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Objects="placeholders"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unitednations.sharepoint.com/sites/ECE_FLHD-OC/Shared Documents/General/3-subst/wa-1/stats/jfsq/JQ2022/Replies/Web/"/>
    </mc:Choice>
  </mc:AlternateContent>
  <xr:revisionPtr revIDLastSave="0" documentId="8_{D9A84EF7-3685-458D-A53A-348A736F3BF5}" xr6:coauthVersionLast="47" xr6:coauthVersionMax="47" xr10:uidLastSave="{00000000-0000-0000-0000-000000000000}"/>
  <bookViews>
    <workbookView xWindow="28680" yWindow="-15" windowWidth="29040" windowHeight="15720" tabRatio="861" activeTab="3" xr2:uid="{00000000-000D-0000-FFFF-FFFF00000000}"/>
  </bookViews>
  <sheets>
    <sheet name="Cover" sheetId="93" r:id="rId1"/>
    <sheet name="Pуководство" sheetId="92" r:id="rId2"/>
    <sheet name="conversion factors" sheetId="91" r:id="rId3"/>
    <sheet name="CB1-Производство" sheetId="1" r:id="rId4"/>
    <sheet name="СВ2 | Первич. | Торговля" sheetId="2" r:id="rId5"/>
    <sheet name="СВ3 | Вторичн.| Торговля" sheetId="23" r:id="rId6"/>
    <sheet name="ЕЭК-ЕС | Породы | Торговля" sheetId="51" r:id="rId7"/>
    <sheet name="TS-OB" sheetId="73" state="hidden" r:id="rId8"/>
    <sheet name="TS-JQ1" sheetId="60" state="hidden" r:id="rId9"/>
    <sheet name="TS-JQ2" sheetId="61" state="hidden" r:id="rId10"/>
    <sheet name="TS-JQ3" sheetId="65" state="hidden" r:id="rId11"/>
    <sheet name="TS-ECEEU" sheetId="64" state="hidden" r:id="rId12"/>
    <sheet name="TS-EU1" sheetId="63" state="hidden" r:id="rId13"/>
    <sheet name="TS-EU2" sheetId="62" state="hidden" r:id="rId14"/>
    <sheet name="Прил.1 | СВ1" sheetId="85" r:id="rId15"/>
    <sheet name="Прил.2 | СВ2" sheetId="89" r:id="rId16"/>
    <sheet name="SentData" sheetId="57" state="hidden" r:id="rId17"/>
    <sheet name="Database" sheetId="56" state="hidden" r:id="rId18"/>
    <sheet name="Прил.3 | СВ3" sheetId="90" r:id="rId19"/>
    <sheet name="Прил.4 |СВ2-СВ3" sheetId="88" r:id="rId20"/>
    <sheet name="Notes" sheetId="25" state="hidden" r:id="rId21"/>
    <sheet name="Validation" sheetId="21" state="hidden" r:id="rId22"/>
    <sheet name="Upload" sheetId="22" state="hidden" r:id="rId23"/>
  </sheets>
  <definedNames>
    <definedName name="\C" localSheetId="2">#REF!</definedName>
    <definedName name="\C" localSheetId="0">#REF!</definedName>
    <definedName name="\C" localSheetId="1">Pуководство!#REF!</definedName>
    <definedName name="\C" localSheetId="18">#REF!</definedName>
    <definedName name="\C">#REF!</definedName>
    <definedName name="\P" localSheetId="0">#REF!</definedName>
    <definedName name="\P" localSheetId="18">#REF!</definedName>
    <definedName name="\P">#REF!</definedName>
    <definedName name="_xlnm._FilterDatabase" localSheetId="17" hidden="1">Database!$A$1:$G$54567</definedName>
    <definedName name="_xlnm._FilterDatabase" localSheetId="19" hidden="1">'Прил.4 |СВ2-СВ3'!$A$1:$D$1268</definedName>
    <definedName name="countryName" localSheetId="0">#REF!</definedName>
    <definedName name="countryName" localSheetId="1">Pуководство!#REF!</definedName>
    <definedName name="countryName" localSheetId="18">#REF!</definedName>
    <definedName name="countryName">#REF!</definedName>
    <definedName name="exportTable" localSheetId="0">#REF!</definedName>
    <definedName name="exportTable" localSheetId="18">#REF!</definedName>
    <definedName name="exportTable">#REF!</definedName>
    <definedName name="exportValueTable" localSheetId="0">#REF!</definedName>
    <definedName name="exportValueTable" localSheetId="18">#REF!</definedName>
    <definedName name="exportValueTable">#REF!</definedName>
    <definedName name="importTable" localSheetId="0">#REF!</definedName>
    <definedName name="importTable" localSheetId="18">#REF!</definedName>
    <definedName name="importTable">#REF!</definedName>
    <definedName name="importValueTable" localSheetId="18">#REF!</definedName>
    <definedName name="importValueTable">#REF!</definedName>
    <definedName name="inuseTable" localSheetId="18">#REF!</definedName>
    <definedName name="inuseTable">#REF!</definedName>
    <definedName name="_xlnm.Print_Area" localSheetId="3">'CB1-Производство'!$A$1:$O$91</definedName>
    <definedName name="_xlnm.Print_Area" localSheetId="6">'ЕЭК-ЕС | Породы | Торговля'!$A$2:$AL$47</definedName>
    <definedName name="_xlnm.Print_Area" localSheetId="14">'Прил.1 | СВ1'!$A$1:$C$88</definedName>
    <definedName name="_xlnm.Print_Area" localSheetId="15">'Прил.2 | СВ2'!$A$2:$F$91</definedName>
    <definedName name="_xlnm.Print_Area" localSheetId="4">'СВ2 | Первич. | Торговля'!$A$2:$AS$74</definedName>
    <definedName name="_xlnm.Print_Area" localSheetId="5">'СВ3 | Вторичн.| Торговля'!$A$2:$S$35</definedName>
    <definedName name="PRINT_AREA_MI" localSheetId="2">#REF!</definedName>
    <definedName name="PRINT_AREA_MI" localSheetId="0">#REF!</definedName>
    <definedName name="PRINT_AREA_MI" localSheetId="1">Pуководство!#REF!</definedName>
    <definedName name="PRINT_AREA_MI" localSheetId="18">#REF!</definedName>
    <definedName name="PRINT_AREA_MI">#REF!</definedName>
    <definedName name="_xlnm.Print_Titles" localSheetId="3">'CB1-Производство'!$1:$11</definedName>
    <definedName name="_xlnm.Print_Titles" localSheetId="14">'Прил.1 | СВ1'!$1:$13</definedName>
    <definedName name="refYear1" localSheetId="2">#REF!</definedName>
    <definedName name="refYear1" localSheetId="0">#REF!</definedName>
    <definedName name="refYear1" localSheetId="1">Pуководство!#REF!</definedName>
    <definedName name="refYear1" localSheetId="18">#REF!</definedName>
    <definedName name="refYear1">#REF!</definedName>
    <definedName name="refYear2" localSheetId="0">#REF!</definedName>
    <definedName name="refYear2" localSheetId="18">#REF!</definedName>
    <definedName name="refYear2">#REF!</definedName>
    <definedName name="returnDate" localSheetId="0">#REF!</definedName>
    <definedName name="returnDate" localSheetId="18">#REF!</definedName>
    <definedName name="returnDate">#REF!</definedName>
    <definedName name="table" localSheetId="0">#REF!</definedName>
    <definedName name="table" localSheetId="18">#REF!</definedName>
    <definedName name="table">#REF!</definedName>
    <definedName name="tableHeader" localSheetId="18">#REF!</definedName>
    <definedName name="tableHeader">#REF!</definedName>
    <definedName name="year" localSheetId="18">#REF!</definedName>
    <definedName name="year">#REF!</definedName>
    <definedName name="Z_E59B5840_EF58_11D3_B672_B1E0953C1B26_.wvu.PrintArea" localSheetId="3" hidden="1">'CB1-Производство'!$A$1:$E$91</definedName>
    <definedName name="Z_E59B5840_EF58_11D3_B672_B1E0953C1B26_.wvu.PrintArea" localSheetId="4" hidden="1">'СВ2 | Первич. | Торговля'!$A$2:$K$75</definedName>
    <definedName name="Z_E59B5840_EF58_11D3_B672_B1E0953C1B26_.wvu.PrintTitles" localSheetId="3" hidden="1">'CB1-Производство'!$1:$11</definedName>
    <definedName name="Z_E59B5840_EF58_11D3_B672_B1E0953C1B26_.wvu.Rows" localSheetId="3" hidden="1">'CB1-Производство'!#REF!</definedName>
  </definedNames>
  <calcPr calcId="191028"/>
  <customWorkbookViews>
    <customWorkbookView name="ITTO - Personal View" guid="{E59B5840-EF58-11D3-B672-B1E0953C1B26}" mergeInterval="0" personalView="1" maximized="1" windowWidth="796" windowHeight="466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0" i="2" l="1"/>
  <c r="AL33" i="51" l="1"/>
  <c r="AK33" i="51"/>
  <c r="AJ33" i="51"/>
  <c r="AI33" i="51"/>
  <c r="AH33" i="51"/>
  <c r="AG33" i="51"/>
  <c r="AF33" i="51"/>
  <c r="AL30" i="51"/>
  <c r="AK30" i="51"/>
  <c r="AJ30" i="51"/>
  <c r="AI30" i="51"/>
  <c r="AH30" i="51"/>
  <c r="AG30" i="51"/>
  <c r="AF30" i="51"/>
  <c r="AE33" i="51"/>
  <c r="AE30" i="51"/>
  <c r="AL22" i="51"/>
  <c r="AK22" i="51"/>
  <c r="AJ22" i="51"/>
  <c r="AI22" i="51"/>
  <c r="AH22" i="51"/>
  <c r="AG22" i="51"/>
  <c r="AF22" i="51"/>
  <c r="AE22" i="51"/>
  <c r="AE15" i="51"/>
  <c r="AL15" i="51"/>
  <c r="AK15" i="51"/>
  <c r="AJ15" i="51"/>
  <c r="AI15" i="51"/>
  <c r="AH15" i="51"/>
  <c r="AG15" i="51"/>
  <c r="AF15" i="51"/>
  <c r="AS79" i="2"/>
  <c r="AR79" i="2"/>
  <c r="AR75" i="2"/>
  <c r="AR76" i="2"/>
  <c r="AR77" i="2"/>
  <c r="AR78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R19" i="2"/>
  <c r="AS14" i="2"/>
  <c r="AS15" i="2"/>
  <c r="AS16" i="2"/>
  <c r="AS17" i="2"/>
  <c r="AS18" i="2"/>
  <c r="AS19" i="2"/>
  <c r="AO12" i="2"/>
  <c r="AO13" i="2"/>
  <c r="AO14" i="2"/>
  <c r="AO15" i="2"/>
  <c r="AO16" i="2"/>
  <c r="AO17" i="2"/>
  <c r="AO18" i="2"/>
  <c r="AO19" i="2"/>
  <c r="AS13" i="2"/>
  <c r="AS12" i="2"/>
  <c r="O81" i="1" l="1"/>
  <c r="N81" i="1"/>
  <c r="T21" i="1"/>
  <c r="T19" i="1"/>
  <c r="T18" i="1"/>
  <c r="T17" i="1"/>
  <c r="T16" i="1"/>
  <c r="T15" i="1"/>
  <c r="T14" i="1"/>
  <c r="U12" i="1"/>
  <c r="U11" i="1"/>
  <c r="J136" i="91" l="1"/>
  <c r="N46" i="91"/>
  <c r="H45" i="91"/>
  <c r="G45" i="91"/>
  <c r="E45" i="91"/>
  <c r="D45" i="91"/>
  <c r="N43" i="91"/>
  <c r="N42" i="91"/>
  <c r="F39" i="91"/>
  <c r="E39" i="91"/>
  <c r="D39" i="91"/>
  <c r="F38" i="91"/>
  <c r="E38" i="91"/>
  <c r="D38" i="91"/>
  <c r="F34" i="91"/>
  <c r="E34" i="91"/>
  <c r="D34" i="91"/>
  <c r="P27" i="91"/>
  <c r="F26" i="91"/>
  <c r="E26" i="91"/>
  <c r="D26" i="91"/>
  <c r="P25" i="91"/>
  <c r="F24" i="91"/>
  <c r="E24" i="91"/>
  <c r="D24" i="91"/>
  <c r="F21" i="91"/>
  <c r="E21" i="91"/>
  <c r="D21" i="91"/>
  <c r="U16" i="23" l="1"/>
  <c r="T16" i="23"/>
  <c r="S16" i="23"/>
  <c r="R16" i="23"/>
  <c r="U21" i="1" l="1"/>
  <c r="U20" i="1"/>
  <c r="U19" i="1"/>
  <c r="U18" i="1"/>
  <c r="U17" i="1"/>
  <c r="U16" i="1"/>
  <c r="V16" i="1" s="1"/>
  <c r="U15" i="1"/>
  <c r="U14" i="1"/>
  <c r="T20" i="1"/>
  <c r="V21" i="1" l="1"/>
  <c r="V20" i="1"/>
  <c r="V19" i="1"/>
  <c r="V18" i="1"/>
  <c r="V17" i="1"/>
  <c r="V15" i="1"/>
  <c r="V14" i="1"/>
  <c r="AM76" i="2" l="1"/>
  <c r="AL76" i="2"/>
  <c r="AK76" i="2"/>
  <c r="AJ76" i="2"/>
  <c r="AI76" i="2"/>
  <c r="AH76" i="2"/>
  <c r="AG76" i="2"/>
  <c r="AF76" i="2"/>
  <c r="AM70" i="2"/>
  <c r="AL70" i="2"/>
  <c r="AK70" i="2"/>
  <c r="AJ70" i="2"/>
  <c r="AI70" i="2"/>
  <c r="AH70" i="2"/>
  <c r="AG70" i="2"/>
  <c r="AF70" i="2"/>
  <c r="AM64" i="2"/>
  <c r="AL64" i="2"/>
  <c r="AK64" i="2"/>
  <c r="AJ64" i="2"/>
  <c r="AI64" i="2"/>
  <c r="AH64" i="2"/>
  <c r="AG64" i="2"/>
  <c r="AF64" i="2"/>
  <c r="AM63" i="2"/>
  <c r="AL63" i="2"/>
  <c r="AK63" i="2"/>
  <c r="AJ63" i="2"/>
  <c r="AI63" i="2"/>
  <c r="AH63" i="2"/>
  <c r="AG63" i="2"/>
  <c r="AF63" i="2"/>
  <c r="AM59" i="2"/>
  <c r="AL59" i="2"/>
  <c r="AK59" i="2"/>
  <c r="AJ59" i="2"/>
  <c r="AI59" i="2"/>
  <c r="AH59" i="2"/>
  <c r="AG59" i="2"/>
  <c r="AF59" i="2"/>
  <c r="AM54" i="2"/>
  <c r="AL54" i="2"/>
  <c r="AK54" i="2"/>
  <c r="AJ54" i="2"/>
  <c r="AI54" i="2"/>
  <c r="AH54" i="2"/>
  <c r="AG54" i="2"/>
  <c r="AF54" i="2"/>
  <c r="AM52" i="2"/>
  <c r="AL52" i="2"/>
  <c r="AK52" i="2"/>
  <c r="AJ52" i="2"/>
  <c r="AI52" i="2"/>
  <c r="AH52" i="2"/>
  <c r="AG52" i="2"/>
  <c r="AF52" i="2"/>
  <c r="AM48" i="2"/>
  <c r="AL48" i="2"/>
  <c r="AK48" i="2"/>
  <c r="AJ48" i="2"/>
  <c r="AI48" i="2"/>
  <c r="AH48" i="2"/>
  <c r="AG48" i="2"/>
  <c r="AF48" i="2"/>
  <c r="AM42" i="2"/>
  <c r="AL42" i="2"/>
  <c r="AK42" i="2"/>
  <c r="AJ42" i="2"/>
  <c r="AI42" i="2"/>
  <c r="AH42" i="2"/>
  <c r="AG42" i="2"/>
  <c r="AF42" i="2"/>
  <c r="AM38" i="2"/>
  <c r="AL38" i="2"/>
  <c r="AK38" i="2"/>
  <c r="AJ38" i="2"/>
  <c r="AI38" i="2"/>
  <c r="AH38" i="2"/>
  <c r="AG38" i="2"/>
  <c r="AF38" i="2"/>
  <c r="AM37" i="2"/>
  <c r="AL37" i="2"/>
  <c r="AK37" i="2"/>
  <c r="AJ37" i="2"/>
  <c r="AI37" i="2"/>
  <c r="AH37" i="2"/>
  <c r="AG37" i="2"/>
  <c r="AF37" i="2"/>
  <c r="AM33" i="2"/>
  <c r="AL33" i="2"/>
  <c r="AK33" i="2"/>
  <c r="AJ33" i="2"/>
  <c r="AI33" i="2"/>
  <c r="AH33" i="2"/>
  <c r="AG33" i="2"/>
  <c r="AF33" i="2"/>
  <c r="AM29" i="2"/>
  <c r="AL29" i="2"/>
  <c r="AK29" i="2"/>
  <c r="AJ29" i="2"/>
  <c r="AI29" i="2"/>
  <c r="AH29" i="2"/>
  <c r="AG29" i="2"/>
  <c r="AF29" i="2"/>
  <c r="AM26" i="2"/>
  <c r="AL26" i="2"/>
  <c r="AK26" i="2"/>
  <c r="AJ26" i="2"/>
  <c r="AI26" i="2"/>
  <c r="AH26" i="2"/>
  <c r="AG26" i="2"/>
  <c r="AF26" i="2"/>
  <c r="AM21" i="2"/>
  <c r="AL21" i="2"/>
  <c r="AK21" i="2"/>
  <c r="AJ21" i="2"/>
  <c r="AI21" i="2"/>
  <c r="AH21" i="2"/>
  <c r="AG21" i="2"/>
  <c r="AF21" i="2"/>
  <c r="AM16" i="2"/>
  <c r="AL16" i="2"/>
  <c r="AK16" i="2"/>
  <c r="AJ16" i="2"/>
  <c r="AI16" i="2"/>
  <c r="AH16" i="2"/>
  <c r="AG16" i="2"/>
  <c r="AF16" i="2"/>
  <c r="AM13" i="2"/>
  <c r="AL13" i="2"/>
  <c r="AK13" i="2"/>
  <c r="AJ13" i="2"/>
  <c r="AI13" i="2"/>
  <c r="AH13" i="2"/>
  <c r="AG13" i="2"/>
  <c r="AF13" i="2"/>
  <c r="AM12" i="2"/>
  <c r="AL12" i="2"/>
  <c r="AK12" i="2"/>
  <c r="AJ12" i="2"/>
  <c r="AI12" i="2"/>
  <c r="AH12" i="2"/>
  <c r="AG12" i="2"/>
  <c r="AF12" i="2"/>
  <c r="O87" i="1" l="1"/>
  <c r="N87" i="1"/>
  <c r="O75" i="1"/>
  <c r="N75" i="1"/>
  <c r="O74" i="1"/>
  <c r="N74" i="1"/>
  <c r="O70" i="1"/>
  <c r="N70" i="1"/>
  <c r="O65" i="1"/>
  <c r="N65" i="1"/>
  <c r="O63" i="1"/>
  <c r="N63" i="1"/>
  <c r="O59" i="1"/>
  <c r="N59" i="1"/>
  <c r="O53" i="1"/>
  <c r="N53" i="1"/>
  <c r="O49" i="1"/>
  <c r="N49" i="1"/>
  <c r="O48" i="1"/>
  <c r="N48" i="1"/>
  <c r="O44" i="1"/>
  <c r="N44" i="1"/>
  <c r="O40" i="1"/>
  <c r="N40" i="1"/>
  <c r="O37" i="1"/>
  <c r="N37" i="1"/>
  <c r="O32" i="1"/>
  <c r="N32" i="1"/>
  <c r="O27" i="1"/>
  <c r="N27" i="1"/>
  <c r="O24" i="1"/>
  <c r="N24" i="1"/>
  <c r="O21" i="1"/>
  <c r="N21" i="1"/>
  <c r="O19" i="1"/>
  <c r="N19" i="1"/>
  <c r="O18" i="1"/>
  <c r="N18" i="1"/>
  <c r="O17" i="1"/>
  <c r="N17" i="1"/>
  <c r="O14" i="1"/>
  <c r="N14" i="1"/>
  <c r="O13" i="1"/>
  <c r="N13" i="1"/>
  <c r="AP78" i="2" l="1"/>
  <c r="AP77" i="2"/>
  <c r="AP24" i="2"/>
  <c r="AP42" i="2"/>
  <c r="AP43" i="2"/>
  <c r="AP44" i="2"/>
  <c r="AP45" i="2"/>
  <c r="AD24" i="2"/>
  <c r="AD77" i="2"/>
  <c r="AD78" i="2"/>
  <c r="AD45" i="2"/>
  <c r="AD44" i="2"/>
  <c r="AD43" i="2"/>
  <c r="AD42" i="2"/>
  <c r="AR7" i="2"/>
  <c r="AS7" i="2"/>
  <c r="AC9" i="2"/>
  <c r="AF9" i="2"/>
  <c r="AJ9" i="2"/>
  <c r="AO9" i="2"/>
  <c r="AC10" i="2"/>
  <c r="AF10" i="2"/>
  <c r="AH10" i="2"/>
  <c r="AO10" i="2"/>
  <c r="AS10" i="2"/>
  <c r="AU10" i="2" s="1"/>
  <c r="BA10" i="2"/>
  <c r="BB10" i="2"/>
  <c r="BC10" i="2"/>
  <c r="BD10" i="2"/>
  <c r="AC11" i="2"/>
  <c r="AF11" i="2"/>
  <c r="AG11" i="2"/>
  <c r="AH11" i="2"/>
  <c r="AI11" i="2"/>
  <c r="AJ11" i="2"/>
  <c r="AK11" i="2"/>
  <c r="AL11" i="2"/>
  <c r="AM11" i="2"/>
  <c r="AO11" i="2"/>
  <c r="AC12" i="2"/>
  <c r="AD12" i="2"/>
  <c r="AP12" i="2"/>
  <c r="AR12" i="2"/>
  <c r="BC12" i="2"/>
  <c r="BA12" i="2"/>
  <c r="BD12" i="2"/>
  <c r="AC13" i="2"/>
  <c r="AD13" i="2"/>
  <c r="AP13" i="2"/>
  <c r="AR13" i="2"/>
  <c r="BB13" i="2"/>
  <c r="BC13" i="2"/>
  <c r="BD13" i="2"/>
  <c r="AC14" i="2"/>
  <c r="AD14" i="2"/>
  <c r="AP14" i="2"/>
  <c r="AR14" i="2"/>
  <c r="BB14" i="2"/>
  <c r="BC14" i="2"/>
  <c r="BD14" i="2"/>
  <c r="AC15" i="2"/>
  <c r="AD15" i="2"/>
  <c r="AP15" i="2"/>
  <c r="AR15" i="2"/>
  <c r="BB15" i="2"/>
  <c r="BC15" i="2"/>
  <c r="BD15" i="2"/>
  <c r="AC16" i="2"/>
  <c r="AD16" i="2"/>
  <c r="AP16" i="2"/>
  <c r="AR16" i="2"/>
  <c r="BB16" i="2"/>
  <c r="BC16" i="2"/>
  <c r="BD16" i="2"/>
  <c r="AC17" i="2"/>
  <c r="AD17" i="2"/>
  <c r="AP17" i="2"/>
  <c r="AR17" i="2"/>
  <c r="BB17" i="2"/>
  <c r="BC17" i="2"/>
  <c r="BD17" i="2"/>
  <c r="AC18" i="2"/>
  <c r="AD18" i="2"/>
  <c r="AP18" i="2"/>
  <c r="AR18" i="2"/>
  <c r="BB18" i="2"/>
  <c r="BC18" i="2"/>
  <c r="BD18" i="2"/>
  <c r="AC19" i="2"/>
  <c r="BB19" i="2"/>
  <c r="BC19" i="2"/>
  <c r="BD19" i="2"/>
  <c r="AC20" i="2"/>
  <c r="AD20" i="2"/>
  <c r="AO20" i="2"/>
  <c r="AP20" i="2"/>
  <c r="BB20" i="2"/>
  <c r="BC20" i="2"/>
  <c r="BD20" i="2"/>
  <c r="AC21" i="2"/>
  <c r="AD21" i="2"/>
  <c r="AO21" i="2"/>
  <c r="AP21" i="2"/>
  <c r="AR21" i="2"/>
  <c r="BB21" i="2"/>
  <c r="BC21" i="2"/>
  <c r="BD21" i="2"/>
  <c r="AC22" i="2"/>
  <c r="AD22" i="2"/>
  <c r="AO22" i="2"/>
  <c r="AP22" i="2"/>
  <c r="AR22" i="2"/>
  <c r="BB22" i="2"/>
  <c r="BC22" i="2"/>
  <c r="BD22" i="2"/>
  <c r="AC23" i="2"/>
  <c r="AD23" i="2"/>
  <c r="AO23" i="2"/>
  <c r="AP23" i="2"/>
  <c r="AR23" i="2"/>
  <c r="BB23" i="2"/>
  <c r="BC23" i="2"/>
  <c r="BD23" i="2"/>
  <c r="AR24" i="2"/>
  <c r="AC25" i="2"/>
  <c r="AD25" i="2"/>
  <c r="AO25" i="2"/>
  <c r="AP25" i="2"/>
  <c r="AR25" i="2"/>
  <c r="BB25" i="2"/>
  <c r="BC25" i="2"/>
  <c r="BD25" i="2"/>
  <c r="AC26" i="2"/>
  <c r="AD26" i="2"/>
  <c r="AO26" i="2"/>
  <c r="AP26" i="2"/>
  <c r="AR26" i="2"/>
  <c r="BB26" i="2"/>
  <c r="BC26" i="2"/>
  <c r="BD26" i="2"/>
  <c r="AC27" i="2"/>
  <c r="AD27" i="2"/>
  <c r="AO27" i="2"/>
  <c r="AP27" i="2"/>
  <c r="AR27" i="2"/>
  <c r="BB27" i="2"/>
  <c r="BC27" i="2"/>
  <c r="BD27" i="2"/>
  <c r="AC28" i="2"/>
  <c r="AD28" i="2"/>
  <c r="AO28" i="2"/>
  <c r="AP28" i="2"/>
  <c r="AR28" i="2"/>
  <c r="BB28" i="2"/>
  <c r="BC28" i="2"/>
  <c r="BD28" i="2"/>
  <c r="AC29" i="2"/>
  <c r="AD29" i="2"/>
  <c r="AO29" i="2"/>
  <c r="AP29" i="2"/>
  <c r="AR29" i="2"/>
  <c r="BB29" i="2"/>
  <c r="BC29" i="2"/>
  <c r="BD29" i="2"/>
  <c r="AC30" i="2"/>
  <c r="AD30" i="2"/>
  <c r="AO30" i="2"/>
  <c r="AP30" i="2"/>
  <c r="AR30" i="2"/>
  <c r="BB30" i="2"/>
  <c r="BC30" i="2"/>
  <c r="BD30" i="2"/>
  <c r="AC31" i="2"/>
  <c r="AD31" i="2"/>
  <c r="AO31" i="2"/>
  <c r="AP31" i="2"/>
  <c r="AR31" i="2"/>
  <c r="BB31" i="2"/>
  <c r="BC31" i="2"/>
  <c r="BD31" i="2"/>
  <c r="AC32" i="2"/>
  <c r="AO32" i="2"/>
  <c r="AR32" i="2"/>
  <c r="BB32" i="2"/>
  <c r="BC32" i="2"/>
  <c r="BD32" i="2"/>
  <c r="AC33" i="2"/>
  <c r="AD33" i="2"/>
  <c r="AO33" i="2"/>
  <c r="AP33" i="2"/>
  <c r="AR33" i="2"/>
  <c r="BB33" i="2"/>
  <c r="BC33" i="2"/>
  <c r="BD33" i="2"/>
  <c r="AC34" i="2"/>
  <c r="AD34" i="2"/>
  <c r="AO34" i="2"/>
  <c r="AP34" i="2"/>
  <c r="AR34" i="2"/>
  <c r="BB34" i="2"/>
  <c r="BC34" i="2"/>
  <c r="BD34" i="2"/>
  <c r="AC35" i="2"/>
  <c r="AD35" i="2"/>
  <c r="AO35" i="2"/>
  <c r="AP35" i="2"/>
  <c r="AR35" i="2"/>
  <c r="BB35" i="2"/>
  <c r="BC35" i="2"/>
  <c r="BD35" i="2"/>
  <c r="AC36" i="2"/>
  <c r="AD36" i="2"/>
  <c r="AO36" i="2"/>
  <c r="AP36" i="2"/>
  <c r="AR36" i="2"/>
  <c r="BB36" i="2"/>
  <c r="BC36" i="2"/>
  <c r="BD36" i="2"/>
  <c r="AC37" i="2"/>
  <c r="AD37" i="2"/>
  <c r="AO37" i="2"/>
  <c r="AP37" i="2"/>
  <c r="AR37" i="2"/>
  <c r="BB37" i="2"/>
  <c r="BC37" i="2"/>
  <c r="BD37" i="2"/>
  <c r="AC38" i="2"/>
  <c r="AD38" i="2"/>
  <c r="AO38" i="2"/>
  <c r="AP38" i="2"/>
  <c r="AR38" i="2"/>
  <c r="BB38" i="2"/>
  <c r="BC38" i="2"/>
  <c r="BD38" i="2"/>
  <c r="AC39" i="2"/>
  <c r="AD39" i="2"/>
  <c r="AO39" i="2"/>
  <c r="AP39" i="2"/>
  <c r="AR39" i="2"/>
  <c r="BB39" i="2"/>
  <c r="BC39" i="2"/>
  <c r="BD39" i="2"/>
  <c r="AC40" i="2"/>
  <c r="AD40" i="2"/>
  <c r="AO40" i="2"/>
  <c r="AP40" i="2"/>
  <c r="AR40" i="2"/>
  <c r="BB40" i="2"/>
  <c r="BC40" i="2"/>
  <c r="BD40" i="2"/>
  <c r="AC41" i="2"/>
  <c r="AD41" i="2"/>
  <c r="AO41" i="2"/>
  <c r="AP41" i="2"/>
  <c r="AR41" i="2"/>
  <c r="BB41" i="2"/>
  <c r="BC41" i="2"/>
  <c r="BD41" i="2"/>
  <c r="AR42" i="2"/>
  <c r="AR43" i="2"/>
  <c r="AR44" i="2"/>
  <c r="AR45" i="2"/>
  <c r="AC46" i="2"/>
  <c r="AD46" i="2"/>
  <c r="AO46" i="2"/>
  <c r="AP46" i="2"/>
  <c r="AR46" i="2"/>
  <c r="BB46" i="2"/>
  <c r="BC46" i="2"/>
  <c r="BD46" i="2"/>
  <c r="AC47" i="2"/>
  <c r="AD47" i="2"/>
  <c r="AO47" i="2"/>
  <c r="AP47" i="2"/>
  <c r="AR47" i="2"/>
  <c r="BB47" i="2"/>
  <c r="BC47" i="2"/>
  <c r="BD47" i="2"/>
  <c r="AC48" i="2"/>
  <c r="AD48" i="2"/>
  <c r="AO48" i="2"/>
  <c r="AP48" i="2"/>
  <c r="AR48" i="2"/>
  <c r="BB48" i="2"/>
  <c r="BC48" i="2"/>
  <c r="BD48" i="2"/>
  <c r="AC49" i="2"/>
  <c r="AD49" i="2"/>
  <c r="AO49" i="2"/>
  <c r="AP49" i="2"/>
  <c r="AR49" i="2"/>
  <c r="BB49" i="2"/>
  <c r="BC49" i="2"/>
  <c r="BD49" i="2"/>
  <c r="AC50" i="2"/>
  <c r="AD50" i="2"/>
  <c r="AO50" i="2"/>
  <c r="AP50" i="2"/>
  <c r="AR50" i="2"/>
  <c r="BB50" i="2"/>
  <c r="BC50" i="2"/>
  <c r="BD50" i="2"/>
  <c r="AC51" i="2"/>
  <c r="AD51" i="2"/>
  <c r="AO51" i="2"/>
  <c r="AP51" i="2"/>
  <c r="AR51" i="2"/>
  <c r="BB51" i="2"/>
  <c r="BC51" i="2"/>
  <c r="BD51" i="2"/>
  <c r="AC52" i="2"/>
  <c r="AD52" i="2"/>
  <c r="AO52" i="2"/>
  <c r="AP52" i="2"/>
  <c r="AR52" i="2"/>
  <c r="BB52" i="2"/>
  <c r="BC52" i="2"/>
  <c r="BD52" i="2"/>
  <c r="AC53" i="2"/>
  <c r="AD53" i="2"/>
  <c r="AO53" i="2"/>
  <c r="AP53" i="2"/>
  <c r="AR53" i="2"/>
  <c r="BB53" i="2"/>
  <c r="BC53" i="2"/>
  <c r="BD53" i="2"/>
  <c r="AC54" i="2"/>
  <c r="AD54" i="2"/>
  <c r="AO54" i="2"/>
  <c r="AP54" i="2"/>
  <c r="AR54" i="2"/>
  <c r="BB54" i="2"/>
  <c r="BC54" i="2"/>
  <c r="BD54" i="2"/>
  <c r="AC55" i="2"/>
  <c r="AD55" i="2"/>
  <c r="AO55" i="2"/>
  <c r="AP55" i="2"/>
  <c r="AR55" i="2"/>
  <c r="BB55" i="2"/>
  <c r="BC55" i="2"/>
  <c r="BD55" i="2"/>
  <c r="AC56" i="2"/>
  <c r="AD56" i="2"/>
  <c r="AO56" i="2"/>
  <c r="AP56" i="2"/>
  <c r="AR56" i="2"/>
  <c r="BB56" i="2"/>
  <c r="BC56" i="2"/>
  <c r="BD56" i="2"/>
  <c r="AC57" i="2"/>
  <c r="AD57" i="2"/>
  <c r="AO57" i="2"/>
  <c r="AP57" i="2"/>
  <c r="AR57" i="2"/>
  <c r="BB57" i="2"/>
  <c r="BC57" i="2"/>
  <c r="BD57" i="2"/>
  <c r="AC58" i="2"/>
  <c r="AD58" i="2"/>
  <c r="AO58" i="2"/>
  <c r="AP58" i="2"/>
  <c r="AR58" i="2"/>
  <c r="BB58" i="2"/>
  <c r="BC58" i="2"/>
  <c r="BD58" i="2"/>
  <c r="AC59" i="2"/>
  <c r="AD59" i="2"/>
  <c r="AO59" i="2"/>
  <c r="AP59" i="2"/>
  <c r="AR59" i="2"/>
  <c r="BB59" i="2"/>
  <c r="BC59" i="2"/>
  <c r="BD59" i="2"/>
  <c r="AC60" i="2"/>
  <c r="AD60" i="2"/>
  <c r="AO60" i="2"/>
  <c r="AP60" i="2"/>
  <c r="AR60" i="2"/>
  <c r="BB60" i="2"/>
  <c r="BC60" i="2"/>
  <c r="BD60" i="2"/>
  <c r="AC61" i="2"/>
  <c r="AD61" i="2"/>
  <c r="AO61" i="2"/>
  <c r="AP61" i="2"/>
  <c r="AR61" i="2"/>
  <c r="BB61" i="2"/>
  <c r="BC61" i="2"/>
  <c r="BD61" i="2"/>
  <c r="AC62" i="2"/>
  <c r="AD62" i="2"/>
  <c r="AO62" i="2"/>
  <c r="AP62" i="2"/>
  <c r="AR62" i="2"/>
  <c r="BB62" i="2"/>
  <c r="BC62" i="2"/>
  <c r="BD62" i="2"/>
  <c r="AC63" i="2"/>
  <c r="AD63" i="2"/>
  <c r="AO63" i="2"/>
  <c r="AP63" i="2"/>
  <c r="AR63" i="2"/>
  <c r="BB63" i="2"/>
  <c r="BC63" i="2"/>
  <c r="BD63" i="2"/>
  <c r="AC64" i="2"/>
  <c r="AD64" i="2"/>
  <c r="AO64" i="2"/>
  <c r="AP64" i="2"/>
  <c r="AR64" i="2"/>
  <c r="BB64" i="2"/>
  <c r="BC64" i="2"/>
  <c r="BD64" i="2"/>
  <c r="AC65" i="2"/>
  <c r="AD65" i="2"/>
  <c r="AO65" i="2"/>
  <c r="AP65" i="2"/>
  <c r="AR65" i="2"/>
  <c r="BB65" i="2"/>
  <c r="BC65" i="2"/>
  <c r="BD65" i="2"/>
  <c r="AC66" i="2"/>
  <c r="AD66" i="2"/>
  <c r="AO66" i="2"/>
  <c r="AP66" i="2"/>
  <c r="AR66" i="2"/>
  <c r="BB66" i="2"/>
  <c r="BC66" i="2"/>
  <c r="BD66" i="2"/>
  <c r="AC67" i="2"/>
  <c r="AD67" i="2"/>
  <c r="AO67" i="2"/>
  <c r="AP67" i="2"/>
  <c r="AR67" i="2"/>
  <c r="BB67" i="2"/>
  <c r="BC67" i="2"/>
  <c r="BD67" i="2"/>
  <c r="AC68" i="2"/>
  <c r="AD68" i="2"/>
  <c r="AO68" i="2"/>
  <c r="AP68" i="2"/>
  <c r="AR68" i="2"/>
  <c r="BB68" i="2"/>
  <c r="BC68" i="2"/>
  <c r="BD68" i="2"/>
  <c r="AC69" i="2"/>
  <c r="AD69" i="2"/>
  <c r="AO69" i="2"/>
  <c r="AP69" i="2"/>
  <c r="AR69" i="2"/>
  <c r="BB69" i="2"/>
  <c r="BC69" i="2"/>
  <c r="BD69" i="2"/>
  <c r="AC70" i="2"/>
  <c r="AD70" i="2"/>
  <c r="AO70" i="2"/>
  <c r="AP70" i="2"/>
  <c r="AR70" i="2"/>
  <c r="BB70" i="2"/>
  <c r="BC70" i="2"/>
  <c r="BD70" i="2"/>
  <c r="AC71" i="2"/>
  <c r="AD71" i="2"/>
  <c r="AO71" i="2"/>
  <c r="AP71" i="2"/>
  <c r="AR71" i="2"/>
  <c r="BB71" i="2"/>
  <c r="BC71" i="2"/>
  <c r="BD71" i="2"/>
  <c r="AC72" i="2"/>
  <c r="AD72" i="2"/>
  <c r="AO72" i="2"/>
  <c r="AP72" i="2"/>
  <c r="AR72" i="2"/>
  <c r="BB72" i="2"/>
  <c r="BC72" i="2"/>
  <c r="BD72" i="2"/>
  <c r="AC73" i="2"/>
  <c r="AD73" i="2"/>
  <c r="AO73" i="2"/>
  <c r="AP73" i="2"/>
  <c r="AR73" i="2"/>
  <c r="BB73" i="2"/>
  <c r="BC73" i="2"/>
  <c r="BD73" i="2"/>
  <c r="AC74" i="2"/>
  <c r="AD74" i="2"/>
  <c r="AO74" i="2"/>
  <c r="AP74" i="2"/>
  <c r="AR74" i="2"/>
  <c r="BB74" i="2"/>
  <c r="BC74" i="2"/>
  <c r="BD74" i="2"/>
  <c r="AC75" i="2"/>
  <c r="AD75" i="2"/>
  <c r="AO75" i="2"/>
  <c r="AP75" i="2"/>
  <c r="BB75" i="2"/>
  <c r="BC75" i="2"/>
  <c r="BD75" i="2"/>
  <c r="BA64" i="2" l="1"/>
  <c r="BA56" i="2"/>
  <c r="BA40" i="2"/>
  <c r="BA75" i="2"/>
  <c r="BA71" i="2"/>
  <c r="BA67" i="2"/>
  <c r="BA63" i="2"/>
  <c r="BA59" i="2"/>
  <c r="BA55" i="2"/>
  <c r="BA51" i="2"/>
  <c r="BA47" i="2"/>
  <c r="BA39" i="2"/>
  <c r="BA35" i="2"/>
  <c r="BA31" i="2"/>
  <c r="BA27" i="2"/>
  <c r="BA22" i="2"/>
  <c r="BA16" i="2"/>
  <c r="BA19" i="2"/>
  <c r="BA52" i="2"/>
  <c r="BA36" i="2"/>
  <c r="BA23" i="2"/>
  <c r="BA14" i="2"/>
  <c r="BA17" i="2"/>
  <c r="BA73" i="2"/>
  <c r="BA69" i="2"/>
  <c r="BA65" i="2"/>
  <c r="BA61" i="2"/>
  <c r="BA57" i="2"/>
  <c r="BA53" i="2"/>
  <c r="BA49" i="2"/>
  <c r="BA41" i="2"/>
  <c r="BA37" i="2"/>
  <c r="BA33" i="2"/>
  <c r="BA29" i="2"/>
  <c r="BA25" i="2"/>
  <c r="BA20" i="2"/>
  <c r="BA68" i="2"/>
  <c r="BA60" i="2"/>
  <c r="BB12" i="2"/>
  <c r="BA15" i="2"/>
  <c r="BA70" i="2"/>
  <c r="BA58" i="2"/>
  <c r="BA54" i="2"/>
  <c r="BA46" i="2"/>
  <c r="BA38" i="2"/>
  <c r="BA34" i="2"/>
  <c r="BA30" i="2"/>
  <c r="BA26" i="2"/>
  <c r="BA21" i="2"/>
  <c r="BA18" i="2"/>
  <c r="BA72" i="2"/>
  <c r="BA48" i="2"/>
  <c r="BA32" i="2"/>
  <c r="BA28" i="2"/>
  <c r="BA74" i="2"/>
  <c r="BA66" i="2"/>
  <c r="BA62" i="2"/>
  <c r="BA50" i="2"/>
  <c r="BA13" i="2"/>
  <c r="M10" i="1"/>
  <c r="T11" i="1" l="1"/>
  <c r="V11" i="1" l="1"/>
  <c r="AL19" i="51"/>
  <c r="AK19" i="51"/>
  <c r="AJ19" i="51"/>
  <c r="AI19" i="51"/>
  <c r="AH19" i="51"/>
  <c r="AG19" i="51"/>
  <c r="AF19" i="51"/>
  <c r="AE19" i="51"/>
  <c r="AL16" i="51"/>
  <c r="AK16" i="51"/>
  <c r="AJ16" i="51"/>
  <c r="AI16" i="51"/>
  <c r="AH16" i="51"/>
  <c r="AG16" i="51"/>
  <c r="AF16" i="51"/>
  <c r="AE16" i="51"/>
  <c r="AF25" i="51"/>
  <c r="AG25" i="51"/>
  <c r="AH25" i="51"/>
  <c r="AI25" i="51"/>
  <c r="AJ25" i="51"/>
  <c r="AK25" i="51"/>
  <c r="AL25" i="51"/>
  <c r="AE25" i="51"/>
  <c r="AE13" i="51" l="1"/>
  <c r="Z13" i="51"/>
  <c r="V13" i="51"/>
  <c r="R13" i="51"/>
  <c r="N13" i="51"/>
  <c r="J13" i="51"/>
  <c r="AI13" i="51" s="1"/>
  <c r="AB13" i="51"/>
  <c r="Q34" i="23"/>
  <c r="P34" i="23"/>
  <c r="Q33" i="23"/>
  <c r="P33" i="23"/>
  <c r="Q32" i="23"/>
  <c r="P32" i="23"/>
  <c r="Q31" i="23"/>
  <c r="P31" i="23"/>
  <c r="Q30" i="23"/>
  <c r="P30" i="23"/>
  <c r="Q29" i="23"/>
  <c r="P29" i="23"/>
  <c r="Q28" i="23"/>
  <c r="P28" i="23"/>
  <c r="Q27" i="23"/>
  <c r="P27" i="23"/>
  <c r="Q26" i="23"/>
  <c r="P26" i="23"/>
  <c r="Q25" i="23"/>
  <c r="P25" i="23"/>
  <c r="Q24" i="23"/>
  <c r="P24" i="23"/>
  <c r="Q23" i="23"/>
  <c r="P23" i="23"/>
  <c r="Q22" i="23"/>
  <c r="P22" i="23"/>
  <c r="Q21" i="23"/>
  <c r="P21" i="23"/>
  <c r="Q20" i="23"/>
  <c r="P20" i="23"/>
  <c r="Q19" i="23"/>
  <c r="P19" i="23"/>
  <c r="Q18" i="23"/>
  <c r="P18" i="23"/>
  <c r="Q17" i="23"/>
  <c r="P17" i="23"/>
  <c r="Q16" i="23"/>
  <c r="P16" i="23"/>
  <c r="Q15" i="23"/>
  <c r="P15" i="23"/>
  <c r="R14" i="23"/>
  <c r="M14" i="23"/>
  <c r="K14" i="23"/>
  <c r="I14" i="23"/>
  <c r="G14" i="23"/>
  <c r="E14" i="23"/>
  <c r="T14" i="23" s="1"/>
  <c r="N14" i="23"/>
  <c r="T13" i="23"/>
  <c r="R13" i="23"/>
  <c r="Q13" i="23"/>
  <c r="X10" i="2"/>
  <c r="T10" i="2"/>
  <c r="P10" i="2"/>
  <c r="L10" i="2"/>
  <c r="H10" i="2"/>
  <c r="AJ10" i="2" l="1"/>
  <c r="AR10" i="2"/>
  <c r="AT10" i="2" s="1"/>
  <c r="P13" i="51"/>
  <c r="X13" i="51"/>
  <c r="AG13" i="51"/>
  <c r="L13" i="51"/>
  <c r="AK13" i="51" s="1"/>
  <c r="T13" i="51"/>
  <c r="H14" i="23"/>
  <c r="S14" i="23"/>
  <c r="L14" i="23"/>
  <c r="F14" i="23"/>
  <c r="U14" i="23" s="1"/>
  <c r="J14" i="23"/>
  <c r="N10" i="2"/>
  <c r="V10" i="2"/>
  <c r="J10" i="2"/>
  <c r="AL10" i="2" s="1"/>
  <c r="R10" i="2"/>
  <c r="Z10" i="2"/>
  <c r="L86" i="1" l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4" i="1"/>
  <c r="K34" i="1"/>
  <c r="L33" i="1"/>
  <c r="K33" i="1"/>
  <c r="L32" i="1"/>
  <c r="K32" i="1"/>
  <c r="L31" i="1"/>
  <c r="K31" i="1"/>
  <c r="L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U13" i="1"/>
  <c r="T13" i="1"/>
  <c r="T22" i="1" s="1"/>
  <c r="L13" i="1"/>
  <c r="K13" i="1"/>
  <c r="T12" i="1"/>
  <c r="L12" i="1"/>
  <c r="O11" i="1"/>
  <c r="N11" i="1"/>
  <c r="L10" i="1"/>
  <c r="C134" i="57"/>
  <c r="A3722" i="56"/>
  <c r="F3722" i="56" s="1"/>
  <c r="A3723" i="56"/>
  <c r="F3723" i="56" s="1"/>
  <c r="A3724" i="56"/>
  <c r="F3724" i="56" s="1"/>
  <c r="A3725" i="56"/>
  <c r="F3725" i="56" s="1"/>
  <c r="A3726" i="56"/>
  <c r="F3726" i="56" s="1"/>
  <c r="A3727" i="56"/>
  <c r="F3727" i="56" s="1"/>
  <c r="A3728" i="56"/>
  <c r="F3728" i="56" s="1"/>
  <c r="A3729" i="56"/>
  <c r="F3729" i="56" s="1"/>
  <c r="A3730" i="56"/>
  <c r="F3730" i="56" s="1"/>
  <c r="A3731" i="56"/>
  <c r="F3731" i="56" s="1"/>
  <c r="A3732" i="56"/>
  <c r="F3732" i="56" s="1"/>
  <c r="A3733" i="56"/>
  <c r="F3733" i="56" s="1"/>
  <c r="A3734" i="56"/>
  <c r="F3734" i="56" s="1"/>
  <c r="A3735" i="56"/>
  <c r="F3735" i="56" s="1"/>
  <c r="A3736" i="56"/>
  <c r="F3736" i="56" s="1"/>
  <c r="A3737" i="56"/>
  <c r="F3737" i="56" s="1"/>
  <c r="A3738" i="56"/>
  <c r="F3738" i="56" s="1"/>
  <c r="A3739" i="56"/>
  <c r="F3739" i="56" s="1"/>
  <c r="G615" i="57"/>
  <c r="G613" i="57"/>
  <c r="G611" i="57"/>
  <c r="G1239" i="57"/>
  <c r="G1238" i="57"/>
  <c r="G1237" i="57"/>
  <c r="G1236" i="57"/>
  <c r="G1062" i="57"/>
  <c r="G1232" i="57"/>
  <c r="G1289" i="57"/>
  <c r="G1230" i="57"/>
  <c r="G1226" i="57"/>
  <c r="G1225" i="57"/>
  <c r="G1281" i="57"/>
  <c r="G1222" i="57"/>
  <c r="G990" i="57"/>
  <c r="G1213" i="57"/>
  <c r="G1212" i="57"/>
  <c r="G1038" i="57"/>
  <c r="G1036" i="57"/>
  <c r="G1208" i="57"/>
  <c r="G1260" i="57"/>
  <c r="G1259" i="57"/>
  <c r="G1256" i="57"/>
  <c r="G1024" i="57"/>
  <c r="G1255" i="57"/>
  <c r="G1022" i="57"/>
  <c r="G962" i="57"/>
  <c r="G1019" i="57"/>
  <c r="G961" i="57"/>
  <c r="G1192" i="57"/>
  <c r="G1018" i="57"/>
  <c r="G1191" i="57"/>
  <c r="G1190" i="57"/>
  <c r="G996" i="57"/>
  <c r="G408" i="57"/>
  <c r="G463" i="57"/>
  <c r="G458" i="57"/>
  <c r="G447" i="57"/>
  <c r="G153" i="57"/>
  <c r="G441" i="57"/>
  <c r="G209" i="57"/>
  <c r="G438" i="57"/>
  <c r="G380" i="57"/>
  <c r="G435" i="57"/>
  <c r="G26" i="57"/>
  <c r="G23" i="57"/>
  <c r="G1453" i="57"/>
  <c r="G1451" i="57"/>
  <c r="G1449" i="57"/>
  <c r="G1443" i="57"/>
  <c r="G1032" i="57"/>
  <c r="G1050" i="57"/>
  <c r="U80" i="63"/>
  <c r="U77" i="63"/>
  <c r="U74" i="63"/>
  <c r="U71" i="63"/>
  <c r="B80" i="63"/>
  <c r="B79" i="63"/>
  <c r="B78" i="63"/>
  <c r="B77" i="63"/>
  <c r="B76" i="63"/>
  <c r="B75" i="63"/>
  <c r="B74" i="63"/>
  <c r="B73" i="63"/>
  <c r="B72" i="63"/>
  <c r="B71" i="63"/>
  <c r="B70" i="63"/>
  <c r="B69" i="63"/>
  <c r="U62" i="63"/>
  <c r="U59" i="63"/>
  <c r="U56" i="63"/>
  <c r="U53" i="63"/>
  <c r="B62" i="63"/>
  <c r="B61" i="63"/>
  <c r="B60" i="63"/>
  <c r="B59" i="63"/>
  <c r="B58" i="63"/>
  <c r="B57" i="63"/>
  <c r="B56" i="63"/>
  <c r="B55" i="63"/>
  <c r="B54" i="63"/>
  <c r="B53" i="63"/>
  <c r="B52" i="63"/>
  <c r="B51" i="63"/>
  <c r="B80" i="61"/>
  <c r="B79" i="61"/>
  <c r="B78" i="61"/>
  <c r="B77" i="61"/>
  <c r="B76" i="61"/>
  <c r="B75" i="61"/>
  <c r="B74" i="61"/>
  <c r="B73" i="61"/>
  <c r="B72" i="61"/>
  <c r="B71" i="61"/>
  <c r="B70" i="61"/>
  <c r="B69" i="61"/>
  <c r="B62" i="61"/>
  <c r="B61" i="61"/>
  <c r="B60" i="61"/>
  <c r="B59" i="61"/>
  <c r="B58" i="61"/>
  <c r="B57" i="61"/>
  <c r="B56" i="61"/>
  <c r="B55" i="61"/>
  <c r="B54" i="61"/>
  <c r="B53" i="61"/>
  <c r="B52" i="61"/>
  <c r="B51" i="61"/>
  <c r="G1364" i="57"/>
  <c r="G1365" i="57"/>
  <c r="G1367" i="57"/>
  <c r="G1368" i="57"/>
  <c r="A1364" i="57"/>
  <c r="A1365" i="57"/>
  <c r="A1366" i="57"/>
  <c r="A1367" i="57"/>
  <c r="A1368" i="57"/>
  <c r="A1369" i="57"/>
  <c r="G1306" i="57"/>
  <c r="G1307" i="57"/>
  <c r="G1308" i="57"/>
  <c r="G1309" i="57"/>
  <c r="G1310" i="57"/>
  <c r="A1306" i="57"/>
  <c r="A1307" i="57"/>
  <c r="A1308" i="57"/>
  <c r="A1309" i="57"/>
  <c r="A1310" i="57"/>
  <c r="A1311" i="57"/>
  <c r="A1248" i="57"/>
  <c r="A1249" i="57"/>
  <c r="A1250" i="57"/>
  <c r="A1251" i="57"/>
  <c r="A1252" i="57"/>
  <c r="A1253" i="57"/>
  <c r="A1190" i="57"/>
  <c r="A1191" i="57"/>
  <c r="A1192" i="57"/>
  <c r="A1193" i="57"/>
  <c r="A1194" i="57"/>
  <c r="A1195" i="57"/>
  <c r="G1132" i="57"/>
  <c r="G1133" i="57"/>
  <c r="G1134" i="57"/>
  <c r="G1135" i="57"/>
  <c r="G1136" i="57"/>
  <c r="A1132" i="57"/>
  <c r="A1133" i="57"/>
  <c r="A1134" i="57"/>
  <c r="A1135" i="57"/>
  <c r="A1136" i="57"/>
  <c r="A1137" i="57"/>
  <c r="G1074" i="57"/>
  <c r="G1075" i="57"/>
  <c r="G1076" i="57"/>
  <c r="G1077" i="57"/>
  <c r="G1078" i="57"/>
  <c r="A1074" i="57"/>
  <c r="A1075" i="57"/>
  <c r="A1076" i="57"/>
  <c r="A1077" i="57"/>
  <c r="A1078" i="57"/>
  <c r="A1079" i="57"/>
  <c r="G1016" i="57"/>
  <c r="G1020" i="57"/>
  <c r="A1016" i="57"/>
  <c r="A1017" i="57"/>
  <c r="A1018" i="57"/>
  <c r="A1019" i="57"/>
  <c r="A1020" i="57"/>
  <c r="A1021" i="57"/>
  <c r="G959" i="57"/>
  <c r="G960" i="57"/>
  <c r="A958" i="57"/>
  <c r="A959" i="57"/>
  <c r="A960" i="57"/>
  <c r="A961" i="57"/>
  <c r="A962" i="57"/>
  <c r="A963" i="57"/>
  <c r="G556" i="57"/>
  <c r="G557" i="57"/>
  <c r="G559" i="57"/>
  <c r="G560" i="57"/>
  <c r="A556" i="57"/>
  <c r="A557" i="57"/>
  <c r="A558" i="57"/>
  <c r="A559" i="57"/>
  <c r="A560" i="57"/>
  <c r="G498" i="57"/>
  <c r="G499" i="57"/>
  <c r="G500" i="57"/>
  <c r="G501" i="57"/>
  <c r="G502" i="57"/>
  <c r="A498" i="57"/>
  <c r="A499" i="57"/>
  <c r="A500" i="57"/>
  <c r="A501" i="57"/>
  <c r="A502" i="57"/>
  <c r="G440" i="57"/>
  <c r="G442" i="57"/>
  <c r="G443" i="57"/>
  <c r="G444" i="57"/>
  <c r="A440" i="57"/>
  <c r="A441" i="57"/>
  <c r="A442" i="57"/>
  <c r="A443" i="57"/>
  <c r="A444" i="57"/>
  <c r="A445" i="57"/>
  <c r="G382" i="57"/>
  <c r="G385" i="57"/>
  <c r="G386" i="57"/>
  <c r="A382" i="57"/>
  <c r="A383" i="57"/>
  <c r="A384" i="57"/>
  <c r="A385" i="57"/>
  <c r="A386" i="57"/>
  <c r="A387" i="57"/>
  <c r="G324" i="57"/>
  <c r="G325" i="57"/>
  <c r="G326" i="57"/>
  <c r="G327" i="57"/>
  <c r="G328" i="57"/>
  <c r="A324" i="57"/>
  <c r="A325" i="57"/>
  <c r="A326" i="57"/>
  <c r="A327" i="57"/>
  <c r="A328" i="57"/>
  <c r="G266" i="57"/>
  <c r="G267" i="57"/>
  <c r="G269" i="57"/>
  <c r="G270" i="57"/>
  <c r="A266" i="57"/>
  <c r="A267" i="57"/>
  <c r="A268" i="57"/>
  <c r="A269" i="57"/>
  <c r="A270" i="57"/>
  <c r="G212" i="57"/>
  <c r="A208" i="57"/>
  <c r="A209" i="57"/>
  <c r="A210" i="57"/>
  <c r="A211" i="57"/>
  <c r="A212" i="57"/>
  <c r="A150" i="57"/>
  <c r="A151" i="57"/>
  <c r="A152" i="57"/>
  <c r="A153" i="57"/>
  <c r="A154" i="57"/>
  <c r="G92" i="57"/>
  <c r="G93" i="57"/>
  <c r="G94" i="57"/>
  <c r="G95" i="57"/>
  <c r="G96" i="57"/>
  <c r="A92" i="57"/>
  <c r="A93" i="57"/>
  <c r="A94" i="57"/>
  <c r="A95" i="57"/>
  <c r="A96" i="57"/>
  <c r="G25" i="57"/>
  <c r="G22" i="57"/>
  <c r="A22" i="57"/>
  <c r="A23" i="57"/>
  <c r="A24" i="57"/>
  <c r="A25" i="57"/>
  <c r="A26" i="57"/>
  <c r="B23" i="60"/>
  <c r="B24" i="60"/>
  <c r="B25" i="60"/>
  <c r="B26" i="60"/>
  <c r="B27" i="60"/>
  <c r="A3542" i="56"/>
  <c r="F3542" i="56" s="1"/>
  <c r="A3543" i="56"/>
  <c r="F3543" i="56" s="1"/>
  <c r="A3544" i="56"/>
  <c r="F3544" i="56" s="1"/>
  <c r="A3545" i="56"/>
  <c r="F3545" i="56" s="1"/>
  <c r="A3546" i="56"/>
  <c r="F3546" i="56" s="1"/>
  <c r="A3547" i="56"/>
  <c r="F3547" i="56" s="1"/>
  <c r="A3548" i="56"/>
  <c r="F3548" i="56" s="1"/>
  <c r="A3549" i="56"/>
  <c r="F3549" i="56" s="1"/>
  <c r="A3550" i="56"/>
  <c r="F3550" i="56" s="1"/>
  <c r="A3551" i="56"/>
  <c r="F3551" i="56" s="1"/>
  <c r="A3552" i="56"/>
  <c r="F3552" i="56" s="1"/>
  <c r="A3553" i="56"/>
  <c r="F3553" i="56" s="1"/>
  <c r="A3554" i="56"/>
  <c r="F3554" i="56" s="1"/>
  <c r="A3555" i="56"/>
  <c r="F3555" i="56" s="1"/>
  <c r="A3556" i="56"/>
  <c r="F3556" i="56" s="1"/>
  <c r="A3557" i="56"/>
  <c r="F3557" i="56" s="1"/>
  <c r="A3558" i="56"/>
  <c r="F3558" i="56" s="1"/>
  <c r="A3559" i="56"/>
  <c r="F3559" i="56" s="1"/>
  <c r="A3560" i="56"/>
  <c r="F3560" i="56" s="1"/>
  <c r="A3561" i="56"/>
  <c r="F3561" i="56" s="1"/>
  <c r="A3562" i="56"/>
  <c r="F3562" i="56" s="1"/>
  <c r="A3563" i="56"/>
  <c r="F3563" i="56" s="1"/>
  <c r="A3564" i="56"/>
  <c r="F3564" i="56" s="1"/>
  <c r="A3565" i="56"/>
  <c r="F3565" i="56" s="1"/>
  <c r="A3566" i="56"/>
  <c r="F3566" i="56" s="1"/>
  <c r="A3567" i="56"/>
  <c r="F3567" i="56" s="1"/>
  <c r="A3568" i="56"/>
  <c r="F3568" i="56" s="1"/>
  <c r="A3569" i="56"/>
  <c r="F3569" i="56" s="1"/>
  <c r="A3570" i="56"/>
  <c r="F3570" i="56" s="1"/>
  <c r="A3571" i="56"/>
  <c r="F3571" i="56" s="1"/>
  <c r="A3572" i="56"/>
  <c r="F3572" i="56" s="1"/>
  <c r="A3573" i="56"/>
  <c r="F3573" i="56" s="1"/>
  <c r="A3574" i="56"/>
  <c r="F3574" i="56" s="1"/>
  <c r="A3575" i="56"/>
  <c r="F3575" i="56" s="1"/>
  <c r="A3576" i="56"/>
  <c r="F3576" i="56" s="1"/>
  <c r="A3577" i="56"/>
  <c r="F3577" i="56" s="1"/>
  <c r="A3578" i="56"/>
  <c r="F3578" i="56" s="1"/>
  <c r="A3579" i="56"/>
  <c r="F3579" i="56" s="1"/>
  <c r="A3580" i="56"/>
  <c r="F3580" i="56" s="1"/>
  <c r="A3581" i="56"/>
  <c r="F3581" i="56" s="1"/>
  <c r="A3582" i="56"/>
  <c r="F3582" i="56" s="1"/>
  <c r="A3583" i="56"/>
  <c r="F3583" i="56" s="1"/>
  <c r="A3584" i="56"/>
  <c r="F3584" i="56" s="1"/>
  <c r="A3585" i="56"/>
  <c r="F3585" i="56" s="1"/>
  <c r="A3586" i="56"/>
  <c r="F3586" i="56" s="1"/>
  <c r="A3587" i="56"/>
  <c r="F3587" i="56" s="1"/>
  <c r="A3588" i="56"/>
  <c r="F3588" i="56" s="1"/>
  <c r="A3589" i="56"/>
  <c r="F3589" i="56" s="1"/>
  <c r="A3590" i="56"/>
  <c r="F3590" i="56" s="1"/>
  <c r="A3591" i="56"/>
  <c r="F3591" i="56" s="1"/>
  <c r="A3592" i="56"/>
  <c r="F3592" i="56" s="1"/>
  <c r="A3593" i="56"/>
  <c r="F3593" i="56" s="1"/>
  <c r="A3594" i="56"/>
  <c r="F3594" i="56" s="1"/>
  <c r="A3595" i="56"/>
  <c r="F3595" i="56" s="1"/>
  <c r="A3596" i="56"/>
  <c r="F3596" i="56" s="1"/>
  <c r="A3597" i="56"/>
  <c r="F3597" i="56" s="1"/>
  <c r="A3598" i="56"/>
  <c r="F3598" i="56" s="1"/>
  <c r="A3599" i="56"/>
  <c r="F3599" i="56" s="1"/>
  <c r="A3600" i="56"/>
  <c r="F3600" i="56" s="1"/>
  <c r="A3601" i="56"/>
  <c r="F3601" i="56" s="1"/>
  <c r="A3602" i="56"/>
  <c r="F3602" i="56" s="1"/>
  <c r="A3603" i="56"/>
  <c r="F3603" i="56" s="1"/>
  <c r="A3604" i="56"/>
  <c r="F3604" i="56" s="1"/>
  <c r="A3605" i="56"/>
  <c r="F3605" i="56" s="1"/>
  <c r="A3606" i="56"/>
  <c r="F3606" i="56" s="1"/>
  <c r="A3607" i="56"/>
  <c r="F3607" i="56" s="1"/>
  <c r="A3608" i="56"/>
  <c r="F3608" i="56" s="1"/>
  <c r="A3609" i="56"/>
  <c r="F3609" i="56" s="1"/>
  <c r="A3610" i="56"/>
  <c r="F3610" i="56" s="1"/>
  <c r="A3611" i="56"/>
  <c r="F3611" i="56" s="1"/>
  <c r="A3612" i="56"/>
  <c r="F3612" i="56" s="1"/>
  <c r="A3613" i="56"/>
  <c r="F3613" i="56" s="1"/>
  <c r="A3614" i="56"/>
  <c r="F3614" i="56" s="1"/>
  <c r="A3615" i="56"/>
  <c r="F3615" i="56" s="1"/>
  <c r="A3616" i="56"/>
  <c r="F3616" i="56" s="1"/>
  <c r="A3617" i="56"/>
  <c r="F3617" i="56" s="1"/>
  <c r="A3618" i="56"/>
  <c r="F3618" i="56" s="1"/>
  <c r="A3619" i="56"/>
  <c r="F3619" i="56" s="1"/>
  <c r="A3620" i="56"/>
  <c r="F3620" i="56" s="1"/>
  <c r="A3621" i="56"/>
  <c r="F3621" i="56" s="1"/>
  <c r="A3622" i="56"/>
  <c r="F3622" i="56" s="1"/>
  <c r="A3623" i="56"/>
  <c r="F3623" i="56" s="1"/>
  <c r="A3624" i="56"/>
  <c r="F3624" i="56" s="1"/>
  <c r="A3625" i="56"/>
  <c r="F3625" i="56" s="1"/>
  <c r="A3626" i="56"/>
  <c r="F3626" i="56" s="1"/>
  <c r="A3627" i="56"/>
  <c r="F3627" i="56" s="1"/>
  <c r="A3628" i="56"/>
  <c r="F3628" i="56" s="1"/>
  <c r="A3629" i="56"/>
  <c r="F3629" i="56" s="1"/>
  <c r="A3630" i="56"/>
  <c r="F3630" i="56" s="1"/>
  <c r="A3631" i="56"/>
  <c r="F3631" i="56" s="1"/>
  <c r="A3632" i="56"/>
  <c r="F3632" i="56" s="1"/>
  <c r="A3633" i="56"/>
  <c r="F3633" i="56" s="1"/>
  <c r="A3634" i="56"/>
  <c r="F3634" i="56" s="1"/>
  <c r="A3635" i="56"/>
  <c r="F3635" i="56" s="1"/>
  <c r="A3636" i="56"/>
  <c r="F3636" i="56" s="1"/>
  <c r="A3637" i="56"/>
  <c r="F3637" i="56" s="1"/>
  <c r="A3638" i="56"/>
  <c r="F3638" i="56" s="1"/>
  <c r="A3639" i="56"/>
  <c r="F3639" i="56" s="1"/>
  <c r="A3640" i="56"/>
  <c r="F3640" i="56" s="1"/>
  <c r="A3641" i="56"/>
  <c r="F3641" i="56" s="1"/>
  <c r="A3642" i="56"/>
  <c r="F3642" i="56" s="1"/>
  <c r="A3643" i="56"/>
  <c r="F3643" i="56" s="1"/>
  <c r="A3644" i="56"/>
  <c r="F3644" i="56" s="1"/>
  <c r="A3645" i="56"/>
  <c r="F3645" i="56" s="1"/>
  <c r="A3646" i="56"/>
  <c r="F3646" i="56" s="1"/>
  <c r="A3647" i="56"/>
  <c r="F3647" i="56" s="1"/>
  <c r="A3648" i="56"/>
  <c r="F3648" i="56" s="1"/>
  <c r="A3649" i="56"/>
  <c r="F3649" i="56" s="1"/>
  <c r="A3650" i="56"/>
  <c r="F3650" i="56" s="1"/>
  <c r="A3651" i="56"/>
  <c r="F3651" i="56" s="1"/>
  <c r="A3652" i="56"/>
  <c r="F3652" i="56" s="1"/>
  <c r="A3653" i="56"/>
  <c r="F3653" i="56" s="1"/>
  <c r="A3654" i="56"/>
  <c r="F3654" i="56" s="1"/>
  <c r="A3655" i="56"/>
  <c r="F3655" i="56" s="1"/>
  <c r="A3656" i="56"/>
  <c r="F3656" i="56" s="1"/>
  <c r="A3657" i="56"/>
  <c r="F3657" i="56" s="1"/>
  <c r="A3658" i="56"/>
  <c r="F3658" i="56" s="1"/>
  <c r="A3659" i="56"/>
  <c r="F3659" i="56" s="1"/>
  <c r="A3660" i="56"/>
  <c r="F3660" i="56" s="1"/>
  <c r="A3661" i="56"/>
  <c r="F3661" i="56" s="1"/>
  <c r="A3662" i="56"/>
  <c r="F3662" i="56" s="1"/>
  <c r="A3663" i="56"/>
  <c r="F3663" i="56" s="1"/>
  <c r="A3664" i="56"/>
  <c r="F3664" i="56" s="1"/>
  <c r="A3665" i="56"/>
  <c r="F3665" i="56" s="1"/>
  <c r="A3666" i="56"/>
  <c r="F3666" i="56" s="1"/>
  <c r="A3667" i="56"/>
  <c r="F3667" i="56" s="1"/>
  <c r="A3668" i="56"/>
  <c r="F3668" i="56" s="1"/>
  <c r="A3669" i="56"/>
  <c r="F3669" i="56" s="1"/>
  <c r="A3670" i="56"/>
  <c r="F3670" i="56" s="1"/>
  <c r="A3671" i="56"/>
  <c r="F3671" i="56" s="1"/>
  <c r="A3672" i="56"/>
  <c r="F3672" i="56" s="1"/>
  <c r="A3673" i="56"/>
  <c r="F3673" i="56" s="1"/>
  <c r="A3674" i="56"/>
  <c r="F3674" i="56" s="1"/>
  <c r="A3675" i="56"/>
  <c r="F3675" i="56" s="1"/>
  <c r="A3676" i="56"/>
  <c r="F3676" i="56" s="1"/>
  <c r="A3677" i="56"/>
  <c r="F3677" i="56" s="1"/>
  <c r="A3678" i="56"/>
  <c r="F3678" i="56" s="1"/>
  <c r="A3679" i="56"/>
  <c r="F3679" i="56" s="1"/>
  <c r="A3680" i="56"/>
  <c r="F3680" i="56" s="1"/>
  <c r="A3681" i="56"/>
  <c r="F3681" i="56" s="1"/>
  <c r="A3682" i="56"/>
  <c r="F3682" i="56" s="1"/>
  <c r="A3683" i="56"/>
  <c r="F3683" i="56" s="1"/>
  <c r="A3684" i="56"/>
  <c r="F3684" i="56" s="1"/>
  <c r="A3685" i="56"/>
  <c r="F3685" i="56" s="1"/>
  <c r="A3686" i="56"/>
  <c r="F3686" i="56" s="1"/>
  <c r="A3687" i="56"/>
  <c r="F3687" i="56" s="1"/>
  <c r="A3688" i="56"/>
  <c r="F3688" i="56" s="1"/>
  <c r="A3689" i="56"/>
  <c r="F3689" i="56" s="1"/>
  <c r="A3690" i="56"/>
  <c r="F3690" i="56" s="1"/>
  <c r="A3691" i="56"/>
  <c r="F3691" i="56" s="1"/>
  <c r="A3692" i="56"/>
  <c r="F3692" i="56" s="1"/>
  <c r="A3693" i="56"/>
  <c r="F3693" i="56" s="1"/>
  <c r="A3694" i="56"/>
  <c r="F3694" i="56" s="1"/>
  <c r="A3695" i="56"/>
  <c r="F3695" i="56" s="1"/>
  <c r="A3696" i="56"/>
  <c r="F3696" i="56" s="1"/>
  <c r="A3697" i="56"/>
  <c r="F3697" i="56" s="1"/>
  <c r="A3698" i="56"/>
  <c r="F3698" i="56" s="1"/>
  <c r="A3699" i="56"/>
  <c r="F3699" i="56" s="1"/>
  <c r="A3700" i="56"/>
  <c r="F3700" i="56" s="1"/>
  <c r="A3701" i="56"/>
  <c r="F3701" i="56" s="1"/>
  <c r="A3702" i="56"/>
  <c r="F3702" i="56" s="1"/>
  <c r="A3703" i="56"/>
  <c r="F3703" i="56" s="1"/>
  <c r="A3704" i="56"/>
  <c r="F3704" i="56" s="1"/>
  <c r="A3705" i="56"/>
  <c r="F3705" i="56" s="1"/>
  <c r="A3706" i="56"/>
  <c r="F3706" i="56" s="1"/>
  <c r="A3707" i="56"/>
  <c r="F3707" i="56" s="1"/>
  <c r="A3708" i="56"/>
  <c r="F3708" i="56" s="1"/>
  <c r="A3709" i="56"/>
  <c r="F3709" i="56" s="1"/>
  <c r="A3710" i="56"/>
  <c r="F3710" i="56" s="1"/>
  <c r="A3711" i="56"/>
  <c r="F3711" i="56" s="1"/>
  <c r="A3712" i="56"/>
  <c r="F3712" i="56" s="1"/>
  <c r="A3713" i="56"/>
  <c r="F3713" i="56" s="1"/>
  <c r="A3714" i="56"/>
  <c r="F3714" i="56" s="1"/>
  <c r="A3715" i="56"/>
  <c r="F3715" i="56" s="1"/>
  <c r="A3716" i="56"/>
  <c r="F3716" i="56" s="1"/>
  <c r="A3717" i="56"/>
  <c r="F3717" i="56" s="1"/>
  <c r="A3718" i="56"/>
  <c r="F3718" i="56" s="1"/>
  <c r="A3719" i="56"/>
  <c r="F3719" i="56" s="1"/>
  <c r="A3720" i="56"/>
  <c r="F3720" i="56" s="1"/>
  <c r="A3721" i="56"/>
  <c r="F3721" i="56" s="1"/>
  <c r="G558" i="57"/>
  <c r="G1366" i="57"/>
  <c r="G1274" i="57"/>
  <c r="G1279" i="57"/>
  <c r="G1218" i="57"/>
  <c r="B350" i="63"/>
  <c r="L2" i="63"/>
  <c r="V2" i="63" s="1"/>
  <c r="A2" i="57"/>
  <c r="A3" i="57"/>
  <c r="A4" i="57"/>
  <c r="A5" i="57"/>
  <c r="A6" i="57"/>
  <c r="A7" i="57"/>
  <c r="A8" i="57"/>
  <c r="A9" i="57"/>
  <c r="A10" i="57"/>
  <c r="A11" i="57"/>
  <c r="A12" i="57"/>
  <c r="A13" i="57"/>
  <c r="A14" i="57"/>
  <c r="A15" i="57"/>
  <c r="A16" i="57"/>
  <c r="A17" i="57"/>
  <c r="A18" i="57"/>
  <c r="A19" i="57"/>
  <c r="A20" i="57"/>
  <c r="A21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  <c r="A58" i="57"/>
  <c r="A59" i="57"/>
  <c r="A60" i="57"/>
  <c r="A61" i="57"/>
  <c r="A62" i="57"/>
  <c r="A63" i="57"/>
  <c r="A64" i="57"/>
  <c r="A65" i="57"/>
  <c r="A66" i="57"/>
  <c r="A67" i="57"/>
  <c r="A68" i="57"/>
  <c r="A69" i="57"/>
  <c r="A70" i="57"/>
  <c r="A71" i="57"/>
  <c r="A72" i="57"/>
  <c r="A73" i="57"/>
  <c r="A74" i="57"/>
  <c r="A75" i="57"/>
  <c r="A76" i="57"/>
  <c r="A77" i="57"/>
  <c r="A78" i="57"/>
  <c r="A79" i="57"/>
  <c r="A80" i="57"/>
  <c r="A81" i="57"/>
  <c r="A82" i="57"/>
  <c r="A83" i="57"/>
  <c r="A84" i="57"/>
  <c r="A85" i="57"/>
  <c r="A86" i="57"/>
  <c r="A87" i="57"/>
  <c r="A88" i="57"/>
  <c r="A89" i="57"/>
  <c r="A90" i="57"/>
  <c r="A91" i="57"/>
  <c r="A97" i="57"/>
  <c r="A98" i="57"/>
  <c r="A99" i="57"/>
  <c r="A100" i="57"/>
  <c r="A101" i="57"/>
  <c r="A102" i="57"/>
  <c r="A103" i="57"/>
  <c r="A104" i="57"/>
  <c r="A105" i="57"/>
  <c r="A106" i="57"/>
  <c r="A107" i="57"/>
  <c r="A108" i="57"/>
  <c r="A109" i="57"/>
  <c r="A110" i="57"/>
  <c r="A111" i="57"/>
  <c r="A112" i="57"/>
  <c r="A113" i="57"/>
  <c r="A114" i="57"/>
  <c r="A115" i="57"/>
  <c r="A116" i="57"/>
  <c r="A117" i="57"/>
  <c r="A118" i="57"/>
  <c r="A119" i="57"/>
  <c r="A120" i="57"/>
  <c r="A121" i="57"/>
  <c r="A122" i="57"/>
  <c r="A123" i="57"/>
  <c r="A124" i="57"/>
  <c r="A125" i="57"/>
  <c r="A126" i="57"/>
  <c r="A127" i="57"/>
  <c r="A128" i="57"/>
  <c r="A129" i="57"/>
  <c r="A130" i="57"/>
  <c r="A131" i="57"/>
  <c r="A132" i="57"/>
  <c r="A133" i="57"/>
  <c r="A134" i="57"/>
  <c r="A135" i="57"/>
  <c r="A136" i="57"/>
  <c r="A137" i="57"/>
  <c r="A138" i="57"/>
  <c r="A139" i="57"/>
  <c r="A140" i="57"/>
  <c r="A141" i="57"/>
  <c r="A142" i="57"/>
  <c r="A143" i="57"/>
  <c r="A144" i="57"/>
  <c r="A145" i="57"/>
  <c r="A146" i="57"/>
  <c r="A147" i="57"/>
  <c r="A148" i="57"/>
  <c r="A149" i="57"/>
  <c r="A155" i="57"/>
  <c r="A156" i="57"/>
  <c r="A157" i="57"/>
  <c r="A158" i="57"/>
  <c r="A159" i="57"/>
  <c r="A160" i="57"/>
  <c r="A161" i="57"/>
  <c r="A162" i="57"/>
  <c r="A163" i="57"/>
  <c r="A164" i="57"/>
  <c r="A165" i="57"/>
  <c r="A166" i="57"/>
  <c r="A167" i="57"/>
  <c r="A168" i="57"/>
  <c r="A169" i="57"/>
  <c r="A170" i="57"/>
  <c r="A171" i="57"/>
  <c r="A172" i="57"/>
  <c r="A173" i="57"/>
  <c r="A174" i="57"/>
  <c r="A175" i="57"/>
  <c r="A176" i="57"/>
  <c r="A177" i="57"/>
  <c r="A178" i="57"/>
  <c r="A179" i="57"/>
  <c r="A180" i="57"/>
  <c r="A181" i="57"/>
  <c r="A182" i="57"/>
  <c r="A183" i="57"/>
  <c r="A184" i="57"/>
  <c r="A185" i="57"/>
  <c r="A186" i="57"/>
  <c r="A187" i="57"/>
  <c r="A188" i="57"/>
  <c r="A189" i="57"/>
  <c r="A190" i="57"/>
  <c r="A191" i="57"/>
  <c r="A192" i="57"/>
  <c r="A193" i="57"/>
  <c r="A194" i="57"/>
  <c r="A195" i="57"/>
  <c r="A196" i="57"/>
  <c r="A197" i="57"/>
  <c r="A198" i="57"/>
  <c r="A199" i="57"/>
  <c r="A200" i="57"/>
  <c r="A201" i="57"/>
  <c r="A202" i="57"/>
  <c r="A203" i="57"/>
  <c r="A204" i="57"/>
  <c r="A205" i="57"/>
  <c r="A206" i="57"/>
  <c r="A207" i="57"/>
  <c r="A213" i="57"/>
  <c r="A214" i="57"/>
  <c r="A215" i="57"/>
  <c r="A216" i="57"/>
  <c r="A217" i="57"/>
  <c r="A218" i="57"/>
  <c r="A219" i="57"/>
  <c r="A220" i="57"/>
  <c r="A221" i="57"/>
  <c r="A222" i="57"/>
  <c r="A223" i="57"/>
  <c r="A224" i="57"/>
  <c r="A225" i="57"/>
  <c r="A226" i="57"/>
  <c r="A227" i="57"/>
  <c r="A228" i="57"/>
  <c r="A229" i="57"/>
  <c r="A230" i="57"/>
  <c r="A231" i="57"/>
  <c r="A232" i="57"/>
  <c r="A233" i="57"/>
  <c r="A234" i="57"/>
  <c r="A235" i="57"/>
  <c r="A236" i="57"/>
  <c r="A237" i="57"/>
  <c r="A238" i="57"/>
  <c r="A239" i="57"/>
  <c r="A240" i="57"/>
  <c r="A241" i="57"/>
  <c r="A242" i="57"/>
  <c r="A243" i="57"/>
  <c r="A244" i="57"/>
  <c r="A245" i="57"/>
  <c r="A246" i="57"/>
  <c r="A247" i="57"/>
  <c r="A248" i="57"/>
  <c r="A249" i="57"/>
  <c r="A250" i="57"/>
  <c r="A251" i="57"/>
  <c r="A252" i="57"/>
  <c r="A253" i="57"/>
  <c r="A254" i="57"/>
  <c r="A255" i="57"/>
  <c r="A256" i="57"/>
  <c r="A257" i="57"/>
  <c r="A258" i="57"/>
  <c r="A259" i="57"/>
  <c r="A260" i="57"/>
  <c r="A261" i="57"/>
  <c r="A262" i="57"/>
  <c r="A263" i="57"/>
  <c r="A264" i="57"/>
  <c r="A265" i="57"/>
  <c r="A271" i="57"/>
  <c r="A272" i="57"/>
  <c r="A273" i="57"/>
  <c r="A274" i="57"/>
  <c r="A275" i="57"/>
  <c r="A276" i="57"/>
  <c r="A277" i="57"/>
  <c r="A278" i="57"/>
  <c r="A279" i="57"/>
  <c r="A280" i="57"/>
  <c r="A281" i="57"/>
  <c r="A282" i="57"/>
  <c r="A283" i="57"/>
  <c r="A284" i="57"/>
  <c r="A285" i="57"/>
  <c r="A286" i="57"/>
  <c r="A287" i="57"/>
  <c r="A288" i="57"/>
  <c r="A289" i="57"/>
  <c r="A290" i="57"/>
  <c r="A291" i="57"/>
  <c r="A292" i="57"/>
  <c r="A293" i="57"/>
  <c r="A294" i="57"/>
  <c r="A295" i="57"/>
  <c r="A296" i="57"/>
  <c r="A297" i="57"/>
  <c r="A298" i="57"/>
  <c r="A299" i="57"/>
  <c r="A300" i="57"/>
  <c r="A301" i="57"/>
  <c r="A302" i="57"/>
  <c r="A303" i="57"/>
  <c r="A304" i="57"/>
  <c r="A305" i="57"/>
  <c r="A306" i="57"/>
  <c r="A307" i="57"/>
  <c r="A308" i="57"/>
  <c r="A309" i="57"/>
  <c r="A310" i="57"/>
  <c r="A311" i="57"/>
  <c r="A312" i="57"/>
  <c r="A313" i="57"/>
  <c r="A314" i="57"/>
  <c r="A315" i="57"/>
  <c r="A316" i="57"/>
  <c r="A317" i="57"/>
  <c r="A318" i="57"/>
  <c r="A319" i="57"/>
  <c r="A320" i="57"/>
  <c r="A321" i="57"/>
  <c r="A322" i="57"/>
  <c r="A323" i="57"/>
  <c r="A329" i="57"/>
  <c r="A330" i="57"/>
  <c r="A331" i="57"/>
  <c r="A332" i="57"/>
  <c r="A333" i="57"/>
  <c r="A334" i="57"/>
  <c r="A335" i="57"/>
  <c r="A336" i="57"/>
  <c r="A337" i="57"/>
  <c r="A338" i="57"/>
  <c r="A339" i="57"/>
  <c r="A340" i="57"/>
  <c r="A341" i="57"/>
  <c r="A342" i="57"/>
  <c r="A343" i="57"/>
  <c r="A344" i="57"/>
  <c r="A345" i="57"/>
  <c r="A346" i="57"/>
  <c r="A347" i="57"/>
  <c r="A348" i="57"/>
  <c r="A349" i="57"/>
  <c r="A350" i="57"/>
  <c r="A351" i="57"/>
  <c r="A352" i="57"/>
  <c r="A353" i="57"/>
  <c r="A354" i="57"/>
  <c r="A355" i="57"/>
  <c r="A356" i="57"/>
  <c r="A357" i="57"/>
  <c r="A358" i="57"/>
  <c r="A359" i="57"/>
  <c r="A360" i="57"/>
  <c r="A361" i="57"/>
  <c r="A362" i="57"/>
  <c r="A363" i="57"/>
  <c r="A364" i="57"/>
  <c r="A365" i="57"/>
  <c r="A366" i="57"/>
  <c r="A367" i="57"/>
  <c r="A368" i="57"/>
  <c r="A369" i="57"/>
  <c r="A370" i="57"/>
  <c r="A371" i="57"/>
  <c r="A372" i="57"/>
  <c r="A373" i="57"/>
  <c r="A374" i="57"/>
  <c r="A375" i="57"/>
  <c r="A376" i="57"/>
  <c r="A377" i="57"/>
  <c r="A378" i="57"/>
  <c r="A379" i="57"/>
  <c r="A380" i="57"/>
  <c r="A381" i="57"/>
  <c r="A388" i="57"/>
  <c r="A389" i="57"/>
  <c r="A390" i="57"/>
  <c r="A391" i="57"/>
  <c r="A392" i="57"/>
  <c r="A393" i="57"/>
  <c r="A394" i="57"/>
  <c r="A395" i="57"/>
  <c r="A396" i="57"/>
  <c r="A397" i="57"/>
  <c r="A398" i="57"/>
  <c r="A399" i="57"/>
  <c r="A400" i="57"/>
  <c r="A401" i="57"/>
  <c r="A402" i="57"/>
  <c r="A403" i="57"/>
  <c r="A404" i="57"/>
  <c r="A405" i="57"/>
  <c r="A406" i="57"/>
  <c r="A407" i="57"/>
  <c r="A408" i="57"/>
  <c r="A409" i="57"/>
  <c r="A410" i="57"/>
  <c r="A411" i="57"/>
  <c r="A412" i="57"/>
  <c r="A413" i="57"/>
  <c r="A414" i="57"/>
  <c r="A415" i="57"/>
  <c r="A416" i="57"/>
  <c r="A417" i="57"/>
  <c r="A418" i="57"/>
  <c r="A419" i="57"/>
  <c r="A420" i="57"/>
  <c r="A421" i="57"/>
  <c r="A422" i="57"/>
  <c r="A423" i="57"/>
  <c r="A424" i="57"/>
  <c r="A425" i="57"/>
  <c r="A426" i="57"/>
  <c r="A427" i="57"/>
  <c r="A428" i="57"/>
  <c r="A429" i="57"/>
  <c r="A430" i="57"/>
  <c r="A431" i="57"/>
  <c r="A432" i="57"/>
  <c r="A433" i="57"/>
  <c r="A434" i="57"/>
  <c r="A435" i="57"/>
  <c r="A436" i="57"/>
  <c r="A437" i="57"/>
  <c r="A438" i="57"/>
  <c r="A439" i="57"/>
  <c r="A446" i="57"/>
  <c r="A447" i="57"/>
  <c r="A448" i="57"/>
  <c r="A449" i="57"/>
  <c r="A450" i="57"/>
  <c r="A451" i="57"/>
  <c r="A452" i="57"/>
  <c r="A453" i="57"/>
  <c r="A454" i="57"/>
  <c r="A455" i="57"/>
  <c r="A456" i="57"/>
  <c r="A457" i="57"/>
  <c r="A458" i="57"/>
  <c r="A459" i="57"/>
  <c r="A460" i="57"/>
  <c r="A461" i="57"/>
  <c r="A462" i="57"/>
  <c r="A463" i="57"/>
  <c r="A464" i="57"/>
  <c r="A465" i="57"/>
  <c r="A466" i="57"/>
  <c r="A467" i="57"/>
  <c r="A468" i="57"/>
  <c r="A469" i="57"/>
  <c r="A470" i="57"/>
  <c r="A471" i="57"/>
  <c r="A472" i="57"/>
  <c r="A473" i="57"/>
  <c r="A474" i="57"/>
  <c r="A475" i="57"/>
  <c r="A476" i="57"/>
  <c r="A477" i="57"/>
  <c r="A478" i="57"/>
  <c r="A479" i="57"/>
  <c r="A480" i="57"/>
  <c r="A481" i="57"/>
  <c r="A482" i="57"/>
  <c r="A483" i="57"/>
  <c r="A484" i="57"/>
  <c r="A485" i="57"/>
  <c r="A486" i="57"/>
  <c r="A487" i="57"/>
  <c r="A488" i="57"/>
  <c r="A489" i="57"/>
  <c r="A490" i="57"/>
  <c r="A491" i="57"/>
  <c r="A492" i="57"/>
  <c r="A493" i="57"/>
  <c r="A494" i="57"/>
  <c r="A495" i="57"/>
  <c r="A496" i="57"/>
  <c r="A497" i="57"/>
  <c r="A503" i="57"/>
  <c r="A504" i="57"/>
  <c r="A505" i="57"/>
  <c r="A506" i="57"/>
  <c r="A507" i="57"/>
  <c r="A508" i="57"/>
  <c r="A509" i="57"/>
  <c r="A510" i="57"/>
  <c r="A511" i="57"/>
  <c r="A512" i="57"/>
  <c r="A513" i="57"/>
  <c r="A514" i="57"/>
  <c r="A515" i="57"/>
  <c r="A516" i="57"/>
  <c r="A517" i="57"/>
  <c r="A518" i="57"/>
  <c r="A519" i="57"/>
  <c r="A520" i="57"/>
  <c r="A521" i="57"/>
  <c r="A522" i="57"/>
  <c r="A523" i="57"/>
  <c r="A524" i="57"/>
  <c r="A525" i="57"/>
  <c r="A526" i="57"/>
  <c r="A527" i="57"/>
  <c r="A528" i="57"/>
  <c r="A529" i="57"/>
  <c r="A530" i="57"/>
  <c r="A531" i="57"/>
  <c r="A532" i="57"/>
  <c r="A533" i="57"/>
  <c r="A534" i="57"/>
  <c r="A535" i="57"/>
  <c r="A536" i="57"/>
  <c r="A537" i="57"/>
  <c r="A538" i="57"/>
  <c r="A539" i="57"/>
  <c r="A540" i="57"/>
  <c r="A541" i="57"/>
  <c r="A542" i="57"/>
  <c r="A543" i="57"/>
  <c r="A544" i="57"/>
  <c r="A545" i="57"/>
  <c r="A546" i="57"/>
  <c r="A547" i="57"/>
  <c r="A548" i="57"/>
  <c r="A549" i="57"/>
  <c r="A550" i="57"/>
  <c r="A551" i="57"/>
  <c r="A552" i="57"/>
  <c r="A553" i="57"/>
  <c r="A554" i="57"/>
  <c r="A555" i="57"/>
  <c r="A561" i="57"/>
  <c r="A562" i="57"/>
  <c r="A563" i="57"/>
  <c r="A564" i="57"/>
  <c r="A565" i="57"/>
  <c r="A566" i="57"/>
  <c r="A567" i="57"/>
  <c r="A568" i="57"/>
  <c r="A569" i="57"/>
  <c r="A570" i="57"/>
  <c r="A571" i="57"/>
  <c r="A572" i="57"/>
  <c r="A573" i="57"/>
  <c r="A574" i="57"/>
  <c r="A575" i="57"/>
  <c r="A576" i="57"/>
  <c r="A577" i="57"/>
  <c r="A578" i="57"/>
  <c r="A579" i="57"/>
  <c r="A580" i="57"/>
  <c r="A581" i="57"/>
  <c r="A582" i="57"/>
  <c r="A583" i="57"/>
  <c r="A584" i="57"/>
  <c r="A585" i="57"/>
  <c r="A586" i="57"/>
  <c r="A587" i="57"/>
  <c r="A588" i="57"/>
  <c r="A589" i="57"/>
  <c r="A590" i="57"/>
  <c r="A591" i="57"/>
  <c r="A592" i="57"/>
  <c r="A593" i="57"/>
  <c r="A594" i="57"/>
  <c r="A595" i="57"/>
  <c r="A596" i="57"/>
  <c r="A597" i="57"/>
  <c r="A598" i="57"/>
  <c r="A599" i="57"/>
  <c r="A600" i="57"/>
  <c r="A601" i="57"/>
  <c r="A602" i="57"/>
  <c r="A603" i="57"/>
  <c r="A604" i="57"/>
  <c r="A605" i="57"/>
  <c r="A606" i="57"/>
  <c r="A607" i="57"/>
  <c r="A608" i="57"/>
  <c r="A609" i="57"/>
  <c r="A610" i="57"/>
  <c r="A611" i="57"/>
  <c r="A612" i="57"/>
  <c r="A613" i="57"/>
  <c r="A614" i="57"/>
  <c r="A615" i="57"/>
  <c r="A616" i="57"/>
  <c r="A617" i="57"/>
  <c r="A618" i="57"/>
  <c r="A619" i="57"/>
  <c r="A620" i="57"/>
  <c r="A621" i="57"/>
  <c r="A622" i="57"/>
  <c r="A623" i="57"/>
  <c r="A624" i="57"/>
  <c r="A625" i="57"/>
  <c r="A626" i="57"/>
  <c r="A627" i="57"/>
  <c r="A628" i="57"/>
  <c r="A629" i="57"/>
  <c r="A630" i="57"/>
  <c r="A631" i="57"/>
  <c r="A632" i="57"/>
  <c r="A633" i="57"/>
  <c r="A634" i="57"/>
  <c r="A635" i="57"/>
  <c r="A636" i="57"/>
  <c r="A637" i="57"/>
  <c r="A638" i="57"/>
  <c r="A639" i="57"/>
  <c r="A640" i="57"/>
  <c r="A641" i="57"/>
  <c r="A642" i="57"/>
  <c r="A643" i="57"/>
  <c r="A644" i="57"/>
  <c r="A645" i="57"/>
  <c r="A646" i="57"/>
  <c r="A647" i="57"/>
  <c r="A648" i="57"/>
  <c r="A649" i="57"/>
  <c r="A650" i="57"/>
  <c r="A651" i="57"/>
  <c r="A652" i="57"/>
  <c r="A653" i="57"/>
  <c r="A654" i="57"/>
  <c r="A655" i="57"/>
  <c r="A656" i="57"/>
  <c r="A657" i="57"/>
  <c r="A658" i="57"/>
  <c r="A659" i="57"/>
  <c r="A660" i="57"/>
  <c r="A661" i="57"/>
  <c r="A662" i="57"/>
  <c r="A663" i="57"/>
  <c r="A664" i="57"/>
  <c r="A665" i="57"/>
  <c r="A666" i="57"/>
  <c r="A667" i="57"/>
  <c r="A668" i="57"/>
  <c r="A669" i="57"/>
  <c r="A670" i="57"/>
  <c r="A671" i="57"/>
  <c r="A672" i="57"/>
  <c r="A673" i="57"/>
  <c r="A674" i="57"/>
  <c r="A675" i="57"/>
  <c r="A676" i="57"/>
  <c r="A677" i="57"/>
  <c r="A678" i="57"/>
  <c r="A679" i="57"/>
  <c r="A680" i="57"/>
  <c r="A681" i="57"/>
  <c r="A682" i="57"/>
  <c r="A683" i="57"/>
  <c r="A684" i="57"/>
  <c r="A685" i="57"/>
  <c r="A686" i="57"/>
  <c r="A687" i="57"/>
  <c r="A688" i="57"/>
  <c r="A689" i="57"/>
  <c r="A690" i="57"/>
  <c r="A691" i="57"/>
  <c r="A692" i="57"/>
  <c r="A693" i="57"/>
  <c r="A694" i="57"/>
  <c r="A695" i="57"/>
  <c r="A696" i="57"/>
  <c r="A697" i="57"/>
  <c r="A698" i="57"/>
  <c r="A699" i="57"/>
  <c r="A700" i="57"/>
  <c r="A701" i="57"/>
  <c r="A702" i="57"/>
  <c r="A703" i="57"/>
  <c r="A704" i="57"/>
  <c r="A705" i="57"/>
  <c r="A706" i="57"/>
  <c r="A707" i="57"/>
  <c r="A708" i="57"/>
  <c r="A709" i="57"/>
  <c r="A710" i="57"/>
  <c r="A711" i="57"/>
  <c r="A712" i="57"/>
  <c r="A713" i="57"/>
  <c r="A714" i="57"/>
  <c r="A715" i="57"/>
  <c r="A716" i="57"/>
  <c r="A717" i="57"/>
  <c r="A718" i="57"/>
  <c r="A719" i="57"/>
  <c r="A720" i="57"/>
  <c r="A721" i="57"/>
  <c r="A722" i="57"/>
  <c r="A723" i="57"/>
  <c r="A724" i="57"/>
  <c r="A725" i="57"/>
  <c r="A726" i="57"/>
  <c r="A727" i="57"/>
  <c r="A728" i="57"/>
  <c r="A729" i="57"/>
  <c r="A730" i="57"/>
  <c r="A731" i="57"/>
  <c r="A732" i="57"/>
  <c r="A733" i="57"/>
  <c r="A734" i="57"/>
  <c r="A735" i="57"/>
  <c r="A736" i="57"/>
  <c r="A737" i="57"/>
  <c r="A738" i="57"/>
  <c r="A739" i="57"/>
  <c r="A740" i="57"/>
  <c r="A741" i="57"/>
  <c r="A742" i="57"/>
  <c r="A743" i="57"/>
  <c r="A744" i="57"/>
  <c r="A745" i="57"/>
  <c r="A746" i="57"/>
  <c r="A747" i="57"/>
  <c r="A748" i="57"/>
  <c r="A749" i="57"/>
  <c r="A750" i="57"/>
  <c r="A751" i="57"/>
  <c r="A752" i="57"/>
  <c r="A753" i="57"/>
  <c r="A754" i="57"/>
  <c r="A755" i="57"/>
  <c r="A756" i="57"/>
  <c r="A757" i="57"/>
  <c r="A758" i="57"/>
  <c r="A759" i="57"/>
  <c r="A760" i="57"/>
  <c r="A761" i="57"/>
  <c r="A762" i="57"/>
  <c r="A763" i="57"/>
  <c r="A764" i="57"/>
  <c r="A765" i="57"/>
  <c r="A766" i="57"/>
  <c r="A767" i="57"/>
  <c r="A768" i="57"/>
  <c r="A769" i="57"/>
  <c r="A770" i="57"/>
  <c r="A771" i="57"/>
  <c r="A772" i="57"/>
  <c r="A773" i="57"/>
  <c r="A774" i="57"/>
  <c r="A775" i="57"/>
  <c r="A776" i="57"/>
  <c r="A777" i="57"/>
  <c r="A778" i="57"/>
  <c r="A779" i="57"/>
  <c r="A780" i="57"/>
  <c r="A781" i="57"/>
  <c r="A782" i="57"/>
  <c r="A783" i="57"/>
  <c r="A784" i="57"/>
  <c r="A785" i="57"/>
  <c r="A786" i="57"/>
  <c r="A787" i="57"/>
  <c r="A788" i="57"/>
  <c r="A789" i="57"/>
  <c r="A790" i="57"/>
  <c r="A791" i="57"/>
  <c r="A792" i="57"/>
  <c r="A793" i="57"/>
  <c r="A794" i="57"/>
  <c r="A795" i="57"/>
  <c r="A796" i="57"/>
  <c r="A797" i="57"/>
  <c r="A798" i="57"/>
  <c r="A799" i="57"/>
  <c r="A800" i="57"/>
  <c r="A801" i="57"/>
  <c r="A802" i="57"/>
  <c r="A803" i="57"/>
  <c r="A804" i="57"/>
  <c r="A805" i="57"/>
  <c r="A806" i="57"/>
  <c r="A807" i="57"/>
  <c r="A808" i="57"/>
  <c r="A809" i="57"/>
  <c r="A810" i="57"/>
  <c r="A811" i="57"/>
  <c r="A812" i="57"/>
  <c r="A813" i="57"/>
  <c r="A814" i="57"/>
  <c r="A815" i="57"/>
  <c r="A816" i="57"/>
  <c r="A817" i="57"/>
  <c r="A818" i="57"/>
  <c r="A819" i="57"/>
  <c r="A820" i="57"/>
  <c r="A821" i="57"/>
  <c r="A822" i="57"/>
  <c r="A823" i="57"/>
  <c r="A824" i="57"/>
  <c r="A825" i="57"/>
  <c r="A826" i="57"/>
  <c r="A827" i="57"/>
  <c r="A828" i="57"/>
  <c r="A829" i="57"/>
  <c r="A830" i="57"/>
  <c r="A831" i="57"/>
  <c r="A832" i="57"/>
  <c r="A833" i="57"/>
  <c r="A834" i="57"/>
  <c r="A835" i="57"/>
  <c r="A836" i="57"/>
  <c r="A837" i="57"/>
  <c r="A838" i="57"/>
  <c r="A839" i="57"/>
  <c r="A840" i="57"/>
  <c r="A841" i="57"/>
  <c r="A842" i="57"/>
  <c r="A843" i="57"/>
  <c r="A844" i="57"/>
  <c r="A845" i="57"/>
  <c r="A846" i="57"/>
  <c r="A847" i="57"/>
  <c r="A848" i="57"/>
  <c r="A849" i="57"/>
  <c r="A850" i="57"/>
  <c r="A851" i="57"/>
  <c r="A852" i="57"/>
  <c r="A853" i="57"/>
  <c r="A854" i="57"/>
  <c r="A855" i="57"/>
  <c r="A856" i="57"/>
  <c r="A857" i="57"/>
  <c r="A858" i="57"/>
  <c r="A859" i="57"/>
  <c r="A860" i="57"/>
  <c r="A861" i="57"/>
  <c r="A862" i="57"/>
  <c r="A863" i="57"/>
  <c r="A864" i="57"/>
  <c r="A865" i="57"/>
  <c r="A866" i="57"/>
  <c r="A867" i="57"/>
  <c r="A868" i="57"/>
  <c r="A869" i="57"/>
  <c r="A870" i="57"/>
  <c r="A871" i="57"/>
  <c r="A872" i="57"/>
  <c r="A873" i="57"/>
  <c r="A874" i="57"/>
  <c r="A875" i="57"/>
  <c r="A876" i="57"/>
  <c r="A877" i="57"/>
  <c r="A878" i="57"/>
  <c r="A879" i="57"/>
  <c r="A880" i="57"/>
  <c r="A881" i="57"/>
  <c r="A882" i="57"/>
  <c r="A883" i="57"/>
  <c r="A884" i="57"/>
  <c r="A885" i="57"/>
  <c r="A886" i="57"/>
  <c r="A887" i="57"/>
  <c r="A888" i="57"/>
  <c r="A889" i="57"/>
  <c r="A890" i="57"/>
  <c r="A891" i="57"/>
  <c r="A892" i="57"/>
  <c r="A893" i="57"/>
  <c r="A894" i="57"/>
  <c r="A895" i="57"/>
  <c r="A896" i="57"/>
  <c r="A897" i="57"/>
  <c r="A898" i="57"/>
  <c r="A899" i="57"/>
  <c r="A900" i="57"/>
  <c r="A901" i="57"/>
  <c r="A902" i="57"/>
  <c r="A903" i="57"/>
  <c r="A904" i="57"/>
  <c r="A905" i="57"/>
  <c r="A906" i="57"/>
  <c r="A907" i="57"/>
  <c r="A908" i="57"/>
  <c r="A909" i="57"/>
  <c r="A910" i="57"/>
  <c r="A911" i="57"/>
  <c r="A912" i="57"/>
  <c r="A913" i="57"/>
  <c r="A914" i="57"/>
  <c r="A915" i="57"/>
  <c r="A916" i="57"/>
  <c r="A917" i="57"/>
  <c r="A918" i="57"/>
  <c r="A919" i="57"/>
  <c r="A920" i="57"/>
  <c r="A921" i="57"/>
  <c r="A922" i="57"/>
  <c r="A923" i="57"/>
  <c r="A924" i="57"/>
  <c r="A925" i="57"/>
  <c r="A926" i="57"/>
  <c r="A927" i="57"/>
  <c r="A928" i="57"/>
  <c r="A929" i="57"/>
  <c r="A930" i="57"/>
  <c r="A931" i="57"/>
  <c r="A932" i="57"/>
  <c r="A933" i="57"/>
  <c r="A934" i="57"/>
  <c r="A935" i="57"/>
  <c r="A936" i="57"/>
  <c r="A937" i="57"/>
  <c r="A938" i="57"/>
  <c r="A939" i="57"/>
  <c r="A940" i="57"/>
  <c r="A941" i="57"/>
  <c r="A942" i="57"/>
  <c r="A943" i="57"/>
  <c r="A944" i="57"/>
  <c r="A945" i="57"/>
  <c r="A946" i="57"/>
  <c r="A947" i="57"/>
  <c r="A948" i="57"/>
  <c r="A949" i="57"/>
  <c r="A950" i="57"/>
  <c r="A951" i="57"/>
  <c r="A952" i="57"/>
  <c r="A953" i="57"/>
  <c r="A954" i="57"/>
  <c r="A955" i="57"/>
  <c r="A956" i="57"/>
  <c r="A957" i="57"/>
  <c r="A964" i="57"/>
  <c r="A965" i="57"/>
  <c r="A966" i="57"/>
  <c r="A967" i="57"/>
  <c r="A968" i="57"/>
  <c r="A969" i="57"/>
  <c r="A970" i="57"/>
  <c r="A971" i="57"/>
  <c r="A972" i="57"/>
  <c r="A973" i="57"/>
  <c r="A974" i="57"/>
  <c r="A975" i="57"/>
  <c r="A976" i="57"/>
  <c r="A977" i="57"/>
  <c r="A978" i="57"/>
  <c r="A979" i="57"/>
  <c r="A980" i="57"/>
  <c r="A981" i="57"/>
  <c r="A982" i="57"/>
  <c r="A983" i="57"/>
  <c r="A984" i="57"/>
  <c r="A985" i="57"/>
  <c r="A986" i="57"/>
  <c r="A987" i="57"/>
  <c r="A988" i="57"/>
  <c r="A989" i="57"/>
  <c r="A990" i="57"/>
  <c r="A991" i="57"/>
  <c r="A992" i="57"/>
  <c r="A993" i="57"/>
  <c r="A994" i="57"/>
  <c r="A995" i="57"/>
  <c r="A996" i="57"/>
  <c r="A997" i="57"/>
  <c r="A998" i="57"/>
  <c r="A999" i="57"/>
  <c r="A1000" i="57"/>
  <c r="A1001" i="57"/>
  <c r="A1002" i="57"/>
  <c r="A1003" i="57"/>
  <c r="A1004" i="57"/>
  <c r="A1005" i="57"/>
  <c r="A1006" i="57"/>
  <c r="A1007" i="57"/>
  <c r="A1008" i="57"/>
  <c r="A1009" i="57"/>
  <c r="A1010" i="57"/>
  <c r="A1011" i="57"/>
  <c r="A1012" i="57"/>
  <c r="A1013" i="57"/>
  <c r="A1014" i="57"/>
  <c r="A1015" i="57"/>
  <c r="A1022" i="57"/>
  <c r="A1023" i="57"/>
  <c r="A1024" i="57"/>
  <c r="A1025" i="57"/>
  <c r="A1026" i="57"/>
  <c r="A1027" i="57"/>
  <c r="A1028" i="57"/>
  <c r="A1029" i="57"/>
  <c r="A1030" i="57"/>
  <c r="A1031" i="57"/>
  <c r="A1032" i="57"/>
  <c r="A1033" i="57"/>
  <c r="A1034" i="57"/>
  <c r="A1035" i="57"/>
  <c r="A1036" i="57"/>
  <c r="A1037" i="57"/>
  <c r="A1038" i="57"/>
  <c r="A1039" i="57"/>
  <c r="A1040" i="57"/>
  <c r="A1041" i="57"/>
  <c r="A1042" i="57"/>
  <c r="A1043" i="57"/>
  <c r="A1044" i="57"/>
  <c r="A1045" i="57"/>
  <c r="A1046" i="57"/>
  <c r="A1047" i="57"/>
  <c r="A1048" i="57"/>
  <c r="A1049" i="57"/>
  <c r="A1050" i="57"/>
  <c r="A1051" i="57"/>
  <c r="A1052" i="57"/>
  <c r="A1053" i="57"/>
  <c r="A1054" i="57"/>
  <c r="A1055" i="57"/>
  <c r="A1056" i="57"/>
  <c r="A1057" i="57"/>
  <c r="A1058" i="57"/>
  <c r="A1059" i="57"/>
  <c r="A1060" i="57"/>
  <c r="A1061" i="57"/>
  <c r="A1062" i="57"/>
  <c r="A1063" i="57"/>
  <c r="A1064" i="57"/>
  <c r="A1065" i="57"/>
  <c r="A1066" i="57"/>
  <c r="A1067" i="57"/>
  <c r="A1068" i="57"/>
  <c r="A1069" i="57"/>
  <c r="A1070" i="57"/>
  <c r="A1071" i="57"/>
  <c r="A1072" i="57"/>
  <c r="A1073" i="57"/>
  <c r="A1080" i="57"/>
  <c r="A1081" i="57"/>
  <c r="A1082" i="57"/>
  <c r="A1083" i="57"/>
  <c r="A1084" i="57"/>
  <c r="A1085" i="57"/>
  <c r="A1086" i="57"/>
  <c r="A1087" i="57"/>
  <c r="A1088" i="57"/>
  <c r="A1089" i="57"/>
  <c r="A1090" i="57"/>
  <c r="A1091" i="57"/>
  <c r="A1092" i="57"/>
  <c r="A1093" i="57"/>
  <c r="A1094" i="57"/>
  <c r="A1095" i="57"/>
  <c r="A1096" i="57"/>
  <c r="A1097" i="57"/>
  <c r="A1098" i="57"/>
  <c r="A1099" i="57"/>
  <c r="A1100" i="57"/>
  <c r="A1101" i="57"/>
  <c r="A1102" i="57"/>
  <c r="A1103" i="57"/>
  <c r="A1104" i="57"/>
  <c r="A1105" i="57"/>
  <c r="A1106" i="57"/>
  <c r="A1107" i="57"/>
  <c r="A1108" i="57"/>
  <c r="A1109" i="57"/>
  <c r="A1110" i="57"/>
  <c r="A1111" i="57"/>
  <c r="A1112" i="57"/>
  <c r="A1113" i="57"/>
  <c r="A1114" i="57"/>
  <c r="A1115" i="57"/>
  <c r="A1116" i="57"/>
  <c r="A1117" i="57"/>
  <c r="A1118" i="57"/>
  <c r="A1119" i="57"/>
  <c r="A1120" i="57"/>
  <c r="A1121" i="57"/>
  <c r="A1122" i="57"/>
  <c r="A1123" i="57"/>
  <c r="A1124" i="57"/>
  <c r="A1125" i="57"/>
  <c r="A1126" i="57"/>
  <c r="A1127" i="57"/>
  <c r="A1128" i="57"/>
  <c r="A1129" i="57"/>
  <c r="A1130" i="57"/>
  <c r="A1131" i="57"/>
  <c r="A1138" i="57"/>
  <c r="A1139" i="57"/>
  <c r="A1140" i="57"/>
  <c r="A1141" i="57"/>
  <c r="A1142" i="57"/>
  <c r="A1143" i="57"/>
  <c r="A1144" i="57"/>
  <c r="A1145" i="57"/>
  <c r="A1146" i="57"/>
  <c r="A1147" i="57"/>
  <c r="A1148" i="57"/>
  <c r="A1149" i="57"/>
  <c r="A1150" i="57"/>
  <c r="A1151" i="57"/>
  <c r="A1152" i="57"/>
  <c r="A1153" i="57"/>
  <c r="A1154" i="57"/>
  <c r="A1155" i="57"/>
  <c r="A1156" i="57"/>
  <c r="A1157" i="57"/>
  <c r="A1158" i="57"/>
  <c r="A1159" i="57"/>
  <c r="A1160" i="57"/>
  <c r="A1161" i="57"/>
  <c r="A1162" i="57"/>
  <c r="A1163" i="57"/>
  <c r="A1164" i="57"/>
  <c r="A1165" i="57"/>
  <c r="A1166" i="57"/>
  <c r="A1167" i="57"/>
  <c r="A1168" i="57"/>
  <c r="A1169" i="57"/>
  <c r="A1170" i="57"/>
  <c r="A1171" i="57"/>
  <c r="A1172" i="57"/>
  <c r="A1173" i="57"/>
  <c r="A1174" i="57"/>
  <c r="A1175" i="57"/>
  <c r="A1176" i="57"/>
  <c r="A1177" i="57"/>
  <c r="A1178" i="57"/>
  <c r="A1179" i="57"/>
  <c r="A1180" i="57"/>
  <c r="A1181" i="57"/>
  <c r="A1182" i="57"/>
  <c r="A1183" i="57"/>
  <c r="A1184" i="57"/>
  <c r="A1185" i="57"/>
  <c r="A1186" i="57"/>
  <c r="A1187" i="57"/>
  <c r="A1188" i="57"/>
  <c r="A1189" i="57"/>
  <c r="A1196" i="57"/>
  <c r="A1197" i="57"/>
  <c r="A1198" i="57"/>
  <c r="A1199" i="57"/>
  <c r="A1200" i="57"/>
  <c r="A1201" i="57"/>
  <c r="A1202" i="57"/>
  <c r="A1203" i="57"/>
  <c r="A1204" i="57"/>
  <c r="A1205" i="57"/>
  <c r="A1206" i="57"/>
  <c r="A1207" i="57"/>
  <c r="A1208" i="57"/>
  <c r="A1209" i="57"/>
  <c r="A1210" i="57"/>
  <c r="A1211" i="57"/>
  <c r="A1212" i="57"/>
  <c r="A1213" i="57"/>
  <c r="A1214" i="57"/>
  <c r="A1215" i="57"/>
  <c r="A1216" i="57"/>
  <c r="A1217" i="57"/>
  <c r="A1218" i="57"/>
  <c r="A1219" i="57"/>
  <c r="A1220" i="57"/>
  <c r="A1221" i="57"/>
  <c r="A1222" i="57"/>
  <c r="A1223" i="57"/>
  <c r="A1224" i="57"/>
  <c r="A1225" i="57"/>
  <c r="A1226" i="57"/>
  <c r="A1227" i="57"/>
  <c r="A1228" i="57"/>
  <c r="A1229" i="57"/>
  <c r="A1230" i="57"/>
  <c r="A1231" i="57"/>
  <c r="A1232" i="57"/>
  <c r="A1233" i="57"/>
  <c r="A1234" i="57"/>
  <c r="A1235" i="57"/>
  <c r="A1236" i="57"/>
  <c r="A1237" i="57"/>
  <c r="A1238" i="57"/>
  <c r="A1239" i="57"/>
  <c r="A1240" i="57"/>
  <c r="A1241" i="57"/>
  <c r="A1242" i="57"/>
  <c r="A1243" i="57"/>
  <c r="A1244" i="57"/>
  <c r="A1245" i="57"/>
  <c r="A1246" i="57"/>
  <c r="A1247" i="57"/>
  <c r="A1254" i="57"/>
  <c r="A1255" i="57"/>
  <c r="A1256" i="57"/>
  <c r="A1257" i="57"/>
  <c r="A1258" i="57"/>
  <c r="A1259" i="57"/>
  <c r="A1260" i="57"/>
  <c r="A1261" i="57"/>
  <c r="A1262" i="57"/>
  <c r="A1263" i="57"/>
  <c r="A1264" i="57"/>
  <c r="A1265" i="57"/>
  <c r="A1266" i="57"/>
  <c r="A1267" i="57"/>
  <c r="A1268" i="57"/>
  <c r="A1269" i="57"/>
  <c r="A1270" i="57"/>
  <c r="A1271" i="57"/>
  <c r="A1272" i="57"/>
  <c r="A1273" i="57"/>
  <c r="A1274" i="57"/>
  <c r="A1275" i="57"/>
  <c r="A1276" i="57"/>
  <c r="A1277" i="57"/>
  <c r="A1278" i="57"/>
  <c r="A1279" i="57"/>
  <c r="A1280" i="57"/>
  <c r="A1281" i="57"/>
  <c r="A1282" i="57"/>
  <c r="A1283" i="57"/>
  <c r="A1284" i="57"/>
  <c r="A1285" i="57"/>
  <c r="A1286" i="57"/>
  <c r="A1287" i="57"/>
  <c r="A1288" i="57"/>
  <c r="A1289" i="57"/>
  <c r="A1290" i="57"/>
  <c r="A1291" i="57"/>
  <c r="A1292" i="57"/>
  <c r="A1293" i="57"/>
  <c r="A1294" i="57"/>
  <c r="A1295" i="57"/>
  <c r="A1296" i="57"/>
  <c r="A1297" i="57"/>
  <c r="A1298" i="57"/>
  <c r="A1299" i="57"/>
  <c r="A1300" i="57"/>
  <c r="A1301" i="57"/>
  <c r="A1302" i="57"/>
  <c r="A1303" i="57"/>
  <c r="A1304" i="57"/>
  <c r="A1305" i="57"/>
  <c r="A1312" i="57"/>
  <c r="A1313" i="57"/>
  <c r="A1314" i="57"/>
  <c r="A1315" i="57"/>
  <c r="A1316" i="57"/>
  <c r="A1317" i="57"/>
  <c r="A1318" i="57"/>
  <c r="A1319" i="57"/>
  <c r="A1320" i="57"/>
  <c r="A1321" i="57"/>
  <c r="A1322" i="57"/>
  <c r="A1323" i="57"/>
  <c r="A1324" i="57"/>
  <c r="A1325" i="57"/>
  <c r="A1326" i="57"/>
  <c r="A1327" i="57"/>
  <c r="A1328" i="57"/>
  <c r="A1329" i="57"/>
  <c r="A1330" i="57"/>
  <c r="A1331" i="57"/>
  <c r="A1332" i="57"/>
  <c r="A1333" i="57"/>
  <c r="A1334" i="57"/>
  <c r="A1335" i="57"/>
  <c r="A1336" i="57"/>
  <c r="A1337" i="57"/>
  <c r="A1338" i="57"/>
  <c r="A1339" i="57"/>
  <c r="A1340" i="57"/>
  <c r="A1341" i="57"/>
  <c r="A1342" i="57"/>
  <c r="A1343" i="57"/>
  <c r="A1344" i="57"/>
  <c r="A1345" i="57"/>
  <c r="A1346" i="57"/>
  <c r="A1347" i="57"/>
  <c r="A1348" i="57"/>
  <c r="A1349" i="57"/>
  <c r="A1350" i="57"/>
  <c r="A1351" i="57"/>
  <c r="A1352" i="57"/>
  <c r="A1353" i="57"/>
  <c r="A1354" i="57"/>
  <c r="A1355" i="57"/>
  <c r="A1356" i="57"/>
  <c r="A1357" i="57"/>
  <c r="A1358" i="57"/>
  <c r="A1359" i="57"/>
  <c r="A1360" i="57"/>
  <c r="A1361" i="57"/>
  <c r="A1362" i="57"/>
  <c r="A1363" i="57"/>
  <c r="A1370" i="57"/>
  <c r="A1371" i="57"/>
  <c r="A1372" i="57"/>
  <c r="A1373" i="57"/>
  <c r="A1374" i="57"/>
  <c r="A1375" i="57"/>
  <c r="A1376" i="57"/>
  <c r="A1377" i="57"/>
  <c r="A1378" i="57"/>
  <c r="A1379" i="57"/>
  <c r="A1380" i="57"/>
  <c r="A1381" i="57"/>
  <c r="A1382" i="57"/>
  <c r="A1383" i="57"/>
  <c r="A1384" i="57"/>
  <c r="A1385" i="57"/>
  <c r="A1386" i="57"/>
  <c r="A1387" i="57"/>
  <c r="A1388" i="57"/>
  <c r="A1389" i="57"/>
  <c r="A1390" i="57"/>
  <c r="A1391" i="57"/>
  <c r="A1392" i="57"/>
  <c r="A1393" i="57"/>
  <c r="A1394" i="57"/>
  <c r="A1395" i="57"/>
  <c r="A1396" i="57"/>
  <c r="A1397" i="57"/>
  <c r="A1398" i="57"/>
  <c r="A1399" i="57"/>
  <c r="A1400" i="57"/>
  <c r="A1401" i="57"/>
  <c r="A1402" i="57"/>
  <c r="A1403" i="57"/>
  <c r="A1404" i="57"/>
  <c r="A1405" i="57"/>
  <c r="A1406" i="57"/>
  <c r="A1407" i="57"/>
  <c r="A1408" i="57"/>
  <c r="A1409" i="57"/>
  <c r="A1410" i="57"/>
  <c r="A1411" i="57"/>
  <c r="A1412" i="57"/>
  <c r="A1413" i="57"/>
  <c r="G1413" i="57"/>
  <c r="G1355" i="57"/>
  <c r="G1297" i="57"/>
  <c r="A2" i="56"/>
  <c r="F2" i="56" s="1"/>
  <c r="A3" i="56"/>
  <c r="F3" i="56" s="1"/>
  <c r="A4" i="56"/>
  <c r="F4" i="56" s="1"/>
  <c r="A5" i="56"/>
  <c r="F5" i="56" s="1"/>
  <c r="A6" i="56"/>
  <c r="F6" i="56" s="1"/>
  <c r="A7" i="56"/>
  <c r="F7" i="56" s="1"/>
  <c r="A8" i="56"/>
  <c r="F8" i="56" s="1"/>
  <c r="A9" i="56"/>
  <c r="F9" i="56" s="1"/>
  <c r="A10" i="56"/>
  <c r="F10" i="56" s="1"/>
  <c r="A11" i="56"/>
  <c r="F11" i="56" s="1"/>
  <c r="A12" i="56"/>
  <c r="F12" i="56" s="1"/>
  <c r="A13" i="56"/>
  <c r="F13" i="56" s="1"/>
  <c r="A14" i="56"/>
  <c r="F14" i="56" s="1"/>
  <c r="A15" i="56"/>
  <c r="F15" i="56" s="1"/>
  <c r="A16" i="56"/>
  <c r="F16" i="56" s="1"/>
  <c r="A17" i="56"/>
  <c r="F17" i="56" s="1"/>
  <c r="A18" i="56"/>
  <c r="F18" i="56" s="1"/>
  <c r="A19" i="56"/>
  <c r="F19" i="56" s="1"/>
  <c r="A20" i="56"/>
  <c r="F20" i="56" s="1"/>
  <c r="A21" i="56"/>
  <c r="F21" i="56" s="1"/>
  <c r="A22" i="56"/>
  <c r="F22" i="56" s="1"/>
  <c r="A23" i="56"/>
  <c r="F23" i="56" s="1"/>
  <c r="A24" i="56"/>
  <c r="F24" i="56" s="1"/>
  <c r="A25" i="56"/>
  <c r="F25" i="56" s="1"/>
  <c r="A26" i="56"/>
  <c r="F26" i="56" s="1"/>
  <c r="A27" i="56"/>
  <c r="F27" i="56" s="1"/>
  <c r="A28" i="56"/>
  <c r="F28" i="56" s="1"/>
  <c r="A29" i="56"/>
  <c r="F29" i="56" s="1"/>
  <c r="A30" i="56"/>
  <c r="F30" i="56" s="1"/>
  <c r="A31" i="56"/>
  <c r="F31" i="56" s="1"/>
  <c r="A32" i="56"/>
  <c r="F32" i="56" s="1"/>
  <c r="A33" i="56"/>
  <c r="F33" i="56" s="1"/>
  <c r="A34" i="56"/>
  <c r="F34" i="56" s="1"/>
  <c r="A35" i="56"/>
  <c r="F35" i="56" s="1"/>
  <c r="A36" i="56"/>
  <c r="F36" i="56" s="1"/>
  <c r="A37" i="56"/>
  <c r="F37" i="56" s="1"/>
  <c r="A38" i="56"/>
  <c r="F38" i="56" s="1"/>
  <c r="A39" i="56"/>
  <c r="F39" i="56" s="1"/>
  <c r="A40" i="56"/>
  <c r="F40" i="56" s="1"/>
  <c r="A41" i="56"/>
  <c r="F41" i="56" s="1"/>
  <c r="A42" i="56"/>
  <c r="F42" i="56" s="1"/>
  <c r="A43" i="56"/>
  <c r="F43" i="56" s="1"/>
  <c r="A44" i="56"/>
  <c r="F44" i="56" s="1"/>
  <c r="A45" i="56"/>
  <c r="F45" i="56" s="1"/>
  <c r="A46" i="56"/>
  <c r="F46" i="56" s="1"/>
  <c r="A47" i="56"/>
  <c r="F47" i="56" s="1"/>
  <c r="A48" i="56"/>
  <c r="F48" i="56" s="1"/>
  <c r="A49" i="56"/>
  <c r="F49" i="56" s="1"/>
  <c r="A50" i="56"/>
  <c r="F50" i="56" s="1"/>
  <c r="A51" i="56"/>
  <c r="F51" i="56" s="1"/>
  <c r="A52" i="56"/>
  <c r="F52" i="56" s="1"/>
  <c r="A53" i="56"/>
  <c r="F53" i="56" s="1"/>
  <c r="A54" i="56"/>
  <c r="F54" i="56" s="1"/>
  <c r="A55" i="56"/>
  <c r="F55" i="56" s="1"/>
  <c r="A56" i="56"/>
  <c r="F56" i="56" s="1"/>
  <c r="A57" i="56"/>
  <c r="F57" i="56" s="1"/>
  <c r="A58" i="56"/>
  <c r="F58" i="56" s="1"/>
  <c r="A59" i="56"/>
  <c r="F59" i="56" s="1"/>
  <c r="A60" i="56"/>
  <c r="F60" i="56" s="1"/>
  <c r="A61" i="56"/>
  <c r="F61" i="56" s="1"/>
  <c r="A62" i="56"/>
  <c r="F62" i="56" s="1"/>
  <c r="A63" i="56"/>
  <c r="F63" i="56" s="1"/>
  <c r="A64" i="56"/>
  <c r="F64" i="56" s="1"/>
  <c r="A65" i="56"/>
  <c r="F65" i="56" s="1"/>
  <c r="A66" i="56"/>
  <c r="F66" i="56" s="1"/>
  <c r="A67" i="56"/>
  <c r="F67" i="56" s="1"/>
  <c r="A68" i="56"/>
  <c r="F68" i="56" s="1"/>
  <c r="A69" i="56"/>
  <c r="F69" i="56" s="1"/>
  <c r="A70" i="56"/>
  <c r="F70" i="56" s="1"/>
  <c r="A71" i="56"/>
  <c r="F71" i="56" s="1"/>
  <c r="A72" i="56"/>
  <c r="F72" i="56" s="1"/>
  <c r="A73" i="56"/>
  <c r="F73" i="56" s="1"/>
  <c r="A74" i="56"/>
  <c r="F74" i="56" s="1"/>
  <c r="A75" i="56"/>
  <c r="F75" i="56" s="1"/>
  <c r="A76" i="56"/>
  <c r="F76" i="56" s="1"/>
  <c r="A77" i="56"/>
  <c r="F77" i="56" s="1"/>
  <c r="A78" i="56"/>
  <c r="F78" i="56" s="1"/>
  <c r="A79" i="56"/>
  <c r="F79" i="56" s="1"/>
  <c r="A80" i="56"/>
  <c r="F80" i="56" s="1"/>
  <c r="A81" i="56"/>
  <c r="F81" i="56" s="1"/>
  <c r="A82" i="56"/>
  <c r="F82" i="56" s="1"/>
  <c r="A83" i="56"/>
  <c r="F83" i="56" s="1"/>
  <c r="A84" i="56"/>
  <c r="F84" i="56" s="1"/>
  <c r="A85" i="56"/>
  <c r="F85" i="56" s="1"/>
  <c r="A86" i="56"/>
  <c r="F86" i="56" s="1"/>
  <c r="A87" i="56"/>
  <c r="F87" i="56" s="1"/>
  <c r="A88" i="56"/>
  <c r="F88" i="56" s="1"/>
  <c r="A89" i="56"/>
  <c r="F89" i="56" s="1"/>
  <c r="A90" i="56"/>
  <c r="F90" i="56" s="1"/>
  <c r="A91" i="56"/>
  <c r="F91" i="56" s="1"/>
  <c r="A92" i="56"/>
  <c r="F92" i="56" s="1"/>
  <c r="A93" i="56"/>
  <c r="F93" i="56" s="1"/>
  <c r="A94" i="56"/>
  <c r="F94" i="56" s="1"/>
  <c r="A95" i="56"/>
  <c r="F95" i="56" s="1"/>
  <c r="A96" i="56"/>
  <c r="F96" i="56" s="1"/>
  <c r="A97" i="56"/>
  <c r="F97" i="56" s="1"/>
  <c r="A98" i="56"/>
  <c r="F98" i="56" s="1"/>
  <c r="A99" i="56"/>
  <c r="F99" i="56" s="1"/>
  <c r="A100" i="56"/>
  <c r="F100" i="56" s="1"/>
  <c r="A101" i="56"/>
  <c r="F101" i="56" s="1"/>
  <c r="A102" i="56"/>
  <c r="F102" i="56" s="1"/>
  <c r="A103" i="56"/>
  <c r="F103" i="56" s="1"/>
  <c r="A104" i="56"/>
  <c r="F104" i="56" s="1"/>
  <c r="A105" i="56"/>
  <c r="F105" i="56" s="1"/>
  <c r="A106" i="56"/>
  <c r="F106" i="56" s="1"/>
  <c r="A107" i="56"/>
  <c r="F107" i="56" s="1"/>
  <c r="A108" i="56"/>
  <c r="F108" i="56" s="1"/>
  <c r="A109" i="56"/>
  <c r="F109" i="56" s="1"/>
  <c r="A110" i="56"/>
  <c r="F110" i="56" s="1"/>
  <c r="A111" i="56"/>
  <c r="F111" i="56" s="1"/>
  <c r="A112" i="56"/>
  <c r="F112" i="56" s="1"/>
  <c r="A113" i="56"/>
  <c r="F113" i="56" s="1"/>
  <c r="A114" i="56"/>
  <c r="F114" i="56" s="1"/>
  <c r="A115" i="56"/>
  <c r="F115" i="56" s="1"/>
  <c r="A116" i="56"/>
  <c r="F116" i="56" s="1"/>
  <c r="A117" i="56"/>
  <c r="F117" i="56" s="1"/>
  <c r="A118" i="56"/>
  <c r="F118" i="56" s="1"/>
  <c r="A119" i="56"/>
  <c r="F119" i="56" s="1"/>
  <c r="A120" i="56"/>
  <c r="F120" i="56" s="1"/>
  <c r="A121" i="56"/>
  <c r="F121" i="56" s="1"/>
  <c r="A122" i="56"/>
  <c r="F122" i="56" s="1"/>
  <c r="A123" i="56"/>
  <c r="F123" i="56" s="1"/>
  <c r="A124" i="56"/>
  <c r="F124" i="56" s="1"/>
  <c r="A125" i="56"/>
  <c r="F125" i="56" s="1"/>
  <c r="A126" i="56"/>
  <c r="F126" i="56" s="1"/>
  <c r="A127" i="56"/>
  <c r="F127" i="56" s="1"/>
  <c r="A128" i="56"/>
  <c r="F128" i="56" s="1"/>
  <c r="A129" i="56"/>
  <c r="F129" i="56" s="1"/>
  <c r="A130" i="56"/>
  <c r="F130" i="56" s="1"/>
  <c r="A131" i="56"/>
  <c r="F131" i="56" s="1"/>
  <c r="A132" i="56"/>
  <c r="F132" i="56" s="1"/>
  <c r="A133" i="56"/>
  <c r="F133" i="56" s="1"/>
  <c r="A134" i="56"/>
  <c r="F134" i="56" s="1"/>
  <c r="A135" i="56"/>
  <c r="F135" i="56" s="1"/>
  <c r="A136" i="56"/>
  <c r="F136" i="56" s="1"/>
  <c r="A137" i="56"/>
  <c r="F137" i="56" s="1"/>
  <c r="A138" i="56"/>
  <c r="F138" i="56" s="1"/>
  <c r="A139" i="56"/>
  <c r="F139" i="56" s="1"/>
  <c r="A140" i="56"/>
  <c r="F140" i="56" s="1"/>
  <c r="A141" i="56"/>
  <c r="F141" i="56" s="1"/>
  <c r="A142" i="56"/>
  <c r="F142" i="56" s="1"/>
  <c r="A143" i="56"/>
  <c r="F143" i="56" s="1"/>
  <c r="A144" i="56"/>
  <c r="F144" i="56" s="1"/>
  <c r="A145" i="56"/>
  <c r="F145" i="56" s="1"/>
  <c r="A146" i="56"/>
  <c r="F146" i="56" s="1"/>
  <c r="A147" i="56"/>
  <c r="F147" i="56" s="1"/>
  <c r="A148" i="56"/>
  <c r="F148" i="56" s="1"/>
  <c r="A149" i="56"/>
  <c r="F149" i="56" s="1"/>
  <c r="A150" i="56"/>
  <c r="F150" i="56" s="1"/>
  <c r="A151" i="56"/>
  <c r="F151" i="56" s="1"/>
  <c r="A152" i="56"/>
  <c r="F152" i="56" s="1"/>
  <c r="A153" i="56"/>
  <c r="F153" i="56" s="1"/>
  <c r="A154" i="56"/>
  <c r="F154" i="56" s="1"/>
  <c r="A155" i="56"/>
  <c r="F155" i="56" s="1"/>
  <c r="A156" i="56"/>
  <c r="F156" i="56" s="1"/>
  <c r="A157" i="56"/>
  <c r="F157" i="56" s="1"/>
  <c r="A158" i="56"/>
  <c r="F158" i="56" s="1"/>
  <c r="A159" i="56"/>
  <c r="F159" i="56" s="1"/>
  <c r="A160" i="56"/>
  <c r="F160" i="56" s="1"/>
  <c r="A161" i="56"/>
  <c r="F161" i="56" s="1"/>
  <c r="A162" i="56"/>
  <c r="F162" i="56" s="1"/>
  <c r="A163" i="56"/>
  <c r="F163" i="56" s="1"/>
  <c r="A164" i="56"/>
  <c r="F164" i="56" s="1"/>
  <c r="A165" i="56"/>
  <c r="F165" i="56" s="1"/>
  <c r="A166" i="56"/>
  <c r="F166" i="56" s="1"/>
  <c r="A167" i="56"/>
  <c r="F167" i="56" s="1"/>
  <c r="A168" i="56"/>
  <c r="F168" i="56" s="1"/>
  <c r="A169" i="56"/>
  <c r="F169" i="56" s="1"/>
  <c r="A170" i="56"/>
  <c r="F170" i="56" s="1"/>
  <c r="A171" i="56"/>
  <c r="F171" i="56" s="1"/>
  <c r="A172" i="56"/>
  <c r="F172" i="56" s="1"/>
  <c r="A173" i="56"/>
  <c r="F173" i="56" s="1"/>
  <c r="A174" i="56"/>
  <c r="F174" i="56" s="1"/>
  <c r="A175" i="56"/>
  <c r="F175" i="56" s="1"/>
  <c r="A176" i="56"/>
  <c r="F176" i="56" s="1"/>
  <c r="A177" i="56"/>
  <c r="F177" i="56" s="1"/>
  <c r="A178" i="56"/>
  <c r="F178" i="56" s="1"/>
  <c r="A179" i="56"/>
  <c r="F179" i="56" s="1"/>
  <c r="A180" i="56"/>
  <c r="F180" i="56" s="1"/>
  <c r="A181" i="56"/>
  <c r="F181" i="56" s="1"/>
  <c r="A182" i="56"/>
  <c r="F182" i="56" s="1"/>
  <c r="A183" i="56"/>
  <c r="F183" i="56" s="1"/>
  <c r="A184" i="56"/>
  <c r="F184" i="56" s="1"/>
  <c r="A185" i="56"/>
  <c r="F185" i="56" s="1"/>
  <c r="A186" i="56"/>
  <c r="F186" i="56" s="1"/>
  <c r="A187" i="56"/>
  <c r="F187" i="56" s="1"/>
  <c r="A188" i="56"/>
  <c r="F188" i="56" s="1"/>
  <c r="A189" i="56"/>
  <c r="F189" i="56" s="1"/>
  <c r="A190" i="56"/>
  <c r="F190" i="56" s="1"/>
  <c r="A191" i="56"/>
  <c r="F191" i="56" s="1"/>
  <c r="A192" i="56"/>
  <c r="F192" i="56" s="1"/>
  <c r="A193" i="56"/>
  <c r="F193" i="56" s="1"/>
  <c r="A194" i="56"/>
  <c r="F194" i="56" s="1"/>
  <c r="A195" i="56"/>
  <c r="F195" i="56" s="1"/>
  <c r="A196" i="56"/>
  <c r="F196" i="56" s="1"/>
  <c r="A197" i="56"/>
  <c r="F197" i="56" s="1"/>
  <c r="A198" i="56"/>
  <c r="F198" i="56" s="1"/>
  <c r="A199" i="56"/>
  <c r="F199" i="56" s="1"/>
  <c r="A200" i="56"/>
  <c r="F200" i="56" s="1"/>
  <c r="A201" i="56"/>
  <c r="F201" i="56" s="1"/>
  <c r="A202" i="56"/>
  <c r="F202" i="56" s="1"/>
  <c r="A203" i="56"/>
  <c r="F203" i="56" s="1"/>
  <c r="A204" i="56"/>
  <c r="F204" i="56" s="1"/>
  <c r="A205" i="56"/>
  <c r="F205" i="56" s="1"/>
  <c r="A206" i="56"/>
  <c r="F206" i="56" s="1"/>
  <c r="A207" i="56"/>
  <c r="F207" i="56" s="1"/>
  <c r="A208" i="56"/>
  <c r="F208" i="56" s="1"/>
  <c r="A209" i="56"/>
  <c r="F209" i="56" s="1"/>
  <c r="A210" i="56"/>
  <c r="F210" i="56" s="1"/>
  <c r="A211" i="56"/>
  <c r="F211" i="56" s="1"/>
  <c r="A212" i="56"/>
  <c r="F212" i="56" s="1"/>
  <c r="A213" i="56"/>
  <c r="F213" i="56" s="1"/>
  <c r="A214" i="56"/>
  <c r="F214" i="56" s="1"/>
  <c r="A215" i="56"/>
  <c r="F215" i="56" s="1"/>
  <c r="A216" i="56"/>
  <c r="F216" i="56" s="1"/>
  <c r="A217" i="56"/>
  <c r="F217" i="56" s="1"/>
  <c r="A218" i="56"/>
  <c r="F218" i="56" s="1"/>
  <c r="A219" i="56"/>
  <c r="F219" i="56" s="1"/>
  <c r="A220" i="56"/>
  <c r="F220" i="56" s="1"/>
  <c r="A221" i="56"/>
  <c r="F221" i="56" s="1"/>
  <c r="A222" i="56"/>
  <c r="F222" i="56" s="1"/>
  <c r="A223" i="56"/>
  <c r="F223" i="56" s="1"/>
  <c r="A224" i="56"/>
  <c r="F224" i="56" s="1"/>
  <c r="A225" i="56"/>
  <c r="F225" i="56" s="1"/>
  <c r="A226" i="56"/>
  <c r="F226" i="56" s="1"/>
  <c r="A227" i="56"/>
  <c r="F227" i="56" s="1"/>
  <c r="A228" i="56"/>
  <c r="F228" i="56" s="1"/>
  <c r="A229" i="56"/>
  <c r="F229" i="56" s="1"/>
  <c r="A230" i="56"/>
  <c r="F230" i="56" s="1"/>
  <c r="A231" i="56"/>
  <c r="F231" i="56" s="1"/>
  <c r="A232" i="56"/>
  <c r="F232" i="56" s="1"/>
  <c r="A233" i="56"/>
  <c r="F233" i="56" s="1"/>
  <c r="A234" i="56"/>
  <c r="F234" i="56" s="1"/>
  <c r="A235" i="56"/>
  <c r="F235" i="56" s="1"/>
  <c r="A236" i="56"/>
  <c r="F236" i="56" s="1"/>
  <c r="A237" i="56"/>
  <c r="F237" i="56" s="1"/>
  <c r="A238" i="56"/>
  <c r="F238" i="56" s="1"/>
  <c r="A239" i="56"/>
  <c r="F239" i="56" s="1"/>
  <c r="A240" i="56"/>
  <c r="F240" i="56" s="1"/>
  <c r="A241" i="56"/>
  <c r="F241" i="56" s="1"/>
  <c r="A242" i="56"/>
  <c r="F242" i="56" s="1"/>
  <c r="A243" i="56"/>
  <c r="F243" i="56" s="1"/>
  <c r="A244" i="56"/>
  <c r="F244" i="56" s="1"/>
  <c r="A245" i="56"/>
  <c r="F245" i="56" s="1"/>
  <c r="A246" i="56"/>
  <c r="F246" i="56" s="1"/>
  <c r="A247" i="56"/>
  <c r="F247" i="56" s="1"/>
  <c r="A248" i="56"/>
  <c r="F248" i="56" s="1"/>
  <c r="A249" i="56"/>
  <c r="F249" i="56" s="1"/>
  <c r="A250" i="56"/>
  <c r="F250" i="56" s="1"/>
  <c r="A251" i="56"/>
  <c r="F251" i="56" s="1"/>
  <c r="A252" i="56"/>
  <c r="F252" i="56" s="1"/>
  <c r="A253" i="56"/>
  <c r="F253" i="56" s="1"/>
  <c r="A254" i="56"/>
  <c r="F254" i="56" s="1"/>
  <c r="A255" i="56"/>
  <c r="F255" i="56" s="1"/>
  <c r="A256" i="56"/>
  <c r="F256" i="56" s="1"/>
  <c r="A257" i="56"/>
  <c r="F257" i="56" s="1"/>
  <c r="A258" i="56"/>
  <c r="F258" i="56" s="1"/>
  <c r="A259" i="56"/>
  <c r="F259" i="56" s="1"/>
  <c r="A260" i="56"/>
  <c r="F260" i="56" s="1"/>
  <c r="A261" i="56"/>
  <c r="F261" i="56" s="1"/>
  <c r="A262" i="56"/>
  <c r="F262" i="56" s="1"/>
  <c r="A263" i="56"/>
  <c r="F263" i="56" s="1"/>
  <c r="A264" i="56"/>
  <c r="F264" i="56" s="1"/>
  <c r="A265" i="56"/>
  <c r="F265" i="56" s="1"/>
  <c r="A266" i="56"/>
  <c r="F266" i="56" s="1"/>
  <c r="A267" i="56"/>
  <c r="F267" i="56" s="1"/>
  <c r="A268" i="56"/>
  <c r="F268" i="56" s="1"/>
  <c r="A269" i="56"/>
  <c r="F269" i="56" s="1"/>
  <c r="A270" i="56"/>
  <c r="F270" i="56" s="1"/>
  <c r="A271" i="56"/>
  <c r="F271" i="56" s="1"/>
  <c r="A272" i="56"/>
  <c r="F272" i="56" s="1"/>
  <c r="A273" i="56"/>
  <c r="F273" i="56" s="1"/>
  <c r="A274" i="56"/>
  <c r="F274" i="56" s="1"/>
  <c r="A275" i="56"/>
  <c r="F275" i="56" s="1"/>
  <c r="A276" i="56"/>
  <c r="F276" i="56" s="1"/>
  <c r="A277" i="56"/>
  <c r="F277" i="56" s="1"/>
  <c r="A278" i="56"/>
  <c r="F278" i="56" s="1"/>
  <c r="A279" i="56"/>
  <c r="F279" i="56" s="1"/>
  <c r="A280" i="56"/>
  <c r="F280" i="56" s="1"/>
  <c r="A281" i="56"/>
  <c r="F281" i="56" s="1"/>
  <c r="A282" i="56"/>
  <c r="F282" i="56" s="1"/>
  <c r="A283" i="56"/>
  <c r="F283" i="56" s="1"/>
  <c r="A284" i="56"/>
  <c r="F284" i="56" s="1"/>
  <c r="A285" i="56"/>
  <c r="F285" i="56" s="1"/>
  <c r="A286" i="56"/>
  <c r="F286" i="56" s="1"/>
  <c r="A287" i="56"/>
  <c r="F287" i="56" s="1"/>
  <c r="A288" i="56"/>
  <c r="F288" i="56" s="1"/>
  <c r="A289" i="56"/>
  <c r="F289" i="56" s="1"/>
  <c r="A290" i="56"/>
  <c r="F290" i="56" s="1"/>
  <c r="A291" i="56"/>
  <c r="F291" i="56" s="1"/>
  <c r="A292" i="56"/>
  <c r="F292" i="56" s="1"/>
  <c r="A293" i="56"/>
  <c r="F293" i="56" s="1"/>
  <c r="A294" i="56"/>
  <c r="F294" i="56" s="1"/>
  <c r="A295" i="56"/>
  <c r="F295" i="56" s="1"/>
  <c r="A296" i="56"/>
  <c r="F296" i="56" s="1"/>
  <c r="A297" i="56"/>
  <c r="F297" i="56" s="1"/>
  <c r="A298" i="56"/>
  <c r="F298" i="56" s="1"/>
  <c r="A299" i="56"/>
  <c r="F299" i="56" s="1"/>
  <c r="A300" i="56"/>
  <c r="F300" i="56" s="1"/>
  <c r="A301" i="56"/>
  <c r="F301" i="56" s="1"/>
  <c r="A302" i="56"/>
  <c r="F302" i="56" s="1"/>
  <c r="A303" i="56"/>
  <c r="F303" i="56" s="1"/>
  <c r="A304" i="56"/>
  <c r="F304" i="56" s="1"/>
  <c r="A305" i="56"/>
  <c r="F305" i="56" s="1"/>
  <c r="A306" i="56"/>
  <c r="F306" i="56" s="1"/>
  <c r="A307" i="56"/>
  <c r="F307" i="56" s="1"/>
  <c r="A308" i="56"/>
  <c r="F308" i="56" s="1"/>
  <c r="A309" i="56"/>
  <c r="F309" i="56" s="1"/>
  <c r="A310" i="56"/>
  <c r="F310" i="56" s="1"/>
  <c r="A311" i="56"/>
  <c r="F311" i="56" s="1"/>
  <c r="A312" i="56"/>
  <c r="F312" i="56" s="1"/>
  <c r="A313" i="56"/>
  <c r="F313" i="56" s="1"/>
  <c r="A314" i="56"/>
  <c r="F314" i="56" s="1"/>
  <c r="A315" i="56"/>
  <c r="F315" i="56" s="1"/>
  <c r="A316" i="56"/>
  <c r="F316" i="56" s="1"/>
  <c r="A317" i="56"/>
  <c r="F317" i="56" s="1"/>
  <c r="A318" i="56"/>
  <c r="F318" i="56" s="1"/>
  <c r="A319" i="56"/>
  <c r="F319" i="56" s="1"/>
  <c r="A320" i="56"/>
  <c r="F320" i="56" s="1"/>
  <c r="A321" i="56"/>
  <c r="F321" i="56" s="1"/>
  <c r="A322" i="56"/>
  <c r="F322" i="56" s="1"/>
  <c r="A323" i="56"/>
  <c r="F323" i="56" s="1"/>
  <c r="A324" i="56"/>
  <c r="F324" i="56" s="1"/>
  <c r="A325" i="56"/>
  <c r="F325" i="56" s="1"/>
  <c r="A326" i="56"/>
  <c r="F326" i="56" s="1"/>
  <c r="A327" i="56"/>
  <c r="F327" i="56" s="1"/>
  <c r="A328" i="56"/>
  <c r="F328" i="56" s="1"/>
  <c r="A329" i="56"/>
  <c r="F329" i="56" s="1"/>
  <c r="A330" i="56"/>
  <c r="F330" i="56" s="1"/>
  <c r="A331" i="56"/>
  <c r="F331" i="56" s="1"/>
  <c r="A332" i="56"/>
  <c r="F332" i="56" s="1"/>
  <c r="A333" i="56"/>
  <c r="F333" i="56" s="1"/>
  <c r="A334" i="56"/>
  <c r="F334" i="56" s="1"/>
  <c r="A335" i="56"/>
  <c r="F335" i="56" s="1"/>
  <c r="A336" i="56"/>
  <c r="F336" i="56" s="1"/>
  <c r="A337" i="56"/>
  <c r="F337" i="56" s="1"/>
  <c r="A338" i="56"/>
  <c r="F338" i="56" s="1"/>
  <c r="A339" i="56"/>
  <c r="F339" i="56" s="1"/>
  <c r="A340" i="56"/>
  <c r="F340" i="56" s="1"/>
  <c r="A341" i="56"/>
  <c r="F341" i="56" s="1"/>
  <c r="A342" i="56"/>
  <c r="F342" i="56" s="1"/>
  <c r="A343" i="56"/>
  <c r="F343" i="56" s="1"/>
  <c r="A344" i="56"/>
  <c r="F344" i="56" s="1"/>
  <c r="A345" i="56"/>
  <c r="F345" i="56" s="1"/>
  <c r="A346" i="56"/>
  <c r="F346" i="56" s="1"/>
  <c r="A347" i="56"/>
  <c r="F347" i="56" s="1"/>
  <c r="A348" i="56"/>
  <c r="F348" i="56" s="1"/>
  <c r="A349" i="56"/>
  <c r="F349" i="56" s="1"/>
  <c r="A350" i="56"/>
  <c r="F350" i="56" s="1"/>
  <c r="A351" i="56"/>
  <c r="F351" i="56" s="1"/>
  <c r="A352" i="56"/>
  <c r="F352" i="56" s="1"/>
  <c r="A353" i="56"/>
  <c r="F353" i="56" s="1"/>
  <c r="A354" i="56"/>
  <c r="F354" i="56" s="1"/>
  <c r="A355" i="56"/>
  <c r="F355" i="56" s="1"/>
  <c r="A356" i="56"/>
  <c r="F356" i="56" s="1"/>
  <c r="A357" i="56"/>
  <c r="F357" i="56" s="1"/>
  <c r="A358" i="56"/>
  <c r="F358" i="56" s="1"/>
  <c r="A359" i="56"/>
  <c r="F359" i="56" s="1"/>
  <c r="A360" i="56"/>
  <c r="F360" i="56" s="1"/>
  <c r="A361" i="56"/>
  <c r="F361" i="56" s="1"/>
  <c r="A362" i="56"/>
  <c r="F362" i="56" s="1"/>
  <c r="A363" i="56"/>
  <c r="F363" i="56" s="1"/>
  <c r="A364" i="56"/>
  <c r="F364" i="56" s="1"/>
  <c r="A365" i="56"/>
  <c r="F365" i="56" s="1"/>
  <c r="A366" i="56"/>
  <c r="F366" i="56" s="1"/>
  <c r="A367" i="56"/>
  <c r="F367" i="56" s="1"/>
  <c r="A368" i="56"/>
  <c r="F368" i="56" s="1"/>
  <c r="A369" i="56"/>
  <c r="F369" i="56" s="1"/>
  <c r="A370" i="56"/>
  <c r="F370" i="56" s="1"/>
  <c r="A371" i="56"/>
  <c r="F371" i="56" s="1"/>
  <c r="A372" i="56"/>
  <c r="F372" i="56" s="1"/>
  <c r="A373" i="56"/>
  <c r="F373" i="56" s="1"/>
  <c r="A374" i="56"/>
  <c r="F374" i="56" s="1"/>
  <c r="A375" i="56"/>
  <c r="F375" i="56" s="1"/>
  <c r="A376" i="56"/>
  <c r="F376" i="56" s="1"/>
  <c r="A377" i="56"/>
  <c r="F377" i="56" s="1"/>
  <c r="A378" i="56"/>
  <c r="F378" i="56" s="1"/>
  <c r="A379" i="56"/>
  <c r="F379" i="56" s="1"/>
  <c r="A380" i="56"/>
  <c r="F380" i="56" s="1"/>
  <c r="A381" i="56"/>
  <c r="F381" i="56" s="1"/>
  <c r="A382" i="56"/>
  <c r="F382" i="56" s="1"/>
  <c r="A383" i="56"/>
  <c r="F383" i="56" s="1"/>
  <c r="A384" i="56"/>
  <c r="F384" i="56" s="1"/>
  <c r="A385" i="56"/>
  <c r="F385" i="56" s="1"/>
  <c r="A386" i="56"/>
  <c r="F386" i="56" s="1"/>
  <c r="A387" i="56"/>
  <c r="F387" i="56" s="1"/>
  <c r="A388" i="56"/>
  <c r="F388" i="56" s="1"/>
  <c r="A389" i="56"/>
  <c r="F389" i="56" s="1"/>
  <c r="A390" i="56"/>
  <c r="F390" i="56" s="1"/>
  <c r="A391" i="56"/>
  <c r="F391" i="56" s="1"/>
  <c r="A392" i="56"/>
  <c r="F392" i="56" s="1"/>
  <c r="A393" i="56"/>
  <c r="F393" i="56" s="1"/>
  <c r="A394" i="56"/>
  <c r="F394" i="56" s="1"/>
  <c r="A395" i="56"/>
  <c r="F395" i="56" s="1"/>
  <c r="A396" i="56"/>
  <c r="F396" i="56" s="1"/>
  <c r="A397" i="56"/>
  <c r="F397" i="56" s="1"/>
  <c r="A398" i="56"/>
  <c r="F398" i="56" s="1"/>
  <c r="A399" i="56"/>
  <c r="F399" i="56" s="1"/>
  <c r="A400" i="56"/>
  <c r="F400" i="56" s="1"/>
  <c r="A401" i="56"/>
  <c r="F401" i="56" s="1"/>
  <c r="A402" i="56"/>
  <c r="F402" i="56" s="1"/>
  <c r="A403" i="56"/>
  <c r="F403" i="56" s="1"/>
  <c r="A404" i="56"/>
  <c r="F404" i="56" s="1"/>
  <c r="A405" i="56"/>
  <c r="F405" i="56" s="1"/>
  <c r="A406" i="56"/>
  <c r="F406" i="56" s="1"/>
  <c r="A407" i="56"/>
  <c r="F407" i="56" s="1"/>
  <c r="A408" i="56"/>
  <c r="F408" i="56" s="1"/>
  <c r="A409" i="56"/>
  <c r="F409" i="56" s="1"/>
  <c r="A410" i="56"/>
  <c r="F410" i="56" s="1"/>
  <c r="A411" i="56"/>
  <c r="F411" i="56" s="1"/>
  <c r="A412" i="56"/>
  <c r="F412" i="56" s="1"/>
  <c r="A413" i="56"/>
  <c r="F413" i="56" s="1"/>
  <c r="A414" i="56"/>
  <c r="F414" i="56" s="1"/>
  <c r="A415" i="56"/>
  <c r="F415" i="56" s="1"/>
  <c r="A416" i="56"/>
  <c r="F416" i="56" s="1"/>
  <c r="A417" i="56"/>
  <c r="F417" i="56" s="1"/>
  <c r="A418" i="56"/>
  <c r="F418" i="56" s="1"/>
  <c r="A419" i="56"/>
  <c r="F419" i="56" s="1"/>
  <c r="A420" i="56"/>
  <c r="F420" i="56" s="1"/>
  <c r="A421" i="56"/>
  <c r="F421" i="56" s="1"/>
  <c r="A422" i="56"/>
  <c r="F422" i="56" s="1"/>
  <c r="A423" i="56"/>
  <c r="F423" i="56" s="1"/>
  <c r="A424" i="56"/>
  <c r="F424" i="56" s="1"/>
  <c r="A425" i="56"/>
  <c r="F425" i="56" s="1"/>
  <c r="A426" i="56"/>
  <c r="F426" i="56" s="1"/>
  <c r="A427" i="56"/>
  <c r="F427" i="56" s="1"/>
  <c r="A428" i="56"/>
  <c r="F428" i="56" s="1"/>
  <c r="A429" i="56"/>
  <c r="F429" i="56" s="1"/>
  <c r="A430" i="56"/>
  <c r="F430" i="56" s="1"/>
  <c r="A431" i="56"/>
  <c r="F431" i="56" s="1"/>
  <c r="A432" i="56"/>
  <c r="F432" i="56" s="1"/>
  <c r="A433" i="56"/>
  <c r="F433" i="56" s="1"/>
  <c r="A434" i="56"/>
  <c r="F434" i="56" s="1"/>
  <c r="A435" i="56"/>
  <c r="F435" i="56" s="1"/>
  <c r="A436" i="56"/>
  <c r="F436" i="56" s="1"/>
  <c r="A437" i="56"/>
  <c r="F437" i="56" s="1"/>
  <c r="A438" i="56"/>
  <c r="F438" i="56" s="1"/>
  <c r="A439" i="56"/>
  <c r="F439" i="56" s="1"/>
  <c r="A440" i="56"/>
  <c r="F440" i="56" s="1"/>
  <c r="A441" i="56"/>
  <c r="F441" i="56" s="1"/>
  <c r="A442" i="56"/>
  <c r="F442" i="56" s="1"/>
  <c r="A443" i="56"/>
  <c r="F443" i="56" s="1"/>
  <c r="A444" i="56"/>
  <c r="F444" i="56" s="1"/>
  <c r="A445" i="56"/>
  <c r="F445" i="56" s="1"/>
  <c r="A446" i="56"/>
  <c r="F446" i="56" s="1"/>
  <c r="A447" i="56"/>
  <c r="F447" i="56" s="1"/>
  <c r="A448" i="56"/>
  <c r="F448" i="56" s="1"/>
  <c r="A449" i="56"/>
  <c r="F449" i="56" s="1"/>
  <c r="A450" i="56"/>
  <c r="F450" i="56" s="1"/>
  <c r="A451" i="56"/>
  <c r="F451" i="56" s="1"/>
  <c r="A452" i="56"/>
  <c r="F452" i="56" s="1"/>
  <c r="A453" i="56"/>
  <c r="F453" i="56" s="1"/>
  <c r="A454" i="56"/>
  <c r="F454" i="56" s="1"/>
  <c r="A455" i="56"/>
  <c r="F455" i="56" s="1"/>
  <c r="A456" i="56"/>
  <c r="F456" i="56" s="1"/>
  <c r="A457" i="56"/>
  <c r="F457" i="56" s="1"/>
  <c r="A458" i="56"/>
  <c r="F458" i="56" s="1"/>
  <c r="A459" i="56"/>
  <c r="F459" i="56" s="1"/>
  <c r="A460" i="56"/>
  <c r="F460" i="56" s="1"/>
  <c r="A461" i="56"/>
  <c r="F461" i="56" s="1"/>
  <c r="A462" i="56"/>
  <c r="F462" i="56" s="1"/>
  <c r="A463" i="56"/>
  <c r="F463" i="56" s="1"/>
  <c r="A464" i="56"/>
  <c r="F464" i="56" s="1"/>
  <c r="A465" i="56"/>
  <c r="F465" i="56" s="1"/>
  <c r="A466" i="56"/>
  <c r="F466" i="56" s="1"/>
  <c r="A467" i="56"/>
  <c r="F467" i="56" s="1"/>
  <c r="A468" i="56"/>
  <c r="F468" i="56" s="1"/>
  <c r="A469" i="56"/>
  <c r="F469" i="56" s="1"/>
  <c r="A470" i="56"/>
  <c r="F470" i="56" s="1"/>
  <c r="A471" i="56"/>
  <c r="F471" i="56" s="1"/>
  <c r="A472" i="56"/>
  <c r="F472" i="56" s="1"/>
  <c r="A473" i="56"/>
  <c r="F473" i="56" s="1"/>
  <c r="A474" i="56"/>
  <c r="F474" i="56" s="1"/>
  <c r="A475" i="56"/>
  <c r="F475" i="56" s="1"/>
  <c r="A476" i="56"/>
  <c r="F476" i="56" s="1"/>
  <c r="A477" i="56"/>
  <c r="F477" i="56" s="1"/>
  <c r="A478" i="56"/>
  <c r="F478" i="56" s="1"/>
  <c r="A479" i="56"/>
  <c r="F479" i="56" s="1"/>
  <c r="A480" i="56"/>
  <c r="F480" i="56" s="1"/>
  <c r="A481" i="56"/>
  <c r="F481" i="56" s="1"/>
  <c r="A482" i="56"/>
  <c r="F482" i="56" s="1"/>
  <c r="A483" i="56"/>
  <c r="F483" i="56" s="1"/>
  <c r="A484" i="56"/>
  <c r="F484" i="56" s="1"/>
  <c r="A485" i="56"/>
  <c r="F485" i="56" s="1"/>
  <c r="A486" i="56"/>
  <c r="F486" i="56" s="1"/>
  <c r="A487" i="56"/>
  <c r="F487" i="56" s="1"/>
  <c r="A488" i="56"/>
  <c r="F488" i="56" s="1"/>
  <c r="A489" i="56"/>
  <c r="F489" i="56" s="1"/>
  <c r="A490" i="56"/>
  <c r="F490" i="56" s="1"/>
  <c r="A491" i="56"/>
  <c r="F491" i="56" s="1"/>
  <c r="A492" i="56"/>
  <c r="F492" i="56" s="1"/>
  <c r="A493" i="56"/>
  <c r="F493" i="56" s="1"/>
  <c r="A494" i="56"/>
  <c r="F494" i="56" s="1"/>
  <c r="A495" i="56"/>
  <c r="F495" i="56" s="1"/>
  <c r="A496" i="56"/>
  <c r="F496" i="56" s="1"/>
  <c r="A497" i="56"/>
  <c r="F497" i="56" s="1"/>
  <c r="A498" i="56"/>
  <c r="F498" i="56" s="1"/>
  <c r="A499" i="56"/>
  <c r="F499" i="56" s="1"/>
  <c r="A500" i="56"/>
  <c r="F500" i="56" s="1"/>
  <c r="A501" i="56"/>
  <c r="F501" i="56" s="1"/>
  <c r="A502" i="56"/>
  <c r="F502" i="56" s="1"/>
  <c r="A503" i="56"/>
  <c r="F503" i="56" s="1"/>
  <c r="A504" i="56"/>
  <c r="F504" i="56" s="1"/>
  <c r="A505" i="56"/>
  <c r="F505" i="56" s="1"/>
  <c r="A506" i="56"/>
  <c r="F506" i="56" s="1"/>
  <c r="A507" i="56"/>
  <c r="F507" i="56" s="1"/>
  <c r="A508" i="56"/>
  <c r="F508" i="56" s="1"/>
  <c r="A509" i="56"/>
  <c r="F509" i="56" s="1"/>
  <c r="A510" i="56"/>
  <c r="F510" i="56" s="1"/>
  <c r="A511" i="56"/>
  <c r="F511" i="56" s="1"/>
  <c r="A512" i="56"/>
  <c r="F512" i="56" s="1"/>
  <c r="A513" i="56"/>
  <c r="F513" i="56" s="1"/>
  <c r="A514" i="56"/>
  <c r="F514" i="56" s="1"/>
  <c r="A515" i="56"/>
  <c r="F515" i="56" s="1"/>
  <c r="A516" i="56"/>
  <c r="F516" i="56" s="1"/>
  <c r="A517" i="56"/>
  <c r="F517" i="56" s="1"/>
  <c r="A518" i="56"/>
  <c r="F518" i="56" s="1"/>
  <c r="A519" i="56"/>
  <c r="F519" i="56" s="1"/>
  <c r="A520" i="56"/>
  <c r="F520" i="56" s="1"/>
  <c r="A521" i="56"/>
  <c r="F521" i="56" s="1"/>
  <c r="A522" i="56"/>
  <c r="F522" i="56" s="1"/>
  <c r="A523" i="56"/>
  <c r="F523" i="56" s="1"/>
  <c r="A524" i="56"/>
  <c r="F524" i="56" s="1"/>
  <c r="A525" i="56"/>
  <c r="F525" i="56" s="1"/>
  <c r="A526" i="56"/>
  <c r="F526" i="56" s="1"/>
  <c r="A527" i="56"/>
  <c r="F527" i="56" s="1"/>
  <c r="A528" i="56"/>
  <c r="F528" i="56" s="1"/>
  <c r="A529" i="56"/>
  <c r="F529" i="56" s="1"/>
  <c r="A530" i="56"/>
  <c r="F530" i="56" s="1"/>
  <c r="A531" i="56"/>
  <c r="F531" i="56" s="1"/>
  <c r="A532" i="56"/>
  <c r="F532" i="56" s="1"/>
  <c r="A533" i="56"/>
  <c r="F533" i="56" s="1"/>
  <c r="A534" i="56"/>
  <c r="F534" i="56" s="1"/>
  <c r="A535" i="56"/>
  <c r="F535" i="56" s="1"/>
  <c r="A536" i="56"/>
  <c r="F536" i="56" s="1"/>
  <c r="A537" i="56"/>
  <c r="F537" i="56" s="1"/>
  <c r="A538" i="56"/>
  <c r="F538" i="56" s="1"/>
  <c r="A539" i="56"/>
  <c r="F539" i="56" s="1"/>
  <c r="A540" i="56"/>
  <c r="F540" i="56" s="1"/>
  <c r="A541" i="56"/>
  <c r="F541" i="56" s="1"/>
  <c r="A542" i="56"/>
  <c r="F542" i="56" s="1"/>
  <c r="A543" i="56"/>
  <c r="F543" i="56" s="1"/>
  <c r="A544" i="56"/>
  <c r="F544" i="56" s="1"/>
  <c r="A545" i="56"/>
  <c r="F545" i="56" s="1"/>
  <c r="A546" i="56"/>
  <c r="F546" i="56" s="1"/>
  <c r="A547" i="56"/>
  <c r="F547" i="56" s="1"/>
  <c r="A548" i="56"/>
  <c r="F548" i="56" s="1"/>
  <c r="A549" i="56"/>
  <c r="F549" i="56" s="1"/>
  <c r="A550" i="56"/>
  <c r="F550" i="56" s="1"/>
  <c r="A551" i="56"/>
  <c r="F551" i="56" s="1"/>
  <c r="A552" i="56"/>
  <c r="F552" i="56" s="1"/>
  <c r="A553" i="56"/>
  <c r="F553" i="56" s="1"/>
  <c r="A554" i="56"/>
  <c r="F554" i="56" s="1"/>
  <c r="A555" i="56"/>
  <c r="F555" i="56" s="1"/>
  <c r="A556" i="56"/>
  <c r="F556" i="56" s="1"/>
  <c r="A557" i="56"/>
  <c r="F557" i="56" s="1"/>
  <c r="A558" i="56"/>
  <c r="F558" i="56" s="1"/>
  <c r="A559" i="56"/>
  <c r="F559" i="56" s="1"/>
  <c r="A560" i="56"/>
  <c r="F560" i="56" s="1"/>
  <c r="A561" i="56"/>
  <c r="F561" i="56" s="1"/>
  <c r="A562" i="56"/>
  <c r="F562" i="56" s="1"/>
  <c r="A563" i="56"/>
  <c r="F563" i="56" s="1"/>
  <c r="A564" i="56"/>
  <c r="F564" i="56" s="1"/>
  <c r="A565" i="56"/>
  <c r="F565" i="56" s="1"/>
  <c r="A566" i="56"/>
  <c r="F566" i="56" s="1"/>
  <c r="A567" i="56"/>
  <c r="F567" i="56" s="1"/>
  <c r="A568" i="56"/>
  <c r="F568" i="56" s="1"/>
  <c r="A569" i="56"/>
  <c r="F569" i="56" s="1"/>
  <c r="A570" i="56"/>
  <c r="F570" i="56" s="1"/>
  <c r="A571" i="56"/>
  <c r="F571" i="56" s="1"/>
  <c r="A572" i="56"/>
  <c r="F572" i="56" s="1"/>
  <c r="A573" i="56"/>
  <c r="F573" i="56" s="1"/>
  <c r="A574" i="56"/>
  <c r="F574" i="56" s="1"/>
  <c r="A575" i="56"/>
  <c r="F575" i="56" s="1"/>
  <c r="A576" i="56"/>
  <c r="F576" i="56" s="1"/>
  <c r="A577" i="56"/>
  <c r="F577" i="56" s="1"/>
  <c r="A578" i="56"/>
  <c r="F578" i="56" s="1"/>
  <c r="A579" i="56"/>
  <c r="F579" i="56" s="1"/>
  <c r="A580" i="56"/>
  <c r="F580" i="56" s="1"/>
  <c r="A581" i="56"/>
  <c r="F581" i="56" s="1"/>
  <c r="A582" i="56"/>
  <c r="F582" i="56" s="1"/>
  <c r="A583" i="56"/>
  <c r="F583" i="56" s="1"/>
  <c r="A584" i="56"/>
  <c r="F584" i="56" s="1"/>
  <c r="A585" i="56"/>
  <c r="F585" i="56" s="1"/>
  <c r="A586" i="56"/>
  <c r="F586" i="56" s="1"/>
  <c r="A587" i="56"/>
  <c r="F587" i="56" s="1"/>
  <c r="A588" i="56"/>
  <c r="F588" i="56" s="1"/>
  <c r="A589" i="56"/>
  <c r="F589" i="56" s="1"/>
  <c r="A590" i="56"/>
  <c r="F590" i="56" s="1"/>
  <c r="A591" i="56"/>
  <c r="F591" i="56" s="1"/>
  <c r="A592" i="56"/>
  <c r="F592" i="56" s="1"/>
  <c r="A593" i="56"/>
  <c r="F593" i="56" s="1"/>
  <c r="A594" i="56"/>
  <c r="F594" i="56" s="1"/>
  <c r="A595" i="56"/>
  <c r="F595" i="56" s="1"/>
  <c r="A596" i="56"/>
  <c r="F596" i="56" s="1"/>
  <c r="A597" i="56"/>
  <c r="F597" i="56" s="1"/>
  <c r="A598" i="56"/>
  <c r="F598" i="56" s="1"/>
  <c r="A599" i="56"/>
  <c r="F599" i="56" s="1"/>
  <c r="A600" i="56"/>
  <c r="F600" i="56" s="1"/>
  <c r="A601" i="56"/>
  <c r="F601" i="56" s="1"/>
  <c r="A602" i="56"/>
  <c r="F602" i="56" s="1"/>
  <c r="A603" i="56"/>
  <c r="F603" i="56" s="1"/>
  <c r="A604" i="56"/>
  <c r="F604" i="56" s="1"/>
  <c r="A605" i="56"/>
  <c r="F605" i="56" s="1"/>
  <c r="A606" i="56"/>
  <c r="F606" i="56" s="1"/>
  <c r="A607" i="56"/>
  <c r="F607" i="56" s="1"/>
  <c r="A608" i="56"/>
  <c r="F608" i="56" s="1"/>
  <c r="A609" i="56"/>
  <c r="F609" i="56" s="1"/>
  <c r="A610" i="56"/>
  <c r="F610" i="56" s="1"/>
  <c r="A611" i="56"/>
  <c r="F611" i="56" s="1"/>
  <c r="A612" i="56"/>
  <c r="F612" i="56" s="1"/>
  <c r="A613" i="56"/>
  <c r="F613" i="56" s="1"/>
  <c r="A614" i="56"/>
  <c r="F614" i="56" s="1"/>
  <c r="A615" i="56"/>
  <c r="F615" i="56" s="1"/>
  <c r="A616" i="56"/>
  <c r="F616" i="56" s="1"/>
  <c r="A617" i="56"/>
  <c r="F617" i="56" s="1"/>
  <c r="A618" i="56"/>
  <c r="F618" i="56" s="1"/>
  <c r="A619" i="56"/>
  <c r="F619" i="56" s="1"/>
  <c r="A620" i="56"/>
  <c r="F620" i="56" s="1"/>
  <c r="A621" i="56"/>
  <c r="F621" i="56" s="1"/>
  <c r="A622" i="56"/>
  <c r="F622" i="56" s="1"/>
  <c r="A623" i="56"/>
  <c r="F623" i="56" s="1"/>
  <c r="A624" i="56"/>
  <c r="F624" i="56" s="1"/>
  <c r="A625" i="56"/>
  <c r="F625" i="56" s="1"/>
  <c r="A626" i="56"/>
  <c r="F626" i="56" s="1"/>
  <c r="A627" i="56"/>
  <c r="F627" i="56" s="1"/>
  <c r="A628" i="56"/>
  <c r="F628" i="56" s="1"/>
  <c r="A629" i="56"/>
  <c r="F629" i="56" s="1"/>
  <c r="A630" i="56"/>
  <c r="F630" i="56" s="1"/>
  <c r="A631" i="56"/>
  <c r="F631" i="56" s="1"/>
  <c r="A632" i="56"/>
  <c r="F632" i="56" s="1"/>
  <c r="A633" i="56"/>
  <c r="F633" i="56" s="1"/>
  <c r="A634" i="56"/>
  <c r="F634" i="56" s="1"/>
  <c r="A635" i="56"/>
  <c r="F635" i="56" s="1"/>
  <c r="A636" i="56"/>
  <c r="F636" i="56" s="1"/>
  <c r="A637" i="56"/>
  <c r="F637" i="56" s="1"/>
  <c r="A638" i="56"/>
  <c r="F638" i="56" s="1"/>
  <c r="A639" i="56"/>
  <c r="F639" i="56" s="1"/>
  <c r="A640" i="56"/>
  <c r="F640" i="56" s="1"/>
  <c r="A641" i="56"/>
  <c r="F641" i="56" s="1"/>
  <c r="A642" i="56"/>
  <c r="F642" i="56" s="1"/>
  <c r="A643" i="56"/>
  <c r="F643" i="56" s="1"/>
  <c r="A644" i="56"/>
  <c r="F644" i="56" s="1"/>
  <c r="A645" i="56"/>
  <c r="F645" i="56" s="1"/>
  <c r="A646" i="56"/>
  <c r="F646" i="56" s="1"/>
  <c r="A647" i="56"/>
  <c r="F647" i="56" s="1"/>
  <c r="A648" i="56"/>
  <c r="F648" i="56" s="1"/>
  <c r="A649" i="56"/>
  <c r="F649" i="56" s="1"/>
  <c r="A650" i="56"/>
  <c r="F650" i="56" s="1"/>
  <c r="A651" i="56"/>
  <c r="F651" i="56" s="1"/>
  <c r="A652" i="56"/>
  <c r="F652" i="56" s="1"/>
  <c r="A653" i="56"/>
  <c r="F653" i="56" s="1"/>
  <c r="A654" i="56"/>
  <c r="F654" i="56" s="1"/>
  <c r="A655" i="56"/>
  <c r="F655" i="56" s="1"/>
  <c r="A656" i="56"/>
  <c r="F656" i="56" s="1"/>
  <c r="A657" i="56"/>
  <c r="F657" i="56" s="1"/>
  <c r="A658" i="56"/>
  <c r="F658" i="56" s="1"/>
  <c r="A659" i="56"/>
  <c r="F659" i="56" s="1"/>
  <c r="A660" i="56"/>
  <c r="F660" i="56" s="1"/>
  <c r="A661" i="56"/>
  <c r="F661" i="56" s="1"/>
  <c r="A662" i="56"/>
  <c r="F662" i="56" s="1"/>
  <c r="A663" i="56"/>
  <c r="F663" i="56" s="1"/>
  <c r="A664" i="56"/>
  <c r="F664" i="56" s="1"/>
  <c r="A665" i="56"/>
  <c r="F665" i="56" s="1"/>
  <c r="A666" i="56"/>
  <c r="F666" i="56" s="1"/>
  <c r="A667" i="56"/>
  <c r="F667" i="56" s="1"/>
  <c r="A668" i="56"/>
  <c r="F668" i="56" s="1"/>
  <c r="A669" i="56"/>
  <c r="F669" i="56" s="1"/>
  <c r="A670" i="56"/>
  <c r="F670" i="56" s="1"/>
  <c r="A671" i="56"/>
  <c r="F671" i="56" s="1"/>
  <c r="A672" i="56"/>
  <c r="F672" i="56" s="1"/>
  <c r="A673" i="56"/>
  <c r="F673" i="56" s="1"/>
  <c r="A674" i="56"/>
  <c r="F674" i="56" s="1"/>
  <c r="A675" i="56"/>
  <c r="F675" i="56" s="1"/>
  <c r="A676" i="56"/>
  <c r="F676" i="56" s="1"/>
  <c r="A677" i="56"/>
  <c r="F677" i="56" s="1"/>
  <c r="A678" i="56"/>
  <c r="F678" i="56" s="1"/>
  <c r="A679" i="56"/>
  <c r="F679" i="56" s="1"/>
  <c r="A680" i="56"/>
  <c r="F680" i="56" s="1"/>
  <c r="A681" i="56"/>
  <c r="F681" i="56" s="1"/>
  <c r="A682" i="56"/>
  <c r="F682" i="56" s="1"/>
  <c r="A683" i="56"/>
  <c r="F683" i="56" s="1"/>
  <c r="A684" i="56"/>
  <c r="F684" i="56" s="1"/>
  <c r="A685" i="56"/>
  <c r="F685" i="56" s="1"/>
  <c r="A686" i="56"/>
  <c r="F686" i="56" s="1"/>
  <c r="A687" i="56"/>
  <c r="F687" i="56" s="1"/>
  <c r="A688" i="56"/>
  <c r="F688" i="56" s="1"/>
  <c r="A689" i="56"/>
  <c r="F689" i="56" s="1"/>
  <c r="A690" i="56"/>
  <c r="F690" i="56" s="1"/>
  <c r="A691" i="56"/>
  <c r="F691" i="56" s="1"/>
  <c r="A692" i="56"/>
  <c r="F692" i="56" s="1"/>
  <c r="A693" i="56"/>
  <c r="F693" i="56" s="1"/>
  <c r="A694" i="56"/>
  <c r="F694" i="56" s="1"/>
  <c r="A695" i="56"/>
  <c r="F695" i="56" s="1"/>
  <c r="A696" i="56"/>
  <c r="F696" i="56" s="1"/>
  <c r="A697" i="56"/>
  <c r="F697" i="56" s="1"/>
  <c r="A698" i="56"/>
  <c r="F698" i="56" s="1"/>
  <c r="A699" i="56"/>
  <c r="F699" i="56" s="1"/>
  <c r="A700" i="56"/>
  <c r="F700" i="56" s="1"/>
  <c r="A701" i="56"/>
  <c r="F701" i="56" s="1"/>
  <c r="A702" i="56"/>
  <c r="F702" i="56" s="1"/>
  <c r="A703" i="56"/>
  <c r="F703" i="56" s="1"/>
  <c r="A704" i="56"/>
  <c r="F704" i="56" s="1"/>
  <c r="A705" i="56"/>
  <c r="F705" i="56" s="1"/>
  <c r="A706" i="56"/>
  <c r="F706" i="56" s="1"/>
  <c r="A707" i="56"/>
  <c r="F707" i="56" s="1"/>
  <c r="A708" i="56"/>
  <c r="F708" i="56" s="1"/>
  <c r="A709" i="56"/>
  <c r="F709" i="56" s="1"/>
  <c r="A710" i="56"/>
  <c r="F710" i="56" s="1"/>
  <c r="A711" i="56"/>
  <c r="F711" i="56" s="1"/>
  <c r="A712" i="56"/>
  <c r="F712" i="56" s="1"/>
  <c r="A713" i="56"/>
  <c r="F713" i="56" s="1"/>
  <c r="A714" i="56"/>
  <c r="F714" i="56" s="1"/>
  <c r="A715" i="56"/>
  <c r="F715" i="56" s="1"/>
  <c r="A716" i="56"/>
  <c r="F716" i="56" s="1"/>
  <c r="A717" i="56"/>
  <c r="F717" i="56" s="1"/>
  <c r="A718" i="56"/>
  <c r="F718" i="56" s="1"/>
  <c r="A719" i="56"/>
  <c r="F719" i="56" s="1"/>
  <c r="A720" i="56"/>
  <c r="F720" i="56" s="1"/>
  <c r="A721" i="56"/>
  <c r="F721" i="56" s="1"/>
  <c r="A722" i="56"/>
  <c r="F722" i="56" s="1"/>
  <c r="A723" i="56"/>
  <c r="F723" i="56" s="1"/>
  <c r="A724" i="56"/>
  <c r="F724" i="56" s="1"/>
  <c r="A725" i="56"/>
  <c r="F725" i="56" s="1"/>
  <c r="A726" i="56"/>
  <c r="F726" i="56" s="1"/>
  <c r="A727" i="56"/>
  <c r="F727" i="56" s="1"/>
  <c r="A728" i="56"/>
  <c r="F728" i="56" s="1"/>
  <c r="A729" i="56"/>
  <c r="F729" i="56" s="1"/>
  <c r="A730" i="56"/>
  <c r="F730" i="56" s="1"/>
  <c r="A731" i="56"/>
  <c r="F731" i="56" s="1"/>
  <c r="A732" i="56"/>
  <c r="F732" i="56" s="1"/>
  <c r="A733" i="56"/>
  <c r="F733" i="56" s="1"/>
  <c r="A734" i="56"/>
  <c r="F734" i="56" s="1"/>
  <c r="A735" i="56"/>
  <c r="F735" i="56" s="1"/>
  <c r="A736" i="56"/>
  <c r="F736" i="56" s="1"/>
  <c r="A737" i="56"/>
  <c r="F737" i="56" s="1"/>
  <c r="A738" i="56"/>
  <c r="F738" i="56" s="1"/>
  <c r="A739" i="56"/>
  <c r="F739" i="56" s="1"/>
  <c r="A740" i="56"/>
  <c r="F740" i="56" s="1"/>
  <c r="A741" i="56"/>
  <c r="F741" i="56" s="1"/>
  <c r="A742" i="56"/>
  <c r="F742" i="56" s="1"/>
  <c r="A743" i="56"/>
  <c r="F743" i="56" s="1"/>
  <c r="A744" i="56"/>
  <c r="F744" i="56" s="1"/>
  <c r="A745" i="56"/>
  <c r="F745" i="56" s="1"/>
  <c r="A746" i="56"/>
  <c r="F746" i="56" s="1"/>
  <c r="A747" i="56"/>
  <c r="F747" i="56" s="1"/>
  <c r="A748" i="56"/>
  <c r="F748" i="56" s="1"/>
  <c r="A749" i="56"/>
  <c r="F749" i="56" s="1"/>
  <c r="A750" i="56"/>
  <c r="F750" i="56" s="1"/>
  <c r="A751" i="56"/>
  <c r="F751" i="56" s="1"/>
  <c r="A752" i="56"/>
  <c r="F752" i="56" s="1"/>
  <c r="A753" i="56"/>
  <c r="F753" i="56" s="1"/>
  <c r="A754" i="56"/>
  <c r="F754" i="56" s="1"/>
  <c r="A755" i="56"/>
  <c r="F755" i="56" s="1"/>
  <c r="A756" i="56"/>
  <c r="F756" i="56" s="1"/>
  <c r="A757" i="56"/>
  <c r="F757" i="56" s="1"/>
  <c r="A758" i="56"/>
  <c r="F758" i="56" s="1"/>
  <c r="A759" i="56"/>
  <c r="F759" i="56" s="1"/>
  <c r="A760" i="56"/>
  <c r="F760" i="56" s="1"/>
  <c r="A761" i="56"/>
  <c r="F761" i="56" s="1"/>
  <c r="A762" i="56"/>
  <c r="F762" i="56" s="1"/>
  <c r="A763" i="56"/>
  <c r="F763" i="56" s="1"/>
  <c r="A764" i="56"/>
  <c r="F764" i="56" s="1"/>
  <c r="A765" i="56"/>
  <c r="F765" i="56" s="1"/>
  <c r="A766" i="56"/>
  <c r="F766" i="56" s="1"/>
  <c r="A767" i="56"/>
  <c r="F767" i="56" s="1"/>
  <c r="A768" i="56"/>
  <c r="F768" i="56" s="1"/>
  <c r="A769" i="56"/>
  <c r="F769" i="56" s="1"/>
  <c r="A770" i="56"/>
  <c r="F770" i="56" s="1"/>
  <c r="A771" i="56"/>
  <c r="F771" i="56" s="1"/>
  <c r="A772" i="56"/>
  <c r="F772" i="56" s="1"/>
  <c r="A773" i="56"/>
  <c r="F773" i="56" s="1"/>
  <c r="A774" i="56"/>
  <c r="F774" i="56" s="1"/>
  <c r="A775" i="56"/>
  <c r="F775" i="56" s="1"/>
  <c r="A776" i="56"/>
  <c r="F776" i="56" s="1"/>
  <c r="A777" i="56"/>
  <c r="F777" i="56" s="1"/>
  <c r="A778" i="56"/>
  <c r="F778" i="56" s="1"/>
  <c r="A779" i="56"/>
  <c r="F779" i="56" s="1"/>
  <c r="A780" i="56"/>
  <c r="F780" i="56" s="1"/>
  <c r="A781" i="56"/>
  <c r="F781" i="56" s="1"/>
  <c r="A782" i="56"/>
  <c r="F782" i="56" s="1"/>
  <c r="A783" i="56"/>
  <c r="F783" i="56" s="1"/>
  <c r="A784" i="56"/>
  <c r="F784" i="56" s="1"/>
  <c r="A785" i="56"/>
  <c r="F785" i="56" s="1"/>
  <c r="A786" i="56"/>
  <c r="F786" i="56" s="1"/>
  <c r="A787" i="56"/>
  <c r="F787" i="56" s="1"/>
  <c r="A788" i="56"/>
  <c r="F788" i="56" s="1"/>
  <c r="A789" i="56"/>
  <c r="F789" i="56" s="1"/>
  <c r="A790" i="56"/>
  <c r="F790" i="56" s="1"/>
  <c r="A791" i="56"/>
  <c r="F791" i="56" s="1"/>
  <c r="A792" i="56"/>
  <c r="F792" i="56" s="1"/>
  <c r="A793" i="56"/>
  <c r="F793" i="56" s="1"/>
  <c r="A794" i="56"/>
  <c r="F794" i="56" s="1"/>
  <c r="A795" i="56"/>
  <c r="F795" i="56" s="1"/>
  <c r="A796" i="56"/>
  <c r="F796" i="56" s="1"/>
  <c r="A797" i="56"/>
  <c r="F797" i="56" s="1"/>
  <c r="A798" i="56"/>
  <c r="F798" i="56" s="1"/>
  <c r="A799" i="56"/>
  <c r="F799" i="56" s="1"/>
  <c r="A800" i="56"/>
  <c r="F800" i="56" s="1"/>
  <c r="A801" i="56"/>
  <c r="F801" i="56" s="1"/>
  <c r="A802" i="56"/>
  <c r="F802" i="56" s="1"/>
  <c r="A803" i="56"/>
  <c r="F803" i="56" s="1"/>
  <c r="A804" i="56"/>
  <c r="F804" i="56" s="1"/>
  <c r="A805" i="56"/>
  <c r="F805" i="56" s="1"/>
  <c r="A806" i="56"/>
  <c r="F806" i="56" s="1"/>
  <c r="A807" i="56"/>
  <c r="F807" i="56" s="1"/>
  <c r="A808" i="56"/>
  <c r="F808" i="56" s="1"/>
  <c r="A809" i="56"/>
  <c r="F809" i="56" s="1"/>
  <c r="A810" i="56"/>
  <c r="F810" i="56" s="1"/>
  <c r="A811" i="56"/>
  <c r="F811" i="56" s="1"/>
  <c r="A812" i="56"/>
  <c r="F812" i="56" s="1"/>
  <c r="A813" i="56"/>
  <c r="F813" i="56" s="1"/>
  <c r="A814" i="56"/>
  <c r="F814" i="56" s="1"/>
  <c r="A815" i="56"/>
  <c r="F815" i="56" s="1"/>
  <c r="A816" i="56"/>
  <c r="F816" i="56" s="1"/>
  <c r="A817" i="56"/>
  <c r="F817" i="56" s="1"/>
  <c r="A818" i="56"/>
  <c r="F818" i="56" s="1"/>
  <c r="A819" i="56"/>
  <c r="F819" i="56" s="1"/>
  <c r="A820" i="56"/>
  <c r="F820" i="56" s="1"/>
  <c r="A821" i="56"/>
  <c r="F821" i="56" s="1"/>
  <c r="A822" i="56"/>
  <c r="F822" i="56" s="1"/>
  <c r="A823" i="56"/>
  <c r="F823" i="56" s="1"/>
  <c r="A824" i="56"/>
  <c r="F824" i="56" s="1"/>
  <c r="A825" i="56"/>
  <c r="F825" i="56" s="1"/>
  <c r="A826" i="56"/>
  <c r="F826" i="56" s="1"/>
  <c r="A827" i="56"/>
  <c r="F827" i="56" s="1"/>
  <c r="A828" i="56"/>
  <c r="F828" i="56" s="1"/>
  <c r="A829" i="56"/>
  <c r="F829" i="56" s="1"/>
  <c r="A830" i="56"/>
  <c r="F830" i="56" s="1"/>
  <c r="A831" i="56"/>
  <c r="F831" i="56" s="1"/>
  <c r="A832" i="56"/>
  <c r="F832" i="56" s="1"/>
  <c r="A833" i="56"/>
  <c r="F833" i="56" s="1"/>
  <c r="A834" i="56"/>
  <c r="F834" i="56" s="1"/>
  <c r="A835" i="56"/>
  <c r="F835" i="56" s="1"/>
  <c r="A836" i="56"/>
  <c r="F836" i="56" s="1"/>
  <c r="A837" i="56"/>
  <c r="F837" i="56" s="1"/>
  <c r="A838" i="56"/>
  <c r="F838" i="56" s="1"/>
  <c r="A839" i="56"/>
  <c r="F839" i="56" s="1"/>
  <c r="A840" i="56"/>
  <c r="F840" i="56" s="1"/>
  <c r="A841" i="56"/>
  <c r="F841" i="56" s="1"/>
  <c r="A842" i="56"/>
  <c r="F842" i="56" s="1"/>
  <c r="A843" i="56"/>
  <c r="F843" i="56" s="1"/>
  <c r="A844" i="56"/>
  <c r="F844" i="56" s="1"/>
  <c r="A845" i="56"/>
  <c r="F845" i="56" s="1"/>
  <c r="A846" i="56"/>
  <c r="F846" i="56" s="1"/>
  <c r="A847" i="56"/>
  <c r="F847" i="56" s="1"/>
  <c r="A848" i="56"/>
  <c r="F848" i="56" s="1"/>
  <c r="A849" i="56"/>
  <c r="F849" i="56" s="1"/>
  <c r="A850" i="56"/>
  <c r="F850" i="56" s="1"/>
  <c r="A851" i="56"/>
  <c r="F851" i="56" s="1"/>
  <c r="A852" i="56"/>
  <c r="F852" i="56" s="1"/>
  <c r="A853" i="56"/>
  <c r="F853" i="56" s="1"/>
  <c r="A854" i="56"/>
  <c r="F854" i="56" s="1"/>
  <c r="A855" i="56"/>
  <c r="F855" i="56" s="1"/>
  <c r="A856" i="56"/>
  <c r="F856" i="56" s="1"/>
  <c r="A857" i="56"/>
  <c r="F857" i="56" s="1"/>
  <c r="A858" i="56"/>
  <c r="F858" i="56" s="1"/>
  <c r="A859" i="56"/>
  <c r="F859" i="56" s="1"/>
  <c r="A860" i="56"/>
  <c r="F860" i="56" s="1"/>
  <c r="A861" i="56"/>
  <c r="F861" i="56" s="1"/>
  <c r="A862" i="56"/>
  <c r="F862" i="56" s="1"/>
  <c r="A863" i="56"/>
  <c r="F863" i="56" s="1"/>
  <c r="A864" i="56"/>
  <c r="F864" i="56" s="1"/>
  <c r="A865" i="56"/>
  <c r="F865" i="56" s="1"/>
  <c r="A866" i="56"/>
  <c r="F866" i="56" s="1"/>
  <c r="A867" i="56"/>
  <c r="F867" i="56" s="1"/>
  <c r="A868" i="56"/>
  <c r="F868" i="56" s="1"/>
  <c r="A869" i="56"/>
  <c r="F869" i="56" s="1"/>
  <c r="A870" i="56"/>
  <c r="F870" i="56" s="1"/>
  <c r="A871" i="56"/>
  <c r="F871" i="56" s="1"/>
  <c r="A872" i="56"/>
  <c r="F872" i="56" s="1"/>
  <c r="A873" i="56"/>
  <c r="F873" i="56" s="1"/>
  <c r="A874" i="56"/>
  <c r="F874" i="56" s="1"/>
  <c r="A875" i="56"/>
  <c r="F875" i="56" s="1"/>
  <c r="A876" i="56"/>
  <c r="F876" i="56" s="1"/>
  <c r="A877" i="56"/>
  <c r="F877" i="56" s="1"/>
  <c r="A878" i="56"/>
  <c r="F878" i="56" s="1"/>
  <c r="A879" i="56"/>
  <c r="F879" i="56" s="1"/>
  <c r="A880" i="56"/>
  <c r="F880" i="56" s="1"/>
  <c r="A881" i="56"/>
  <c r="F881" i="56" s="1"/>
  <c r="A882" i="56"/>
  <c r="F882" i="56" s="1"/>
  <c r="A883" i="56"/>
  <c r="F883" i="56" s="1"/>
  <c r="A884" i="56"/>
  <c r="F884" i="56" s="1"/>
  <c r="A885" i="56"/>
  <c r="F885" i="56" s="1"/>
  <c r="A886" i="56"/>
  <c r="F886" i="56" s="1"/>
  <c r="A887" i="56"/>
  <c r="F887" i="56" s="1"/>
  <c r="A888" i="56"/>
  <c r="F888" i="56" s="1"/>
  <c r="A889" i="56"/>
  <c r="F889" i="56" s="1"/>
  <c r="A890" i="56"/>
  <c r="F890" i="56" s="1"/>
  <c r="A891" i="56"/>
  <c r="F891" i="56" s="1"/>
  <c r="A892" i="56"/>
  <c r="F892" i="56" s="1"/>
  <c r="A893" i="56"/>
  <c r="F893" i="56" s="1"/>
  <c r="A894" i="56"/>
  <c r="F894" i="56" s="1"/>
  <c r="A895" i="56"/>
  <c r="F895" i="56" s="1"/>
  <c r="A896" i="56"/>
  <c r="F896" i="56" s="1"/>
  <c r="A897" i="56"/>
  <c r="F897" i="56" s="1"/>
  <c r="A898" i="56"/>
  <c r="F898" i="56" s="1"/>
  <c r="A899" i="56"/>
  <c r="F899" i="56" s="1"/>
  <c r="A900" i="56"/>
  <c r="F900" i="56" s="1"/>
  <c r="A901" i="56"/>
  <c r="F901" i="56" s="1"/>
  <c r="A902" i="56"/>
  <c r="F902" i="56" s="1"/>
  <c r="A903" i="56"/>
  <c r="F903" i="56" s="1"/>
  <c r="A904" i="56"/>
  <c r="F904" i="56" s="1"/>
  <c r="A905" i="56"/>
  <c r="F905" i="56" s="1"/>
  <c r="A906" i="56"/>
  <c r="F906" i="56" s="1"/>
  <c r="A907" i="56"/>
  <c r="F907" i="56" s="1"/>
  <c r="A908" i="56"/>
  <c r="F908" i="56" s="1"/>
  <c r="A909" i="56"/>
  <c r="F909" i="56" s="1"/>
  <c r="A910" i="56"/>
  <c r="F910" i="56" s="1"/>
  <c r="A911" i="56"/>
  <c r="F911" i="56" s="1"/>
  <c r="A912" i="56"/>
  <c r="F912" i="56" s="1"/>
  <c r="A913" i="56"/>
  <c r="F913" i="56" s="1"/>
  <c r="A914" i="56"/>
  <c r="F914" i="56" s="1"/>
  <c r="A915" i="56"/>
  <c r="F915" i="56" s="1"/>
  <c r="A916" i="56"/>
  <c r="F916" i="56" s="1"/>
  <c r="A917" i="56"/>
  <c r="F917" i="56" s="1"/>
  <c r="A918" i="56"/>
  <c r="F918" i="56" s="1"/>
  <c r="A919" i="56"/>
  <c r="F919" i="56" s="1"/>
  <c r="A920" i="56"/>
  <c r="F920" i="56" s="1"/>
  <c r="A921" i="56"/>
  <c r="F921" i="56" s="1"/>
  <c r="A922" i="56"/>
  <c r="F922" i="56" s="1"/>
  <c r="A923" i="56"/>
  <c r="F923" i="56" s="1"/>
  <c r="A924" i="56"/>
  <c r="F924" i="56" s="1"/>
  <c r="A925" i="56"/>
  <c r="F925" i="56" s="1"/>
  <c r="A926" i="56"/>
  <c r="F926" i="56" s="1"/>
  <c r="A927" i="56"/>
  <c r="F927" i="56" s="1"/>
  <c r="A928" i="56"/>
  <c r="F928" i="56" s="1"/>
  <c r="A929" i="56"/>
  <c r="F929" i="56" s="1"/>
  <c r="A930" i="56"/>
  <c r="F930" i="56" s="1"/>
  <c r="A931" i="56"/>
  <c r="F931" i="56" s="1"/>
  <c r="A932" i="56"/>
  <c r="F932" i="56" s="1"/>
  <c r="A933" i="56"/>
  <c r="F933" i="56" s="1"/>
  <c r="A934" i="56"/>
  <c r="F934" i="56" s="1"/>
  <c r="A935" i="56"/>
  <c r="F935" i="56" s="1"/>
  <c r="A936" i="56"/>
  <c r="F936" i="56" s="1"/>
  <c r="A937" i="56"/>
  <c r="F937" i="56" s="1"/>
  <c r="A938" i="56"/>
  <c r="F938" i="56" s="1"/>
  <c r="A939" i="56"/>
  <c r="F939" i="56" s="1"/>
  <c r="A940" i="56"/>
  <c r="F940" i="56" s="1"/>
  <c r="A941" i="56"/>
  <c r="F941" i="56" s="1"/>
  <c r="A942" i="56"/>
  <c r="F942" i="56" s="1"/>
  <c r="A943" i="56"/>
  <c r="F943" i="56" s="1"/>
  <c r="A944" i="56"/>
  <c r="F944" i="56" s="1"/>
  <c r="A945" i="56"/>
  <c r="F945" i="56" s="1"/>
  <c r="A946" i="56"/>
  <c r="F946" i="56" s="1"/>
  <c r="A947" i="56"/>
  <c r="F947" i="56" s="1"/>
  <c r="A948" i="56"/>
  <c r="F948" i="56" s="1"/>
  <c r="A949" i="56"/>
  <c r="F949" i="56" s="1"/>
  <c r="A950" i="56"/>
  <c r="F950" i="56" s="1"/>
  <c r="A951" i="56"/>
  <c r="F951" i="56" s="1"/>
  <c r="A952" i="56"/>
  <c r="F952" i="56" s="1"/>
  <c r="A953" i="56"/>
  <c r="F953" i="56" s="1"/>
  <c r="A954" i="56"/>
  <c r="F954" i="56" s="1"/>
  <c r="A955" i="56"/>
  <c r="F955" i="56" s="1"/>
  <c r="A956" i="56"/>
  <c r="F956" i="56" s="1"/>
  <c r="A957" i="56"/>
  <c r="F957" i="56" s="1"/>
  <c r="A958" i="56"/>
  <c r="F958" i="56" s="1"/>
  <c r="A959" i="56"/>
  <c r="F959" i="56" s="1"/>
  <c r="A960" i="56"/>
  <c r="F960" i="56" s="1"/>
  <c r="A961" i="56"/>
  <c r="F961" i="56" s="1"/>
  <c r="A962" i="56"/>
  <c r="F962" i="56" s="1"/>
  <c r="A963" i="56"/>
  <c r="F963" i="56" s="1"/>
  <c r="A964" i="56"/>
  <c r="F964" i="56" s="1"/>
  <c r="A965" i="56"/>
  <c r="F965" i="56" s="1"/>
  <c r="A966" i="56"/>
  <c r="F966" i="56" s="1"/>
  <c r="A967" i="56"/>
  <c r="F967" i="56" s="1"/>
  <c r="A968" i="56"/>
  <c r="F968" i="56" s="1"/>
  <c r="A969" i="56"/>
  <c r="F969" i="56" s="1"/>
  <c r="A970" i="56"/>
  <c r="F970" i="56" s="1"/>
  <c r="A971" i="56"/>
  <c r="F971" i="56" s="1"/>
  <c r="A972" i="56"/>
  <c r="F972" i="56" s="1"/>
  <c r="A973" i="56"/>
  <c r="F973" i="56" s="1"/>
  <c r="A974" i="56"/>
  <c r="F974" i="56" s="1"/>
  <c r="A975" i="56"/>
  <c r="F975" i="56" s="1"/>
  <c r="A976" i="56"/>
  <c r="F976" i="56" s="1"/>
  <c r="A977" i="56"/>
  <c r="F977" i="56" s="1"/>
  <c r="A978" i="56"/>
  <c r="F978" i="56" s="1"/>
  <c r="A979" i="56"/>
  <c r="F979" i="56" s="1"/>
  <c r="A980" i="56"/>
  <c r="F980" i="56" s="1"/>
  <c r="A981" i="56"/>
  <c r="F981" i="56" s="1"/>
  <c r="A982" i="56"/>
  <c r="F982" i="56" s="1"/>
  <c r="A983" i="56"/>
  <c r="F983" i="56" s="1"/>
  <c r="A984" i="56"/>
  <c r="F984" i="56" s="1"/>
  <c r="A985" i="56"/>
  <c r="F985" i="56" s="1"/>
  <c r="A986" i="56"/>
  <c r="F986" i="56" s="1"/>
  <c r="A987" i="56"/>
  <c r="F987" i="56" s="1"/>
  <c r="A988" i="56"/>
  <c r="F988" i="56" s="1"/>
  <c r="A989" i="56"/>
  <c r="F989" i="56" s="1"/>
  <c r="A990" i="56"/>
  <c r="F990" i="56" s="1"/>
  <c r="A991" i="56"/>
  <c r="F991" i="56" s="1"/>
  <c r="A992" i="56"/>
  <c r="F992" i="56" s="1"/>
  <c r="A993" i="56"/>
  <c r="F993" i="56" s="1"/>
  <c r="A994" i="56"/>
  <c r="F994" i="56" s="1"/>
  <c r="A995" i="56"/>
  <c r="F995" i="56" s="1"/>
  <c r="A996" i="56"/>
  <c r="F996" i="56" s="1"/>
  <c r="A997" i="56"/>
  <c r="F997" i="56" s="1"/>
  <c r="A998" i="56"/>
  <c r="F998" i="56" s="1"/>
  <c r="A999" i="56"/>
  <c r="F999" i="56" s="1"/>
  <c r="A1000" i="56"/>
  <c r="F1000" i="56" s="1"/>
  <c r="A1001" i="56"/>
  <c r="F1001" i="56" s="1"/>
  <c r="A1002" i="56"/>
  <c r="F1002" i="56" s="1"/>
  <c r="A1003" i="56"/>
  <c r="F1003" i="56" s="1"/>
  <c r="A1004" i="56"/>
  <c r="F1004" i="56" s="1"/>
  <c r="A1005" i="56"/>
  <c r="F1005" i="56" s="1"/>
  <c r="A1006" i="56"/>
  <c r="F1006" i="56" s="1"/>
  <c r="A1007" i="56"/>
  <c r="F1007" i="56" s="1"/>
  <c r="A1008" i="56"/>
  <c r="F1008" i="56" s="1"/>
  <c r="A1009" i="56"/>
  <c r="F1009" i="56" s="1"/>
  <c r="A1010" i="56"/>
  <c r="F1010" i="56" s="1"/>
  <c r="A1011" i="56"/>
  <c r="F1011" i="56" s="1"/>
  <c r="A1012" i="56"/>
  <c r="F1012" i="56" s="1"/>
  <c r="A1013" i="56"/>
  <c r="F1013" i="56" s="1"/>
  <c r="A1014" i="56"/>
  <c r="F1014" i="56" s="1"/>
  <c r="A1015" i="56"/>
  <c r="F1015" i="56" s="1"/>
  <c r="A1016" i="56"/>
  <c r="F1016" i="56" s="1"/>
  <c r="A1017" i="56"/>
  <c r="F1017" i="56" s="1"/>
  <c r="A1018" i="56"/>
  <c r="F1018" i="56" s="1"/>
  <c r="A1019" i="56"/>
  <c r="F1019" i="56" s="1"/>
  <c r="A1020" i="56"/>
  <c r="F1020" i="56" s="1"/>
  <c r="A1021" i="56"/>
  <c r="F1021" i="56" s="1"/>
  <c r="A1022" i="56"/>
  <c r="F1022" i="56" s="1"/>
  <c r="A1023" i="56"/>
  <c r="F1023" i="56" s="1"/>
  <c r="A1024" i="56"/>
  <c r="F1024" i="56" s="1"/>
  <c r="A1025" i="56"/>
  <c r="F1025" i="56" s="1"/>
  <c r="A1026" i="56"/>
  <c r="F1026" i="56" s="1"/>
  <c r="A1027" i="56"/>
  <c r="F1027" i="56" s="1"/>
  <c r="A1028" i="56"/>
  <c r="F1028" i="56" s="1"/>
  <c r="A1029" i="56"/>
  <c r="F1029" i="56" s="1"/>
  <c r="A1030" i="56"/>
  <c r="F1030" i="56" s="1"/>
  <c r="A1031" i="56"/>
  <c r="F1031" i="56" s="1"/>
  <c r="A1032" i="56"/>
  <c r="F1032" i="56" s="1"/>
  <c r="A1033" i="56"/>
  <c r="F1033" i="56" s="1"/>
  <c r="A1034" i="56"/>
  <c r="F1034" i="56" s="1"/>
  <c r="A1035" i="56"/>
  <c r="F1035" i="56" s="1"/>
  <c r="A1036" i="56"/>
  <c r="F1036" i="56" s="1"/>
  <c r="A1037" i="56"/>
  <c r="F1037" i="56" s="1"/>
  <c r="A1038" i="56"/>
  <c r="F1038" i="56" s="1"/>
  <c r="A1039" i="56"/>
  <c r="F1039" i="56" s="1"/>
  <c r="A1040" i="56"/>
  <c r="F1040" i="56" s="1"/>
  <c r="A1041" i="56"/>
  <c r="F1041" i="56" s="1"/>
  <c r="A1042" i="56"/>
  <c r="F1042" i="56" s="1"/>
  <c r="A1043" i="56"/>
  <c r="F1043" i="56" s="1"/>
  <c r="A1044" i="56"/>
  <c r="F1044" i="56" s="1"/>
  <c r="A1045" i="56"/>
  <c r="F1045" i="56" s="1"/>
  <c r="A1046" i="56"/>
  <c r="F1046" i="56" s="1"/>
  <c r="A1047" i="56"/>
  <c r="F1047" i="56" s="1"/>
  <c r="A1048" i="56"/>
  <c r="F1048" i="56" s="1"/>
  <c r="A1049" i="56"/>
  <c r="F1049" i="56" s="1"/>
  <c r="A1050" i="56"/>
  <c r="F1050" i="56" s="1"/>
  <c r="A1051" i="56"/>
  <c r="F1051" i="56" s="1"/>
  <c r="A1052" i="56"/>
  <c r="F1052" i="56" s="1"/>
  <c r="A1053" i="56"/>
  <c r="F1053" i="56" s="1"/>
  <c r="A1054" i="56"/>
  <c r="F1054" i="56" s="1"/>
  <c r="A1055" i="56"/>
  <c r="F1055" i="56" s="1"/>
  <c r="A1056" i="56"/>
  <c r="F1056" i="56" s="1"/>
  <c r="A1057" i="56"/>
  <c r="F1057" i="56" s="1"/>
  <c r="A1058" i="56"/>
  <c r="F1058" i="56" s="1"/>
  <c r="A1059" i="56"/>
  <c r="F1059" i="56" s="1"/>
  <c r="A1060" i="56"/>
  <c r="F1060" i="56" s="1"/>
  <c r="A1061" i="56"/>
  <c r="F1061" i="56" s="1"/>
  <c r="A1062" i="56"/>
  <c r="F1062" i="56" s="1"/>
  <c r="A1063" i="56"/>
  <c r="F1063" i="56" s="1"/>
  <c r="A1064" i="56"/>
  <c r="F1064" i="56" s="1"/>
  <c r="A1065" i="56"/>
  <c r="F1065" i="56" s="1"/>
  <c r="A1066" i="56"/>
  <c r="F1066" i="56" s="1"/>
  <c r="A1067" i="56"/>
  <c r="F1067" i="56" s="1"/>
  <c r="A1068" i="56"/>
  <c r="F1068" i="56" s="1"/>
  <c r="A1069" i="56"/>
  <c r="F1069" i="56" s="1"/>
  <c r="A1070" i="56"/>
  <c r="F1070" i="56" s="1"/>
  <c r="A1071" i="56"/>
  <c r="F1071" i="56" s="1"/>
  <c r="A1072" i="56"/>
  <c r="F1072" i="56" s="1"/>
  <c r="A1073" i="56"/>
  <c r="F1073" i="56" s="1"/>
  <c r="A1074" i="56"/>
  <c r="F1074" i="56" s="1"/>
  <c r="A1075" i="56"/>
  <c r="F1075" i="56" s="1"/>
  <c r="A1076" i="56"/>
  <c r="F1076" i="56" s="1"/>
  <c r="A1077" i="56"/>
  <c r="F1077" i="56" s="1"/>
  <c r="A1078" i="56"/>
  <c r="F1078" i="56" s="1"/>
  <c r="A1079" i="56"/>
  <c r="F1079" i="56" s="1"/>
  <c r="A1080" i="56"/>
  <c r="F1080" i="56" s="1"/>
  <c r="A1081" i="56"/>
  <c r="F1081" i="56" s="1"/>
  <c r="A1082" i="56"/>
  <c r="F1082" i="56" s="1"/>
  <c r="A1083" i="56"/>
  <c r="F1083" i="56" s="1"/>
  <c r="A1084" i="56"/>
  <c r="F1084" i="56" s="1"/>
  <c r="A1085" i="56"/>
  <c r="F1085" i="56" s="1"/>
  <c r="A1086" i="56"/>
  <c r="F1086" i="56" s="1"/>
  <c r="A1087" i="56"/>
  <c r="F1087" i="56" s="1"/>
  <c r="A1088" i="56"/>
  <c r="F1088" i="56" s="1"/>
  <c r="A1089" i="56"/>
  <c r="F1089" i="56" s="1"/>
  <c r="A1090" i="56"/>
  <c r="F1090" i="56" s="1"/>
  <c r="A1091" i="56"/>
  <c r="F1091" i="56" s="1"/>
  <c r="A1092" i="56"/>
  <c r="F1092" i="56" s="1"/>
  <c r="A1093" i="56"/>
  <c r="F1093" i="56" s="1"/>
  <c r="A1094" i="56"/>
  <c r="F1094" i="56" s="1"/>
  <c r="A1095" i="56"/>
  <c r="F1095" i="56" s="1"/>
  <c r="A1096" i="56"/>
  <c r="F1096" i="56" s="1"/>
  <c r="A1097" i="56"/>
  <c r="F1097" i="56" s="1"/>
  <c r="A1098" i="56"/>
  <c r="F1098" i="56" s="1"/>
  <c r="A1099" i="56"/>
  <c r="F1099" i="56" s="1"/>
  <c r="A1100" i="56"/>
  <c r="F1100" i="56" s="1"/>
  <c r="A1101" i="56"/>
  <c r="F1101" i="56" s="1"/>
  <c r="A1102" i="56"/>
  <c r="F1102" i="56" s="1"/>
  <c r="A1103" i="56"/>
  <c r="F1103" i="56" s="1"/>
  <c r="A1104" i="56"/>
  <c r="F1104" i="56" s="1"/>
  <c r="A1105" i="56"/>
  <c r="F1105" i="56" s="1"/>
  <c r="A1106" i="56"/>
  <c r="F1106" i="56" s="1"/>
  <c r="A1107" i="56"/>
  <c r="F1107" i="56" s="1"/>
  <c r="A1108" i="56"/>
  <c r="F1108" i="56" s="1"/>
  <c r="A1109" i="56"/>
  <c r="F1109" i="56" s="1"/>
  <c r="A1110" i="56"/>
  <c r="F1110" i="56" s="1"/>
  <c r="A1111" i="56"/>
  <c r="F1111" i="56" s="1"/>
  <c r="A1112" i="56"/>
  <c r="F1112" i="56" s="1"/>
  <c r="A1113" i="56"/>
  <c r="F1113" i="56" s="1"/>
  <c r="A1114" i="56"/>
  <c r="F1114" i="56" s="1"/>
  <c r="A1115" i="56"/>
  <c r="F1115" i="56" s="1"/>
  <c r="A1116" i="56"/>
  <c r="F1116" i="56" s="1"/>
  <c r="A1117" i="56"/>
  <c r="F1117" i="56" s="1"/>
  <c r="A1118" i="56"/>
  <c r="F1118" i="56" s="1"/>
  <c r="A1119" i="56"/>
  <c r="F1119" i="56" s="1"/>
  <c r="A1120" i="56"/>
  <c r="F1120" i="56" s="1"/>
  <c r="A1121" i="56"/>
  <c r="F1121" i="56" s="1"/>
  <c r="A1122" i="56"/>
  <c r="F1122" i="56" s="1"/>
  <c r="A1123" i="56"/>
  <c r="F1123" i="56" s="1"/>
  <c r="A1124" i="56"/>
  <c r="F1124" i="56" s="1"/>
  <c r="A1125" i="56"/>
  <c r="F1125" i="56" s="1"/>
  <c r="A1126" i="56"/>
  <c r="F1126" i="56" s="1"/>
  <c r="A1127" i="56"/>
  <c r="F1127" i="56" s="1"/>
  <c r="A1128" i="56"/>
  <c r="F1128" i="56" s="1"/>
  <c r="A1129" i="56"/>
  <c r="F1129" i="56" s="1"/>
  <c r="A1130" i="56"/>
  <c r="F1130" i="56" s="1"/>
  <c r="A1131" i="56"/>
  <c r="F1131" i="56" s="1"/>
  <c r="A1132" i="56"/>
  <c r="F1132" i="56" s="1"/>
  <c r="A1133" i="56"/>
  <c r="F1133" i="56" s="1"/>
  <c r="A1134" i="56"/>
  <c r="F1134" i="56" s="1"/>
  <c r="A1135" i="56"/>
  <c r="F1135" i="56" s="1"/>
  <c r="A1136" i="56"/>
  <c r="F1136" i="56" s="1"/>
  <c r="A1137" i="56"/>
  <c r="F1137" i="56" s="1"/>
  <c r="A1138" i="56"/>
  <c r="F1138" i="56" s="1"/>
  <c r="A1139" i="56"/>
  <c r="F1139" i="56" s="1"/>
  <c r="A1140" i="56"/>
  <c r="F1140" i="56" s="1"/>
  <c r="A1141" i="56"/>
  <c r="F1141" i="56" s="1"/>
  <c r="A1142" i="56"/>
  <c r="F1142" i="56" s="1"/>
  <c r="A1143" i="56"/>
  <c r="F1143" i="56" s="1"/>
  <c r="A1144" i="56"/>
  <c r="F1144" i="56" s="1"/>
  <c r="A1145" i="56"/>
  <c r="F1145" i="56" s="1"/>
  <c r="A1146" i="56"/>
  <c r="F1146" i="56" s="1"/>
  <c r="A1147" i="56"/>
  <c r="F1147" i="56" s="1"/>
  <c r="A1148" i="56"/>
  <c r="F1148" i="56" s="1"/>
  <c r="A1149" i="56"/>
  <c r="F1149" i="56" s="1"/>
  <c r="A1150" i="56"/>
  <c r="F1150" i="56" s="1"/>
  <c r="A1151" i="56"/>
  <c r="F1151" i="56" s="1"/>
  <c r="A1152" i="56"/>
  <c r="F1152" i="56" s="1"/>
  <c r="A1153" i="56"/>
  <c r="F1153" i="56" s="1"/>
  <c r="A1154" i="56"/>
  <c r="F1154" i="56" s="1"/>
  <c r="A1155" i="56"/>
  <c r="F1155" i="56" s="1"/>
  <c r="A1156" i="56"/>
  <c r="F1156" i="56" s="1"/>
  <c r="A1157" i="56"/>
  <c r="F1157" i="56" s="1"/>
  <c r="A1158" i="56"/>
  <c r="F1158" i="56" s="1"/>
  <c r="A1159" i="56"/>
  <c r="F1159" i="56" s="1"/>
  <c r="A1160" i="56"/>
  <c r="F1160" i="56" s="1"/>
  <c r="A1161" i="56"/>
  <c r="F1161" i="56" s="1"/>
  <c r="A1162" i="56"/>
  <c r="F1162" i="56" s="1"/>
  <c r="A1163" i="56"/>
  <c r="F1163" i="56" s="1"/>
  <c r="A1164" i="56"/>
  <c r="F1164" i="56" s="1"/>
  <c r="A1165" i="56"/>
  <c r="F1165" i="56" s="1"/>
  <c r="A1166" i="56"/>
  <c r="F1166" i="56" s="1"/>
  <c r="A1167" i="56"/>
  <c r="F1167" i="56" s="1"/>
  <c r="A1168" i="56"/>
  <c r="F1168" i="56" s="1"/>
  <c r="A1169" i="56"/>
  <c r="F1169" i="56" s="1"/>
  <c r="A1170" i="56"/>
  <c r="F1170" i="56" s="1"/>
  <c r="A1171" i="56"/>
  <c r="F1171" i="56" s="1"/>
  <c r="A1172" i="56"/>
  <c r="F1172" i="56" s="1"/>
  <c r="A1173" i="56"/>
  <c r="F1173" i="56" s="1"/>
  <c r="A1174" i="56"/>
  <c r="F1174" i="56" s="1"/>
  <c r="A1175" i="56"/>
  <c r="F1175" i="56" s="1"/>
  <c r="A1176" i="56"/>
  <c r="F1176" i="56" s="1"/>
  <c r="A1177" i="56"/>
  <c r="F1177" i="56" s="1"/>
  <c r="A1178" i="56"/>
  <c r="F1178" i="56" s="1"/>
  <c r="A1179" i="56"/>
  <c r="F1179" i="56" s="1"/>
  <c r="A1180" i="56"/>
  <c r="F1180" i="56" s="1"/>
  <c r="A1181" i="56"/>
  <c r="F1181" i="56" s="1"/>
  <c r="A1182" i="56"/>
  <c r="F1182" i="56" s="1"/>
  <c r="A1183" i="56"/>
  <c r="F1183" i="56" s="1"/>
  <c r="A1184" i="56"/>
  <c r="F1184" i="56" s="1"/>
  <c r="A1185" i="56"/>
  <c r="F1185" i="56" s="1"/>
  <c r="A1186" i="56"/>
  <c r="F1186" i="56" s="1"/>
  <c r="A1187" i="56"/>
  <c r="F1187" i="56" s="1"/>
  <c r="A1188" i="56"/>
  <c r="F1188" i="56" s="1"/>
  <c r="A1189" i="56"/>
  <c r="F1189" i="56" s="1"/>
  <c r="A1190" i="56"/>
  <c r="F1190" i="56" s="1"/>
  <c r="A1191" i="56"/>
  <c r="F1191" i="56" s="1"/>
  <c r="A1192" i="56"/>
  <c r="F1192" i="56" s="1"/>
  <c r="A1193" i="56"/>
  <c r="F1193" i="56" s="1"/>
  <c r="A1194" i="56"/>
  <c r="F1194" i="56" s="1"/>
  <c r="A1195" i="56"/>
  <c r="F1195" i="56" s="1"/>
  <c r="A1196" i="56"/>
  <c r="F1196" i="56" s="1"/>
  <c r="A1197" i="56"/>
  <c r="F1197" i="56" s="1"/>
  <c r="A1198" i="56"/>
  <c r="F1198" i="56" s="1"/>
  <c r="A1199" i="56"/>
  <c r="F1199" i="56" s="1"/>
  <c r="A1200" i="56"/>
  <c r="F1200" i="56" s="1"/>
  <c r="A1201" i="56"/>
  <c r="F1201" i="56" s="1"/>
  <c r="A1202" i="56"/>
  <c r="F1202" i="56" s="1"/>
  <c r="A1203" i="56"/>
  <c r="F1203" i="56" s="1"/>
  <c r="A1204" i="56"/>
  <c r="F1204" i="56" s="1"/>
  <c r="A1205" i="56"/>
  <c r="F1205" i="56" s="1"/>
  <c r="A1206" i="56"/>
  <c r="F1206" i="56" s="1"/>
  <c r="A1207" i="56"/>
  <c r="F1207" i="56" s="1"/>
  <c r="A1208" i="56"/>
  <c r="F1208" i="56" s="1"/>
  <c r="A1209" i="56"/>
  <c r="F1209" i="56" s="1"/>
  <c r="A1210" i="56"/>
  <c r="F1210" i="56" s="1"/>
  <c r="A1211" i="56"/>
  <c r="F1211" i="56" s="1"/>
  <c r="A1212" i="56"/>
  <c r="F1212" i="56" s="1"/>
  <c r="A1213" i="56"/>
  <c r="F1213" i="56" s="1"/>
  <c r="A1214" i="56"/>
  <c r="F1214" i="56" s="1"/>
  <c r="A1215" i="56"/>
  <c r="F1215" i="56" s="1"/>
  <c r="A1216" i="56"/>
  <c r="F1216" i="56" s="1"/>
  <c r="A1217" i="56"/>
  <c r="F1217" i="56" s="1"/>
  <c r="A1218" i="56"/>
  <c r="F1218" i="56" s="1"/>
  <c r="A1219" i="56"/>
  <c r="F1219" i="56" s="1"/>
  <c r="A1220" i="56"/>
  <c r="F1220" i="56" s="1"/>
  <c r="A1221" i="56"/>
  <c r="F1221" i="56" s="1"/>
  <c r="A1222" i="56"/>
  <c r="F1222" i="56" s="1"/>
  <c r="A1223" i="56"/>
  <c r="F1223" i="56" s="1"/>
  <c r="A1224" i="56"/>
  <c r="F1224" i="56" s="1"/>
  <c r="A1225" i="56"/>
  <c r="F1225" i="56" s="1"/>
  <c r="A1226" i="56"/>
  <c r="F1226" i="56" s="1"/>
  <c r="A1227" i="56"/>
  <c r="F1227" i="56" s="1"/>
  <c r="A1228" i="56"/>
  <c r="F1228" i="56" s="1"/>
  <c r="A1229" i="56"/>
  <c r="F1229" i="56" s="1"/>
  <c r="A1230" i="56"/>
  <c r="F1230" i="56" s="1"/>
  <c r="A1231" i="56"/>
  <c r="F1231" i="56" s="1"/>
  <c r="A1232" i="56"/>
  <c r="F1232" i="56" s="1"/>
  <c r="A1233" i="56"/>
  <c r="F1233" i="56" s="1"/>
  <c r="A1234" i="56"/>
  <c r="F1234" i="56" s="1"/>
  <c r="A1235" i="56"/>
  <c r="F1235" i="56" s="1"/>
  <c r="A1236" i="56"/>
  <c r="F1236" i="56" s="1"/>
  <c r="A1237" i="56"/>
  <c r="F1237" i="56" s="1"/>
  <c r="A1238" i="56"/>
  <c r="F1238" i="56" s="1"/>
  <c r="A1239" i="56"/>
  <c r="F1239" i="56" s="1"/>
  <c r="A1240" i="56"/>
  <c r="F1240" i="56" s="1"/>
  <c r="A1241" i="56"/>
  <c r="F1241" i="56" s="1"/>
  <c r="A1242" i="56"/>
  <c r="F1242" i="56" s="1"/>
  <c r="A1243" i="56"/>
  <c r="F1243" i="56" s="1"/>
  <c r="A1244" i="56"/>
  <c r="F1244" i="56" s="1"/>
  <c r="A1245" i="56"/>
  <c r="F1245" i="56" s="1"/>
  <c r="A1246" i="56"/>
  <c r="F1246" i="56" s="1"/>
  <c r="A1247" i="56"/>
  <c r="F1247" i="56" s="1"/>
  <c r="A1248" i="56"/>
  <c r="F1248" i="56" s="1"/>
  <c r="A1249" i="56"/>
  <c r="F1249" i="56" s="1"/>
  <c r="A1250" i="56"/>
  <c r="F1250" i="56" s="1"/>
  <c r="A1251" i="56"/>
  <c r="F1251" i="56" s="1"/>
  <c r="A1252" i="56"/>
  <c r="F1252" i="56" s="1"/>
  <c r="A1253" i="56"/>
  <c r="F1253" i="56" s="1"/>
  <c r="A1254" i="56"/>
  <c r="F1254" i="56" s="1"/>
  <c r="A1255" i="56"/>
  <c r="F1255" i="56" s="1"/>
  <c r="A1256" i="56"/>
  <c r="F1256" i="56" s="1"/>
  <c r="A1257" i="56"/>
  <c r="F1257" i="56" s="1"/>
  <c r="A1258" i="56"/>
  <c r="F1258" i="56" s="1"/>
  <c r="A1259" i="56"/>
  <c r="F1259" i="56" s="1"/>
  <c r="A1260" i="56"/>
  <c r="F1260" i="56" s="1"/>
  <c r="A1261" i="56"/>
  <c r="F1261" i="56" s="1"/>
  <c r="A1262" i="56"/>
  <c r="F1262" i="56" s="1"/>
  <c r="A1263" i="56"/>
  <c r="F1263" i="56" s="1"/>
  <c r="A1264" i="56"/>
  <c r="F1264" i="56" s="1"/>
  <c r="A1265" i="56"/>
  <c r="F1265" i="56" s="1"/>
  <c r="A1266" i="56"/>
  <c r="F1266" i="56" s="1"/>
  <c r="A1267" i="56"/>
  <c r="F1267" i="56" s="1"/>
  <c r="A1268" i="56"/>
  <c r="F1268" i="56" s="1"/>
  <c r="A1269" i="56"/>
  <c r="F1269" i="56" s="1"/>
  <c r="A1270" i="56"/>
  <c r="F1270" i="56" s="1"/>
  <c r="A1271" i="56"/>
  <c r="F1271" i="56" s="1"/>
  <c r="A1272" i="56"/>
  <c r="F1272" i="56" s="1"/>
  <c r="A1273" i="56"/>
  <c r="F1273" i="56" s="1"/>
  <c r="A1274" i="56"/>
  <c r="F1274" i="56" s="1"/>
  <c r="A1275" i="56"/>
  <c r="F1275" i="56" s="1"/>
  <c r="A1276" i="56"/>
  <c r="F1276" i="56" s="1"/>
  <c r="A1277" i="56"/>
  <c r="F1277" i="56" s="1"/>
  <c r="A1278" i="56"/>
  <c r="F1278" i="56" s="1"/>
  <c r="A1279" i="56"/>
  <c r="F1279" i="56" s="1"/>
  <c r="A1280" i="56"/>
  <c r="F1280" i="56" s="1"/>
  <c r="A1281" i="56"/>
  <c r="F1281" i="56" s="1"/>
  <c r="A1282" i="56"/>
  <c r="F1282" i="56" s="1"/>
  <c r="A1283" i="56"/>
  <c r="F1283" i="56" s="1"/>
  <c r="A1284" i="56"/>
  <c r="F1284" i="56" s="1"/>
  <c r="A1285" i="56"/>
  <c r="F1285" i="56" s="1"/>
  <c r="A1286" i="56"/>
  <c r="F1286" i="56" s="1"/>
  <c r="A1287" i="56"/>
  <c r="F1287" i="56" s="1"/>
  <c r="A1288" i="56"/>
  <c r="F1288" i="56" s="1"/>
  <c r="A1289" i="56"/>
  <c r="F1289" i="56" s="1"/>
  <c r="A1290" i="56"/>
  <c r="F1290" i="56" s="1"/>
  <c r="A1291" i="56"/>
  <c r="F1291" i="56" s="1"/>
  <c r="A1292" i="56"/>
  <c r="F1292" i="56" s="1"/>
  <c r="A1293" i="56"/>
  <c r="F1293" i="56" s="1"/>
  <c r="A1294" i="56"/>
  <c r="F1294" i="56" s="1"/>
  <c r="A1295" i="56"/>
  <c r="F1295" i="56" s="1"/>
  <c r="A1296" i="56"/>
  <c r="F1296" i="56" s="1"/>
  <c r="A1297" i="56"/>
  <c r="F1297" i="56" s="1"/>
  <c r="A1298" i="56"/>
  <c r="F1298" i="56" s="1"/>
  <c r="A1299" i="56"/>
  <c r="F1299" i="56" s="1"/>
  <c r="A1300" i="56"/>
  <c r="F1300" i="56" s="1"/>
  <c r="A1301" i="56"/>
  <c r="F1301" i="56" s="1"/>
  <c r="A1302" i="56"/>
  <c r="F1302" i="56" s="1"/>
  <c r="A1303" i="56"/>
  <c r="F1303" i="56" s="1"/>
  <c r="A1304" i="56"/>
  <c r="F1304" i="56" s="1"/>
  <c r="A1305" i="56"/>
  <c r="F1305" i="56" s="1"/>
  <c r="A1306" i="56"/>
  <c r="F1306" i="56" s="1"/>
  <c r="A1307" i="56"/>
  <c r="F1307" i="56" s="1"/>
  <c r="A1308" i="56"/>
  <c r="F1308" i="56" s="1"/>
  <c r="A1309" i="56"/>
  <c r="F1309" i="56" s="1"/>
  <c r="A1310" i="56"/>
  <c r="F1310" i="56" s="1"/>
  <c r="A1311" i="56"/>
  <c r="F1311" i="56" s="1"/>
  <c r="A1312" i="56"/>
  <c r="F1312" i="56" s="1"/>
  <c r="A1313" i="56"/>
  <c r="F1313" i="56" s="1"/>
  <c r="A1314" i="56"/>
  <c r="F1314" i="56" s="1"/>
  <c r="A1315" i="56"/>
  <c r="F1315" i="56" s="1"/>
  <c r="A1316" i="56"/>
  <c r="F1316" i="56" s="1"/>
  <c r="A1317" i="56"/>
  <c r="F1317" i="56" s="1"/>
  <c r="A1318" i="56"/>
  <c r="F1318" i="56" s="1"/>
  <c r="A1319" i="56"/>
  <c r="F1319" i="56" s="1"/>
  <c r="A1320" i="56"/>
  <c r="F1320" i="56" s="1"/>
  <c r="A1321" i="56"/>
  <c r="F1321" i="56" s="1"/>
  <c r="A1322" i="56"/>
  <c r="F1322" i="56" s="1"/>
  <c r="A1323" i="56"/>
  <c r="F1323" i="56" s="1"/>
  <c r="A1324" i="56"/>
  <c r="F1324" i="56" s="1"/>
  <c r="A1325" i="56"/>
  <c r="F1325" i="56" s="1"/>
  <c r="A1326" i="56"/>
  <c r="F1326" i="56" s="1"/>
  <c r="A1327" i="56"/>
  <c r="F1327" i="56" s="1"/>
  <c r="A1328" i="56"/>
  <c r="F1328" i="56" s="1"/>
  <c r="A1329" i="56"/>
  <c r="F1329" i="56" s="1"/>
  <c r="A1330" i="56"/>
  <c r="F1330" i="56" s="1"/>
  <c r="A1331" i="56"/>
  <c r="F1331" i="56" s="1"/>
  <c r="A1332" i="56"/>
  <c r="F1332" i="56" s="1"/>
  <c r="A1333" i="56"/>
  <c r="F1333" i="56" s="1"/>
  <c r="A1334" i="56"/>
  <c r="F1334" i="56" s="1"/>
  <c r="A1335" i="56"/>
  <c r="F1335" i="56" s="1"/>
  <c r="A1336" i="56"/>
  <c r="F1336" i="56" s="1"/>
  <c r="A1337" i="56"/>
  <c r="F1337" i="56" s="1"/>
  <c r="A1338" i="56"/>
  <c r="F1338" i="56" s="1"/>
  <c r="A1339" i="56"/>
  <c r="F1339" i="56" s="1"/>
  <c r="A1340" i="56"/>
  <c r="F1340" i="56" s="1"/>
  <c r="A1341" i="56"/>
  <c r="F1341" i="56" s="1"/>
  <c r="A1342" i="56"/>
  <c r="F1342" i="56" s="1"/>
  <c r="A1343" i="56"/>
  <c r="F1343" i="56" s="1"/>
  <c r="A1344" i="56"/>
  <c r="F1344" i="56" s="1"/>
  <c r="A1345" i="56"/>
  <c r="F1345" i="56" s="1"/>
  <c r="A1346" i="56"/>
  <c r="F1346" i="56" s="1"/>
  <c r="A1347" i="56"/>
  <c r="F1347" i="56" s="1"/>
  <c r="A1348" i="56"/>
  <c r="F1348" i="56" s="1"/>
  <c r="A1349" i="56"/>
  <c r="F1349" i="56" s="1"/>
  <c r="A1350" i="56"/>
  <c r="F1350" i="56" s="1"/>
  <c r="A1351" i="56"/>
  <c r="F1351" i="56" s="1"/>
  <c r="A1352" i="56"/>
  <c r="F1352" i="56" s="1"/>
  <c r="A1353" i="56"/>
  <c r="F1353" i="56" s="1"/>
  <c r="A1354" i="56"/>
  <c r="F1354" i="56" s="1"/>
  <c r="A1355" i="56"/>
  <c r="F1355" i="56" s="1"/>
  <c r="A1356" i="56"/>
  <c r="F1356" i="56" s="1"/>
  <c r="A1357" i="56"/>
  <c r="F1357" i="56" s="1"/>
  <c r="A1358" i="56"/>
  <c r="F1358" i="56" s="1"/>
  <c r="A1359" i="56"/>
  <c r="F1359" i="56" s="1"/>
  <c r="A1360" i="56"/>
  <c r="F1360" i="56" s="1"/>
  <c r="A1361" i="56"/>
  <c r="F1361" i="56" s="1"/>
  <c r="A1362" i="56"/>
  <c r="F1362" i="56" s="1"/>
  <c r="A1363" i="56"/>
  <c r="F1363" i="56" s="1"/>
  <c r="A1364" i="56"/>
  <c r="F1364" i="56" s="1"/>
  <c r="A1365" i="56"/>
  <c r="F1365" i="56" s="1"/>
  <c r="A1366" i="56"/>
  <c r="F1366" i="56" s="1"/>
  <c r="A1367" i="56"/>
  <c r="F1367" i="56" s="1"/>
  <c r="A1368" i="56"/>
  <c r="F1368" i="56" s="1"/>
  <c r="A1369" i="56"/>
  <c r="F1369" i="56" s="1"/>
  <c r="A1370" i="56"/>
  <c r="F1370" i="56" s="1"/>
  <c r="A1371" i="56"/>
  <c r="F1371" i="56" s="1"/>
  <c r="A1372" i="56"/>
  <c r="F1372" i="56" s="1"/>
  <c r="A1373" i="56"/>
  <c r="F1373" i="56" s="1"/>
  <c r="A1374" i="56"/>
  <c r="F1374" i="56" s="1"/>
  <c r="A1375" i="56"/>
  <c r="F1375" i="56" s="1"/>
  <c r="A1376" i="56"/>
  <c r="F1376" i="56" s="1"/>
  <c r="A1377" i="56"/>
  <c r="F1377" i="56" s="1"/>
  <c r="A1378" i="56"/>
  <c r="F1378" i="56" s="1"/>
  <c r="A1379" i="56"/>
  <c r="F1379" i="56" s="1"/>
  <c r="A1380" i="56"/>
  <c r="F1380" i="56" s="1"/>
  <c r="A1381" i="56"/>
  <c r="F1381" i="56" s="1"/>
  <c r="A1382" i="56"/>
  <c r="F1382" i="56" s="1"/>
  <c r="A1383" i="56"/>
  <c r="F1383" i="56" s="1"/>
  <c r="A1384" i="56"/>
  <c r="F1384" i="56" s="1"/>
  <c r="A1385" i="56"/>
  <c r="F1385" i="56" s="1"/>
  <c r="A1386" i="56"/>
  <c r="F1386" i="56" s="1"/>
  <c r="A1387" i="56"/>
  <c r="F1387" i="56" s="1"/>
  <c r="A1388" i="56"/>
  <c r="F1388" i="56" s="1"/>
  <c r="A1389" i="56"/>
  <c r="F1389" i="56" s="1"/>
  <c r="A1390" i="56"/>
  <c r="F1390" i="56" s="1"/>
  <c r="A1391" i="56"/>
  <c r="F1391" i="56" s="1"/>
  <c r="A1392" i="56"/>
  <c r="F1392" i="56" s="1"/>
  <c r="A1393" i="56"/>
  <c r="F1393" i="56" s="1"/>
  <c r="A1394" i="56"/>
  <c r="F1394" i="56" s="1"/>
  <c r="A1395" i="56"/>
  <c r="F1395" i="56" s="1"/>
  <c r="A1396" i="56"/>
  <c r="F1396" i="56" s="1"/>
  <c r="A1397" i="56"/>
  <c r="F1397" i="56" s="1"/>
  <c r="A1398" i="56"/>
  <c r="F1398" i="56" s="1"/>
  <c r="A1399" i="56"/>
  <c r="F1399" i="56" s="1"/>
  <c r="A1400" i="56"/>
  <c r="F1400" i="56" s="1"/>
  <c r="A1401" i="56"/>
  <c r="F1401" i="56" s="1"/>
  <c r="A1402" i="56"/>
  <c r="F1402" i="56" s="1"/>
  <c r="A1403" i="56"/>
  <c r="F1403" i="56" s="1"/>
  <c r="A1404" i="56"/>
  <c r="F1404" i="56" s="1"/>
  <c r="A1405" i="56"/>
  <c r="F1405" i="56" s="1"/>
  <c r="A1406" i="56"/>
  <c r="F1406" i="56" s="1"/>
  <c r="A1407" i="56"/>
  <c r="F1407" i="56" s="1"/>
  <c r="A1408" i="56"/>
  <c r="F1408" i="56" s="1"/>
  <c r="A1409" i="56"/>
  <c r="F1409" i="56" s="1"/>
  <c r="A1410" i="56"/>
  <c r="F1410" i="56" s="1"/>
  <c r="A1411" i="56"/>
  <c r="F1411" i="56" s="1"/>
  <c r="A1412" i="56"/>
  <c r="F1412" i="56" s="1"/>
  <c r="A1413" i="56"/>
  <c r="F1413" i="56" s="1"/>
  <c r="A1414" i="56"/>
  <c r="F1414" i="56" s="1"/>
  <c r="A1415" i="56"/>
  <c r="F1415" i="56" s="1"/>
  <c r="A1416" i="56"/>
  <c r="F1416" i="56" s="1"/>
  <c r="A1417" i="56"/>
  <c r="F1417" i="56" s="1"/>
  <c r="A1418" i="56"/>
  <c r="F1418" i="56" s="1"/>
  <c r="A1419" i="56"/>
  <c r="F1419" i="56" s="1"/>
  <c r="A1420" i="56"/>
  <c r="F1420" i="56" s="1"/>
  <c r="A1421" i="56"/>
  <c r="F1421" i="56" s="1"/>
  <c r="A1422" i="56"/>
  <c r="F1422" i="56" s="1"/>
  <c r="A1423" i="56"/>
  <c r="F1423" i="56" s="1"/>
  <c r="A1424" i="56"/>
  <c r="F1424" i="56" s="1"/>
  <c r="A1425" i="56"/>
  <c r="F1425" i="56" s="1"/>
  <c r="A1426" i="56"/>
  <c r="F1426" i="56" s="1"/>
  <c r="A1427" i="56"/>
  <c r="F1427" i="56" s="1"/>
  <c r="A1428" i="56"/>
  <c r="F1428" i="56" s="1"/>
  <c r="A1429" i="56"/>
  <c r="F1429" i="56" s="1"/>
  <c r="A1430" i="56"/>
  <c r="F1430" i="56" s="1"/>
  <c r="A1431" i="56"/>
  <c r="F1431" i="56" s="1"/>
  <c r="A1432" i="56"/>
  <c r="F1432" i="56" s="1"/>
  <c r="A1433" i="56"/>
  <c r="F1433" i="56" s="1"/>
  <c r="A1434" i="56"/>
  <c r="F1434" i="56" s="1"/>
  <c r="A1435" i="56"/>
  <c r="F1435" i="56" s="1"/>
  <c r="A1436" i="56"/>
  <c r="F1436" i="56" s="1"/>
  <c r="A1437" i="56"/>
  <c r="F1437" i="56" s="1"/>
  <c r="A1438" i="56"/>
  <c r="F1438" i="56" s="1"/>
  <c r="A1439" i="56"/>
  <c r="F1439" i="56" s="1"/>
  <c r="A1440" i="56"/>
  <c r="F1440" i="56" s="1"/>
  <c r="A1441" i="56"/>
  <c r="F1441" i="56" s="1"/>
  <c r="A1442" i="56"/>
  <c r="F1442" i="56" s="1"/>
  <c r="A1443" i="56"/>
  <c r="F1443" i="56" s="1"/>
  <c r="A1444" i="56"/>
  <c r="F1444" i="56" s="1"/>
  <c r="A1445" i="56"/>
  <c r="F1445" i="56" s="1"/>
  <c r="A1446" i="56"/>
  <c r="F1446" i="56" s="1"/>
  <c r="A1447" i="56"/>
  <c r="F1447" i="56" s="1"/>
  <c r="A1448" i="56"/>
  <c r="F1448" i="56" s="1"/>
  <c r="A1449" i="56"/>
  <c r="F1449" i="56" s="1"/>
  <c r="A1450" i="56"/>
  <c r="F1450" i="56" s="1"/>
  <c r="A1451" i="56"/>
  <c r="F1451" i="56" s="1"/>
  <c r="A1452" i="56"/>
  <c r="F1452" i="56" s="1"/>
  <c r="A1453" i="56"/>
  <c r="F1453" i="56" s="1"/>
  <c r="A1454" i="56"/>
  <c r="F1454" i="56" s="1"/>
  <c r="A1455" i="56"/>
  <c r="F1455" i="56" s="1"/>
  <c r="A1456" i="56"/>
  <c r="F1456" i="56" s="1"/>
  <c r="A1457" i="56"/>
  <c r="F1457" i="56" s="1"/>
  <c r="A1458" i="56"/>
  <c r="F1458" i="56" s="1"/>
  <c r="A1459" i="56"/>
  <c r="F1459" i="56" s="1"/>
  <c r="A1460" i="56"/>
  <c r="F1460" i="56" s="1"/>
  <c r="A1461" i="56"/>
  <c r="F1461" i="56" s="1"/>
  <c r="A1462" i="56"/>
  <c r="F1462" i="56" s="1"/>
  <c r="A1463" i="56"/>
  <c r="F1463" i="56" s="1"/>
  <c r="A1464" i="56"/>
  <c r="F1464" i="56" s="1"/>
  <c r="A1465" i="56"/>
  <c r="F1465" i="56" s="1"/>
  <c r="A1466" i="56"/>
  <c r="F1466" i="56" s="1"/>
  <c r="A1467" i="56"/>
  <c r="F1467" i="56" s="1"/>
  <c r="A1468" i="56"/>
  <c r="F1468" i="56" s="1"/>
  <c r="A1469" i="56"/>
  <c r="F1469" i="56" s="1"/>
  <c r="A1470" i="56"/>
  <c r="F1470" i="56" s="1"/>
  <c r="A1471" i="56"/>
  <c r="F1471" i="56" s="1"/>
  <c r="A1472" i="56"/>
  <c r="F1472" i="56" s="1"/>
  <c r="A1473" i="56"/>
  <c r="F1473" i="56" s="1"/>
  <c r="A1474" i="56"/>
  <c r="F1474" i="56" s="1"/>
  <c r="A1475" i="56"/>
  <c r="F1475" i="56" s="1"/>
  <c r="A1476" i="56"/>
  <c r="F1476" i="56" s="1"/>
  <c r="A1477" i="56"/>
  <c r="F1477" i="56" s="1"/>
  <c r="A1478" i="56"/>
  <c r="F1478" i="56" s="1"/>
  <c r="A1479" i="56"/>
  <c r="F1479" i="56" s="1"/>
  <c r="A1480" i="56"/>
  <c r="F1480" i="56" s="1"/>
  <c r="A1481" i="56"/>
  <c r="F1481" i="56" s="1"/>
  <c r="A1482" i="56"/>
  <c r="F1482" i="56" s="1"/>
  <c r="A1483" i="56"/>
  <c r="F1483" i="56" s="1"/>
  <c r="A1484" i="56"/>
  <c r="F1484" i="56" s="1"/>
  <c r="A1485" i="56"/>
  <c r="F1485" i="56" s="1"/>
  <c r="A1486" i="56"/>
  <c r="F1486" i="56" s="1"/>
  <c r="A1487" i="56"/>
  <c r="F1487" i="56" s="1"/>
  <c r="A1488" i="56"/>
  <c r="F1488" i="56" s="1"/>
  <c r="A1489" i="56"/>
  <c r="F1489" i="56" s="1"/>
  <c r="A1490" i="56"/>
  <c r="F1490" i="56" s="1"/>
  <c r="A1491" i="56"/>
  <c r="F1491" i="56" s="1"/>
  <c r="A1492" i="56"/>
  <c r="F1492" i="56" s="1"/>
  <c r="A1493" i="56"/>
  <c r="F1493" i="56" s="1"/>
  <c r="A1494" i="56"/>
  <c r="F1494" i="56" s="1"/>
  <c r="A1495" i="56"/>
  <c r="F1495" i="56" s="1"/>
  <c r="A1496" i="56"/>
  <c r="F1496" i="56" s="1"/>
  <c r="A1497" i="56"/>
  <c r="F1497" i="56" s="1"/>
  <c r="A1498" i="56"/>
  <c r="F1498" i="56" s="1"/>
  <c r="A1499" i="56"/>
  <c r="F1499" i="56" s="1"/>
  <c r="A1500" i="56"/>
  <c r="F1500" i="56" s="1"/>
  <c r="A1501" i="56"/>
  <c r="F1501" i="56" s="1"/>
  <c r="A1502" i="56"/>
  <c r="F1502" i="56" s="1"/>
  <c r="A1503" i="56"/>
  <c r="F1503" i="56" s="1"/>
  <c r="A1504" i="56"/>
  <c r="F1504" i="56" s="1"/>
  <c r="A1505" i="56"/>
  <c r="F1505" i="56" s="1"/>
  <c r="A1506" i="56"/>
  <c r="F1506" i="56" s="1"/>
  <c r="A1507" i="56"/>
  <c r="F1507" i="56" s="1"/>
  <c r="A1508" i="56"/>
  <c r="F1508" i="56" s="1"/>
  <c r="A1509" i="56"/>
  <c r="F1509" i="56" s="1"/>
  <c r="A1510" i="56"/>
  <c r="F1510" i="56" s="1"/>
  <c r="A1511" i="56"/>
  <c r="F1511" i="56" s="1"/>
  <c r="A1512" i="56"/>
  <c r="F1512" i="56" s="1"/>
  <c r="A1513" i="56"/>
  <c r="F1513" i="56" s="1"/>
  <c r="A1514" i="56"/>
  <c r="F1514" i="56" s="1"/>
  <c r="A1515" i="56"/>
  <c r="F1515" i="56" s="1"/>
  <c r="A1516" i="56"/>
  <c r="F1516" i="56" s="1"/>
  <c r="A1517" i="56"/>
  <c r="F1517" i="56" s="1"/>
  <c r="A1518" i="56"/>
  <c r="F1518" i="56" s="1"/>
  <c r="A1519" i="56"/>
  <c r="F1519" i="56" s="1"/>
  <c r="A1520" i="56"/>
  <c r="F1520" i="56" s="1"/>
  <c r="A1521" i="56"/>
  <c r="F1521" i="56" s="1"/>
  <c r="A1522" i="56"/>
  <c r="F1522" i="56" s="1"/>
  <c r="A1523" i="56"/>
  <c r="F1523" i="56" s="1"/>
  <c r="A1524" i="56"/>
  <c r="F1524" i="56" s="1"/>
  <c r="A1525" i="56"/>
  <c r="F1525" i="56" s="1"/>
  <c r="A1526" i="56"/>
  <c r="F1526" i="56" s="1"/>
  <c r="A1527" i="56"/>
  <c r="F1527" i="56" s="1"/>
  <c r="A1528" i="56"/>
  <c r="F1528" i="56" s="1"/>
  <c r="A1529" i="56"/>
  <c r="F1529" i="56" s="1"/>
  <c r="A1530" i="56"/>
  <c r="F1530" i="56" s="1"/>
  <c r="A1531" i="56"/>
  <c r="F1531" i="56" s="1"/>
  <c r="A1532" i="56"/>
  <c r="F1532" i="56" s="1"/>
  <c r="A1533" i="56"/>
  <c r="F1533" i="56" s="1"/>
  <c r="A1534" i="56"/>
  <c r="F1534" i="56" s="1"/>
  <c r="A1535" i="56"/>
  <c r="F1535" i="56" s="1"/>
  <c r="A1536" i="56"/>
  <c r="F1536" i="56" s="1"/>
  <c r="A1537" i="56"/>
  <c r="F1537" i="56" s="1"/>
  <c r="A1538" i="56"/>
  <c r="F1538" i="56" s="1"/>
  <c r="A1539" i="56"/>
  <c r="F1539" i="56" s="1"/>
  <c r="A1540" i="56"/>
  <c r="F1540" i="56" s="1"/>
  <c r="A1541" i="56"/>
  <c r="F1541" i="56" s="1"/>
  <c r="A1542" i="56"/>
  <c r="F1542" i="56" s="1"/>
  <c r="A1543" i="56"/>
  <c r="F1543" i="56" s="1"/>
  <c r="A1544" i="56"/>
  <c r="F1544" i="56" s="1"/>
  <c r="A1545" i="56"/>
  <c r="F1545" i="56" s="1"/>
  <c r="A1546" i="56"/>
  <c r="F1546" i="56" s="1"/>
  <c r="A1547" i="56"/>
  <c r="F1547" i="56" s="1"/>
  <c r="A1548" i="56"/>
  <c r="F1548" i="56" s="1"/>
  <c r="A1549" i="56"/>
  <c r="F1549" i="56" s="1"/>
  <c r="A1550" i="56"/>
  <c r="F1550" i="56" s="1"/>
  <c r="A1551" i="56"/>
  <c r="F1551" i="56" s="1"/>
  <c r="A1552" i="56"/>
  <c r="F1552" i="56" s="1"/>
  <c r="A1553" i="56"/>
  <c r="F1553" i="56" s="1"/>
  <c r="A1554" i="56"/>
  <c r="F1554" i="56" s="1"/>
  <c r="A1555" i="56"/>
  <c r="F1555" i="56" s="1"/>
  <c r="A1556" i="56"/>
  <c r="F1556" i="56" s="1"/>
  <c r="A1557" i="56"/>
  <c r="F1557" i="56" s="1"/>
  <c r="A1558" i="56"/>
  <c r="F1558" i="56" s="1"/>
  <c r="A1559" i="56"/>
  <c r="F1559" i="56" s="1"/>
  <c r="A1560" i="56"/>
  <c r="F1560" i="56" s="1"/>
  <c r="A1561" i="56"/>
  <c r="F1561" i="56" s="1"/>
  <c r="A1562" i="56"/>
  <c r="F1562" i="56" s="1"/>
  <c r="A1563" i="56"/>
  <c r="F1563" i="56" s="1"/>
  <c r="A1564" i="56"/>
  <c r="F1564" i="56" s="1"/>
  <c r="A1565" i="56"/>
  <c r="F1565" i="56" s="1"/>
  <c r="A1566" i="56"/>
  <c r="F1566" i="56" s="1"/>
  <c r="A1567" i="56"/>
  <c r="F1567" i="56" s="1"/>
  <c r="A1568" i="56"/>
  <c r="F1568" i="56" s="1"/>
  <c r="A1569" i="56"/>
  <c r="F1569" i="56" s="1"/>
  <c r="A1570" i="56"/>
  <c r="F1570" i="56" s="1"/>
  <c r="A1571" i="56"/>
  <c r="F1571" i="56" s="1"/>
  <c r="A1572" i="56"/>
  <c r="F1572" i="56" s="1"/>
  <c r="A1573" i="56"/>
  <c r="F1573" i="56" s="1"/>
  <c r="A1574" i="56"/>
  <c r="F1574" i="56" s="1"/>
  <c r="A1575" i="56"/>
  <c r="F1575" i="56" s="1"/>
  <c r="A1576" i="56"/>
  <c r="F1576" i="56" s="1"/>
  <c r="A1577" i="56"/>
  <c r="F1577" i="56" s="1"/>
  <c r="A1578" i="56"/>
  <c r="F1578" i="56" s="1"/>
  <c r="A1579" i="56"/>
  <c r="F1579" i="56" s="1"/>
  <c r="A1580" i="56"/>
  <c r="F1580" i="56" s="1"/>
  <c r="A1581" i="56"/>
  <c r="F1581" i="56" s="1"/>
  <c r="A1582" i="56"/>
  <c r="F1582" i="56" s="1"/>
  <c r="A1583" i="56"/>
  <c r="F1583" i="56" s="1"/>
  <c r="A1584" i="56"/>
  <c r="F1584" i="56" s="1"/>
  <c r="A1585" i="56"/>
  <c r="F1585" i="56" s="1"/>
  <c r="A1586" i="56"/>
  <c r="F1586" i="56" s="1"/>
  <c r="A1587" i="56"/>
  <c r="F1587" i="56" s="1"/>
  <c r="A1588" i="56"/>
  <c r="F1588" i="56" s="1"/>
  <c r="A1589" i="56"/>
  <c r="F1589" i="56" s="1"/>
  <c r="A1590" i="56"/>
  <c r="F1590" i="56" s="1"/>
  <c r="A1591" i="56"/>
  <c r="F1591" i="56" s="1"/>
  <c r="A1592" i="56"/>
  <c r="F1592" i="56" s="1"/>
  <c r="A1593" i="56"/>
  <c r="F1593" i="56" s="1"/>
  <c r="A1594" i="56"/>
  <c r="F1594" i="56" s="1"/>
  <c r="A1595" i="56"/>
  <c r="F1595" i="56" s="1"/>
  <c r="A1596" i="56"/>
  <c r="F1596" i="56" s="1"/>
  <c r="A1597" i="56"/>
  <c r="F1597" i="56" s="1"/>
  <c r="A1598" i="56"/>
  <c r="F1598" i="56" s="1"/>
  <c r="A1599" i="56"/>
  <c r="F1599" i="56" s="1"/>
  <c r="A1600" i="56"/>
  <c r="F1600" i="56" s="1"/>
  <c r="A1601" i="56"/>
  <c r="F1601" i="56" s="1"/>
  <c r="A1602" i="56"/>
  <c r="F1602" i="56" s="1"/>
  <c r="A1603" i="56"/>
  <c r="F1603" i="56" s="1"/>
  <c r="A1604" i="56"/>
  <c r="F1604" i="56" s="1"/>
  <c r="A1605" i="56"/>
  <c r="F1605" i="56" s="1"/>
  <c r="A1606" i="56"/>
  <c r="F1606" i="56" s="1"/>
  <c r="A1607" i="56"/>
  <c r="F1607" i="56" s="1"/>
  <c r="A1608" i="56"/>
  <c r="F1608" i="56" s="1"/>
  <c r="A1609" i="56"/>
  <c r="F1609" i="56" s="1"/>
  <c r="A1610" i="56"/>
  <c r="F1610" i="56" s="1"/>
  <c r="A1611" i="56"/>
  <c r="F1611" i="56" s="1"/>
  <c r="A1612" i="56"/>
  <c r="F1612" i="56" s="1"/>
  <c r="A1613" i="56"/>
  <c r="F1613" i="56" s="1"/>
  <c r="A1614" i="56"/>
  <c r="F1614" i="56" s="1"/>
  <c r="A1615" i="56"/>
  <c r="F1615" i="56" s="1"/>
  <c r="A1616" i="56"/>
  <c r="F1616" i="56" s="1"/>
  <c r="A1617" i="56"/>
  <c r="F1617" i="56" s="1"/>
  <c r="A1618" i="56"/>
  <c r="F1618" i="56" s="1"/>
  <c r="A1619" i="56"/>
  <c r="F1619" i="56" s="1"/>
  <c r="A1620" i="56"/>
  <c r="F1620" i="56" s="1"/>
  <c r="A1621" i="56"/>
  <c r="F1621" i="56" s="1"/>
  <c r="A1622" i="56"/>
  <c r="F1622" i="56" s="1"/>
  <c r="A1623" i="56"/>
  <c r="F1623" i="56" s="1"/>
  <c r="A1624" i="56"/>
  <c r="F1624" i="56" s="1"/>
  <c r="A1625" i="56"/>
  <c r="F1625" i="56" s="1"/>
  <c r="A1626" i="56"/>
  <c r="F1626" i="56" s="1"/>
  <c r="A1627" i="56"/>
  <c r="F1627" i="56" s="1"/>
  <c r="A1628" i="56"/>
  <c r="F1628" i="56" s="1"/>
  <c r="A1629" i="56"/>
  <c r="F1629" i="56" s="1"/>
  <c r="A1630" i="56"/>
  <c r="F1630" i="56" s="1"/>
  <c r="A1631" i="56"/>
  <c r="F1631" i="56" s="1"/>
  <c r="A1632" i="56"/>
  <c r="F1632" i="56" s="1"/>
  <c r="A1633" i="56"/>
  <c r="F1633" i="56" s="1"/>
  <c r="A1634" i="56"/>
  <c r="F1634" i="56" s="1"/>
  <c r="A1635" i="56"/>
  <c r="F1635" i="56" s="1"/>
  <c r="A1636" i="56"/>
  <c r="F1636" i="56" s="1"/>
  <c r="A1637" i="56"/>
  <c r="F1637" i="56" s="1"/>
  <c r="A1638" i="56"/>
  <c r="F1638" i="56" s="1"/>
  <c r="A1639" i="56"/>
  <c r="F1639" i="56" s="1"/>
  <c r="A1640" i="56"/>
  <c r="F1640" i="56" s="1"/>
  <c r="A1641" i="56"/>
  <c r="F1641" i="56" s="1"/>
  <c r="A1642" i="56"/>
  <c r="F1642" i="56" s="1"/>
  <c r="A1643" i="56"/>
  <c r="F1643" i="56" s="1"/>
  <c r="A1644" i="56"/>
  <c r="F1644" i="56" s="1"/>
  <c r="A1645" i="56"/>
  <c r="F1645" i="56" s="1"/>
  <c r="A1646" i="56"/>
  <c r="F1646" i="56" s="1"/>
  <c r="A1647" i="56"/>
  <c r="F1647" i="56" s="1"/>
  <c r="A1648" i="56"/>
  <c r="F1648" i="56" s="1"/>
  <c r="A1649" i="56"/>
  <c r="F1649" i="56" s="1"/>
  <c r="A1650" i="56"/>
  <c r="F1650" i="56" s="1"/>
  <c r="A1651" i="56"/>
  <c r="F1651" i="56" s="1"/>
  <c r="A1652" i="56"/>
  <c r="F1652" i="56" s="1"/>
  <c r="A1653" i="56"/>
  <c r="F1653" i="56" s="1"/>
  <c r="A1654" i="56"/>
  <c r="F1654" i="56" s="1"/>
  <c r="A1655" i="56"/>
  <c r="F1655" i="56" s="1"/>
  <c r="A1656" i="56"/>
  <c r="F1656" i="56" s="1"/>
  <c r="A1657" i="56"/>
  <c r="F1657" i="56" s="1"/>
  <c r="A1658" i="56"/>
  <c r="F1658" i="56" s="1"/>
  <c r="A1659" i="56"/>
  <c r="F1659" i="56" s="1"/>
  <c r="A1660" i="56"/>
  <c r="F1660" i="56" s="1"/>
  <c r="A1661" i="56"/>
  <c r="F1661" i="56" s="1"/>
  <c r="A1662" i="56"/>
  <c r="F1662" i="56" s="1"/>
  <c r="A1663" i="56"/>
  <c r="F1663" i="56" s="1"/>
  <c r="A1664" i="56"/>
  <c r="F1664" i="56" s="1"/>
  <c r="A1665" i="56"/>
  <c r="F1665" i="56" s="1"/>
  <c r="A1666" i="56"/>
  <c r="F1666" i="56" s="1"/>
  <c r="A1667" i="56"/>
  <c r="F1667" i="56" s="1"/>
  <c r="A1668" i="56"/>
  <c r="F1668" i="56" s="1"/>
  <c r="A1669" i="56"/>
  <c r="F1669" i="56" s="1"/>
  <c r="A1670" i="56"/>
  <c r="F1670" i="56" s="1"/>
  <c r="A1671" i="56"/>
  <c r="F1671" i="56" s="1"/>
  <c r="A1672" i="56"/>
  <c r="F1672" i="56" s="1"/>
  <c r="A1673" i="56"/>
  <c r="F1673" i="56" s="1"/>
  <c r="A1674" i="56"/>
  <c r="F1674" i="56" s="1"/>
  <c r="A1675" i="56"/>
  <c r="F1675" i="56" s="1"/>
  <c r="A1676" i="56"/>
  <c r="F1676" i="56" s="1"/>
  <c r="A1677" i="56"/>
  <c r="F1677" i="56" s="1"/>
  <c r="A1678" i="56"/>
  <c r="F1678" i="56" s="1"/>
  <c r="A1679" i="56"/>
  <c r="F1679" i="56" s="1"/>
  <c r="A1680" i="56"/>
  <c r="F1680" i="56" s="1"/>
  <c r="A1681" i="56"/>
  <c r="F1681" i="56" s="1"/>
  <c r="A1682" i="56"/>
  <c r="F1682" i="56" s="1"/>
  <c r="A1683" i="56"/>
  <c r="F1683" i="56" s="1"/>
  <c r="A1684" i="56"/>
  <c r="F1684" i="56" s="1"/>
  <c r="A1685" i="56"/>
  <c r="F1685" i="56" s="1"/>
  <c r="A1686" i="56"/>
  <c r="F1686" i="56" s="1"/>
  <c r="A1687" i="56"/>
  <c r="F1687" i="56" s="1"/>
  <c r="A1688" i="56"/>
  <c r="F1688" i="56" s="1"/>
  <c r="A1689" i="56"/>
  <c r="F1689" i="56" s="1"/>
  <c r="A1690" i="56"/>
  <c r="F1690" i="56" s="1"/>
  <c r="A1691" i="56"/>
  <c r="F1691" i="56" s="1"/>
  <c r="A1692" i="56"/>
  <c r="F1692" i="56" s="1"/>
  <c r="A1693" i="56"/>
  <c r="F1693" i="56" s="1"/>
  <c r="A1694" i="56"/>
  <c r="F1694" i="56" s="1"/>
  <c r="A1695" i="56"/>
  <c r="F1695" i="56" s="1"/>
  <c r="A1696" i="56"/>
  <c r="F1696" i="56" s="1"/>
  <c r="A1697" i="56"/>
  <c r="F1697" i="56" s="1"/>
  <c r="A1698" i="56"/>
  <c r="F1698" i="56" s="1"/>
  <c r="A1699" i="56"/>
  <c r="F1699" i="56" s="1"/>
  <c r="A1700" i="56"/>
  <c r="F1700" i="56" s="1"/>
  <c r="A1701" i="56"/>
  <c r="F1701" i="56" s="1"/>
  <c r="A1702" i="56"/>
  <c r="F1702" i="56" s="1"/>
  <c r="A1703" i="56"/>
  <c r="F1703" i="56" s="1"/>
  <c r="A1704" i="56"/>
  <c r="F1704" i="56" s="1"/>
  <c r="A1705" i="56"/>
  <c r="F1705" i="56" s="1"/>
  <c r="A1706" i="56"/>
  <c r="F1706" i="56" s="1"/>
  <c r="A1707" i="56"/>
  <c r="F1707" i="56" s="1"/>
  <c r="A1708" i="56"/>
  <c r="F1708" i="56" s="1"/>
  <c r="A1709" i="56"/>
  <c r="F1709" i="56" s="1"/>
  <c r="A1710" i="56"/>
  <c r="F1710" i="56" s="1"/>
  <c r="A1711" i="56"/>
  <c r="F1711" i="56" s="1"/>
  <c r="A1712" i="56"/>
  <c r="F1712" i="56" s="1"/>
  <c r="A1713" i="56"/>
  <c r="F1713" i="56" s="1"/>
  <c r="A1714" i="56"/>
  <c r="F1714" i="56" s="1"/>
  <c r="A1715" i="56"/>
  <c r="F1715" i="56" s="1"/>
  <c r="A1716" i="56"/>
  <c r="F1716" i="56" s="1"/>
  <c r="A1717" i="56"/>
  <c r="F1717" i="56" s="1"/>
  <c r="A1718" i="56"/>
  <c r="F1718" i="56" s="1"/>
  <c r="A1719" i="56"/>
  <c r="F1719" i="56" s="1"/>
  <c r="A1720" i="56"/>
  <c r="F1720" i="56" s="1"/>
  <c r="A1721" i="56"/>
  <c r="F1721" i="56" s="1"/>
  <c r="A1722" i="56"/>
  <c r="F1722" i="56" s="1"/>
  <c r="A1723" i="56"/>
  <c r="F1723" i="56" s="1"/>
  <c r="A1724" i="56"/>
  <c r="F1724" i="56" s="1"/>
  <c r="A1725" i="56"/>
  <c r="F1725" i="56" s="1"/>
  <c r="A1726" i="56"/>
  <c r="F1726" i="56" s="1"/>
  <c r="A1727" i="56"/>
  <c r="F1727" i="56" s="1"/>
  <c r="A1728" i="56"/>
  <c r="F1728" i="56" s="1"/>
  <c r="A1729" i="56"/>
  <c r="F1729" i="56" s="1"/>
  <c r="A1730" i="56"/>
  <c r="F1730" i="56" s="1"/>
  <c r="A1731" i="56"/>
  <c r="F1731" i="56" s="1"/>
  <c r="A1732" i="56"/>
  <c r="F1732" i="56" s="1"/>
  <c r="A1733" i="56"/>
  <c r="F1733" i="56" s="1"/>
  <c r="A1734" i="56"/>
  <c r="F1734" i="56" s="1"/>
  <c r="A1735" i="56"/>
  <c r="F1735" i="56" s="1"/>
  <c r="A1736" i="56"/>
  <c r="F1736" i="56" s="1"/>
  <c r="A1737" i="56"/>
  <c r="F1737" i="56" s="1"/>
  <c r="A1738" i="56"/>
  <c r="F1738" i="56" s="1"/>
  <c r="A1739" i="56"/>
  <c r="F1739" i="56" s="1"/>
  <c r="A1740" i="56"/>
  <c r="F1740" i="56" s="1"/>
  <c r="A1741" i="56"/>
  <c r="F1741" i="56" s="1"/>
  <c r="A1742" i="56"/>
  <c r="F1742" i="56" s="1"/>
  <c r="A1743" i="56"/>
  <c r="F1743" i="56" s="1"/>
  <c r="A1744" i="56"/>
  <c r="F1744" i="56" s="1"/>
  <c r="A1745" i="56"/>
  <c r="F1745" i="56" s="1"/>
  <c r="A1746" i="56"/>
  <c r="F1746" i="56" s="1"/>
  <c r="A1747" i="56"/>
  <c r="F1747" i="56" s="1"/>
  <c r="A1748" i="56"/>
  <c r="F1748" i="56" s="1"/>
  <c r="A1749" i="56"/>
  <c r="F1749" i="56" s="1"/>
  <c r="A1750" i="56"/>
  <c r="F1750" i="56" s="1"/>
  <c r="A1751" i="56"/>
  <c r="F1751" i="56" s="1"/>
  <c r="A1752" i="56"/>
  <c r="F1752" i="56" s="1"/>
  <c r="A1753" i="56"/>
  <c r="F1753" i="56" s="1"/>
  <c r="A1754" i="56"/>
  <c r="F1754" i="56" s="1"/>
  <c r="A1755" i="56"/>
  <c r="F1755" i="56" s="1"/>
  <c r="A1756" i="56"/>
  <c r="F1756" i="56" s="1"/>
  <c r="A1757" i="56"/>
  <c r="F1757" i="56" s="1"/>
  <c r="A1758" i="56"/>
  <c r="F1758" i="56" s="1"/>
  <c r="A1759" i="56"/>
  <c r="F1759" i="56" s="1"/>
  <c r="A1760" i="56"/>
  <c r="F1760" i="56" s="1"/>
  <c r="A1761" i="56"/>
  <c r="F1761" i="56" s="1"/>
  <c r="A1762" i="56"/>
  <c r="F1762" i="56" s="1"/>
  <c r="A1763" i="56"/>
  <c r="F1763" i="56" s="1"/>
  <c r="A1764" i="56"/>
  <c r="F1764" i="56" s="1"/>
  <c r="A1765" i="56"/>
  <c r="F1765" i="56" s="1"/>
  <c r="A1766" i="56"/>
  <c r="F1766" i="56" s="1"/>
  <c r="A1767" i="56"/>
  <c r="F1767" i="56" s="1"/>
  <c r="A1768" i="56"/>
  <c r="F1768" i="56" s="1"/>
  <c r="A1769" i="56"/>
  <c r="F1769" i="56" s="1"/>
  <c r="A1770" i="56"/>
  <c r="F1770" i="56" s="1"/>
  <c r="A1771" i="56"/>
  <c r="F1771" i="56" s="1"/>
  <c r="A1772" i="56"/>
  <c r="F1772" i="56" s="1"/>
  <c r="A1773" i="56"/>
  <c r="F1773" i="56" s="1"/>
  <c r="A1774" i="56"/>
  <c r="F1774" i="56" s="1"/>
  <c r="A1775" i="56"/>
  <c r="F1775" i="56" s="1"/>
  <c r="A1776" i="56"/>
  <c r="F1776" i="56" s="1"/>
  <c r="A1777" i="56"/>
  <c r="F1777" i="56" s="1"/>
  <c r="A1778" i="56"/>
  <c r="F1778" i="56" s="1"/>
  <c r="A1779" i="56"/>
  <c r="F1779" i="56" s="1"/>
  <c r="A1780" i="56"/>
  <c r="F1780" i="56" s="1"/>
  <c r="A1781" i="56"/>
  <c r="F1781" i="56" s="1"/>
  <c r="A1782" i="56"/>
  <c r="F1782" i="56" s="1"/>
  <c r="A1783" i="56"/>
  <c r="F1783" i="56" s="1"/>
  <c r="A1784" i="56"/>
  <c r="F1784" i="56" s="1"/>
  <c r="A1785" i="56"/>
  <c r="F1785" i="56" s="1"/>
  <c r="A1786" i="56"/>
  <c r="F1786" i="56" s="1"/>
  <c r="A1787" i="56"/>
  <c r="F1787" i="56" s="1"/>
  <c r="A1788" i="56"/>
  <c r="F1788" i="56" s="1"/>
  <c r="A1789" i="56"/>
  <c r="F1789" i="56" s="1"/>
  <c r="A1790" i="56"/>
  <c r="F1790" i="56" s="1"/>
  <c r="A1791" i="56"/>
  <c r="F1791" i="56" s="1"/>
  <c r="A1792" i="56"/>
  <c r="F1792" i="56" s="1"/>
  <c r="A1793" i="56"/>
  <c r="F1793" i="56" s="1"/>
  <c r="A1794" i="56"/>
  <c r="F1794" i="56" s="1"/>
  <c r="A1795" i="56"/>
  <c r="F1795" i="56" s="1"/>
  <c r="A1796" i="56"/>
  <c r="F1796" i="56" s="1"/>
  <c r="A1797" i="56"/>
  <c r="F1797" i="56" s="1"/>
  <c r="A1798" i="56"/>
  <c r="F1798" i="56" s="1"/>
  <c r="A1799" i="56"/>
  <c r="F1799" i="56" s="1"/>
  <c r="A1800" i="56"/>
  <c r="F1800" i="56" s="1"/>
  <c r="A1801" i="56"/>
  <c r="F1801" i="56" s="1"/>
  <c r="A1802" i="56"/>
  <c r="F1802" i="56" s="1"/>
  <c r="A1803" i="56"/>
  <c r="F1803" i="56" s="1"/>
  <c r="A1804" i="56"/>
  <c r="F1804" i="56" s="1"/>
  <c r="A1805" i="56"/>
  <c r="F1805" i="56" s="1"/>
  <c r="A1806" i="56"/>
  <c r="F1806" i="56" s="1"/>
  <c r="A1807" i="56"/>
  <c r="F1807" i="56" s="1"/>
  <c r="A1808" i="56"/>
  <c r="F1808" i="56" s="1"/>
  <c r="A1809" i="56"/>
  <c r="F1809" i="56" s="1"/>
  <c r="A1810" i="56"/>
  <c r="F1810" i="56" s="1"/>
  <c r="A1811" i="56"/>
  <c r="F1811" i="56" s="1"/>
  <c r="A1812" i="56"/>
  <c r="F1812" i="56" s="1"/>
  <c r="A1813" i="56"/>
  <c r="F1813" i="56" s="1"/>
  <c r="A1814" i="56"/>
  <c r="F1814" i="56" s="1"/>
  <c r="A1815" i="56"/>
  <c r="F1815" i="56" s="1"/>
  <c r="A1816" i="56"/>
  <c r="F1816" i="56" s="1"/>
  <c r="A1817" i="56"/>
  <c r="F1817" i="56" s="1"/>
  <c r="A1818" i="56"/>
  <c r="F1818" i="56" s="1"/>
  <c r="A1819" i="56"/>
  <c r="F1819" i="56" s="1"/>
  <c r="A1820" i="56"/>
  <c r="F1820" i="56" s="1"/>
  <c r="A1821" i="56"/>
  <c r="F1821" i="56" s="1"/>
  <c r="A1822" i="56"/>
  <c r="F1822" i="56" s="1"/>
  <c r="A1823" i="56"/>
  <c r="F1823" i="56" s="1"/>
  <c r="A1824" i="56"/>
  <c r="F1824" i="56" s="1"/>
  <c r="A1825" i="56"/>
  <c r="F1825" i="56" s="1"/>
  <c r="A1826" i="56"/>
  <c r="F1826" i="56" s="1"/>
  <c r="A1827" i="56"/>
  <c r="F1827" i="56" s="1"/>
  <c r="A1828" i="56"/>
  <c r="F1828" i="56" s="1"/>
  <c r="A1829" i="56"/>
  <c r="F1829" i="56" s="1"/>
  <c r="A1830" i="56"/>
  <c r="F1830" i="56" s="1"/>
  <c r="A1831" i="56"/>
  <c r="F1831" i="56" s="1"/>
  <c r="A1832" i="56"/>
  <c r="F1832" i="56" s="1"/>
  <c r="A1833" i="56"/>
  <c r="F1833" i="56" s="1"/>
  <c r="A1834" i="56"/>
  <c r="F1834" i="56" s="1"/>
  <c r="A1835" i="56"/>
  <c r="F1835" i="56" s="1"/>
  <c r="A1836" i="56"/>
  <c r="F1836" i="56" s="1"/>
  <c r="A1837" i="56"/>
  <c r="F1837" i="56" s="1"/>
  <c r="A1838" i="56"/>
  <c r="F1838" i="56" s="1"/>
  <c r="A1839" i="56"/>
  <c r="F1839" i="56" s="1"/>
  <c r="A1840" i="56"/>
  <c r="F1840" i="56" s="1"/>
  <c r="A1841" i="56"/>
  <c r="F1841" i="56" s="1"/>
  <c r="A1842" i="56"/>
  <c r="F1842" i="56" s="1"/>
  <c r="A1843" i="56"/>
  <c r="F1843" i="56" s="1"/>
  <c r="A1844" i="56"/>
  <c r="F1844" i="56" s="1"/>
  <c r="A1845" i="56"/>
  <c r="F1845" i="56" s="1"/>
  <c r="A1846" i="56"/>
  <c r="F1846" i="56" s="1"/>
  <c r="A1847" i="56"/>
  <c r="F1847" i="56" s="1"/>
  <c r="A1848" i="56"/>
  <c r="F1848" i="56" s="1"/>
  <c r="A1849" i="56"/>
  <c r="F1849" i="56" s="1"/>
  <c r="A1850" i="56"/>
  <c r="F1850" i="56" s="1"/>
  <c r="A1851" i="56"/>
  <c r="F1851" i="56" s="1"/>
  <c r="A1852" i="56"/>
  <c r="F1852" i="56" s="1"/>
  <c r="A1853" i="56"/>
  <c r="F1853" i="56" s="1"/>
  <c r="A1854" i="56"/>
  <c r="F1854" i="56" s="1"/>
  <c r="A1855" i="56"/>
  <c r="F1855" i="56" s="1"/>
  <c r="A1856" i="56"/>
  <c r="F1856" i="56" s="1"/>
  <c r="A1857" i="56"/>
  <c r="F1857" i="56" s="1"/>
  <c r="A1858" i="56"/>
  <c r="F1858" i="56" s="1"/>
  <c r="A1859" i="56"/>
  <c r="F1859" i="56" s="1"/>
  <c r="A1860" i="56"/>
  <c r="F1860" i="56" s="1"/>
  <c r="A1861" i="56"/>
  <c r="F1861" i="56" s="1"/>
  <c r="A1862" i="56"/>
  <c r="F1862" i="56" s="1"/>
  <c r="A1863" i="56"/>
  <c r="F1863" i="56" s="1"/>
  <c r="A1864" i="56"/>
  <c r="F1864" i="56" s="1"/>
  <c r="A1865" i="56"/>
  <c r="F1865" i="56" s="1"/>
  <c r="A1866" i="56"/>
  <c r="F1866" i="56" s="1"/>
  <c r="A1867" i="56"/>
  <c r="F1867" i="56" s="1"/>
  <c r="A1868" i="56"/>
  <c r="F1868" i="56" s="1"/>
  <c r="A1869" i="56"/>
  <c r="F1869" i="56" s="1"/>
  <c r="A1870" i="56"/>
  <c r="F1870" i="56" s="1"/>
  <c r="A1871" i="56"/>
  <c r="F1871" i="56" s="1"/>
  <c r="A1872" i="56"/>
  <c r="F1872" i="56" s="1"/>
  <c r="A1873" i="56"/>
  <c r="F1873" i="56" s="1"/>
  <c r="A1874" i="56"/>
  <c r="F1874" i="56" s="1"/>
  <c r="A1875" i="56"/>
  <c r="F1875" i="56" s="1"/>
  <c r="A1876" i="56"/>
  <c r="F1876" i="56" s="1"/>
  <c r="A1877" i="56"/>
  <c r="F1877" i="56" s="1"/>
  <c r="A1878" i="56"/>
  <c r="F1878" i="56" s="1"/>
  <c r="A1879" i="56"/>
  <c r="F1879" i="56" s="1"/>
  <c r="A1880" i="56"/>
  <c r="F1880" i="56" s="1"/>
  <c r="A1881" i="56"/>
  <c r="F1881" i="56" s="1"/>
  <c r="A1882" i="56"/>
  <c r="F1882" i="56" s="1"/>
  <c r="A1883" i="56"/>
  <c r="F1883" i="56" s="1"/>
  <c r="A1884" i="56"/>
  <c r="F1884" i="56" s="1"/>
  <c r="A1885" i="56"/>
  <c r="F1885" i="56" s="1"/>
  <c r="A1886" i="56"/>
  <c r="F1886" i="56" s="1"/>
  <c r="A1887" i="56"/>
  <c r="F1887" i="56" s="1"/>
  <c r="A1888" i="56"/>
  <c r="F1888" i="56" s="1"/>
  <c r="A1889" i="56"/>
  <c r="F1889" i="56" s="1"/>
  <c r="A1890" i="56"/>
  <c r="F1890" i="56" s="1"/>
  <c r="A1891" i="56"/>
  <c r="F1891" i="56" s="1"/>
  <c r="A1892" i="56"/>
  <c r="F1892" i="56" s="1"/>
  <c r="A1893" i="56"/>
  <c r="F1893" i="56" s="1"/>
  <c r="A1894" i="56"/>
  <c r="F1894" i="56" s="1"/>
  <c r="A1895" i="56"/>
  <c r="F1895" i="56" s="1"/>
  <c r="A1896" i="56"/>
  <c r="F1896" i="56" s="1"/>
  <c r="A1897" i="56"/>
  <c r="F1897" i="56" s="1"/>
  <c r="A1898" i="56"/>
  <c r="F1898" i="56" s="1"/>
  <c r="A1899" i="56"/>
  <c r="F1899" i="56" s="1"/>
  <c r="A1900" i="56"/>
  <c r="F1900" i="56" s="1"/>
  <c r="A1901" i="56"/>
  <c r="F1901" i="56" s="1"/>
  <c r="A1902" i="56"/>
  <c r="F1902" i="56" s="1"/>
  <c r="A1903" i="56"/>
  <c r="F1903" i="56" s="1"/>
  <c r="A1904" i="56"/>
  <c r="F1904" i="56" s="1"/>
  <c r="A1905" i="56"/>
  <c r="F1905" i="56" s="1"/>
  <c r="A1906" i="56"/>
  <c r="F1906" i="56" s="1"/>
  <c r="A1907" i="56"/>
  <c r="F1907" i="56" s="1"/>
  <c r="A1908" i="56"/>
  <c r="F1908" i="56" s="1"/>
  <c r="A1909" i="56"/>
  <c r="F1909" i="56" s="1"/>
  <c r="A1910" i="56"/>
  <c r="F1910" i="56" s="1"/>
  <c r="A1911" i="56"/>
  <c r="F1911" i="56" s="1"/>
  <c r="A1912" i="56"/>
  <c r="F1912" i="56" s="1"/>
  <c r="A1913" i="56"/>
  <c r="F1913" i="56" s="1"/>
  <c r="A1914" i="56"/>
  <c r="F1914" i="56" s="1"/>
  <c r="A1915" i="56"/>
  <c r="F1915" i="56" s="1"/>
  <c r="A1916" i="56"/>
  <c r="F1916" i="56" s="1"/>
  <c r="A1917" i="56"/>
  <c r="F1917" i="56" s="1"/>
  <c r="A1918" i="56"/>
  <c r="F1918" i="56" s="1"/>
  <c r="A1919" i="56"/>
  <c r="F1919" i="56" s="1"/>
  <c r="A1920" i="56"/>
  <c r="F1920" i="56" s="1"/>
  <c r="A1921" i="56"/>
  <c r="F1921" i="56" s="1"/>
  <c r="A1922" i="56"/>
  <c r="F1922" i="56" s="1"/>
  <c r="A1923" i="56"/>
  <c r="F1923" i="56" s="1"/>
  <c r="A1924" i="56"/>
  <c r="F1924" i="56" s="1"/>
  <c r="A1925" i="56"/>
  <c r="F1925" i="56" s="1"/>
  <c r="A1926" i="56"/>
  <c r="F1926" i="56" s="1"/>
  <c r="A1927" i="56"/>
  <c r="F1927" i="56" s="1"/>
  <c r="A1928" i="56"/>
  <c r="F1928" i="56" s="1"/>
  <c r="A1929" i="56"/>
  <c r="F1929" i="56" s="1"/>
  <c r="A1930" i="56"/>
  <c r="F1930" i="56" s="1"/>
  <c r="A1931" i="56"/>
  <c r="F1931" i="56" s="1"/>
  <c r="A1932" i="56"/>
  <c r="F1932" i="56" s="1"/>
  <c r="A1933" i="56"/>
  <c r="F1933" i="56" s="1"/>
  <c r="A1934" i="56"/>
  <c r="F1934" i="56" s="1"/>
  <c r="A1935" i="56"/>
  <c r="F1935" i="56" s="1"/>
  <c r="A1936" i="56"/>
  <c r="F1936" i="56" s="1"/>
  <c r="A1937" i="56"/>
  <c r="F1937" i="56" s="1"/>
  <c r="A1938" i="56"/>
  <c r="F1938" i="56" s="1"/>
  <c r="A1939" i="56"/>
  <c r="F1939" i="56" s="1"/>
  <c r="A1940" i="56"/>
  <c r="F1940" i="56" s="1"/>
  <c r="A1941" i="56"/>
  <c r="F1941" i="56" s="1"/>
  <c r="A1942" i="56"/>
  <c r="F1942" i="56" s="1"/>
  <c r="A1943" i="56"/>
  <c r="F1943" i="56" s="1"/>
  <c r="A1944" i="56"/>
  <c r="F1944" i="56" s="1"/>
  <c r="A1945" i="56"/>
  <c r="F1945" i="56" s="1"/>
  <c r="A1946" i="56"/>
  <c r="F1946" i="56" s="1"/>
  <c r="A1947" i="56"/>
  <c r="F1947" i="56" s="1"/>
  <c r="A1948" i="56"/>
  <c r="F1948" i="56" s="1"/>
  <c r="A1949" i="56"/>
  <c r="F1949" i="56" s="1"/>
  <c r="A1950" i="56"/>
  <c r="F1950" i="56" s="1"/>
  <c r="A1951" i="56"/>
  <c r="F1951" i="56" s="1"/>
  <c r="A1952" i="56"/>
  <c r="F1952" i="56" s="1"/>
  <c r="A1953" i="56"/>
  <c r="F1953" i="56" s="1"/>
  <c r="A1954" i="56"/>
  <c r="F1954" i="56" s="1"/>
  <c r="A1955" i="56"/>
  <c r="F1955" i="56" s="1"/>
  <c r="A1956" i="56"/>
  <c r="F1956" i="56" s="1"/>
  <c r="A1957" i="56"/>
  <c r="F1957" i="56" s="1"/>
  <c r="A1958" i="56"/>
  <c r="F1958" i="56" s="1"/>
  <c r="A1959" i="56"/>
  <c r="F1959" i="56" s="1"/>
  <c r="A1960" i="56"/>
  <c r="F1960" i="56" s="1"/>
  <c r="A1961" i="56"/>
  <c r="F1961" i="56" s="1"/>
  <c r="A1962" i="56"/>
  <c r="F1962" i="56" s="1"/>
  <c r="A1963" i="56"/>
  <c r="F1963" i="56" s="1"/>
  <c r="A1964" i="56"/>
  <c r="F1964" i="56" s="1"/>
  <c r="A1965" i="56"/>
  <c r="F1965" i="56" s="1"/>
  <c r="A1966" i="56"/>
  <c r="F1966" i="56" s="1"/>
  <c r="A1967" i="56"/>
  <c r="F1967" i="56" s="1"/>
  <c r="A1968" i="56"/>
  <c r="F1968" i="56" s="1"/>
  <c r="A1969" i="56"/>
  <c r="F1969" i="56" s="1"/>
  <c r="A1970" i="56"/>
  <c r="F1970" i="56" s="1"/>
  <c r="A1971" i="56"/>
  <c r="F1971" i="56" s="1"/>
  <c r="A1972" i="56"/>
  <c r="F1972" i="56" s="1"/>
  <c r="A1973" i="56"/>
  <c r="F1973" i="56" s="1"/>
  <c r="A1974" i="56"/>
  <c r="F1974" i="56" s="1"/>
  <c r="A1975" i="56"/>
  <c r="F1975" i="56" s="1"/>
  <c r="A1976" i="56"/>
  <c r="F1976" i="56" s="1"/>
  <c r="A1977" i="56"/>
  <c r="F1977" i="56" s="1"/>
  <c r="A1978" i="56"/>
  <c r="F1978" i="56" s="1"/>
  <c r="A1979" i="56"/>
  <c r="F1979" i="56" s="1"/>
  <c r="A1980" i="56"/>
  <c r="F1980" i="56" s="1"/>
  <c r="A1981" i="56"/>
  <c r="F1981" i="56" s="1"/>
  <c r="A1982" i="56"/>
  <c r="F1982" i="56" s="1"/>
  <c r="A1983" i="56"/>
  <c r="F1983" i="56" s="1"/>
  <c r="A1984" i="56"/>
  <c r="F1984" i="56" s="1"/>
  <c r="A1985" i="56"/>
  <c r="F1985" i="56" s="1"/>
  <c r="A1986" i="56"/>
  <c r="F1986" i="56" s="1"/>
  <c r="A1987" i="56"/>
  <c r="F1987" i="56" s="1"/>
  <c r="A1988" i="56"/>
  <c r="F1988" i="56" s="1"/>
  <c r="A1989" i="56"/>
  <c r="F1989" i="56" s="1"/>
  <c r="A1990" i="56"/>
  <c r="F1990" i="56" s="1"/>
  <c r="A1991" i="56"/>
  <c r="F1991" i="56" s="1"/>
  <c r="A1992" i="56"/>
  <c r="F1992" i="56" s="1"/>
  <c r="A1993" i="56"/>
  <c r="F1993" i="56" s="1"/>
  <c r="A1994" i="56"/>
  <c r="F1994" i="56" s="1"/>
  <c r="A1995" i="56"/>
  <c r="F1995" i="56" s="1"/>
  <c r="A1996" i="56"/>
  <c r="F1996" i="56" s="1"/>
  <c r="A1997" i="56"/>
  <c r="F1997" i="56" s="1"/>
  <c r="A1998" i="56"/>
  <c r="F1998" i="56" s="1"/>
  <c r="A1999" i="56"/>
  <c r="F1999" i="56" s="1"/>
  <c r="A2000" i="56"/>
  <c r="F2000" i="56" s="1"/>
  <c r="A2001" i="56"/>
  <c r="F2001" i="56" s="1"/>
  <c r="A2002" i="56"/>
  <c r="F2002" i="56" s="1"/>
  <c r="A2003" i="56"/>
  <c r="F2003" i="56" s="1"/>
  <c r="A2004" i="56"/>
  <c r="F2004" i="56" s="1"/>
  <c r="A2005" i="56"/>
  <c r="F2005" i="56" s="1"/>
  <c r="A2006" i="56"/>
  <c r="F2006" i="56" s="1"/>
  <c r="A2007" i="56"/>
  <c r="F2007" i="56" s="1"/>
  <c r="A2008" i="56"/>
  <c r="F2008" i="56" s="1"/>
  <c r="A2009" i="56"/>
  <c r="F2009" i="56" s="1"/>
  <c r="A2010" i="56"/>
  <c r="F2010" i="56" s="1"/>
  <c r="A2011" i="56"/>
  <c r="F2011" i="56" s="1"/>
  <c r="A2012" i="56"/>
  <c r="F2012" i="56" s="1"/>
  <c r="A2013" i="56"/>
  <c r="F2013" i="56" s="1"/>
  <c r="A2014" i="56"/>
  <c r="F2014" i="56" s="1"/>
  <c r="A2015" i="56"/>
  <c r="F2015" i="56" s="1"/>
  <c r="A2016" i="56"/>
  <c r="F2016" i="56" s="1"/>
  <c r="A2017" i="56"/>
  <c r="F2017" i="56" s="1"/>
  <c r="A2018" i="56"/>
  <c r="F2018" i="56" s="1"/>
  <c r="A2019" i="56"/>
  <c r="F2019" i="56" s="1"/>
  <c r="A2020" i="56"/>
  <c r="F2020" i="56" s="1"/>
  <c r="A2021" i="56"/>
  <c r="F2021" i="56" s="1"/>
  <c r="A2022" i="56"/>
  <c r="F2022" i="56" s="1"/>
  <c r="A2023" i="56"/>
  <c r="F2023" i="56" s="1"/>
  <c r="A2024" i="56"/>
  <c r="F2024" i="56" s="1"/>
  <c r="A2025" i="56"/>
  <c r="F2025" i="56" s="1"/>
  <c r="A2026" i="56"/>
  <c r="F2026" i="56" s="1"/>
  <c r="A2027" i="56"/>
  <c r="F2027" i="56" s="1"/>
  <c r="A2028" i="56"/>
  <c r="F2028" i="56" s="1"/>
  <c r="A2029" i="56"/>
  <c r="F2029" i="56" s="1"/>
  <c r="A2030" i="56"/>
  <c r="F2030" i="56" s="1"/>
  <c r="A2031" i="56"/>
  <c r="F2031" i="56" s="1"/>
  <c r="A2032" i="56"/>
  <c r="F2032" i="56" s="1"/>
  <c r="A2033" i="56"/>
  <c r="F2033" i="56" s="1"/>
  <c r="A2034" i="56"/>
  <c r="F2034" i="56" s="1"/>
  <c r="A2035" i="56"/>
  <c r="F2035" i="56" s="1"/>
  <c r="A2036" i="56"/>
  <c r="F2036" i="56" s="1"/>
  <c r="A2037" i="56"/>
  <c r="F2037" i="56" s="1"/>
  <c r="A2038" i="56"/>
  <c r="F2038" i="56" s="1"/>
  <c r="A2039" i="56"/>
  <c r="F2039" i="56" s="1"/>
  <c r="A2040" i="56"/>
  <c r="F2040" i="56" s="1"/>
  <c r="A2041" i="56"/>
  <c r="F2041" i="56" s="1"/>
  <c r="A2042" i="56"/>
  <c r="F2042" i="56" s="1"/>
  <c r="A2043" i="56"/>
  <c r="F2043" i="56" s="1"/>
  <c r="A2044" i="56"/>
  <c r="F2044" i="56" s="1"/>
  <c r="A2045" i="56"/>
  <c r="F2045" i="56" s="1"/>
  <c r="A2046" i="56"/>
  <c r="F2046" i="56" s="1"/>
  <c r="A2047" i="56"/>
  <c r="F2047" i="56" s="1"/>
  <c r="A2048" i="56"/>
  <c r="F2048" i="56" s="1"/>
  <c r="A2049" i="56"/>
  <c r="F2049" i="56" s="1"/>
  <c r="A2050" i="56"/>
  <c r="F2050" i="56" s="1"/>
  <c r="A2051" i="56"/>
  <c r="F2051" i="56" s="1"/>
  <c r="A2052" i="56"/>
  <c r="F2052" i="56" s="1"/>
  <c r="A2053" i="56"/>
  <c r="F2053" i="56" s="1"/>
  <c r="A2054" i="56"/>
  <c r="F2054" i="56" s="1"/>
  <c r="A2055" i="56"/>
  <c r="F2055" i="56" s="1"/>
  <c r="A2056" i="56"/>
  <c r="F2056" i="56" s="1"/>
  <c r="A2057" i="56"/>
  <c r="F2057" i="56" s="1"/>
  <c r="A2058" i="56"/>
  <c r="F2058" i="56" s="1"/>
  <c r="A2059" i="56"/>
  <c r="F2059" i="56" s="1"/>
  <c r="A2060" i="56"/>
  <c r="F2060" i="56" s="1"/>
  <c r="A2061" i="56"/>
  <c r="F2061" i="56" s="1"/>
  <c r="A2062" i="56"/>
  <c r="F2062" i="56" s="1"/>
  <c r="A2063" i="56"/>
  <c r="F2063" i="56" s="1"/>
  <c r="A2064" i="56"/>
  <c r="F2064" i="56" s="1"/>
  <c r="A2065" i="56"/>
  <c r="F2065" i="56" s="1"/>
  <c r="A2066" i="56"/>
  <c r="F2066" i="56" s="1"/>
  <c r="A2067" i="56"/>
  <c r="F2067" i="56" s="1"/>
  <c r="A2068" i="56"/>
  <c r="F2068" i="56" s="1"/>
  <c r="A2069" i="56"/>
  <c r="F2069" i="56" s="1"/>
  <c r="A2070" i="56"/>
  <c r="F2070" i="56" s="1"/>
  <c r="A2071" i="56"/>
  <c r="F2071" i="56" s="1"/>
  <c r="A2072" i="56"/>
  <c r="F2072" i="56" s="1"/>
  <c r="A2073" i="56"/>
  <c r="F2073" i="56" s="1"/>
  <c r="A2074" i="56"/>
  <c r="F2074" i="56" s="1"/>
  <c r="A2075" i="56"/>
  <c r="F2075" i="56" s="1"/>
  <c r="A2076" i="56"/>
  <c r="F2076" i="56" s="1"/>
  <c r="A2077" i="56"/>
  <c r="F2077" i="56" s="1"/>
  <c r="A2078" i="56"/>
  <c r="F2078" i="56" s="1"/>
  <c r="A2079" i="56"/>
  <c r="F2079" i="56" s="1"/>
  <c r="A2080" i="56"/>
  <c r="F2080" i="56" s="1"/>
  <c r="A2081" i="56"/>
  <c r="F2081" i="56"/>
  <c r="A2082" i="56"/>
  <c r="F2082" i="56" s="1"/>
  <c r="A2083" i="56"/>
  <c r="F2083" i="56" s="1"/>
  <c r="A2084" i="56"/>
  <c r="F2084" i="56" s="1"/>
  <c r="A2085" i="56"/>
  <c r="F2085" i="56" s="1"/>
  <c r="A2086" i="56"/>
  <c r="F2086" i="56" s="1"/>
  <c r="A2087" i="56"/>
  <c r="F2087" i="56" s="1"/>
  <c r="A2088" i="56"/>
  <c r="F2088" i="56" s="1"/>
  <c r="A2089" i="56"/>
  <c r="F2089" i="56" s="1"/>
  <c r="A2090" i="56"/>
  <c r="F2090" i="56" s="1"/>
  <c r="A2091" i="56"/>
  <c r="F2091" i="56" s="1"/>
  <c r="A2092" i="56"/>
  <c r="F2092" i="56" s="1"/>
  <c r="A2093" i="56"/>
  <c r="F2093" i="56" s="1"/>
  <c r="A2094" i="56"/>
  <c r="F2094" i="56" s="1"/>
  <c r="A2095" i="56"/>
  <c r="F2095" i="56" s="1"/>
  <c r="A2096" i="56"/>
  <c r="F2096" i="56" s="1"/>
  <c r="A2097" i="56"/>
  <c r="F2097" i="56" s="1"/>
  <c r="A2098" i="56"/>
  <c r="F2098" i="56" s="1"/>
  <c r="A2099" i="56"/>
  <c r="F2099" i="56" s="1"/>
  <c r="A2100" i="56"/>
  <c r="F2100" i="56" s="1"/>
  <c r="A2101" i="56"/>
  <c r="F2101" i="56" s="1"/>
  <c r="A2102" i="56"/>
  <c r="F2102" i="56" s="1"/>
  <c r="A2103" i="56"/>
  <c r="F2103" i="56" s="1"/>
  <c r="A2104" i="56"/>
  <c r="F2104" i="56" s="1"/>
  <c r="A2105" i="56"/>
  <c r="F2105" i="56" s="1"/>
  <c r="A2106" i="56"/>
  <c r="F2106" i="56" s="1"/>
  <c r="A2107" i="56"/>
  <c r="F2107" i="56" s="1"/>
  <c r="A2108" i="56"/>
  <c r="F2108" i="56" s="1"/>
  <c r="A2109" i="56"/>
  <c r="F2109" i="56" s="1"/>
  <c r="A2110" i="56"/>
  <c r="F2110" i="56" s="1"/>
  <c r="A2111" i="56"/>
  <c r="F2111" i="56" s="1"/>
  <c r="A2112" i="56"/>
  <c r="F2112" i="56" s="1"/>
  <c r="A2113" i="56"/>
  <c r="F2113" i="56" s="1"/>
  <c r="A2114" i="56"/>
  <c r="F2114" i="56" s="1"/>
  <c r="A2115" i="56"/>
  <c r="F2115" i="56" s="1"/>
  <c r="A2116" i="56"/>
  <c r="F2116" i="56" s="1"/>
  <c r="A2117" i="56"/>
  <c r="F2117" i="56" s="1"/>
  <c r="A2118" i="56"/>
  <c r="F2118" i="56" s="1"/>
  <c r="A2119" i="56"/>
  <c r="F2119" i="56" s="1"/>
  <c r="A2120" i="56"/>
  <c r="F2120" i="56" s="1"/>
  <c r="A2121" i="56"/>
  <c r="F2121" i="56" s="1"/>
  <c r="A2122" i="56"/>
  <c r="F2122" i="56" s="1"/>
  <c r="A2123" i="56"/>
  <c r="F2123" i="56" s="1"/>
  <c r="A2124" i="56"/>
  <c r="F2124" i="56" s="1"/>
  <c r="A2125" i="56"/>
  <c r="F2125" i="56" s="1"/>
  <c r="A2126" i="56"/>
  <c r="F2126" i="56" s="1"/>
  <c r="A2127" i="56"/>
  <c r="F2127" i="56" s="1"/>
  <c r="A2128" i="56"/>
  <c r="F2128" i="56" s="1"/>
  <c r="A2129" i="56"/>
  <c r="F2129" i="56" s="1"/>
  <c r="A2130" i="56"/>
  <c r="F2130" i="56" s="1"/>
  <c r="A2131" i="56"/>
  <c r="F2131" i="56" s="1"/>
  <c r="A2132" i="56"/>
  <c r="F2132" i="56" s="1"/>
  <c r="A2133" i="56"/>
  <c r="F2133" i="56" s="1"/>
  <c r="A2134" i="56"/>
  <c r="F2134" i="56" s="1"/>
  <c r="A2135" i="56"/>
  <c r="F2135" i="56" s="1"/>
  <c r="A2136" i="56"/>
  <c r="F2136" i="56" s="1"/>
  <c r="A2137" i="56"/>
  <c r="F2137" i="56" s="1"/>
  <c r="A2138" i="56"/>
  <c r="F2138" i="56" s="1"/>
  <c r="A2139" i="56"/>
  <c r="F2139" i="56" s="1"/>
  <c r="A2140" i="56"/>
  <c r="F2140" i="56" s="1"/>
  <c r="A2141" i="56"/>
  <c r="F2141" i="56" s="1"/>
  <c r="A2142" i="56"/>
  <c r="F2142" i="56" s="1"/>
  <c r="A2143" i="56"/>
  <c r="F2143" i="56" s="1"/>
  <c r="A2144" i="56"/>
  <c r="F2144" i="56" s="1"/>
  <c r="A2145" i="56"/>
  <c r="F2145" i="56" s="1"/>
  <c r="A2146" i="56"/>
  <c r="F2146" i="56" s="1"/>
  <c r="A2147" i="56"/>
  <c r="F2147" i="56" s="1"/>
  <c r="A2148" i="56"/>
  <c r="F2148" i="56" s="1"/>
  <c r="A2149" i="56"/>
  <c r="F2149" i="56" s="1"/>
  <c r="A2150" i="56"/>
  <c r="F2150" i="56" s="1"/>
  <c r="A2151" i="56"/>
  <c r="F2151" i="56" s="1"/>
  <c r="A2152" i="56"/>
  <c r="F2152" i="56" s="1"/>
  <c r="A2153" i="56"/>
  <c r="F2153" i="56" s="1"/>
  <c r="A2154" i="56"/>
  <c r="F2154" i="56" s="1"/>
  <c r="A2155" i="56"/>
  <c r="F2155" i="56" s="1"/>
  <c r="A2156" i="56"/>
  <c r="F2156" i="56" s="1"/>
  <c r="A2157" i="56"/>
  <c r="F2157" i="56" s="1"/>
  <c r="A2158" i="56"/>
  <c r="F2158" i="56" s="1"/>
  <c r="A2159" i="56"/>
  <c r="F2159" i="56" s="1"/>
  <c r="A2160" i="56"/>
  <c r="F2160" i="56" s="1"/>
  <c r="A2161" i="56"/>
  <c r="F2161" i="56" s="1"/>
  <c r="A2162" i="56"/>
  <c r="F2162" i="56" s="1"/>
  <c r="A2163" i="56"/>
  <c r="F2163" i="56" s="1"/>
  <c r="A2164" i="56"/>
  <c r="F2164" i="56" s="1"/>
  <c r="A2165" i="56"/>
  <c r="F2165" i="56" s="1"/>
  <c r="A2166" i="56"/>
  <c r="F2166" i="56" s="1"/>
  <c r="A2167" i="56"/>
  <c r="F2167" i="56" s="1"/>
  <c r="A2168" i="56"/>
  <c r="F2168" i="56" s="1"/>
  <c r="A2169" i="56"/>
  <c r="F2169" i="56" s="1"/>
  <c r="A2170" i="56"/>
  <c r="F2170" i="56" s="1"/>
  <c r="A2171" i="56"/>
  <c r="F2171" i="56" s="1"/>
  <c r="A2172" i="56"/>
  <c r="F2172" i="56" s="1"/>
  <c r="A2173" i="56"/>
  <c r="F2173" i="56" s="1"/>
  <c r="A2174" i="56"/>
  <c r="F2174" i="56" s="1"/>
  <c r="A2175" i="56"/>
  <c r="F2175" i="56" s="1"/>
  <c r="A2176" i="56"/>
  <c r="F2176" i="56" s="1"/>
  <c r="A2177" i="56"/>
  <c r="F2177" i="56" s="1"/>
  <c r="A2178" i="56"/>
  <c r="F2178" i="56" s="1"/>
  <c r="A2179" i="56"/>
  <c r="F2179" i="56" s="1"/>
  <c r="A2180" i="56"/>
  <c r="F2180" i="56" s="1"/>
  <c r="A2181" i="56"/>
  <c r="F2181" i="56" s="1"/>
  <c r="A2182" i="56"/>
  <c r="F2182" i="56" s="1"/>
  <c r="A2183" i="56"/>
  <c r="F2183" i="56" s="1"/>
  <c r="A2184" i="56"/>
  <c r="F2184" i="56" s="1"/>
  <c r="A2185" i="56"/>
  <c r="F2185" i="56" s="1"/>
  <c r="A2186" i="56"/>
  <c r="F2186" i="56" s="1"/>
  <c r="A2187" i="56"/>
  <c r="F2187" i="56" s="1"/>
  <c r="A2188" i="56"/>
  <c r="F2188" i="56" s="1"/>
  <c r="A2189" i="56"/>
  <c r="F2189" i="56" s="1"/>
  <c r="A2190" i="56"/>
  <c r="F2190" i="56" s="1"/>
  <c r="A2191" i="56"/>
  <c r="F2191" i="56" s="1"/>
  <c r="A2192" i="56"/>
  <c r="F2192" i="56" s="1"/>
  <c r="A2193" i="56"/>
  <c r="F2193" i="56" s="1"/>
  <c r="A2194" i="56"/>
  <c r="F2194" i="56" s="1"/>
  <c r="A2195" i="56"/>
  <c r="F2195" i="56" s="1"/>
  <c r="A2196" i="56"/>
  <c r="F2196" i="56" s="1"/>
  <c r="A2197" i="56"/>
  <c r="F2197" i="56" s="1"/>
  <c r="A2198" i="56"/>
  <c r="F2198" i="56" s="1"/>
  <c r="A2199" i="56"/>
  <c r="F2199" i="56" s="1"/>
  <c r="A2200" i="56"/>
  <c r="F2200" i="56" s="1"/>
  <c r="A2201" i="56"/>
  <c r="F2201" i="56" s="1"/>
  <c r="A2202" i="56"/>
  <c r="F2202" i="56" s="1"/>
  <c r="A2203" i="56"/>
  <c r="F2203" i="56" s="1"/>
  <c r="A2204" i="56"/>
  <c r="F2204" i="56" s="1"/>
  <c r="A2205" i="56"/>
  <c r="F2205" i="56" s="1"/>
  <c r="A2206" i="56"/>
  <c r="F2206" i="56" s="1"/>
  <c r="A2207" i="56"/>
  <c r="F2207" i="56" s="1"/>
  <c r="A2208" i="56"/>
  <c r="F2208" i="56" s="1"/>
  <c r="A2209" i="56"/>
  <c r="F2209" i="56" s="1"/>
  <c r="A2210" i="56"/>
  <c r="F2210" i="56" s="1"/>
  <c r="A2211" i="56"/>
  <c r="F2211" i="56" s="1"/>
  <c r="A2212" i="56"/>
  <c r="F2212" i="56" s="1"/>
  <c r="A2213" i="56"/>
  <c r="F2213" i="56" s="1"/>
  <c r="A2214" i="56"/>
  <c r="F2214" i="56" s="1"/>
  <c r="A2215" i="56"/>
  <c r="F2215" i="56" s="1"/>
  <c r="A2216" i="56"/>
  <c r="F2216" i="56" s="1"/>
  <c r="A2217" i="56"/>
  <c r="F2217" i="56" s="1"/>
  <c r="A2218" i="56"/>
  <c r="F2218" i="56" s="1"/>
  <c r="A2219" i="56"/>
  <c r="F2219" i="56" s="1"/>
  <c r="A2220" i="56"/>
  <c r="F2220" i="56" s="1"/>
  <c r="A2221" i="56"/>
  <c r="F2221" i="56" s="1"/>
  <c r="A2222" i="56"/>
  <c r="F2222" i="56" s="1"/>
  <c r="A2223" i="56"/>
  <c r="F2223" i="56" s="1"/>
  <c r="A2224" i="56"/>
  <c r="F2224" i="56" s="1"/>
  <c r="A2225" i="56"/>
  <c r="F2225" i="56" s="1"/>
  <c r="A2226" i="56"/>
  <c r="F2226" i="56" s="1"/>
  <c r="A2227" i="56"/>
  <c r="F2227" i="56" s="1"/>
  <c r="A2228" i="56"/>
  <c r="F2228" i="56" s="1"/>
  <c r="A2229" i="56"/>
  <c r="F2229" i="56" s="1"/>
  <c r="A2230" i="56"/>
  <c r="F2230" i="56" s="1"/>
  <c r="A2231" i="56"/>
  <c r="F2231" i="56" s="1"/>
  <c r="A2232" i="56"/>
  <c r="F2232" i="56" s="1"/>
  <c r="A2233" i="56"/>
  <c r="F2233" i="56" s="1"/>
  <c r="A2234" i="56"/>
  <c r="F2234" i="56" s="1"/>
  <c r="A2235" i="56"/>
  <c r="F2235" i="56" s="1"/>
  <c r="A2236" i="56"/>
  <c r="F2236" i="56" s="1"/>
  <c r="A2237" i="56"/>
  <c r="F2237" i="56" s="1"/>
  <c r="A2238" i="56"/>
  <c r="F2238" i="56" s="1"/>
  <c r="A2239" i="56"/>
  <c r="F2239" i="56" s="1"/>
  <c r="A2240" i="56"/>
  <c r="F2240" i="56" s="1"/>
  <c r="A2241" i="56"/>
  <c r="F2241" i="56"/>
  <c r="A2242" i="56"/>
  <c r="F2242" i="56" s="1"/>
  <c r="A2243" i="56"/>
  <c r="F2243" i="56" s="1"/>
  <c r="A2244" i="56"/>
  <c r="F2244" i="56" s="1"/>
  <c r="A2245" i="56"/>
  <c r="F2245" i="56" s="1"/>
  <c r="A2246" i="56"/>
  <c r="F2246" i="56" s="1"/>
  <c r="A2247" i="56"/>
  <c r="F2247" i="56" s="1"/>
  <c r="A2248" i="56"/>
  <c r="F2248" i="56" s="1"/>
  <c r="A2249" i="56"/>
  <c r="F2249" i="56" s="1"/>
  <c r="A2250" i="56"/>
  <c r="F2250" i="56"/>
  <c r="A2251" i="56"/>
  <c r="F2251" i="56" s="1"/>
  <c r="A2252" i="56"/>
  <c r="F2252" i="56" s="1"/>
  <c r="A2253" i="56"/>
  <c r="F2253" i="56" s="1"/>
  <c r="A2254" i="56"/>
  <c r="F2254" i="56" s="1"/>
  <c r="A2255" i="56"/>
  <c r="F2255" i="56" s="1"/>
  <c r="A2256" i="56"/>
  <c r="F2256" i="56" s="1"/>
  <c r="A2257" i="56"/>
  <c r="F2257" i="56" s="1"/>
  <c r="A2258" i="56"/>
  <c r="F2258" i="56" s="1"/>
  <c r="A2259" i="56"/>
  <c r="F2259" i="56" s="1"/>
  <c r="A2260" i="56"/>
  <c r="F2260" i="56" s="1"/>
  <c r="A2261" i="56"/>
  <c r="F2261" i="56" s="1"/>
  <c r="A2262" i="56"/>
  <c r="F2262" i="56" s="1"/>
  <c r="A2263" i="56"/>
  <c r="F2263" i="56" s="1"/>
  <c r="A2264" i="56"/>
  <c r="F2264" i="56" s="1"/>
  <c r="A2265" i="56"/>
  <c r="F2265" i="56" s="1"/>
  <c r="A2266" i="56"/>
  <c r="F2266" i="56" s="1"/>
  <c r="A2267" i="56"/>
  <c r="F2267" i="56" s="1"/>
  <c r="A2268" i="56"/>
  <c r="F2268" i="56" s="1"/>
  <c r="A2269" i="56"/>
  <c r="F2269" i="56"/>
  <c r="A2270" i="56"/>
  <c r="F2270" i="56" s="1"/>
  <c r="A2271" i="56"/>
  <c r="F2271" i="56" s="1"/>
  <c r="A2272" i="56"/>
  <c r="F2272" i="56" s="1"/>
  <c r="A2273" i="56"/>
  <c r="F2273" i="56" s="1"/>
  <c r="A2274" i="56"/>
  <c r="F2274" i="56" s="1"/>
  <c r="A2275" i="56"/>
  <c r="F2275" i="56" s="1"/>
  <c r="A2276" i="56"/>
  <c r="F2276" i="56" s="1"/>
  <c r="A2277" i="56"/>
  <c r="F2277" i="56" s="1"/>
  <c r="A2278" i="56"/>
  <c r="F2278" i="56" s="1"/>
  <c r="A2279" i="56"/>
  <c r="F2279" i="56" s="1"/>
  <c r="A2280" i="56"/>
  <c r="F2280" i="56" s="1"/>
  <c r="A2281" i="56"/>
  <c r="F2281" i="56" s="1"/>
  <c r="A2282" i="56"/>
  <c r="F2282" i="56" s="1"/>
  <c r="A2283" i="56"/>
  <c r="F2283" i="56" s="1"/>
  <c r="A2284" i="56"/>
  <c r="F2284" i="56" s="1"/>
  <c r="A2285" i="56"/>
  <c r="F2285" i="56" s="1"/>
  <c r="A2286" i="56"/>
  <c r="F2286" i="56" s="1"/>
  <c r="A2287" i="56"/>
  <c r="F2287" i="56" s="1"/>
  <c r="A2288" i="56"/>
  <c r="F2288" i="56" s="1"/>
  <c r="A2289" i="56"/>
  <c r="F2289" i="56" s="1"/>
  <c r="A2290" i="56"/>
  <c r="F2290" i="56" s="1"/>
  <c r="A2291" i="56"/>
  <c r="F2291" i="56" s="1"/>
  <c r="A2292" i="56"/>
  <c r="F2292" i="56" s="1"/>
  <c r="A2293" i="56"/>
  <c r="F2293" i="56" s="1"/>
  <c r="A2294" i="56"/>
  <c r="F2294" i="56" s="1"/>
  <c r="A2295" i="56"/>
  <c r="F2295" i="56" s="1"/>
  <c r="A2296" i="56"/>
  <c r="F2296" i="56" s="1"/>
  <c r="A2297" i="56"/>
  <c r="F2297" i="56" s="1"/>
  <c r="A2298" i="56"/>
  <c r="F2298" i="56" s="1"/>
  <c r="A2299" i="56"/>
  <c r="F2299" i="56" s="1"/>
  <c r="A2300" i="56"/>
  <c r="F2300" i="56" s="1"/>
  <c r="A2301" i="56"/>
  <c r="F2301" i="56" s="1"/>
  <c r="A2302" i="56"/>
  <c r="F2302" i="56" s="1"/>
  <c r="A2303" i="56"/>
  <c r="F2303" i="56" s="1"/>
  <c r="A2304" i="56"/>
  <c r="F2304" i="56" s="1"/>
  <c r="A2305" i="56"/>
  <c r="F2305" i="56" s="1"/>
  <c r="A2306" i="56"/>
  <c r="F2306" i="56" s="1"/>
  <c r="A2307" i="56"/>
  <c r="F2307" i="56" s="1"/>
  <c r="A2308" i="56"/>
  <c r="F2308" i="56" s="1"/>
  <c r="A2309" i="56"/>
  <c r="F2309" i="56" s="1"/>
  <c r="A2310" i="56"/>
  <c r="F2310" i="56" s="1"/>
  <c r="A2311" i="56"/>
  <c r="F2311" i="56" s="1"/>
  <c r="A2312" i="56"/>
  <c r="F2312" i="56" s="1"/>
  <c r="A2313" i="56"/>
  <c r="F2313" i="56" s="1"/>
  <c r="A2314" i="56"/>
  <c r="F2314" i="56" s="1"/>
  <c r="A2315" i="56"/>
  <c r="F2315" i="56" s="1"/>
  <c r="A2316" i="56"/>
  <c r="F2316" i="56" s="1"/>
  <c r="A2317" i="56"/>
  <c r="F2317" i="56" s="1"/>
  <c r="A2318" i="56"/>
  <c r="F2318" i="56" s="1"/>
  <c r="A2319" i="56"/>
  <c r="F2319" i="56" s="1"/>
  <c r="A2320" i="56"/>
  <c r="F2320" i="56" s="1"/>
  <c r="A2321" i="56"/>
  <c r="F2321" i="56" s="1"/>
  <c r="A2322" i="56"/>
  <c r="F2322" i="56" s="1"/>
  <c r="A2323" i="56"/>
  <c r="F2323" i="56" s="1"/>
  <c r="A2324" i="56"/>
  <c r="F2324" i="56"/>
  <c r="A2325" i="56"/>
  <c r="F2325" i="56" s="1"/>
  <c r="A2326" i="56"/>
  <c r="F2326" i="56" s="1"/>
  <c r="A2327" i="56"/>
  <c r="F2327" i="56" s="1"/>
  <c r="A2328" i="56"/>
  <c r="F2328" i="56" s="1"/>
  <c r="A2329" i="56"/>
  <c r="F2329" i="56" s="1"/>
  <c r="A2330" i="56"/>
  <c r="F2330" i="56" s="1"/>
  <c r="A2331" i="56"/>
  <c r="F2331" i="56" s="1"/>
  <c r="A2332" i="56"/>
  <c r="F2332" i="56" s="1"/>
  <c r="A2333" i="56"/>
  <c r="F2333" i="56" s="1"/>
  <c r="A2334" i="56"/>
  <c r="F2334" i="56" s="1"/>
  <c r="A2335" i="56"/>
  <c r="F2335" i="56" s="1"/>
  <c r="A2336" i="56"/>
  <c r="F2336" i="56" s="1"/>
  <c r="A2337" i="56"/>
  <c r="F2337" i="56" s="1"/>
  <c r="A2338" i="56"/>
  <c r="F2338" i="56" s="1"/>
  <c r="A2339" i="56"/>
  <c r="F2339" i="56" s="1"/>
  <c r="A2340" i="56"/>
  <c r="F2340" i="56" s="1"/>
  <c r="A2341" i="56"/>
  <c r="F2341" i="56" s="1"/>
  <c r="A2342" i="56"/>
  <c r="F2342" i="56" s="1"/>
  <c r="A2343" i="56"/>
  <c r="F2343" i="56" s="1"/>
  <c r="A2344" i="56"/>
  <c r="F2344" i="56" s="1"/>
  <c r="A2345" i="56"/>
  <c r="F2345" i="56" s="1"/>
  <c r="A2346" i="56"/>
  <c r="F2346" i="56" s="1"/>
  <c r="A2347" i="56"/>
  <c r="F2347" i="56" s="1"/>
  <c r="A2348" i="56"/>
  <c r="F2348" i="56" s="1"/>
  <c r="A2349" i="56"/>
  <c r="F2349" i="56" s="1"/>
  <c r="A2350" i="56"/>
  <c r="F2350" i="56" s="1"/>
  <c r="A2351" i="56"/>
  <c r="F2351" i="56" s="1"/>
  <c r="A2352" i="56"/>
  <c r="F2352" i="56" s="1"/>
  <c r="A2353" i="56"/>
  <c r="F2353" i="56" s="1"/>
  <c r="A2354" i="56"/>
  <c r="F2354" i="56" s="1"/>
  <c r="A2355" i="56"/>
  <c r="F2355" i="56" s="1"/>
  <c r="A2356" i="56"/>
  <c r="F2356" i="56" s="1"/>
  <c r="A2357" i="56"/>
  <c r="F2357" i="56" s="1"/>
  <c r="A2358" i="56"/>
  <c r="F2358" i="56" s="1"/>
  <c r="A2359" i="56"/>
  <c r="F2359" i="56" s="1"/>
  <c r="A2360" i="56"/>
  <c r="F2360" i="56" s="1"/>
  <c r="A2361" i="56"/>
  <c r="F2361" i="56" s="1"/>
  <c r="A2362" i="56"/>
  <c r="F2362" i="56" s="1"/>
  <c r="A2363" i="56"/>
  <c r="F2363" i="56" s="1"/>
  <c r="A2364" i="56"/>
  <c r="F2364" i="56" s="1"/>
  <c r="A2365" i="56"/>
  <c r="F2365" i="56" s="1"/>
  <c r="A2366" i="56"/>
  <c r="F2366" i="56" s="1"/>
  <c r="A2367" i="56"/>
  <c r="F2367" i="56" s="1"/>
  <c r="A2368" i="56"/>
  <c r="F2368" i="56" s="1"/>
  <c r="A2369" i="56"/>
  <c r="F2369" i="56" s="1"/>
  <c r="A2370" i="56"/>
  <c r="F2370" i="56" s="1"/>
  <c r="A2371" i="56"/>
  <c r="F2371" i="56" s="1"/>
  <c r="A2372" i="56"/>
  <c r="F2372" i="56" s="1"/>
  <c r="A2373" i="56"/>
  <c r="F2373" i="56" s="1"/>
  <c r="A2374" i="56"/>
  <c r="F2374" i="56" s="1"/>
  <c r="A2375" i="56"/>
  <c r="F2375" i="56" s="1"/>
  <c r="A2376" i="56"/>
  <c r="F2376" i="56" s="1"/>
  <c r="A2377" i="56"/>
  <c r="F2377" i="56" s="1"/>
  <c r="A2378" i="56"/>
  <c r="F2378" i="56" s="1"/>
  <c r="A2379" i="56"/>
  <c r="F2379" i="56" s="1"/>
  <c r="A2380" i="56"/>
  <c r="F2380" i="56" s="1"/>
  <c r="A2381" i="56"/>
  <c r="F2381" i="56" s="1"/>
  <c r="A2382" i="56"/>
  <c r="F2382" i="56" s="1"/>
  <c r="A2383" i="56"/>
  <c r="F2383" i="56" s="1"/>
  <c r="A2384" i="56"/>
  <c r="F2384" i="56" s="1"/>
  <c r="A2385" i="56"/>
  <c r="F2385" i="56" s="1"/>
  <c r="A2386" i="56"/>
  <c r="F2386" i="56"/>
  <c r="A2387" i="56"/>
  <c r="F2387" i="56" s="1"/>
  <c r="A2388" i="56"/>
  <c r="F2388" i="56" s="1"/>
  <c r="A2389" i="56"/>
  <c r="F2389" i="56" s="1"/>
  <c r="A2390" i="56"/>
  <c r="F2390" i="56" s="1"/>
  <c r="A2391" i="56"/>
  <c r="F2391" i="56" s="1"/>
  <c r="A2392" i="56"/>
  <c r="F2392" i="56" s="1"/>
  <c r="A2393" i="56"/>
  <c r="F2393" i="56" s="1"/>
  <c r="A2394" i="56"/>
  <c r="F2394" i="56" s="1"/>
  <c r="A2395" i="56"/>
  <c r="F2395" i="56" s="1"/>
  <c r="A2396" i="56"/>
  <c r="F2396" i="56" s="1"/>
  <c r="A2397" i="56"/>
  <c r="F2397" i="56" s="1"/>
  <c r="A2398" i="56"/>
  <c r="F2398" i="56" s="1"/>
  <c r="A2399" i="56"/>
  <c r="F2399" i="56" s="1"/>
  <c r="A2400" i="56"/>
  <c r="F2400" i="56" s="1"/>
  <c r="A2401" i="56"/>
  <c r="F2401" i="56" s="1"/>
  <c r="A2402" i="56"/>
  <c r="F2402" i="56" s="1"/>
  <c r="A2403" i="56"/>
  <c r="F2403" i="56" s="1"/>
  <c r="A2404" i="56"/>
  <c r="F2404" i="56" s="1"/>
  <c r="A2405" i="56"/>
  <c r="F2405" i="56" s="1"/>
  <c r="A2406" i="56"/>
  <c r="F2406" i="56" s="1"/>
  <c r="A2407" i="56"/>
  <c r="F2407" i="56" s="1"/>
  <c r="A2408" i="56"/>
  <c r="F2408" i="56" s="1"/>
  <c r="A2409" i="56"/>
  <c r="F2409" i="56" s="1"/>
  <c r="A2410" i="56"/>
  <c r="F2410" i="56"/>
  <c r="A2411" i="56"/>
  <c r="F2411" i="56" s="1"/>
  <c r="A2412" i="56"/>
  <c r="F2412" i="56" s="1"/>
  <c r="A2413" i="56"/>
  <c r="F2413" i="56" s="1"/>
  <c r="A2414" i="56"/>
  <c r="F2414" i="56" s="1"/>
  <c r="A2415" i="56"/>
  <c r="F2415" i="56" s="1"/>
  <c r="A2416" i="56"/>
  <c r="F2416" i="56" s="1"/>
  <c r="A2417" i="56"/>
  <c r="F2417" i="56" s="1"/>
  <c r="A2418" i="56"/>
  <c r="F2418" i="56" s="1"/>
  <c r="A2419" i="56"/>
  <c r="F2419" i="56" s="1"/>
  <c r="A2420" i="56"/>
  <c r="F2420" i="56" s="1"/>
  <c r="A2421" i="56"/>
  <c r="F2421" i="56" s="1"/>
  <c r="A2422" i="56"/>
  <c r="F2422" i="56" s="1"/>
  <c r="A2423" i="56"/>
  <c r="F2423" i="56" s="1"/>
  <c r="A2424" i="56"/>
  <c r="F2424" i="56" s="1"/>
  <c r="A2425" i="56"/>
  <c r="F2425" i="56" s="1"/>
  <c r="A2426" i="56"/>
  <c r="F2426" i="56" s="1"/>
  <c r="A2427" i="56"/>
  <c r="F2427" i="56" s="1"/>
  <c r="A2428" i="56"/>
  <c r="F2428" i="56" s="1"/>
  <c r="A2429" i="56"/>
  <c r="F2429" i="56" s="1"/>
  <c r="A2430" i="56"/>
  <c r="F2430" i="56" s="1"/>
  <c r="A2431" i="56"/>
  <c r="F2431" i="56" s="1"/>
  <c r="A2432" i="56"/>
  <c r="F2432" i="56" s="1"/>
  <c r="A2433" i="56"/>
  <c r="F2433" i="56" s="1"/>
  <c r="A2434" i="56"/>
  <c r="F2434" i="56" s="1"/>
  <c r="A2435" i="56"/>
  <c r="F2435" i="56" s="1"/>
  <c r="A2436" i="56"/>
  <c r="F2436" i="56" s="1"/>
  <c r="A2437" i="56"/>
  <c r="F2437" i="56" s="1"/>
  <c r="A2438" i="56"/>
  <c r="F2438" i="56"/>
  <c r="A2439" i="56"/>
  <c r="F2439" i="56" s="1"/>
  <c r="A2440" i="56"/>
  <c r="F2440" i="56" s="1"/>
  <c r="A2441" i="56"/>
  <c r="F2441" i="56" s="1"/>
  <c r="A2442" i="56"/>
  <c r="F2442" i="56" s="1"/>
  <c r="A2443" i="56"/>
  <c r="F2443" i="56" s="1"/>
  <c r="A2444" i="56"/>
  <c r="F2444" i="56" s="1"/>
  <c r="A2445" i="56"/>
  <c r="F2445" i="56" s="1"/>
  <c r="A2446" i="56"/>
  <c r="F2446" i="56" s="1"/>
  <c r="A2447" i="56"/>
  <c r="F2447" i="56" s="1"/>
  <c r="A2448" i="56"/>
  <c r="F2448" i="56" s="1"/>
  <c r="A2449" i="56"/>
  <c r="F2449" i="56" s="1"/>
  <c r="A2450" i="56"/>
  <c r="F2450" i="56" s="1"/>
  <c r="A2451" i="56"/>
  <c r="F2451" i="56" s="1"/>
  <c r="A2452" i="56"/>
  <c r="F2452" i="56" s="1"/>
  <c r="A2453" i="56"/>
  <c r="F2453" i="56" s="1"/>
  <c r="A2454" i="56"/>
  <c r="F2454" i="56" s="1"/>
  <c r="A2455" i="56"/>
  <c r="F2455" i="56" s="1"/>
  <c r="A2456" i="56"/>
  <c r="F2456" i="56" s="1"/>
  <c r="A2457" i="56"/>
  <c r="F2457" i="56" s="1"/>
  <c r="A2458" i="56"/>
  <c r="F2458" i="56" s="1"/>
  <c r="A2459" i="56"/>
  <c r="F2459" i="56" s="1"/>
  <c r="A2460" i="56"/>
  <c r="F2460" i="56" s="1"/>
  <c r="A2461" i="56"/>
  <c r="F2461" i="56" s="1"/>
  <c r="A2462" i="56"/>
  <c r="F2462" i="56" s="1"/>
  <c r="A2463" i="56"/>
  <c r="F2463" i="56" s="1"/>
  <c r="A2464" i="56"/>
  <c r="F2464" i="56" s="1"/>
  <c r="A2465" i="56"/>
  <c r="F2465" i="56" s="1"/>
  <c r="A2466" i="56"/>
  <c r="F2466" i="56" s="1"/>
  <c r="A2467" i="56"/>
  <c r="F2467" i="56" s="1"/>
  <c r="A2468" i="56"/>
  <c r="F2468" i="56" s="1"/>
  <c r="A2469" i="56"/>
  <c r="F2469" i="56" s="1"/>
  <c r="A2470" i="56"/>
  <c r="F2470" i="56" s="1"/>
  <c r="A2471" i="56"/>
  <c r="F2471" i="56" s="1"/>
  <c r="A2472" i="56"/>
  <c r="F2472" i="56" s="1"/>
  <c r="A2473" i="56"/>
  <c r="F2473" i="56" s="1"/>
  <c r="A2474" i="56"/>
  <c r="F2474" i="56" s="1"/>
  <c r="A2475" i="56"/>
  <c r="F2475" i="56" s="1"/>
  <c r="A2476" i="56"/>
  <c r="F2476" i="56" s="1"/>
  <c r="A2477" i="56"/>
  <c r="F2477" i="56" s="1"/>
  <c r="A2478" i="56"/>
  <c r="F2478" i="56" s="1"/>
  <c r="A2479" i="56"/>
  <c r="F2479" i="56" s="1"/>
  <c r="A2480" i="56"/>
  <c r="F2480" i="56" s="1"/>
  <c r="A2481" i="56"/>
  <c r="F2481" i="56" s="1"/>
  <c r="A2482" i="56"/>
  <c r="F2482" i="56" s="1"/>
  <c r="A2483" i="56"/>
  <c r="F2483" i="56" s="1"/>
  <c r="A2484" i="56"/>
  <c r="F2484" i="56" s="1"/>
  <c r="A2485" i="56"/>
  <c r="F2485" i="56" s="1"/>
  <c r="A2486" i="56"/>
  <c r="F2486" i="56" s="1"/>
  <c r="A2487" i="56"/>
  <c r="F2487" i="56" s="1"/>
  <c r="A2488" i="56"/>
  <c r="F2488" i="56" s="1"/>
  <c r="A2489" i="56"/>
  <c r="F2489" i="56" s="1"/>
  <c r="A2490" i="56"/>
  <c r="F2490" i="56" s="1"/>
  <c r="A2491" i="56"/>
  <c r="F2491" i="56" s="1"/>
  <c r="A2492" i="56"/>
  <c r="F2492" i="56" s="1"/>
  <c r="A2493" i="56"/>
  <c r="F2493" i="56" s="1"/>
  <c r="A2494" i="56"/>
  <c r="F2494" i="56" s="1"/>
  <c r="A2495" i="56"/>
  <c r="F2495" i="56" s="1"/>
  <c r="A2496" i="56"/>
  <c r="F2496" i="56" s="1"/>
  <c r="A2497" i="56"/>
  <c r="F2497" i="56" s="1"/>
  <c r="A2498" i="56"/>
  <c r="F2498" i="56" s="1"/>
  <c r="A2499" i="56"/>
  <c r="F2499" i="56" s="1"/>
  <c r="A2500" i="56"/>
  <c r="F2500" i="56" s="1"/>
  <c r="A2501" i="56"/>
  <c r="F2501" i="56" s="1"/>
  <c r="A2502" i="56"/>
  <c r="F2502" i="56" s="1"/>
  <c r="A2503" i="56"/>
  <c r="F2503" i="56" s="1"/>
  <c r="A2504" i="56"/>
  <c r="F2504" i="56" s="1"/>
  <c r="A2505" i="56"/>
  <c r="F2505" i="56" s="1"/>
  <c r="A2506" i="56"/>
  <c r="F2506" i="56" s="1"/>
  <c r="A2507" i="56"/>
  <c r="F2507" i="56" s="1"/>
  <c r="A2508" i="56"/>
  <c r="F2508" i="56" s="1"/>
  <c r="A2509" i="56"/>
  <c r="F2509" i="56" s="1"/>
  <c r="A2510" i="56"/>
  <c r="F2510" i="56" s="1"/>
  <c r="A2511" i="56"/>
  <c r="F2511" i="56" s="1"/>
  <c r="A2512" i="56"/>
  <c r="F2512" i="56" s="1"/>
  <c r="A2513" i="56"/>
  <c r="F2513" i="56" s="1"/>
  <c r="A2514" i="56"/>
  <c r="F2514" i="56" s="1"/>
  <c r="A2515" i="56"/>
  <c r="F2515" i="56" s="1"/>
  <c r="A2516" i="56"/>
  <c r="F2516" i="56" s="1"/>
  <c r="A2517" i="56"/>
  <c r="F2517" i="56" s="1"/>
  <c r="A2518" i="56"/>
  <c r="F2518" i="56" s="1"/>
  <c r="A2519" i="56"/>
  <c r="F2519" i="56" s="1"/>
  <c r="A2520" i="56"/>
  <c r="F2520" i="56" s="1"/>
  <c r="A2521" i="56"/>
  <c r="F2521" i="56" s="1"/>
  <c r="A2522" i="56"/>
  <c r="F2522" i="56" s="1"/>
  <c r="A2523" i="56"/>
  <c r="F2523" i="56" s="1"/>
  <c r="A2524" i="56"/>
  <c r="F2524" i="56" s="1"/>
  <c r="A2525" i="56"/>
  <c r="F2525" i="56" s="1"/>
  <c r="A2526" i="56"/>
  <c r="F2526" i="56" s="1"/>
  <c r="A2527" i="56"/>
  <c r="F2527" i="56" s="1"/>
  <c r="A2528" i="56"/>
  <c r="F2528" i="56" s="1"/>
  <c r="A2529" i="56"/>
  <c r="F2529" i="56" s="1"/>
  <c r="A2530" i="56"/>
  <c r="F2530" i="56" s="1"/>
  <c r="A2531" i="56"/>
  <c r="F2531" i="56" s="1"/>
  <c r="A2532" i="56"/>
  <c r="F2532" i="56" s="1"/>
  <c r="A2533" i="56"/>
  <c r="F2533" i="56" s="1"/>
  <c r="A2534" i="56"/>
  <c r="F2534" i="56"/>
  <c r="A2535" i="56"/>
  <c r="F2535" i="56" s="1"/>
  <c r="A2536" i="56"/>
  <c r="F2536" i="56" s="1"/>
  <c r="A2537" i="56"/>
  <c r="F2537" i="56" s="1"/>
  <c r="A2538" i="56"/>
  <c r="F2538" i="56" s="1"/>
  <c r="A2539" i="56"/>
  <c r="F2539" i="56" s="1"/>
  <c r="A2540" i="56"/>
  <c r="F2540" i="56" s="1"/>
  <c r="A2541" i="56"/>
  <c r="F2541" i="56" s="1"/>
  <c r="A2542" i="56"/>
  <c r="F2542" i="56" s="1"/>
  <c r="A2543" i="56"/>
  <c r="F2543" i="56" s="1"/>
  <c r="A2544" i="56"/>
  <c r="F2544" i="56" s="1"/>
  <c r="A2545" i="56"/>
  <c r="F2545" i="56" s="1"/>
  <c r="A2546" i="56"/>
  <c r="F2546" i="56" s="1"/>
  <c r="A2547" i="56"/>
  <c r="F2547" i="56" s="1"/>
  <c r="A2548" i="56"/>
  <c r="F2548" i="56" s="1"/>
  <c r="A2549" i="56"/>
  <c r="F2549" i="56" s="1"/>
  <c r="A2550" i="56"/>
  <c r="F2550" i="56" s="1"/>
  <c r="A2551" i="56"/>
  <c r="F2551" i="56" s="1"/>
  <c r="A2552" i="56"/>
  <c r="F2552" i="56" s="1"/>
  <c r="A2553" i="56"/>
  <c r="F2553" i="56" s="1"/>
  <c r="A2554" i="56"/>
  <c r="F2554" i="56" s="1"/>
  <c r="A2555" i="56"/>
  <c r="F2555" i="56" s="1"/>
  <c r="A2556" i="56"/>
  <c r="F2556" i="56" s="1"/>
  <c r="A2557" i="56"/>
  <c r="F2557" i="56" s="1"/>
  <c r="A2558" i="56"/>
  <c r="F2558" i="56" s="1"/>
  <c r="A2559" i="56"/>
  <c r="F2559" i="56" s="1"/>
  <c r="A2560" i="56"/>
  <c r="F2560" i="56" s="1"/>
  <c r="A2561" i="56"/>
  <c r="F2561" i="56" s="1"/>
  <c r="A2562" i="56"/>
  <c r="F2562" i="56" s="1"/>
  <c r="A2563" i="56"/>
  <c r="F2563" i="56" s="1"/>
  <c r="A2564" i="56"/>
  <c r="F2564" i="56" s="1"/>
  <c r="A2565" i="56"/>
  <c r="F2565" i="56" s="1"/>
  <c r="A2566" i="56"/>
  <c r="F2566" i="56" s="1"/>
  <c r="A2567" i="56"/>
  <c r="F2567" i="56" s="1"/>
  <c r="A2568" i="56"/>
  <c r="F2568" i="56" s="1"/>
  <c r="A2569" i="56"/>
  <c r="F2569" i="56" s="1"/>
  <c r="A2570" i="56"/>
  <c r="F2570" i="56" s="1"/>
  <c r="A2571" i="56"/>
  <c r="F2571" i="56" s="1"/>
  <c r="A2572" i="56"/>
  <c r="F2572" i="56" s="1"/>
  <c r="A2573" i="56"/>
  <c r="F2573" i="56" s="1"/>
  <c r="A2574" i="56"/>
  <c r="F2574" i="56" s="1"/>
  <c r="A2575" i="56"/>
  <c r="F2575" i="56" s="1"/>
  <c r="A2576" i="56"/>
  <c r="F2576" i="56" s="1"/>
  <c r="A2577" i="56"/>
  <c r="F2577" i="56" s="1"/>
  <c r="A2578" i="56"/>
  <c r="F2578" i="56" s="1"/>
  <c r="A2579" i="56"/>
  <c r="F2579" i="56" s="1"/>
  <c r="A2580" i="56"/>
  <c r="F2580" i="56" s="1"/>
  <c r="A2581" i="56"/>
  <c r="F2581" i="56" s="1"/>
  <c r="A2582" i="56"/>
  <c r="F2582" i="56" s="1"/>
  <c r="A2583" i="56"/>
  <c r="F2583" i="56" s="1"/>
  <c r="A2584" i="56"/>
  <c r="F2584" i="56" s="1"/>
  <c r="A2585" i="56"/>
  <c r="F2585" i="56" s="1"/>
  <c r="A2586" i="56"/>
  <c r="F2586" i="56" s="1"/>
  <c r="A2587" i="56"/>
  <c r="F2587" i="56" s="1"/>
  <c r="A2588" i="56"/>
  <c r="F2588" i="56" s="1"/>
  <c r="A2589" i="56"/>
  <c r="F2589" i="56" s="1"/>
  <c r="A2590" i="56"/>
  <c r="F2590" i="56" s="1"/>
  <c r="A2591" i="56"/>
  <c r="F2591" i="56" s="1"/>
  <c r="A2592" i="56"/>
  <c r="F2592" i="56" s="1"/>
  <c r="A2593" i="56"/>
  <c r="F2593" i="56" s="1"/>
  <c r="A2594" i="56"/>
  <c r="F2594" i="56" s="1"/>
  <c r="A2595" i="56"/>
  <c r="F2595" i="56" s="1"/>
  <c r="A2596" i="56"/>
  <c r="F2596" i="56" s="1"/>
  <c r="A2597" i="56"/>
  <c r="F2597" i="56" s="1"/>
  <c r="A2598" i="56"/>
  <c r="F2598" i="56" s="1"/>
  <c r="A2599" i="56"/>
  <c r="F2599" i="56" s="1"/>
  <c r="A2600" i="56"/>
  <c r="F2600" i="56" s="1"/>
  <c r="A2601" i="56"/>
  <c r="F2601" i="56" s="1"/>
  <c r="A2602" i="56"/>
  <c r="F2602" i="56" s="1"/>
  <c r="A2603" i="56"/>
  <c r="F2603" i="56" s="1"/>
  <c r="A2604" i="56"/>
  <c r="F2604" i="56" s="1"/>
  <c r="A2605" i="56"/>
  <c r="F2605" i="56" s="1"/>
  <c r="A2606" i="56"/>
  <c r="F2606" i="56" s="1"/>
  <c r="A2607" i="56"/>
  <c r="F2607" i="56" s="1"/>
  <c r="A2608" i="56"/>
  <c r="F2608" i="56" s="1"/>
  <c r="A2609" i="56"/>
  <c r="F2609" i="56" s="1"/>
  <c r="A2610" i="56"/>
  <c r="F2610" i="56" s="1"/>
  <c r="A2611" i="56"/>
  <c r="F2611" i="56" s="1"/>
  <c r="A2612" i="56"/>
  <c r="F2612" i="56" s="1"/>
  <c r="A2613" i="56"/>
  <c r="F2613" i="56" s="1"/>
  <c r="A2614" i="56"/>
  <c r="F2614" i="56" s="1"/>
  <c r="A2615" i="56"/>
  <c r="F2615" i="56" s="1"/>
  <c r="A2616" i="56"/>
  <c r="F2616" i="56" s="1"/>
  <c r="A2617" i="56"/>
  <c r="F2617" i="56" s="1"/>
  <c r="A2618" i="56"/>
  <c r="F2618" i="56" s="1"/>
  <c r="A2619" i="56"/>
  <c r="F2619" i="56" s="1"/>
  <c r="A2620" i="56"/>
  <c r="F2620" i="56" s="1"/>
  <c r="A2621" i="56"/>
  <c r="F2621" i="56" s="1"/>
  <c r="A2622" i="56"/>
  <c r="F2622" i="56" s="1"/>
  <c r="A2623" i="56"/>
  <c r="F2623" i="56" s="1"/>
  <c r="A2624" i="56"/>
  <c r="F2624" i="56" s="1"/>
  <c r="A2625" i="56"/>
  <c r="F2625" i="56" s="1"/>
  <c r="A2626" i="56"/>
  <c r="F2626" i="56" s="1"/>
  <c r="A2627" i="56"/>
  <c r="F2627" i="56" s="1"/>
  <c r="A2628" i="56"/>
  <c r="F2628" i="56" s="1"/>
  <c r="A2629" i="56"/>
  <c r="F2629" i="56" s="1"/>
  <c r="A2630" i="56"/>
  <c r="F2630" i="56" s="1"/>
  <c r="A2631" i="56"/>
  <c r="F2631" i="56" s="1"/>
  <c r="A2632" i="56"/>
  <c r="F2632" i="56" s="1"/>
  <c r="A2633" i="56"/>
  <c r="F2633" i="56" s="1"/>
  <c r="A2634" i="56"/>
  <c r="F2634" i="56" s="1"/>
  <c r="A2635" i="56"/>
  <c r="F2635" i="56" s="1"/>
  <c r="A2636" i="56"/>
  <c r="F2636" i="56" s="1"/>
  <c r="A2637" i="56"/>
  <c r="F2637" i="56" s="1"/>
  <c r="A2638" i="56"/>
  <c r="F2638" i="56"/>
  <c r="A2639" i="56"/>
  <c r="F2639" i="56" s="1"/>
  <c r="A2640" i="56"/>
  <c r="F2640" i="56" s="1"/>
  <c r="A2641" i="56"/>
  <c r="F2641" i="56" s="1"/>
  <c r="A2642" i="56"/>
  <c r="F2642" i="56" s="1"/>
  <c r="A2643" i="56"/>
  <c r="F2643" i="56" s="1"/>
  <c r="A2644" i="56"/>
  <c r="F2644" i="56" s="1"/>
  <c r="A2645" i="56"/>
  <c r="F2645" i="56" s="1"/>
  <c r="A2646" i="56"/>
  <c r="F2646" i="56" s="1"/>
  <c r="A2647" i="56"/>
  <c r="F2647" i="56" s="1"/>
  <c r="A2648" i="56"/>
  <c r="F2648" i="56" s="1"/>
  <c r="A2649" i="56"/>
  <c r="F2649" i="56" s="1"/>
  <c r="A2650" i="56"/>
  <c r="F2650" i="56" s="1"/>
  <c r="A2651" i="56"/>
  <c r="F2651" i="56" s="1"/>
  <c r="A2652" i="56"/>
  <c r="F2652" i="56" s="1"/>
  <c r="A2653" i="56"/>
  <c r="F2653" i="56" s="1"/>
  <c r="A2654" i="56"/>
  <c r="F2654" i="56" s="1"/>
  <c r="A2655" i="56"/>
  <c r="F2655" i="56" s="1"/>
  <c r="A2656" i="56"/>
  <c r="F2656" i="56" s="1"/>
  <c r="A2657" i="56"/>
  <c r="F2657" i="56" s="1"/>
  <c r="A2658" i="56"/>
  <c r="F2658" i="56" s="1"/>
  <c r="A2659" i="56"/>
  <c r="F2659" i="56" s="1"/>
  <c r="A2660" i="56"/>
  <c r="F2660" i="56" s="1"/>
  <c r="A2661" i="56"/>
  <c r="F2661" i="56" s="1"/>
  <c r="A2662" i="56"/>
  <c r="F2662" i="56" s="1"/>
  <c r="A2663" i="56"/>
  <c r="F2663" i="56" s="1"/>
  <c r="A2664" i="56"/>
  <c r="F2664" i="56" s="1"/>
  <c r="A2665" i="56"/>
  <c r="F2665" i="56" s="1"/>
  <c r="A2666" i="56"/>
  <c r="F2666" i="56" s="1"/>
  <c r="A2667" i="56"/>
  <c r="F2667" i="56" s="1"/>
  <c r="A2668" i="56"/>
  <c r="F2668" i="56" s="1"/>
  <c r="A2669" i="56"/>
  <c r="F2669" i="56" s="1"/>
  <c r="A2670" i="56"/>
  <c r="F2670" i="56" s="1"/>
  <c r="A2671" i="56"/>
  <c r="F2671" i="56" s="1"/>
  <c r="A2672" i="56"/>
  <c r="F2672" i="56" s="1"/>
  <c r="A2673" i="56"/>
  <c r="F2673" i="56" s="1"/>
  <c r="A2674" i="56"/>
  <c r="F2674" i="56" s="1"/>
  <c r="A2675" i="56"/>
  <c r="F2675" i="56" s="1"/>
  <c r="A2676" i="56"/>
  <c r="F2676" i="56" s="1"/>
  <c r="A2677" i="56"/>
  <c r="F2677" i="56" s="1"/>
  <c r="A2678" i="56"/>
  <c r="F2678" i="56" s="1"/>
  <c r="A2679" i="56"/>
  <c r="F2679" i="56" s="1"/>
  <c r="A2680" i="56"/>
  <c r="F2680" i="56" s="1"/>
  <c r="A2681" i="56"/>
  <c r="F2681" i="56" s="1"/>
  <c r="A2682" i="56"/>
  <c r="F2682" i="56" s="1"/>
  <c r="A2683" i="56"/>
  <c r="F2683" i="56" s="1"/>
  <c r="A2684" i="56"/>
  <c r="F2684" i="56" s="1"/>
  <c r="A2685" i="56"/>
  <c r="F2685" i="56" s="1"/>
  <c r="A2686" i="56"/>
  <c r="F2686" i="56" s="1"/>
  <c r="A2687" i="56"/>
  <c r="F2687" i="56" s="1"/>
  <c r="A2688" i="56"/>
  <c r="F2688" i="56" s="1"/>
  <c r="A2689" i="56"/>
  <c r="F2689" i="56" s="1"/>
  <c r="A2690" i="56"/>
  <c r="F2690" i="56" s="1"/>
  <c r="A2691" i="56"/>
  <c r="F2691" i="56" s="1"/>
  <c r="A2692" i="56"/>
  <c r="F2692" i="56" s="1"/>
  <c r="A2693" i="56"/>
  <c r="F2693" i="56" s="1"/>
  <c r="A2694" i="56"/>
  <c r="F2694" i="56" s="1"/>
  <c r="A2695" i="56"/>
  <c r="F2695" i="56" s="1"/>
  <c r="A2696" i="56"/>
  <c r="F2696" i="56" s="1"/>
  <c r="A2697" i="56"/>
  <c r="F2697" i="56" s="1"/>
  <c r="A2698" i="56"/>
  <c r="F2698" i="56" s="1"/>
  <c r="A2699" i="56"/>
  <c r="F2699" i="56" s="1"/>
  <c r="A2700" i="56"/>
  <c r="F2700" i="56" s="1"/>
  <c r="A2701" i="56"/>
  <c r="F2701" i="56" s="1"/>
  <c r="A2702" i="56"/>
  <c r="F2702" i="56" s="1"/>
  <c r="A2703" i="56"/>
  <c r="F2703" i="56" s="1"/>
  <c r="A2704" i="56"/>
  <c r="F2704" i="56" s="1"/>
  <c r="A2705" i="56"/>
  <c r="F2705" i="56" s="1"/>
  <c r="A2706" i="56"/>
  <c r="F2706" i="56" s="1"/>
  <c r="A2707" i="56"/>
  <c r="F2707" i="56" s="1"/>
  <c r="A2708" i="56"/>
  <c r="F2708" i="56" s="1"/>
  <c r="A2709" i="56"/>
  <c r="F2709" i="56" s="1"/>
  <c r="A2710" i="56"/>
  <c r="F2710" i="56" s="1"/>
  <c r="A2711" i="56"/>
  <c r="F2711" i="56" s="1"/>
  <c r="A2712" i="56"/>
  <c r="F2712" i="56" s="1"/>
  <c r="A2713" i="56"/>
  <c r="F2713" i="56" s="1"/>
  <c r="A2714" i="56"/>
  <c r="F2714" i="56" s="1"/>
  <c r="A2715" i="56"/>
  <c r="F2715" i="56" s="1"/>
  <c r="A2716" i="56"/>
  <c r="F2716" i="56" s="1"/>
  <c r="A2717" i="56"/>
  <c r="F2717" i="56" s="1"/>
  <c r="A2718" i="56"/>
  <c r="F2718" i="56" s="1"/>
  <c r="A2719" i="56"/>
  <c r="F2719" i="56" s="1"/>
  <c r="A2720" i="56"/>
  <c r="F2720" i="56" s="1"/>
  <c r="A2721" i="56"/>
  <c r="F2721" i="56" s="1"/>
  <c r="A2722" i="56"/>
  <c r="F2722" i="56" s="1"/>
  <c r="A2723" i="56"/>
  <c r="F2723" i="56" s="1"/>
  <c r="A2724" i="56"/>
  <c r="F2724" i="56" s="1"/>
  <c r="A2725" i="56"/>
  <c r="F2725" i="56" s="1"/>
  <c r="A2726" i="56"/>
  <c r="F2726" i="56" s="1"/>
  <c r="A2727" i="56"/>
  <c r="F2727" i="56" s="1"/>
  <c r="A2728" i="56"/>
  <c r="F2728" i="56" s="1"/>
  <c r="A2729" i="56"/>
  <c r="F2729" i="56" s="1"/>
  <c r="A2730" i="56"/>
  <c r="F2730" i="56" s="1"/>
  <c r="A2731" i="56"/>
  <c r="F2731" i="56" s="1"/>
  <c r="A2732" i="56"/>
  <c r="F2732" i="56" s="1"/>
  <c r="A2733" i="56"/>
  <c r="F2733" i="56" s="1"/>
  <c r="A2734" i="56"/>
  <c r="F2734" i="56" s="1"/>
  <c r="A2735" i="56"/>
  <c r="F2735" i="56" s="1"/>
  <c r="A2736" i="56"/>
  <c r="F2736" i="56" s="1"/>
  <c r="A2737" i="56"/>
  <c r="F2737" i="56" s="1"/>
  <c r="A2738" i="56"/>
  <c r="F2738" i="56" s="1"/>
  <c r="A2739" i="56"/>
  <c r="F2739" i="56" s="1"/>
  <c r="A2740" i="56"/>
  <c r="F2740" i="56" s="1"/>
  <c r="A2741" i="56"/>
  <c r="F2741" i="56" s="1"/>
  <c r="A2742" i="56"/>
  <c r="F2742" i="56" s="1"/>
  <c r="A2743" i="56"/>
  <c r="F2743" i="56" s="1"/>
  <c r="A2744" i="56"/>
  <c r="F2744" i="56" s="1"/>
  <c r="A2745" i="56"/>
  <c r="F2745" i="56" s="1"/>
  <c r="A2746" i="56"/>
  <c r="F2746" i="56" s="1"/>
  <c r="A2747" i="56"/>
  <c r="F2747" i="56" s="1"/>
  <c r="A2748" i="56"/>
  <c r="F2748" i="56" s="1"/>
  <c r="A2749" i="56"/>
  <c r="F2749" i="56" s="1"/>
  <c r="A2750" i="56"/>
  <c r="F2750" i="56" s="1"/>
  <c r="A2751" i="56"/>
  <c r="F2751" i="56" s="1"/>
  <c r="A2752" i="56"/>
  <c r="F2752" i="56" s="1"/>
  <c r="A2753" i="56"/>
  <c r="F2753" i="56" s="1"/>
  <c r="A2754" i="56"/>
  <c r="F2754" i="56" s="1"/>
  <c r="A2755" i="56"/>
  <c r="F2755" i="56" s="1"/>
  <c r="A2756" i="56"/>
  <c r="F2756" i="56"/>
  <c r="A2757" i="56"/>
  <c r="F2757" i="56" s="1"/>
  <c r="A2758" i="56"/>
  <c r="F2758" i="56" s="1"/>
  <c r="A2759" i="56"/>
  <c r="F2759" i="56" s="1"/>
  <c r="A2760" i="56"/>
  <c r="F2760" i="56" s="1"/>
  <c r="A2761" i="56"/>
  <c r="F2761" i="56" s="1"/>
  <c r="A2762" i="56"/>
  <c r="F2762" i="56" s="1"/>
  <c r="A2763" i="56"/>
  <c r="F2763" i="56" s="1"/>
  <c r="A2764" i="56"/>
  <c r="F2764" i="56" s="1"/>
  <c r="A2765" i="56"/>
  <c r="F2765" i="56" s="1"/>
  <c r="A2766" i="56"/>
  <c r="F2766" i="56" s="1"/>
  <c r="A2767" i="56"/>
  <c r="F2767" i="56" s="1"/>
  <c r="A2768" i="56"/>
  <c r="F2768" i="56" s="1"/>
  <c r="A2769" i="56"/>
  <c r="F2769" i="56" s="1"/>
  <c r="A2770" i="56"/>
  <c r="F2770" i="56" s="1"/>
  <c r="A2771" i="56"/>
  <c r="F2771" i="56" s="1"/>
  <c r="A2772" i="56"/>
  <c r="F2772" i="56" s="1"/>
  <c r="A2773" i="56"/>
  <c r="F2773" i="56" s="1"/>
  <c r="A2774" i="56"/>
  <c r="F2774" i="56" s="1"/>
  <c r="A2775" i="56"/>
  <c r="F2775" i="56" s="1"/>
  <c r="A2776" i="56"/>
  <c r="F2776" i="56" s="1"/>
  <c r="A2777" i="56"/>
  <c r="F2777" i="56" s="1"/>
  <c r="A2778" i="56"/>
  <c r="F2778" i="56" s="1"/>
  <c r="A2779" i="56"/>
  <c r="F2779" i="56" s="1"/>
  <c r="A2780" i="56"/>
  <c r="F2780" i="56" s="1"/>
  <c r="A2781" i="56"/>
  <c r="F2781" i="56" s="1"/>
  <c r="A2782" i="56"/>
  <c r="F2782" i="56" s="1"/>
  <c r="A2783" i="56"/>
  <c r="F2783" i="56" s="1"/>
  <c r="A2784" i="56"/>
  <c r="F2784" i="56" s="1"/>
  <c r="A2785" i="56"/>
  <c r="F2785" i="56" s="1"/>
  <c r="A2786" i="56"/>
  <c r="F2786" i="56" s="1"/>
  <c r="A2787" i="56"/>
  <c r="F2787" i="56" s="1"/>
  <c r="A2788" i="56"/>
  <c r="F2788" i="56" s="1"/>
  <c r="A2789" i="56"/>
  <c r="F2789" i="56" s="1"/>
  <c r="A2790" i="56"/>
  <c r="F2790" i="56" s="1"/>
  <c r="A2791" i="56"/>
  <c r="F2791" i="56"/>
  <c r="A2792" i="56"/>
  <c r="F2792" i="56" s="1"/>
  <c r="A2793" i="56"/>
  <c r="F2793" i="56" s="1"/>
  <c r="A2794" i="56"/>
  <c r="F2794" i="56" s="1"/>
  <c r="A2795" i="56"/>
  <c r="F2795" i="56" s="1"/>
  <c r="A2796" i="56"/>
  <c r="F2796" i="56" s="1"/>
  <c r="A2797" i="56"/>
  <c r="F2797" i="56" s="1"/>
  <c r="A2798" i="56"/>
  <c r="F2798" i="56" s="1"/>
  <c r="A2799" i="56"/>
  <c r="F2799" i="56" s="1"/>
  <c r="A2800" i="56"/>
  <c r="F2800" i="56" s="1"/>
  <c r="A2801" i="56"/>
  <c r="F2801" i="56" s="1"/>
  <c r="A2802" i="56"/>
  <c r="F2802" i="56" s="1"/>
  <c r="A2803" i="56"/>
  <c r="F2803" i="56" s="1"/>
  <c r="U350" i="63"/>
  <c r="A2804" i="56"/>
  <c r="F2804" i="56" s="1"/>
  <c r="A2805" i="56"/>
  <c r="F2805" i="56" s="1"/>
  <c r="A2806" i="56"/>
  <c r="F2806" i="56" s="1"/>
  <c r="A2807" i="56"/>
  <c r="F2807" i="56" s="1"/>
  <c r="A2808" i="56"/>
  <c r="F2808" i="56" s="1"/>
  <c r="A2809" i="56"/>
  <c r="F2809" i="56" s="1"/>
  <c r="A2810" i="56"/>
  <c r="F2810" i="56" s="1"/>
  <c r="A2811" i="56"/>
  <c r="F2811" i="56" s="1"/>
  <c r="A2812" i="56"/>
  <c r="F2812" i="56" s="1"/>
  <c r="A2813" i="56"/>
  <c r="F2813" i="56" s="1"/>
  <c r="A2814" i="56"/>
  <c r="F2814" i="56" s="1"/>
  <c r="A2815" i="56"/>
  <c r="F2815" i="56" s="1"/>
  <c r="A2816" i="56"/>
  <c r="F2816" i="56" s="1"/>
  <c r="A2817" i="56"/>
  <c r="F2817" i="56" s="1"/>
  <c r="A2818" i="56"/>
  <c r="F2818" i="56" s="1"/>
  <c r="A2819" i="56"/>
  <c r="F2819" i="56" s="1"/>
  <c r="A2820" i="56"/>
  <c r="F2820" i="56" s="1"/>
  <c r="A2821" i="56"/>
  <c r="F2821" i="56" s="1"/>
  <c r="A2822" i="56"/>
  <c r="F2822" i="56" s="1"/>
  <c r="A2823" i="56"/>
  <c r="F2823" i="56" s="1"/>
  <c r="A2824" i="56"/>
  <c r="F2824" i="56" s="1"/>
  <c r="A2825" i="56"/>
  <c r="F2825" i="56" s="1"/>
  <c r="A2826" i="56"/>
  <c r="F2826" i="56" s="1"/>
  <c r="A2827" i="56"/>
  <c r="F2827" i="56" s="1"/>
  <c r="A2828" i="56"/>
  <c r="F2828" i="56" s="1"/>
  <c r="A2829" i="56"/>
  <c r="F2829" i="56" s="1"/>
  <c r="A2830" i="56"/>
  <c r="F2830" i="56" s="1"/>
  <c r="A2831" i="56"/>
  <c r="F2831" i="56" s="1"/>
  <c r="A2832" i="56"/>
  <c r="F2832" i="56" s="1"/>
  <c r="A2833" i="56"/>
  <c r="F2833" i="56" s="1"/>
  <c r="A2834" i="56"/>
  <c r="F2834" i="56" s="1"/>
  <c r="A2835" i="56"/>
  <c r="F2835" i="56" s="1"/>
  <c r="A2836" i="56"/>
  <c r="F2836" i="56" s="1"/>
  <c r="A2837" i="56"/>
  <c r="F2837" i="56" s="1"/>
  <c r="A2838" i="56"/>
  <c r="F2838" i="56" s="1"/>
  <c r="A2839" i="56"/>
  <c r="F2839" i="56" s="1"/>
  <c r="A2840" i="56"/>
  <c r="F2840" i="56" s="1"/>
  <c r="A2841" i="56"/>
  <c r="F2841" i="56" s="1"/>
  <c r="A2842" i="56"/>
  <c r="F2842" i="56" s="1"/>
  <c r="A2843" i="56"/>
  <c r="F2843" i="56" s="1"/>
  <c r="A2844" i="56"/>
  <c r="F2844" i="56" s="1"/>
  <c r="A2845" i="56"/>
  <c r="F2845" i="56" s="1"/>
  <c r="A2846" i="56"/>
  <c r="F2846" i="56" s="1"/>
  <c r="A2847" i="56"/>
  <c r="F2847" i="56" s="1"/>
  <c r="A2848" i="56"/>
  <c r="F2848" i="56" s="1"/>
  <c r="A2849" i="56"/>
  <c r="F2849" i="56" s="1"/>
  <c r="A2850" i="56"/>
  <c r="F2850" i="56" s="1"/>
  <c r="A2851" i="56"/>
  <c r="F2851" i="56" s="1"/>
  <c r="A2852" i="56"/>
  <c r="F2852" i="56" s="1"/>
  <c r="A2853" i="56"/>
  <c r="F2853" i="56" s="1"/>
  <c r="A2854" i="56"/>
  <c r="F2854" i="56" s="1"/>
  <c r="A2855" i="56"/>
  <c r="F2855" i="56" s="1"/>
  <c r="A2856" i="56"/>
  <c r="F2856" i="56" s="1"/>
  <c r="A2857" i="56"/>
  <c r="F2857" i="56" s="1"/>
  <c r="A2858" i="56"/>
  <c r="F2858" i="56" s="1"/>
  <c r="A2859" i="56"/>
  <c r="F2859" i="56" s="1"/>
  <c r="A2860" i="56"/>
  <c r="F2860" i="56" s="1"/>
  <c r="A2861" i="56"/>
  <c r="F2861" i="56" s="1"/>
  <c r="A2862" i="56"/>
  <c r="F2862" i="56" s="1"/>
  <c r="A2863" i="56"/>
  <c r="F2863" i="56" s="1"/>
  <c r="A2864" i="56"/>
  <c r="F2864" i="56" s="1"/>
  <c r="A2865" i="56"/>
  <c r="F2865" i="56" s="1"/>
  <c r="A2866" i="56"/>
  <c r="F2866" i="56" s="1"/>
  <c r="A2867" i="56"/>
  <c r="F2867" i="56" s="1"/>
  <c r="A2868" i="56"/>
  <c r="F2868" i="56" s="1"/>
  <c r="A2869" i="56"/>
  <c r="F2869" i="56" s="1"/>
  <c r="A2870" i="56"/>
  <c r="F2870" i="56" s="1"/>
  <c r="A2871" i="56"/>
  <c r="F2871" i="56" s="1"/>
  <c r="A2872" i="56"/>
  <c r="F2872" i="56" s="1"/>
  <c r="A2873" i="56"/>
  <c r="F2873" i="56" s="1"/>
  <c r="A2874" i="56"/>
  <c r="F2874" i="56" s="1"/>
  <c r="A2875" i="56"/>
  <c r="F2875" i="56" s="1"/>
  <c r="A2876" i="56"/>
  <c r="F2876" i="56" s="1"/>
  <c r="A2877" i="56"/>
  <c r="F2877" i="56" s="1"/>
  <c r="A2878" i="56"/>
  <c r="F2878" i="56" s="1"/>
  <c r="A2879" i="56"/>
  <c r="F2879" i="56" s="1"/>
  <c r="A2880" i="56"/>
  <c r="F2880" i="56" s="1"/>
  <c r="A2881" i="56"/>
  <c r="F2881" i="56" s="1"/>
  <c r="A2882" i="56"/>
  <c r="F2882" i="56" s="1"/>
  <c r="A2883" i="56"/>
  <c r="F2883" i="56" s="1"/>
  <c r="A2884" i="56"/>
  <c r="F2884" i="56" s="1"/>
  <c r="A2885" i="56"/>
  <c r="F2885" i="56" s="1"/>
  <c r="A2886" i="56"/>
  <c r="F2886" i="56" s="1"/>
  <c r="A2887" i="56"/>
  <c r="F2887" i="56" s="1"/>
  <c r="A2888" i="56"/>
  <c r="F2888" i="56" s="1"/>
  <c r="A2889" i="56"/>
  <c r="F2889" i="56" s="1"/>
  <c r="A2890" i="56"/>
  <c r="F2890" i="56" s="1"/>
  <c r="A2891" i="56"/>
  <c r="F2891" i="56" s="1"/>
  <c r="A2892" i="56"/>
  <c r="F2892" i="56" s="1"/>
  <c r="A2893" i="56"/>
  <c r="F2893" i="56" s="1"/>
  <c r="A2894" i="56"/>
  <c r="F2894" i="56" s="1"/>
  <c r="A2895" i="56"/>
  <c r="F2895" i="56" s="1"/>
  <c r="A2896" i="56"/>
  <c r="F2896" i="56" s="1"/>
  <c r="A2897" i="56"/>
  <c r="F2897" i="56" s="1"/>
  <c r="A2898" i="56"/>
  <c r="F2898" i="56" s="1"/>
  <c r="A2899" i="56"/>
  <c r="F2899" i="56" s="1"/>
  <c r="A2900" i="56"/>
  <c r="F2900" i="56" s="1"/>
  <c r="A2901" i="56"/>
  <c r="F2901" i="56" s="1"/>
  <c r="A2902" i="56"/>
  <c r="F2902" i="56" s="1"/>
  <c r="A2903" i="56"/>
  <c r="F2903" i="56" s="1"/>
  <c r="A2904" i="56"/>
  <c r="F2904" i="56" s="1"/>
  <c r="A2905" i="56"/>
  <c r="F2905" i="56" s="1"/>
  <c r="A2906" i="56"/>
  <c r="F2906" i="56" s="1"/>
  <c r="A2907" i="56"/>
  <c r="F2907" i="56" s="1"/>
  <c r="A2908" i="56"/>
  <c r="F2908" i="56" s="1"/>
  <c r="A2909" i="56"/>
  <c r="F2909" i="56" s="1"/>
  <c r="A2910" i="56"/>
  <c r="F2910" i="56" s="1"/>
  <c r="A2911" i="56"/>
  <c r="F2911" i="56" s="1"/>
  <c r="A2912" i="56"/>
  <c r="F2912" i="56" s="1"/>
  <c r="A2913" i="56"/>
  <c r="F2913" i="56" s="1"/>
  <c r="A2914" i="56"/>
  <c r="F2914" i="56" s="1"/>
  <c r="A2915" i="56"/>
  <c r="F2915" i="56" s="1"/>
  <c r="A2916" i="56"/>
  <c r="F2916" i="56" s="1"/>
  <c r="A2917" i="56"/>
  <c r="F2917" i="56" s="1"/>
  <c r="A2918" i="56"/>
  <c r="F2918" i="56" s="1"/>
  <c r="A2919" i="56"/>
  <c r="F2919" i="56" s="1"/>
  <c r="A2920" i="56"/>
  <c r="F2920" i="56" s="1"/>
  <c r="A2921" i="56"/>
  <c r="F2921" i="56" s="1"/>
  <c r="A2922" i="56"/>
  <c r="F2922" i="56" s="1"/>
  <c r="A2923" i="56"/>
  <c r="F2923" i="56" s="1"/>
  <c r="A2924" i="56"/>
  <c r="F2924" i="56" s="1"/>
  <c r="A2925" i="56"/>
  <c r="F2925" i="56" s="1"/>
  <c r="A2926" i="56"/>
  <c r="F2926" i="56" s="1"/>
  <c r="A2927" i="56"/>
  <c r="F2927" i="56" s="1"/>
  <c r="A2928" i="56"/>
  <c r="F2928" i="56" s="1"/>
  <c r="A2929" i="56"/>
  <c r="F2929" i="56" s="1"/>
  <c r="A2930" i="56"/>
  <c r="F2930" i="56" s="1"/>
  <c r="A2931" i="56"/>
  <c r="F2931" i="56" s="1"/>
  <c r="A2932" i="56"/>
  <c r="F2932" i="56" s="1"/>
  <c r="A2933" i="56"/>
  <c r="F2933" i="56" s="1"/>
  <c r="A2934" i="56"/>
  <c r="F2934" i="56" s="1"/>
  <c r="A2935" i="56"/>
  <c r="F2935" i="56" s="1"/>
  <c r="A2936" i="56"/>
  <c r="F2936" i="56" s="1"/>
  <c r="A2937" i="56"/>
  <c r="F2937" i="56" s="1"/>
  <c r="A2938" i="56"/>
  <c r="F2938" i="56" s="1"/>
  <c r="A2939" i="56"/>
  <c r="F2939" i="56" s="1"/>
  <c r="A2940" i="56"/>
  <c r="F2940" i="56" s="1"/>
  <c r="A2941" i="56"/>
  <c r="F2941" i="56" s="1"/>
  <c r="A2942" i="56"/>
  <c r="F2942" i="56" s="1"/>
  <c r="A2943" i="56"/>
  <c r="F2943" i="56" s="1"/>
  <c r="A2944" i="56"/>
  <c r="F2944" i="56" s="1"/>
  <c r="A2945" i="56"/>
  <c r="F2945" i="56" s="1"/>
  <c r="A2946" i="56"/>
  <c r="F2946" i="56" s="1"/>
  <c r="A2947" i="56"/>
  <c r="F2947" i="56" s="1"/>
  <c r="A2948" i="56"/>
  <c r="F2948" i="56" s="1"/>
  <c r="A2949" i="56"/>
  <c r="F2949" i="56" s="1"/>
  <c r="A2950" i="56"/>
  <c r="F2950" i="56" s="1"/>
  <c r="A2951" i="56"/>
  <c r="F2951" i="56" s="1"/>
  <c r="A2952" i="56"/>
  <c r="F2952" i="56" s="1"/>
  <c r="A2953" i="56"/>
  <c r="F2953" i="56" s="1"/>
  <c r="A2954" i="56"/>
  <c r="F2954" i="56" s="1"/>
  <c r="A2955" i="56"/>
  <c r="F2955" i="56" s="1"/>
  <c r="A2956" i="56"/>
  <c r="F2956" i="56" s="1"/>
  <c r="A2957" i="56"/>
  <c r="F2957" i="56" s="1"/>
  <c r="A2958" i="56"/>
  <c r="F2958" i="56" s="1"/>
  <c r="A2959" i="56"/>
  <c r="F2959" i="56" s="1"/>
  <c r="A2960" i="56"/>
  <c r="F2960" i="56" s="1"/>
  <c r="A2961" i="56"/>
  <c r="F2961" i="56" s="1"/>
  <c r="A2962" i="56"/>
  <c r="F2962" i="56" s="1"/>
  <c r="A2963" i="56"/>
  <c r="F2963" i="56" s="1"/>
  <c r="A2964" i="56"/>
  <c r="F2964" i="56" s="1"/>
  <c r="A2965" i="56"/>
  <c r="F2965" i="56" s="1"/>
  <c r="A2966" i="56"/>
  <c r="F2966" i="56" s="1"/>
  <c r="A2967" i="56"/>
  <c r="F2967" i="56" s="1"/>
  <c r="A2968" i="56"/>
  <c r="F2968" i="56" s="1"/>
  <c r="A2969" i="56"/>
  <c r="F2969" i="56" s="1"/>
  <c r="A2970" i="56"/>
  <c r="F2970" i="56" s="1"/>
  <c r="A2971" i="56"/>
  <c r="F2971" i="56" s="1"/>
  <c r="A2972" i="56"/>
  <c r="F2972" i="56" s="1"/>
  <c r="A2973" i="56"/>
  <c r="F2973" i="56" s="1"/>
  <c r="A2974" i="56"/>
  <c r="F2974" i="56" s="1"/>
  <c r="A2975" i="56"/>
  <c r="F2975" i="56" s="1"/>
  <c r="A2976" i="56"/>
  <c r="F2976" i="56" s="1"/>
  <c r="A2977" i="56"/>
  <c r="F2977" i="56" s="1"/>
  <c r="A2978" i="56"/>
  <c r="F2978" i="56" s="1"/>
  <c r="A2979" i="56"/>
  <c r="F2979" i="56" s="1"/>
  <c r="A2980" i="56"/>
  <c r="F2980" i="56" s="1"/>
  <c r="A2981" i="56"/>
  <c r="F2981" i="56" s="1"/>
  <c r="A2982" i="56"/>
  <c r="F2982" i="56" s="1"/>
  <c r="A2983" i="56"/>
  <c r="F2983" i="56" s="1"/>
  <c r="A2984" i="56"/>
  <c r="F2984" i="56" s="1"/>
  <c r="A2985" i="56"/>
  <c r="F2985" i="56" s="1"/>
  <c r="A2986" i="56"/>
  <c r="F2986" i="56" s="1"/>
  <c r="A2987" i="56"/>
  <c r="F2987" i="56" s="1"/>
  <c r="A2988" i="56"/>
  <c r="F2988" i="56" s="1"/>
  <c r="A2989" i="56"/>
  <c r="F2989" i="56" s="1"/>
  <c r="A2990" i="56"/>
  <c r="F2990" i="56" s="1"/>
  <c r="A2991" i="56"/>
  <c r="F2991" i="56" s="1"/>
  <c r="A2992" i="56"/>
  <c r="F2992" i="56" s="1"/>
  <c r="A2993" i="56"/>
  <c r="F2993" i="56" s="1"/>
  <c r="A2994" i="56"/>
  <c r="F2994" i="56" s="1"/>
  <c r="A2995" i="56"/>
  <c r="F2995" i="56" s="1"/>
  <c r="A2996" i="56"/>
  <c r="F2996" i="56" s="1"/>
  <c r="A2997" i="56"/>
  <c r="F2997" i="56" s="1"/>
  <c r="A2998" i="56"/>
  <c r="F2998" i="56" s="1"/>
  <c r="A2999" i="56"/>
  <c r="F2999" i="56" s="1"/>
  <c r="A3000" i="56"/>
  <c r="F3000" i="56" s="1"/>
  <c r="A3001" i="56"/>
  <c r="F3001" i="56" s="1"/>
  <c r="A3002" i="56"/>
  <c r="F3002" i="56" s="1"/>
  <c r="A3003" i="56"/>
  <c r="F3003" i="56" s="1"/>
  <c r="A3004" i="56"/>
  <c r="F3004" i="56" s="1"/>
  <c r="A3005" i="56"/>
  <c r="F3005" i="56" s="1"/>
  <c r="A3006" i="56"/>
  <c r="F3006" i="56" s="1"/>
  <c r="A3007" i="56"/>
  <c r="F3007" i="56" s="1"/>
  <c r="A3008" i="56"/>
  <c r="F3008" i="56" s="1"/>
  <c r="A3009" i="56"/>
  <c r="F3009" i="56" s="1"/>
  <c r="A3010" i="56"/>
  <c r="F3010" i="56" s="1"/>
  <c r="A3011" i="56"/>
  <c r="F3011" i="56" s="1"/>
  <c r="A3012" i="56"/>
  <c r="F3012" i="56" s="1"/>
  <c r="A3013" i="56"/>
  <c r="F3013" i="56" s="1"/>
  <c r="A3014" i="56"/>
  <c r="F3014" i="56" s="1"/>
  <c r="A3015" i="56"/>
  <c r="F3015" i="56" s="1"/>
  <c r="A3016" i="56"/>
  <c r="F3016" i="56" s="1"/>
  <c r="A3017" i="56"/>
  <c r="F3017" i="56" s="1"/>
  <c r="A3018" i="56"/>
  <c r="F3018" i="56" s="1"/>
  <c r="A3019" i="56"/>
  <c r="F3019" i="56" s="1"/>
  <c r="A3020" i="56"/>
  <c r="F3020" i="56" s="1"/>
  <c r="A3021" i="56"/>
  <c r="F3021" i="56" s="1"/>
  <c r="A3022" i="56"/>
  <c r="F3022" i="56" s="1"/>
  <c r="A3023" i="56"/>
  <c r="F3023" i="56" s="1"/>
  <c r="A3024" i="56"/>
  <c r="F3024" i="56" s="1"/>
  <c r="A3025" i="56"/>
  <c r="F3025" i="56" s="1"/>
  <c r="A3026" i="56"/>
  <c r="F3026" i="56" s="1"/>
  <c r="A3027" i="56"/>
  <c r="F3027" i="56" s="1"/>
  <c r="A3028" i="56"/>
  <c r="F3028" i="56" s="1"/>
  <c r="A3029" i="56"/>
  <c r="F3029" i="56" s="1"/>
  <c r="A3030" i="56"/>
  <c r="F3030" i="56" s="1"/>
  <c r="A3031" i="56"/>
  <c r="F3031" i="56" s="1"/>
  <c r="A3032" i="56"/>
  <c r="F3032" i="56" s="1"/>
  <c r="A3033" i="56"/>
  <c r="F3033" i="56" s="1"/>
  <c r="A3034" i="56"/>
  <c r="F3034" i="56" s="1"/>
  <c r="A3035" i="56"/>
  <c r="F3035" i="56" s="1"/>
  <c r="A3036" i="56"/>
  <c r="F3036" i="56" s="1"/>
  <c r="A3037" i="56"/>
  <c r="F3037" i="56" s="1"/>
  <c r="A3038" i="56"/>
  <c r="F3038" i="56" s="1"/>
  <c r="A3039" i="56"/>
  <c r="F3039" i="56" s="1"/>
  <c r="A3040" i="56"/>
  <c r="F3040" i="56" s="1"/>
  <c r="A3041" i="56"/>
  <c r="F3041" i="56" s="1"/>
  <c r="A3042" i="56"/>
  <c r="F3042" i="56" s="1"/>
  <c r="A3043" i="56"/>
  <c r="F3043" i="56" s="1"/>
  <c r="A3044" i="56"/>
  <c r="F3044" i="56" s="1"/>
  <c r="A3045" i="56"/>
  <c r="F3045" i="56" s="1"/>
  <c r="A3046" i="56"/>
  <c r="F3046" i="56" s="1"/>
  <c r="A3047" i="56"/>
  <c r="F3047" i="56" s="1"/>
  <c r="A3048" i="56"/>
  <c r="F3048" i="56" s="1"/>
  <c r="A3049" i="56"/>
  <c r="F3049" i="56" s="1"/>
  <c r="A3050" i="56"/>
  <c r="F3050" i="56" s="1"/>
  <c r="A3051" i="56"/>
  <c r="F3051" i="56" s="1"/>
  <c r="A3052" i="56"/>
  <c r="F3052" i="56" s="1"/>
  <c r="A3053" i="56"/>
  <c r="F3053" i="56" s="1"/>
  <c r="A3054" i="56"/>
  <c r="F3054" i="56" s="1"/>
  <c r="A3055" i="56"/>
  <c r="F3055" i="56" s="1"/>
  <c r="A3056" i="56"/>
  <c r="F3056" i="56" s="1"/>
  <c r="A3057" i="56"/>
  <c r="F3057" i="56" s="1"/>
  <c r="A3058" i="56"/>
  <c r="F3058" i="56" s="1"/>
  <c r="A3059" i="56"/>
  <c r="F3059" i="56" s="1"/>
  <c r="A3060" i="56"/>
  <c r="F3060" i="56" s="1"/>
  <c r="A3061" i="56"/>
  <c r="F3061" i="56" s="1"/>
  <c r="A3062" i="56"/>
  <c r="F3062" i="56" s="1"/>
  <c r="A3063" i="56"/>
  <c r="F3063" i="56" s="1"/>
  <c r="A3064" i="56"/>
  <c r="F3064" i="56" s="1"/>
  <c r="A3065" i="56"/>
  <c r="F3065" i="56" s="1"/>
  <c r="A3066" i="56"/>
  <c r="F3066" i="56" s="1"/>
  <c r="A3067" i="56"/>
  <c r="F3067" i="56" s="1"/>
  <c r="A3068" i="56"/>
  <c r="F3068" i="56" s="1"/>
  <c r="A3069" i="56"/>
  <c r="F3069" i="56" s="1"/>
  <c r="A3070" i="56"/>
  <c r="F3070" i="56" s="1"/>
  <c r="A3071" i="56"/>
  <c r="F3071" i="56" s="1"/>
  <c r="A3072" i="56"/>
  <c r="F3072" i="56" s="1"/>
  <c r="A3073" i="56"/>
  <c r="F3073" i="56" s="1"/>
  <c r="A3074" i="56"/>
  <c r="F3074" i="56" s="1"/>
  <c r="A3075" i="56"/>
  <c r="F3075" i="56" s="1"/>
  <c r="A3076" i="56"/>
  <c r="F3076" i="56" s="1"/>
  <c r="A3077" i="56"/>
  <c r="F3077" i="56" s="1"/>
  <c r="A3078" i="56"/>
  <c r="F3078" i="56" s="1"/>
  <c r="A3079" i="56"/>
  <c r="F3079" i="56" s="1"/>
  <c r="A3080" i="56"/>
  <c r="F3080" i="56" s="1"/>
  <c r="A3081" i="56"/>
  <c r="F3081" i="56" s="1"/>
  <c r="A3082" i="56"/>
  <c r="F3082" i="56" s="1"/>
  <c r="A3083" i="56"/>
  <c r="F3083" i="56" s="1"/>
  <c r="A3084" i="56"/>
  <c r="F3084" i="56" s="1"/>
  <c r="A3085" i="56"/>
  <c r="F3085" i="56" s="1"/>
  <c r="A3086" i="56"/>
  <c r="F3086" i="56" s="1"/>
  <c r="A3087" i="56"/>
  <c r="F3087" i="56" s="1"/>
  <c r="A3088" i="56"/>
  <c r="F3088" i="56" s="1"/>
  <c r="A3089" i="56"/>
  <c r="F3089" i="56" s="1"/>
  <c r="A3090" i="56"/>
  <c r="F3090" i="56" s="1"/>
  <c r="A3091" i="56"/>
  <c r="F3091" i="56" s="1"/>
  <c r="A3092" i="56"/>
  <c r="F3092" i="56" s="1"/>
  <c r="A3093" i="56"/>
  <c r="F3093" i="56" s="1"/>
  <c r="A3094" i="56"/>
  <c r="F3094" i="56" s="1"/>
  <c r="A3095" i="56"/>
  <c r="F3095" i="56" s="1"/>
  <c r="A3096" i="56"/>
  <c r="F3096" i="56" s="1"/>
  <c r="A3097" i="56"/>
  <c r="F3097" i="56" s="1"/>
  <c r="A3098" i="56"/>
  <c r="F3098" i="56" s="1"/>
  <c r="A3099" i="56"/>
  <c r="F3099" i="56" s="1"/>
  <c r="A3100" i="56"/>
  <c r="F3100" i="56" s="1"/>
  <c r="A3101" i="56"/>
  <c r="F3101" i="56" s="1"/>
  <c r="A3102" i="56"/>
  <c r="F3102" i="56" s="1"/>
  <c r="A3103" i="56"/>
  <c r="F3103" i="56" s="1"/>
  <c r="A3104" i="56"/>
  <c r="F3104" i="56" s="1"/>
  <c r="A3105" i="56"/>
  <c r="F3105" i="56" s="1"/>
  <c r="A3106" i="56"/>
  <c r="F3106" i="56" s="1"/>
  <c r="A3107" i="56"/>
  <c r="F3107" i="56" s="1"/>
  <c r="A3108" i="56"/>
  <c r="F3108" i="56" s="1"/>
  <c r="A3109" i="56"/>
  <c r="F3109" i="56" s="1"/>
  <c r="A3110" i="56"/>
  <c r="F3110" i="56" s="1"/>
  <c r="A3111" i="56"/>
  <c r="F3111" i="56" s="1"/>
  <c r="A3112" i="56"/>
  <c r="F3112" i="56" s="1"/>
  <c r="A3113" i="56"/>
  <c r="F3113" i="56" s="1"/>
  <c r="A3114" i="56"/>
  <c r="F3114" i="56" s="1"/>
  <c r="A3115" i="56"/>
  <c r="F3115" i="56" s="1"/>
  <c r="A3116" i="56"/>
  <c r="F3116" i="56" s="1"/>
  <c r="A3117" i="56"/>
  <c r="F3117" i="56" s="1"/>
  <c r="A3118" i="56"/>
  <c r="F3118" i="56" s="1"/>
  <c r="A3119" i="56"/>
  <c r="F3119" i="56" s="1"/>
  <c r="A3120" i="56"/>
  <c r="F3120" i="56" s="1"/>
  <c r="A3121" i="56"/>
  <c r="F3121" i="56" s="1"/>
  <c r="A3122" i="56"/>
  <c r="F3122" i="56" s="1"/>
  <c r="A3123" i="56"/>
  <c r="F3123" i="56" s="1"/>
  <c r="A3124" i="56"/>
  <c r="F3124" i="56" s="1"/>
  <c r="A3125" i="56"/>
  <c r="F3125" i="56" s="1"/>
  <c r="A3126" i="56"/>
  <c r="F3126" i="56" s="1"/>
  <c r="A3127" i="56"/>
  <c r="F3127" i="56" s="1"/>
  <c r="A3128" i="56"/>
  <c r="F3128" i="56" s="1"/>
  <c r="A3129" i="56"/>
  <c r="F3129" i="56" s="1"/>
  <c r="A3130" i="56"/>
  <c r="F3130" i="56" s="1"/>
  <c r="A3131" i="56"/>
  <c r="F3131" i="56" s="1"/>
  <c r="A3132" i="56"/>
  <c r="F3132" i="56" s="1"/>
  <c r="A3133" i="56"/>
  <c r="F3133" i="56" s="1"/>
  <c r="A3134" i="56"/>
  <c r="F3134" i="56" s="1"/>
  <c r="A3135" i="56"/>
  <c r="F3135" i="56" s="1"/>
  <c r="A3136" i="56"/>
  <c r="F3136" i="56" s="1"/>
  <c r="A3137" i="56"/>
  <c r="F3137" i="56" s="1"/>
  <c r="A3138" i="56"/>
  <c r="F3138" i="56" s="1"/>
  <c r="A3139" i="56"/>
  <c r="F3139" i="56" s="1"/>
  <c r="A3140" i="56"/>
  <c r="F3140" i="56" s="1"/>
  <c r="A3141" i="56"/>
  <c r="F3141" i="56" s="1"/>
  <c r="A3142" i="56"/>
  <c r="F3142" i="56" s="1"/>
  <c r="A3143" i="56"/>
  <c r="F3143" i="56" s="1"/>
  <c r="A3144" i="56"/>
  <c r="F3144" i="56" s="1"/>
  <c r="A3145" i="56"/>
  <c r="F3145" i="56" s="1"/>
  <c r="A3146" i="56"/>
  <c r="F3146" i="56" s="1"/>
  <c r="A3147" i="56"/>
  <c r="F3147" i="56" s="1"/>
  <c r="A3148" i="56"/>
  <c r="F3148" i="56" s="1"/>
  <c r="A3149" i="56"/>
  <c r="F3149" i="56" s="1"/>
  <c r="A3150" i="56"/>
  <c r="F3150" i="56" s="1"/>
  <c r="A3151" i="56"/>
  <c r="F3151" i="56" s="1"/>
  <c r="A3152" i="56"/>
  <c r="F3152" i="56" s="1"/>
  <c r="A3153" i="56"/>
  <c r="F3153" i="56" s="1"/>
  <c r="A3154" i="56"/>
  <c r="F3154" i="56" s="1"/>
  <c r="A3155" i="56"/>
  <c r="F3155" i="56" s="1"/>
  <c r="A3156" i="56"/>
  <c r="F3156" i="56" s="1"/>
  <c r="A3157" i="56"/>
  <c r="F3157" i="56" s="1"/>
  <c r="A3158" i="56"/>
  <c r="F3158" i="56" s="1"/>
  <c r="A3159" i="56"/>
  <c r="F3159" i="56" s="1"/>
  <c r="A3160" i="56"/>
  <c r="F3160" i="56" s="1"/>
  <c r="A3161" i="56"/>
  <c r="F3161" i="56" s="1"/>
  <c r="A3162" i="56"/>
  <c r="F3162" i="56" s="1"/>
  <c r="A3163" i="56"/>
  <c r="F3163" i="56" s="1"/>
  <c r="A3164" i="56"/>
  <c r="F3164" i="56" s="1"/>
  <c r="A3165" i="56"/>
  <c r="F3165" i="56" s="1"/>
  <c r="A3166" i="56"/>
  <c r="F3166" i="56" s="1"/>
  <c r="A3167" i="56"/>
  <c r="F3167" i="56" s="1"/>
  <c r="A3168" i="56"/>
  <c r="F3168" i="56" s="1"/>
  <c r="A3169" i="56"/>
  <c r="F3169" i="56" s="1"/>
  <c r="A3170" i="56"/>
  <c r="F3170" i="56" s="1"/>
  <c r="A3171" i="56"/>
  <c r="F3171" i="56" s="1"/>
  <c r="A3172" i="56"/>
  <c r="F3172" i="56" s="1"/>
  <c r="A3173" i="56"/>
  <c r="F3173" i="56" s="1"/>
  <c r="A3174" i="56"/>
  <c r="F3174" i="56" s="1"/>
  <c r="A3175" i="56"/>
  <c r="F3175" i="56" s="1"/>
  <c r="A3176" i="56"/>
  <c r="F3176" i="56" s="1"/>
  <c r="A3177" i="56"/>
  <c r="F3177" i="56" s="1"/>
  <c r="A3178" i="56"/>
  <c r="F3178" i="56" s="1"/>
  <c r="A3179" i="56"/>
  <c r="F3179" i="56" s="1"/>
  <c r="A3180" i="56"/>
  <c r="F3180" i="56" s="1"/>
  <c r="A3181" i="56"/>
  <c r="F3181" i="56" s="1"/>
  <c r="A3182" i="56"/>
  <c r="F3182" i="56" s="1"/>
  <c r="A3183" i="56"/>
  <c r="F3183" i="56" s="1"/>
  <c r="A3184" i="56"/>
  <c r="F3184" i="56" s="1"/>
  <c r="A3185" i="56"/>
  <c r="F3185" i="56" s="1"/>
  <c r="A3186" i="56"/>
  <c r="F3186" i="56" s="1"/>
  <c r="A3187" i="56"/>
  <c r="F3187" i="56" s="1"/>
  <c r="A3188" i="56"/>
  <c r="F3188" i="56" s="1"/>
  <c r="A3189" i="56"/>
  <c r="F3189" i="56" s="1"/>
  <c r="A3190" i="56"/>
  <c r="F3190" i="56" s="1"/>
  <c r="A3191" i="56"/>
  <c r="F3191" i="56" s="1"/>
  <c r="A3192" i="56"/>
  <c r="F3192" i="56" s="1"/>
  <c r="A3193" i="56"/>
  <c r="F3193" i="56" s="1"/>
  <c r="A3194" i="56"/>
  <c r="F3194" i="56" s="1"/>
  <c r="A3195" i="56"/>
  <c r="F3195" i="56" s="1"/>
  <c r="A3196" i="56"/>
  <c r="F3196" i="56" s="1"/>
  <c r="A3197" i="56"/>
  <c r="F3197" i="56" s="1"/>
  <c r="A3198" i="56"/>
  <c r="F3198" i="56" s="1"/>
  <c r="A3199" i="56"/>
  <c r="F3199" i="56" s="1"/>
  <c r="A3200" i="56"/>
  <c r="F3200" i="56" s="1"/>
  <c r="A3201" i="56"/>
  <c r="F3201" i="56" s="1"/>
  <c r="A3202" i="56"/>
  <c r="F3202" i="56" s="1"/>
  <c r="A3203" i="56"/>
  <c r="F3203" i="56" s="1"/>
  <c r="A3204" i="56"/>
  <c r="F3204" i="56" s="1"/>
  <c r="A3205" i="56"/>
  <c r="F3205" i="56" s="1"/>
  <c r="A3206" i="56"/>
  <c r="F3206" i="56" s="1"/>
  <c r="A3207" i="56"/>
  <c r="F3207" i="56" s="1"/>
  <c r="A3208" i="56"/>
  <c r="F3208" i="56" s="1"/>
  <c r="A3209" i="56"/>
  <c r="F3209" i="56" s="1"/>
  <c r="A3210" i="56"/>
  <c r="F3210" i="56" s="1"/>
  <c r="A3211" i="56"/>
  <c r="F3211" i="56" s="1"/>
  <c r="A3212" i="56"/>
  <c r="F3212" i="56" s="1"/>
  <c r="A3213" i="56"/>
  <c r="F3213" i="56" s="1"/>
  <c r="A3214" i="56"/>
  <c r="F3214" i="56" s="1"/>
  <c r="A3215" i="56"/>
  <c r="F3215" i="56" s="1"/>
  <c r="A3216" i="56"/>
  <c r="F3216" i="56" s="1"/>
  <c r="A3217" i="56"/>
  <c r="F3217" i="56" s="1"/>
  <c r="A3218" i="56"/>
  <c r="F3218" i="56" s="1"/>
  <c r="A3219" i="56"/>
  <c r="F3219" i="56" s="1"/>
  <c r="A3220" i="56"/>
  <c r="F3220" i="56" s="1"/>
  <c r="A3221" i="56"/>
  <c r="F3221" i="56" s="1"/>
  <c r="A3222" i="56"/>
  <c r="F3222" i="56" s="1"/>
  <c r="A3223" i="56"/>
  <c r="F3223" i="56" s="1"/>
  <c r="A3224" i="56"/>
  <c r="F3224" i="56" s="1"/>
  <c r="A3225" i="56"/>
  <c r="F3225" i="56" s="1"/>
  <c r="A3226" i="56"/>
  <c r="F3226" i="56" s="1"/>
  <c r="A3227" i="56"/>
  <c r="F3227" i="56" s="1"/>
  <c r="A3228" i="56"/>
  <c r="F3228" i="56" s="1"/>
  <c r="A3229" i="56"/>
  <c r="F3229" i="56" s="1"/>
  <c r="A3230" i="56"/>
  <c r="F3230" i="56" s="1"/>
  <c r="A3231" i="56"/>
  <c r="F3231" i="56" s="1"/>
  <c r="A3232" i="56"/>
  <c r="F3232" i="56" s="1"/>
  <c r="A3233" i="56"/>
  <c r="F3233" i="56" s="1"/>
  <c r="A3234" i="56"/>
  <c r="F3234" i="56" s="1"/>
  <c r="A3235" i="56"/>
  <c r="F3235" i="56" s="1"/>
  <c r="A3236" i="56"/>
  <c r="F3236" i="56" s="1"/>
  <c r="A3237" i="56"/>
  <c r="F3237" i="56" s="1"/>
  <c r="A3238" i="56"/>
  <c r="F3238" i="56" s="1"/>
  <c r="A3239" i="56"/>
  <c r="F3239" i="56" s="1"/>
  <c r="A3240" i="56"/>
  <c r="F3240" i="56" s="1"/>
  <c r="A3241" i="56"/>
  <c r="F3241" i="56" s="1"/>
  <c r="A3242" i="56"/>
  <c r="F3242" i="56" s="1"/>
  <c r="A3243" i="56"/>
  <c r="F3243" i="56" s="1"/>
  <c r="A3244" i="56"/>
  <c r="F3244" i="56" s="1"/>
  <c r="A3245" i="56"/>
  <c r="F3245" i="56" s="1"/>
  <c r="A3246" i="56"/>
  <c r="F3246" i="56" s="1"/>
  <c r="A3247" i="56"/>
  <c r="F3247" i="56" s="1"/>
  <c r="A3248" i="56"/>
  <c r="F3248" i="56" s="1"/>
  <c r="A3249" i="56"/>
  <c r="F3249" i="56" s="1"/>
  <c r="A3250" i="56"/>
  <c r="F3250" i="56" s="1"/>
  <c r="A3251" i="56"/>
  <c r="F3251" i="56" s="1"/>
  <c r="A3252" i="56"/>
  <c r="F3252" i="56" s="1"/>
  <c r="A3253" i="56"/>
  <c r="F3253" i="56" s="1"/>
  <c r="A3254" i="56"/>
  <c r="F3254" i="56" s="1"/>
  <c r="A3255" i="56"/>
  <c r="F3255" i="56" s="1"/>
  <c r="A3256" i="56"/>
  <c r="F3256" i="56" s="1"/>
  <c r="A3257" i="56"/>
  <c r="F3257" i="56" s="1"/>
  <c r="A3258" i="56"/>
  <c r="F3258" i="56" s="1"/>
  <c r="A3259" i="56"/>
  <c r="F3259" i="56" s="1"/>
  <c r="A3260" i="56"/>
  <c r="F3260" i="56" s="1"/>
  <c r="A3261" i="56"/>
  <c r="F3261" i="56" s="1"/>
  <c r="A3262" i="56"/>
  <c r="F3262" i="56" s="1"/>
  <c r="A3263" i="56"/>
  <c r="F3263" i="56" s="1"/>
  <c r="A3264" i="56"/>
  <c r="F3264" i="56" s="1"/>
  <c r="A3265" i="56"/>
  <c r="F3265" i="56" s="1"/>
  <c r="A3266" i="56"/>
  <c r="F3266" i="56" s="1"/>
  <c r="A3267" i="56"/>
  <c r="F3267" i="56" s="1"/>
  <c r="A3268" i="56"/>
  <c r="F3268" i="56" s="1"/>
  <c r="A3269" i="56"/>
  <c r="F3269" i="56" s="1"/>
  <c r="A3270" i="56"/>
  <c r="F3270" i="56" s="1"/>
  <c r="A3271" i="56"/>
  <c r="F3271" i="56" s="1"/>
  <c r="A3272" i="56"/>
  <c r="F3272" i="56" s="1"/>
  <c r="A3273" i="56"/>
  <c r="F3273" i="56" s="1"/>
  <c r="A3274" i="56"/>
  <c r="F3274" i="56" s="1"/>
  <c r="A3275" i="56"/>
  <c r="F3275" i="56" s="1"/>
  <c r="A3276" i="56"/>
  <c r="F3276" i="56" s="1"/>
  <c r="A3277" i="56"/>
  <c r="F3277" i="56" s="1"/>
  <c r="A3278" i="56"/>
  <c r="F3278" i="56" s="1"/>
  <c r="A3279" i="56"/>
  <c r="F3279" i="56" s="1"/>
  <c r="A3280" i="56"/>
  <c r="F3280" i="56" s="1"/>
  <c r="A3281" i="56"/>
  <c r="F3281" i="56" s="1"/>
  <c r="A3282" i="56"/>
  <c r="F3282" i="56" s="1"/>
  <c r="A3283" i="56"/>
  <c r="F3283" i="56" s="1"/>
  <c r="A3284" i="56"/>
  <c r="F3284" i="56" s="1"/>
  <c r="A3285" i="56"/>
  <c r="F3285" i="56" s="1"/>
  <c r="A3286" i="56"/>
  <c r="F3286" i="56" s="1"/>
  <c r="A3287" i="56"/>
  <c r="F3287" i="56" s="1"/>
  <c r="A3288" i="56"/>
  <c r="F3288" i="56" s="1"/>
  <c r="A3289" i="56"/>
  <c r="F3289" i="56" s="1"/>
  <c r="A3290" i="56"/>
  <c r="F3290" i="56" s="1"/>
  <c r="A3291" i="56"/>
  <c r="F3291" i="56" s="1"/>
  <c r="A3292" i="56"/>
  <c r="F3292" i="56" s="1"/>
  <c r="A3293" i="56"/>
  <c r="F3293" i="56" s="1"/>
  <c r="A3294" i="56"/>
  <c r="F3294" i="56" s="1"/>
  <c r="A3295" i="56"/>
  <c r="F3295" i="56" s="1"/>
  <c r="A3296" i="56"/>
  <c r="F3296" i="56" s="1"/>
  <c r="A3297" i="56"/>
  <c r="F3297" i="56" s="1"/>
  <c r="A3298" i="56"/>
  <c r="F3298" i="56" s="1"/>
  <c r="A3299" i="56"/>
  <c r="F3299" i="56" s="1"/>
  <c r="A3300" i="56"/>
  <c r="F3300" i="56" s="1"/>
  <c r="A3301" i="56"/>
  <c r="F3301" i="56" s="1"/>
  <c r="A3302" i="56"/>
  <c r="F3302" i="56" s="1"/>
  <c r="A3303" i="56"/>
  <c r="F3303" i="56" s="1"/>
  <c r="A3304" i="56"/>
  <c r="F3304" i="56" s="1"/>
  <c r="A3305" i="56"/>
  <c r="F3305" i="56" s="1"/>
  <c r="A3306" i="56"/>
  <c r="F3306" i="56" s="1"/>
  <c r="A3307" i="56"/>
  <c r="F3307" i="56" s="1"/>
  <c r="A3308" i="56"/>
  <c r="F3308" i="56" s="1"/>
  <c r="A3309" i="56"/>
  <c r="F3309" i="56" s="1"/>
  <c r="A3310" i="56"/>
  <c r="F3310" i="56" s="1"/>
  <c r="A3311" i="56"/>
  <c r="F3311" i="56" s="1"/>
  <c r="A3312" i="56"/>
  <c r="F3312" i="56" s="1"/>
  <c r="A3313" i="56"/>
  <c r="F3313" i="56" s="1"/>
  <c r="A3314" i="56"/>
  <c r="F3314" i="56" s="1"/>
  <c r="A3315" i="56"/>
  <c r="F3315" i="56" s="1"/>
  <c r="A3316" i="56"/>
  <c r="F3316" i="56" s="1"/>
  <c r="A3317" i="56"/>
  <c r="F3317" i="56" s="1"/>
  <c r="A3318" i="56"/>
  <c r="F3318" i="56" s="1"/>
  <c r="A3319" i="56"/>
  <c r="F3319" i="56" s="1"/>
  <c r="A3320" i="56"/>
  <c r="F3320" i="56" s="1"/>
  <c r="A3321" i="56"/>
  <c r="F3321" i="56" s="1"/>
  <c r="A3322" i="56"/>
  <c r="F3322" i="56" s="1"/>
  <c r="A3323" i="56"/>
  <c r="F3323" i="56" s="1"/>
  <c r="A3324" i="56"/>
  <c r="F3324" i="56" s="1"/>
  <c r="A3325" i="56"/>
  <c r="F3325" i="56" s="1"/>
  <c r="A3326" i="56"/>
  <c r="F3326" i="56" s="1"/>
  <c r="A3327" i="56"/>
  <c r="F3327" i="56" s="1"/>
  <c r="A3328" i="56"/>
  <c r="F3328" i="56" s="1"/>
  <c r="A3329" i="56"/>
  <c r="F3329" i="56" s="1"/>
  <c r="A3330" i="56"/>
  <c r="F3330" i="56" s="1"/>
  <c r="A3331" i="56"/>
  <c r="F3331" i="56" s="1"/>
  <c r="A3332" i="56"/>
  <c r="F3332" i="56" s="1"/>
  <c r="A3333" i="56"/>
  <c r="F3333" i="56" s="1"/>
  <c r="A3334" i="56"/>
  <c r="F3334" i="56" s="1"/>
  <c r="A3335" i="56"/>
  <c r="F3335" i="56" s="1"/>
  <c r="A3336" i="56"/>
  <c r="F3336" i="56" s="1"/>
  <c r="A3337" i="56"/>
  <c r="F3337" i="56" s="1"/>
  <c r="A3338" i="56"/>
  <c r="F3338" i="56" s="1"/>
  <c r="A3339" i="56"/>
  <c r="F3339" i="56" s="1"/>
  <c r="A3340" i="56"/>
  <c r="F3340" i="56" s="1"/>
  <c r="A3341" i="56"/>
  <c r="F3341" i="56" s="1"/>
  <c r="A3342" i="56"/>
  <c r="F3342" i="56" s="1"/>
  <c r="A3343" i="56"/>
  <c r="F3343" i="56" s="1"/>
  <c r="A3344" i="56"/>
  <c r="F3344" i="56" s="1"/>
  <c r="A3345" i="56"/>
  <c r="F3345" i="56" s="1"/>
  <c r="A3346" i="56"/>
  <c r="F3346" i="56" s="1"/>
  <c r="A3347" i="56"/>
  <c r="F3347" i="56" s="1"/>
  <c r="A3348" i="56"/>
  <c r="F3348" i="56" s="1"/>
  <c r="A3349" i="56"/>
  <c r="F3349" i="56" s="1"/>
  <c r="A3350" i="56"/>
  <c r="F3350" i="56" s="1"/>
  <c r="A3351" i="56"/>
  <c r="F3351" i="56" s="1"/>
  <c r="A3352" i="56"/>
  <c r="F3352" i="56" s="1"/>
  <c r="A3353" i="56"/>
  <c r="F3353" i="56" s="1"/>
  <c r="A3354" i="56"/>
  <c r="F3354" i="56" s="1"/>
  <c r="A3355" i="56"/>
  <c r="F3355" i="56" s="1"/>
  <c r="A3356" i="56"/>
  <c r="F3356" i="56" s="1"/>
  <c r="A3357" i="56"/>
  <c r="F3357" i="56" s="1"/>
  <c r="A3358" i="56"/>
  <c r="F3358" i="56" s="1"/>
  <c r="A3359" i="56"/>
  <c r="F3359" i="56" s="1"/>
  <c r="A3360" i="56"/>
  <c r="F3360" i="56" s="1"/>
  <c r="A3361" i="56"/>
  <c r="F3361" i="56" s="1"/>
  <c r="A3362" i="56"/>
  <c r="F3362" i="56" s="1"/>
  <c r="A3363" i="56"/>
  <c r="F3363" i="56" s="1"/>
  <c r="A3364" i="56"/>
  <c r="F3364" i="56" s="1"/>
  <c r="A3365" i="56"/>
  <c r="F3365" i="56" s="1"/>
  <c r="A3366" i="56"/>
  <c r="F3366" i="56" s="1"/>
  <c r="A3367" i="56"/>
  <c r="F3367" i="56" s="1"/>
  <c r="A3368" i="56"/>
  <c r="F3368" i="56" s="1"/>
  <c r="A3369" i="56"/>
  <c r="F3369" i="56" s="1"/>
  <c r="A3370" i="56"/>
  <c r="F3370" i="56" s="1"/>
  <c r="A3371" i="56"/>
  <c r="F3371" i="56" s="1"/>
  <c r="A3372" i="56"/>
  <c r="F3372" i="56" s="1"/>
  <c r="A3373" i="56"/>
  <c r="F3373" i="56" s="1"/>
  <c r="A3374" i="56"/>
  <c r="F3374" i="56" s="1"/>
  <c r="A3375" i="56"/>
  <c r="F3375" i="56" s="1"/>
  <c r="A3376" i="56"/>
  <c r="F3376" i="56" s="1"/>
  <c r="A3377" i="56"/>
  <c r="F3377" i="56" s="1"/>
  <c r="A3378" i="56"/>
  <c r="F3378" i="56" s="1"/>
  <c r="A3379" i="56"/>
  <c r="F3379" i="56" s="1"/>
  <c r="A3380" i="56"/>
  <c r="F3380" i="56" s="1"/>
  <c r="A3381" i="56"/>
  <c r="F3381" i="56" s="1"/>
  <c r="A3382" i="56"/>
  <c r="F3382" i="56" s="1"/>
  <c r="A3383" i="56"/>
  <c r="F3383" i="56" s="1"/>
  <c r="A3384" i="56"/>
  <c r="F3384" i="56" s="1"/>
  <c r="A3385" i="56"/>
  <c r="F3385" i="56" s="1"/>
  <c r="A3386" i="56"/>
  <c r="F3386" i="56" s="1"/>
  <c r="A3387" i="56"/>
  <c r="F3387" i="56" s="1"/>
  <c r="A3388" i="56"/>
  <c r="F3388" i="56" s="1"/>
  <c r="A3389" i="56"/>
  <c r="F3389" i="56" s="1"/>
  <c r="A3390" i="56"/>
  <c r="F3390" i="56" s="1"/>
  <c r="A3391" i="56"/>
  <c r="F3391" i="56" s="1"/>
  <c r="A3392" i="56"/>
  <c r="F3392" i="56" s="1"/>
  <c r="A3393" i="56"/>
  <c r="F3393" i="56" s="1"/>
  <c r="A3394" i="56"/>
  <c r="F3394" i="56" s="1"/>
  <c r="A3395" i="56"/>
  <c r="F3395" i="56" s="1"/>
  <c r="A3396" i="56"/>
  <c r="F3396" i="56" s="1"/>
  <c r="A3397" i="56"/>
  <c r="F3397" i="56" s="1"/>
  <c r="A3398" i="56"/>
  <c r="F3398" i="56" s="1"/>
  <c r="A3399" i="56"/>
  <c r="F3399" i="56" s="1"/>
  <c r="A3400" i="56"/>
  <c r="F3400" i="56" s="1"/>
  <c r="A3401" i="56"/>
  <c r="F3401" i="56" s="1"/>
  <c r="A3402" i="56"/>
  <c r="F3402" i="56" s="1"/>
  <c r="A3403" i="56"/>
  <c r="F3403" i="56" s="1"/>
  <c r="A3404" i="56"/>
  <c r="F3404" i="56" s="1"/>
  <c r="A3405" i="56"/>
  <c r="F3405" i="56" s="1"/>
  <c r="A3406" i="56"/>
  <c r="F3406" i="56" s="1"/>
  <c r="A3407" i="56"/>
  <c r="F3407" i="56" s="1"/>
  <c r="A3408" i="56"/>
  <c r="F3408" i="56" s="1"/>
  <c r="A3409" i="56"/>
  <c r="F3409" i="56" s="1"/>
  <c r="A3410" i="56"/>
  <c r="F3410" i="56" s="1"/>
  <c r="A3411" i="56"/>
  <c r="F3411" i="56" s="1"/>
  <c r="A3412" i="56"/>
  <c r="F3412" i="56" s="1"/>
  <c r="A3413" i="56"/>
  <c r="F3413" i="56" s="1"/>
  <c r="A3414" i="56"/>
  <c r="F3414" i="56" s="1"/>
  <c r="A3415" i="56"/>
  <c r="F3415" i="56" s="1"/>
  <c r="A3416" i="56"/>
  <c r="F3416" i="56" s="1"/>
  <c r="A3417" i="56"/>
  <c r="F3417" i="56" s="1"/>
  <c r="A3418" i="56"/>
  <c r="F3418" i="56" s="1"/>
  <c r="A3419" i="56"/>
  <c r="F3419" i="56" s="1"/>
  <c r="A3420" i="56"/>
  <c r="F3420" i="56" s="1"/>
  <c r="A3421" i="56"/>
  <c r="F3421" i="56" s="1"/>
  <c r="A3422" i="56"/>
  <c r="F3422" i="56" s="1"/>
  <c r="A3423" i="56"/>
  <c r="F3423" i="56" s="1"/>
  <c r="A3424" i="56"/>
  <c r="F3424" i="56" s="1"/>
  <c r="A3425" i="56"/>
  <c r="F3425" i="56" s="1"/>
  <c r="A3426" i="56"/>
  <c r="F3426" i="56" s="1"/>
  <c r="A3427" i="56"/>
  <c r="F3427" i="56" s="1"/>
  <c r="A3428" i="56"/>
  <c r="F3428" i="56" s="1"/>
  <c r="A3429" i="56"/>
  <c r="F3429" i="56" s="1"/>
  <c r="A3430" i="56"/>
  <c r="F3430" i="56" s="1"/>
  <c r="A3431" i="56"/>
  <c r="F3431" i="56" s="1"/>
  <c r="A3432" i="56"/>
  <c r="F3432" i="56" s="1"/>
  <c r="A3433" i="56"/>
  <c r="F3433" i="56" s="1"/>
  <c r="A3434" i="56"/>
  <c r="F3434" i="56" s="1"/>
  <c r="A3435" i="56"/>
  <c r="F3435" i="56" s="1"/>
  <c r="A3436" i="56"/>
  <c r="F3436" i="56" s="1"/>
  <c r="A3437" i="56"/>
  <c r="F3437" i="56" s="1"/>
  <c r="A3438" i="56"/>
  <c r="F3438" i="56" s="1"/>
  <c r="A3439" i="56"/>
  <c r="F3439" i="56" s="1"/>
  <c r="A3440" i="56"/>
  <c r="F3440" i="56" s="1"/>
  <c r="A3441" i="56"/>
  <c r="F3441" i="56" s="1"/>
  <c r="A3442" i="56"/>
  <c r="F3442" i="56" s="1"/>
  <c r="A3443" i="56"/>
  <c r="F3443" i="56" s="1"/>
  <c r="A3444" i="56"/>
  <c r="F3444" i="56" s="1"/>
  <c r="A3445" i="56"/>
  <c r="F3445" i="56" s="1"/>
  <c r="A3446" i="56"/>
  <c r="F3446" i="56" s="1"/>
  <c r="A3447" i="56"/>
  <c r="F3447" i="56" s="1"/>
  <c r="A3448" i="56"/>
  <c r="F3448" i="56" s="1"/>
  <c r="A3449" i="56"/>
  <c r="F3449" i="56" s="1"/>
  <c r="A3450" i="56"/>
  <c r="F3450" i="56" s="1"/>
  <c r="A3451" i="56"/>
  <c r="F3451" i="56" s="1"/>
  <c r="A3452" i="56"/>
  <c r="F3452" i="56" s="1"/>
  <c r="A3453" i="56"/>
  <c r="F3453" i="56" s="1"/>
  <c r="A3454" i="56"/>
  <c r="F3454" i="56" s="1"/>
  <c r="A3455" i="56"/>
  <c r="F3455" i="56" s="1"/>
  <c r="A3456" i="56"/>
  <c r="F3456" i="56" s="1"/>
  <c r="A3457" i="56"/>
  <c r="F3457" i="56" s="1"/>
  <c r="A3458" i="56"/>
  <c r="F3458" i="56" s="1"/>
  <c r="A3459" i="56"/>
  <c r="F3459" i="56" s="1"/>
  <c r="A3460" i="56"/>
  <c r="F3460" i="56" s="1"/>
  <c r="A3461" i="56"/>
  <c r="F3461" i="56" s="1"/>
  <c r="A3462" i="56"/>
  <c r="F3462" i="56" s="1"/>
  <c r="A3463" i="56"/>
  <c r="F3463" i="56" s="1"/>
  <c r="A3464" i="56"/>
  <c r="F3464" i="56" s="1"/>
  <c r="A3465" i="56"/>
  <c r="F3465" i="56" s="1"/>
  <c r="A3466" i="56"/>
  <c r="F3466" i="56" s="1"/>
  <c r="A3467" i="56"/>
  <c r="F3467" i="56" s="1"/>
  <c r="A3468" i="56"/>
  <c r="F3468" i="56" s="1"/>
  <c r="A3469" i="56"/>
  <c r="F3469" i="56" s="1"/>
  <c r="A3470" i="56"/>
  <c r="F3470" i="56" s="1"/>
  <c r="A3471" i="56"/>
  <c r="F3471" i="56" s="1"/>
  <c r="A3472" i="56"/>
  <c r="F3472" i="56" s="1"/>
  <c r="A3473" i="56"/>
  <c r="F3473" i="56" s="1"/>
  <c r="A3474" i="56"/>
  <c r="F3474" i="56" s="1"/>
  <c r="A3475" i="56"/>
  <c r="F3475" i="56" s="1"/>
  <c r="A3476" i="56"/>
  <c r="F3476" i="56" s="1"/>
  <c r="A3477" i="56"/>
  <c r="F3477" i="56" s="1"/>
  <c r="A3478" i="56"/>
  <c r="F3478" i="56" s="1"/>
  <c r="A3479" i="56"/>
  <c r="F3479" i="56" s="1"/>
  <c r="A3480" i="56"/>
  <c r="F3480" i="56" s="1"/>
  <c r="A3481" i="56"/>
  <c r="F3481" i="56" s="1"/>
  <c r="A3482" i="56"/>
  <c r="F3482" i="56" s="1"/>
  <c r="A3483" i="56"/>
  <c r="F3483" i="56" s="1"/>
  <c r="A3484" i="56"/>
  <c r="F3484" i="56" s="1"/>
  <c r="A3485" i="56"/>
  <c r="F3485" i="56" s="1"/>
  <c r="A3486" i="56"/>
  <c r="F3486" i="56" s="1"/>
  <c r="A3487" i="56"/>
  <c r="F3487" i="56" s="1"/>
  <c r="A3488" i="56"/>
  <c r="F3488" i="56" s="1"/>
  <c r="A3489" i="56"/>
  <c r="F3489" i="56" s="1"/>
  <c r="A3490" i="56"/>
  <c r="F3490" i="56" s="1"/>
  <c r="A3491" i="56"/>
  <c r="F3491" i="56" s="1"/>
  <c r="A3492" i="56"/>
  <c r="F3492" i="56" s="1"/>
  <c r="A3493" i="56"/>
  <c r="F3493" i="56" s="1"/>
  <c r="A3494" i="56"/>
  <c r="F3494" i="56" s="1"/>
  <c r="A3495" i="56"/>
  <c r="F3495" i="56" s="1"/>
  <c r="A3496" i="56"/>
  <c r="F3496" i="56" s="1"/>
  <c r="A3497" i="56"/>
  <c r="F3497" i="56" s="1"/>
  <c r="A3498" i="56"/>
  <c r="F3498" i="56" s="1"/>
  <c r="A3499" i="56"/>
  <c r="F3499" i="56" s="1"/>
  <c r="A3500" i="56"/>
  <c r="F3500" i="56" s="1"/>
  <c r="A3501" i="56"/>
  <c r="F3501" i="56" s="1"/>
  <c r="A3502" i="56"/>
  <c r="F3502" i="56" s="1"/>
  <c r="A3503" i="56"/>
  <c r="F3503" i="56" s="1"/>
  <c r="A3504" i="56"/>
  <c r="F3504" i="56" s="1"/>
  <c r="A3505" i="56"/>
  <c r="F3505" i="56" s="1"/>
  <c r="A3506" i="56"/>
  <c r="F3506" i="56" s="1"/>
  <c r="A3507" i="56"/>
  <c r="F3507" i="56" s="1"/>
  <c r="A3508" i="56"/>
  <c r="F3508" i="56" s="1"/>
  <c r="A3509" i="56"/>
  <c r="F3509" i="56" s="1"/>
  <c r="A3510" i="56"/>
  <c r="F3510" i="56" s="1"/>
  <c r="A3511" i="56"/>
  <c r="F3511" i="56" s="1"/>
  <c r="B347" i="63"/>
  <c r="G1181" i="57"/>
  <c r="G1123" i="57"/>
  <c r="G1007" i="57"/>
  <c r="U347" i="63"/>
  <c r="B344" i="63"/>
  <c r="G1412" i="57"/>
  <c r="G1354" i="57"/>
  <c r="G1296" i="57"/>
  <c r="U344" i="63"/>
  <c r="B341" i="63"/>
  <c r="G1180" i="57"/>
  <c r="G1122" i="57"/>
  <c r="G1064" i="57"/>
  <c r="G1006" i="57"/>
  <c r="U341" i="63"/>
  <c r="B338" i="63"/>
  <c r="G1411" i="57"/>
  <c r="G1353" i="57"/>
  <c r="G1295" i="57"/>
  <c r="U338" i="63"/>
  <c r="B335" i="63"/>
  <c r="G1179" i="57"/>
  <c r="G1121" i="57"/>
  <c r="G1063" i="57"/>
  <c r="G1005" i="57"/>
  <c r="U335" i="63"/>
  <c r="B332" i="63"/>
  <c r="G1410" i="57"/>
  <c r="G1352" i="57"/>
  <c r="G1294" i="57"/>
  <c r="U332" i="63"/>
  <c r="B329" i="63"/>
  <c r="G1178" i="57"/>
  <c r="G1120" i="57"/>
  <c r="G1004" i="57"/>
  <c r="U329" i="63"/>
  <c r="B326" i="63"/>
  <c r="G1409" i="57"/>
  <c r="G1351" i="57"/>
  <c r="G1293" i="57"/>
  <c r="U326" i="63"/>
  <c r="B323" i="63"/>
  <c r="G1177" i="57"/>
  <c r="G1119" i="57"/>
  <c r="G1003" i="57"/>
  <c r="U323" i="63"/>
  <c r="B320" i="63"/>
  <c r="U320" i="63"/>
  <c r="B317" i="63"/>
  <c r="G1176" i="57"/>
  <c r="G1118" i="57"/>
  <c r="G1002" i="57"/>
  <c r="U317" i="63"/>
  <c r="B314" i="63"/>
  <c r="G1407" i="57"/>
  <c r="G1349" i="57"/>
  <c r="G1291" i="57"/>
  <c r="G1233" i="57"/>
  <c r="U314" i="63"/>
  <c r="B311" i="63"/>
  <c r="G1175" i="57"/>
  <c r="G1117" i="57"/>
  <c r="U311" i="63"/>
  <c r="B308" i="63"/>
  <c r="G1406" i="57"/>
  <c r="G1348" i="57"/>
  <c r="U308" i="63"/>
  <c r="B305" i="63"/>
  <c r="G1174" i="57"/>
  <c r="G1116" i="57"/>
  <c r="G1058" i="57"/>
  <c r="G1000" i="57"/>
  <c r="U305" i="63"/>
  <c r="B302" i="63"/>
  <c r="G1405" i="57"/>
  <c r="G1347" i="57"/>
  <c r="U302" i="63"/>
  <c r="B299" i="63"/>
  <c r="G1173" i="57"/>
  <c r="G1115" i="57"/>
  <c r="G1057" i="57"/>
  <c r="G999" i="57"/>
  <c r="U299" i="63"/>
  <c r="B296" i="63"/>
  <c r="G1404" i="57"/>
  <c r="G1346" i="57"/>
  <c r="G1288" i="57"/>
  <c r="U296" i="63"/>
  <c r="B293" i="63"/>
  <c r="G1172" i="57"/>
  <c r="G1114" i="57"/>
  <c r="G998" i="57"/>
  <c r="U293" i="63"/>
  <c r="B290" i="63"/>
  <c r="G1403" i="57"/>
  <c r="G1345" i="57"/>
  <c r="G1287" i="57"/>
  <c r="U290" i="63"/>
  <c r="B287" i="63"/>
  <c r="G1171" i="57"/>
  <c r="G1113" i="57"/>
  <c r="G1055" i="57"/>
  <c r="G997" i="57"/>
  <c r="U287" i="63"/>
  <c r="B284" i="63"/>
  <c r="U284" i="63"/>
  <c r="B281" i="63"/>
  <c r="G1170" i="57"/>
  <c r="G1112" i="57"/>
  <c r="U281" i="63"/>
  <c r="B278" i="63"/>
  <c r="U278" i="63"/>
  <c r="B275" i="63"/>
  <c r="G1169" i="57"/>
  <c r="G1111" i="57"/>
  <c r="U275" i="63"/>
  <c r="B272" i="63"/>
  <c r="G1400" i="57"/>
  <c r="G1342" i="57"/>
  <c r="G1284" i="57"/>
  <c r="U272" i="63"/>
  <c r="B269" i="63"/>
  <c r="G1168" i="57"/>
  <c r="G1110" i="57"/>
  <c r="G1052" i="57"/>
  <c r="G994" i="57"/>
  <c r="U269" i="63"/>
  <c r="B266" i="63"/>
  <c r="G1399" i="57"/>
  <c r="G1341" i="57"/>
  <c r="G1283" i="57"/>
  <c r="U266" i="63"/>
  <c r="B263" i="63"/>
  <c r="G1167" i="57"/>
  <c r="G1109" i="57"/>
  <c r="G1051" i="57"/>
  <c r="G993" i="57"/>
  <c r="U263" i="63"/>
  <c r="B260" i="63"/>
  <c r="G1398" i="57"/>
  <c r="G1340" i="57"/>
  <c r="G1282" i="57"/>
  <c r="U260" i="63"/>
  <c r="B257" i="63"/>
  <c r="G1166" i="57"/>
  <c r="G1108" i="57"/>
  <c r="G992" i="57"/>
  <c r="U257" i="63"/>
  <c r="B254" i="63"/>
  <c r="U254" i="63"/>
  <c r="B251" i="63"/>
  <c r="G1165" i="57"/>
  <c r="G1107" i="57"/>
  <c r="G1049" i="57"/>
  <c r="U251" i="63"/>
  <c r="B248" i="63"/>
  <c r="G1396" i="57"/>
  <c r="G1338" i="57"/>
  <c r="G1280" i="57"/>
  <c r="U248" i="63"/>
  <c r="B245" i="63"/>
  <c r="G1164" i="57"/>
  <c r="G1106" i="57"/>
  <c r="U245" i="63"/>
  <c r="B242" i="63"/>
  <c r="G1395" i="57"/>
  <c r="G1337" i="57"/>
  <c r="G1221" i="57"/>
  <c r="U242" i="63"/>
  <c r="B239" i="63"/>
  <c r="G1163" i="57"/>
  <c r="G1105" i="57"/>
  <c r="G989" i="57"/>
  <c r="U239" i="63"/>
  <c r="B236" i="63"/>
  <c r="G1394" i="57"/>
  <c r="G1336" i="57"/>
  <c r="G1278" i="57"/>
  <c r="G1220" i="57"/>
  <c r="U236" i="63"/>
  <c r="B233" i="63"/>
  <c r="G1162" i="57"/>
  <c r="G1104" i="57"/>
  <c r="G988" i="57"/>
  <c r="U233" i="63"/>
  <c r="B230" i="63"/>
  <c r="G1393" i="57"/>
  <c r="G1335" i="57"/>
  <c r="G1219" i="57"/>
  <c r="U230" i="63"/>
  <c r="B227" i="63"/>
  <c r="G1161" i="57"/>
  <c r="G1103" i="57"/>
  <c r="U227" i="63"/>
  <c r="B224" i="63"/>
  <c r="G1392" i="57"/>
  <c r="G1334" i="57"/>
  <c r="G1276" i="57"/>
  <c r="U224" i="63"/>
  <c r="B221" i="63"/>
  <c r="G1160" i="57"/>
  <c r="G1102" i="57"/>
  <c r="G986" i="57"/>
  <c r="U221" i="63"/>
  <c r="B218" i="63"/>
  <c r="G1391" i="57"/>
  <c r="G1333" i="57"/>
  <c r="U218" i="63"/>
  <c r="B215" i="63"/>
  <c r="G1159" i="57"/>
  <c r="G1101" i="57"/>
  <c r="U215" i="63"/>
  <c r="B212" i="63"/>
  <c r="G1390" i="57"/>
  <c r="G1332" i="57"/>
  <c r="G1216" i="57"/>
  <c r="U212" i="63"/>
  <c r="B209" i="63"/>
  <c r="G1158" i="57"/>
  <c r="G1100" i="57"/>
  <c r="G1042" i="57"/>
  <c r="G984" i="57"/>
  <c r="U209" i="63"/>
  <c r="B206" i="63"/>
  <c r="G1389" i="57"/>
  <c r="G1331" i="57"/>
  <c r="G1273" i="57"/>
  <c r="G1215" i="57"/>
  <c r="U206" i="63"/>
  <c r="B203" i="63"/>
  <c r="G1157" i="57"/>
  <c r="G1099" i="57"/>
  <c r="G1041" i="57"/>
  <c r="G983" i="57"/>
  <c r="U203" i="63"/>
  <c r="B200" i="63"/>
  <c r="G1388" i="57"/>
  <c r="G1330" i="57"/>
  <c r="U200" i="63"/>
  <c r="B197" i="63"/>
  <c r="G1156" i="57"/>
  <c r="G1098" i="57"/>
  <c r="U197" i="63"/>
  <c r="B194" i="63"/>
  <c r="G1387" i="57"/>
  <c r="G1329" i="57"/>
  <c r="G1271" i="57"/>
  <c r="U194" i="63"/>
  <c r="B191" i="63"/>
  <c r="G1155" i="57"/>
  <c r="G1097" i="57"/>
  <c r="G1039" i="57"/>
  <c r="G981" i="57"/>
  <c r="U191" i="63"/>
  <c r="B188" i="63"/>
  <c r="G1386" i="57"/>
  <c r="G1328" i="57"/>
  <c r="G1270" i="57"/>
  <c r="U188" i="63"/>
  <c r="B185" i="63"/>
  <c r="G1154" i="57"/>
  <c r="G1096" i="57"/>
  <c r="G980" i="57"/>
  <c r="U185" i="63"/>
  <c r="B182" i="63"/>
  <c r="G1385" i="57"/>
  <c r="G1327" i="57"/>
  <c r="G1269" i="57"/>
  <c r="G1211" i="57"/>
  <c r="U182" i="63"/>
  <c r="B179" i="63"/>
  <c r="G1153" i="57"/>
  <c r="G1095" i="57"/>
  <c r="U179" i="63"/>
  <c r="B176" i="63"/>
  <c r="G1384" i="57"/>
  <c r="G1268" i="57"/>
  <c r="U176" i="63"/>
  <c r="B173" i="63"/>
  <c r="G1152" i="57"/>
  <c r="G1094" i="57"/>
  <c r="U173" i="63"/>
  <c r="B170" i="63"/>
  <c r="G1383" i="57"/>
  <c r="G1325" i="57"/>
  <c r="G1267" i="57"/>
  <c r="U170" i="63"/>
  <c r="B167" i="63"/>
  <c r="G1151" i="57"/>
  <c r="G1093" i="57"/>
  <c r="G1035" i="57"/>
  <c r="G977" i="57"/>
  <c r="U167" i="63"/>
  <c r="B164" i="63"/>
  <c r="G1382" i="57"/>
  <c r="G1324" i="57"/>
  <c r="G1266" i="57"/>
  <c r="U164" i="63"/>
  <c r="B161" i="63"/>
  <c r="G1150" i="57"/>
  <c r="G1092" i="57"/>
  <c r="G1034" i="57"/>
  <c r="G976" i="57"/>
  <c r="U161" i="63"/>
  <c r="B158" i="63"/>
  <c r="G1381" i="57"/>
  <c r="G1323" i="57"/>
  <c r="G1265" i="57"/>
  <c r="U158" i="63"/>
  <c r="B155" i="63"/>
  <c r="G1149" i="57"/>
  <c r="G1091" i="57"/>
  <c r="G1033" i="57"/>
  <c r="G975" i="57"/>
  <c r="U155" i="63"/>
  <c r="B152" i="63"/>
  <c r="G1380" i="57"/>
  <c r="G1322" i="57"/>
  <c r="G1264" i="57"/>
  <c r="U152" i="63"/>
  <c r="B149" i="63"/>
  <c r="G1148" i="57"/>
  <c r="G1090" i="57"/>
  <c r="G974" i="57"/>
  <c r="U149" i="63"/>
  <c r="B146" i="63"/>
  <c r="G1379" i="57"/>
  <c r="G1321" i="57"/>
  <c r="U146" i="63"/>
  <c r="B143" i="63"/>
  <c r="G1147" i="57"/>
  <c r="G1089" i="57"/>
  <c r="G973" i="57"/>
  <c r="U143" i="63"/>
  <c r="B140" i="63"/>
  <c r="G1378" i="57"/>
  <c r="G1320" i="57"/>
  <c r="U140" i="63"/>
  <c r="B137" i="63"/>
  <c r="G1146" i="57"/>
  <c r="G1088" i="57"/>
  <c r="G972" i="57"/>
  <c r="U137" i="63"/>
  <c r="B134" i="63"/>
  <c r="G1377" i="57"/>
  <c r="G1319" i="57"/>
  <c r="G1203" i="57"/>
  <c r="U134" i="63"/>
  <c r="B131" i="63"/>
  <c r="G1145" i="57"/>
  <c r="G1087" i="57"/>
  <c r="G1029" i="57"/>
  <c r="G971" i="57"/>
  <c r="U131" i="63"/>
  <c r="B128" i="63"/>
  <c r="G1376" i="57"/>
  <c r="G1318" i="57"/>
  <c r="G1202" i="57"/>
  <c r="U128" i="63"/>
  <c r="B125" i="63"/>
  <c r="G1144" i="57"/>
  <c r="G1086" i="57"/>
  <c r="G1028" i="57"/>
  <c r="G970" i="57"/>
  <c r="U125" i="63"/>
  <c r="B122" i="63"/>
  <c r="G1375" i="57"/>
  <c r="G1317" i="57"/>
  <c r="U122" i="63"/>
  <c r="B119" i="63"/>
  <c r="G1143" i="57"/>
  <c r="G1085" i="57"/>
  <c r="G969" i="57"/>
  <c r="U119" i="63"/>
  <c r="B116" i="63"/>
  <c r="U116" i="63"/>
  <c r="B113" i="63"/>
  <c r="G1142" i="57"/>
  <c r="G1084" i="57"/>
  <c r="G968" i="57"/>
  <c r="U113" i="63"/>
  <c r="B110" i="63"/>
  <c r="U110" i="63"/>
  <c r="B107" i="63"/>
  <c r="G1141" i="57"/>
  <c r="G1083" i="57"/>
  <c r="U107" i="63"/>
  <c r="B104" i="63"/>
  <c r="G1372" i="57"/>
  <c r="G1314" i="57"/>
  <c r="G1198" i="57"/>
  <c r="U104" i="63"/>
  <c r="B101" i="63"/>
  <c r="G1140" i="57"/>
  <c r="G1082" i="57"/>
  <c r="G966" i="57"/>
  <c r="U101" i="63"/>
  <c r="B98" i="63"/>
  <c r="G1371" i="57"/>
  <c r="G1313" i="57"/>
  <c r="U98" i="63"/>
  <c r="B95" i="63"/>
  <c r="G1139" i="57"/>
  <c r="G1081" i="57"/>
  <c r="G965" i="57"/>
  <c r="U95" i="63"/>
  <c r="B92" i="63"/>
  <c r="G1370" i="57"/>
  <c r="G1312" i="57"/>
  <c r="G1196" i="57"/>
  <c r="U92" i="63"/>
  <c r="B89" i="63"/>
  <c r="G1138" i="57"/>
  <c r="G1080" i="57"/>
  <c r="G964" i="57"/>
  <c r="U89" i="63"/>
  <c r="B86" i="63"/>
  <c r="U86" i="63"/>
  <c r="B83" i="63"/>
  <c r="G1137" i="57"/>
  <c r="G1079" i="57"/>
  <c r="U83" i="63"/>
  <c r="B68" i="63"/>
  <c r="U68" i="63"/>
  <c r="B65" i="63"/>
  <c r="U65" i="63"/>
  <c r="B50" i="63"/>
  <c r="G1363" i="57"/>
  <c r="G1305" i="57"/>
  <c r="G1247" i="57"/>
  <c r="G1189" i="57"/>
  <c r="U50" i="63"/>
  <c r="B47" i="63"/>
  <c r="G1131" i="57"/>
  <c r="G1073" i="57"/>
  <c r="G1015" i="57"/>
  <c r="G957" i="57"/>
  <c r="U47" i="63"/>
  <c r="B44" i="63"/>
  <c r="G1362" i="57"/>
  <c r="G1304" i="57"/>
  <c r="G1246" i="57"/>
  <c r="G1188" i="57"/>
  <c r="U44" i="63"/>
  <c r="B41" i="63"/>
  <c r="G1130" i="57"/>
  <c r="G1072" i="57"/>
  <c r="G1014" i="57"/>
  <c r="G956" i="57"/>
  <c r="U41" i="63"/>
  <c r="B38" i="63"/>
  <c r="G1361" i="57"/>
  <c r="G1303" i="57"/>
  <c r="G1245" i="57"/>
  <c r="G1187" i="57"/>
  <c r="U38" i="63"/>
  <c r="B35" i="63"/>
  <c r="G1129" i="57"/>
  <c r="G1071" i="57"/>
  <c r="G1013" i="57"/>
  <c r="G955" i="57"/>
  <c r="U35" i="63"/>
  <c r="B32" i="63"/>
  <c r="G1360" i="57"/>
  <c r="G1302" i="57"/>
  <c r="G1244" i="57"/>
  <c r="G1186" i="57"/>
  <c r="U32" i="63"/>
  <c r="B29" i="63"/>
  <c r="G1128" i="57"/>
  <c r="G1070" i="57"/>
  <c r="G1012" i="57"/>
  <c r="G954" i="57"/>
  <c r="U29" i="63"/>
  <c r="B26" i="63"/>
  <c r="G1359" i="57"/>
  <c r="G1301" i="57"/>
  <c r="U26" i="63"/>
  <c r="B23" i="63"/>
  <c r="G1127" i="57"/>
  <c r="G1069" i="57"/>
  <c r="G953" i="57"/>
  <c r="U23" i="63"/>
  <c r="B20" i="63"/>
  <c r="U20" i="63"/>
  <c r="B17" i="63"/>
  <c r="G1126" i="57"/>
  <c r="G1068" i="57"/>
  <c r="U17" i="63"/>
  <c r="B14" i="63"/>
  <c r="G1357" i="57"/>
  <c r="G1299" i="57"/>
  <c r="G1241" i="57"/>
  <c r="G1183" i="57"/>
  <c r="U14" i="63"/>
  <c r="B11" i="63"/>
  <c r="G1125" i="57"/>
  <c r="G1067" i="57"/>
  <c r="U11" i="63"/>
  <c r="B8" i="63"/>
  <c r="U8" i="63"/>
  <c r="B5" i="63"/>
  <c r="G1066" i="57"/>
  <c r="X5" i="63"/>
  <c r="W5" i="63"/>
  <c r="V5" i="63"/>
  <c r="U5" i="63"/>
  <c r="B200" i="64"/>
  <c r="L2" i="64"/>
  <c r="A1414" i="57"/>
  <c r="C1468" i="57"/>
  <c r="A1415" i="57"/>
  <c r="A1416" i="57"/>
  <c r="A1417" i="57"/>
  <c r="A1418" i="57"/>
  <c r="A1419" i="57"/>
  <c r="A1420" i="57"/>
  <c r="A1421" i="57"/>
  <c r="A1422" i="57"/>
  <c r="A1423" i="57"/>
  <c r="A1424" i="57"/>
  <c r="A1425" i="57"/>
  <c r="A1426" i="57"/>
  <c r="A1427" i="57"/>
  <c r="A1428" i="57"/>
  <c r="A1429" i="57"/>
  <c r="A1430" i="57"/>
  <c r="A1431" i="57"/>
  <c r="A1432" i="57"/>
  <c r="A1433" i="57"/>
  <c r="A1434" i="57"/>
  <c r="A1435" i="57"/>
  <c r="A1436" i="57"/>
  <c r="A1437" i="57"/>
  <c r="A1438" i="57"/>
  <c r="A1439" i="57"/>
  <c r="A1440" i="57"/>
  <c r="A1441" i="57"/>
  <c r="A1442" i="57"/>
  <c r="A1443" i="57"/>
  <c r="A1444" i="57"/>
  <c r="A1445" i="57"/>
  <c r="A1446" i="57"/>
  <c r="A1447" i="57"/>
  <c r="A1448" i="57"/>
  <c r="A1449" i="57"/>
  <c r="A1450" i="57"/>
  <c r="A1451" i="57"/>
  <c r="A1452" i="57"/>
  <c r="A1453" i="57"/>
  <c r="A1454" i="57"/>
  <c r="A1455" i="57"/>
  <c r="A1456" i="57"/>
  <c r="A1457" i="57"/>
  <c r="A1458" i="57"/>
  <c r="A1459" i="57"/>
  <c r="A1460" i="57"/>
  <c r="A1461" i="57"/>
  <c r="A1462" i="57"/>
  <c r="A1463" i="57"/>
  <c r="A1464" i="57"/>
  <c r="A1465" i="57"/>
  <c r="A1466" i="57"/>
  <c r="A1467" i="57"/>
  <c r="A1468" i="57"/>
  <c r="A1469" i="57"/>
  <c r="A1470" i="57"/>
  <c r="A1471" i="57"/>
  <c r="A1472" i="57"/>
  <c r="A1473" i="57"/>
  <c r="G916" i="57"/>
  <c r="G850" i="57"/>
  <c r="X200" i="64"/>
  <c r="W200" i="64"/>
  <c r="V200" i="64"/>
  <c r="U200" i="64"/>
  <c r="B197" i="64"/>
  <c r="G784" i="57"/>
  <c r="G718" i="57"/>
  <c r="X197" i="64"/>
  <c r="W197" i="64"/>
  <c r="V197" i="64"/>
  <c r="U197" i="64"/>
  <c r="B194" i="64"/>
  <c r="G915" i="57"/>
  <c r="G849" i="57"/>
  <c r="X194" i="64"/>
  <c r="W194" i="64"/>
  <c r="V194" i="64"/>
  <c r="U194" i="64"/>
  <c r="B191" i="64"/>
  <c r="G783" i="57"/>
  <c r="G717" i="57"/>
  <c r="X191" i="64"/>
  <c r="W191" i="64"/>
  <c r="V191" i="64"/>
  <c r="U191" i="64"/>
  <c r="B188" i="64"/>
  <c r="G914" i="57"/>
  <c r="G848" i="57"/>
  <c r="X188" i="64"/>
  <c r="W188" i="64"/>
  <c r="V188" i="64"/>
  <c r="U188" i="64"/>
  <c r="B185" i="64"/>
  <c r="G782" i="57"/>
  <c r="G716" i="57"/>
  <c r="X185" i="64"/>
  <c r="W185" i="64"/>
  <c r="V185" i="64"/>
  <c r="U185" i="64"/>
  <c r="B182" i="64"/>
  <c r="G913" i="57"/>
  <c r="G847" i="57"/>
  <c r="X182" i="64"/>
  <c r="W182" i="64"/>
  <c r="V182" i="64"/>
  <c r="U182" i="64"/>
  <c r="B179" i="64"/>
  <c r="G781" i="57"/>
  <c r="G715" i="57"/>
  <c r="X179" i="64"/>
  <c r="W179" i="64"/>
  <c r="V179" i="64"/>
  <c r="U179" i="64"/>
  <c r="B176" i="64"/>
  <c r="G912" i="57"/>
  <c r="G846" i="57"/>
  <c r="X176" i="64"/>
  <c r="W176" i="64"/>
  <c r="V176" i="64"/>
  <c r="U176" i="64"/>
  <c r="B173" i="64"/>
  <c r="G780" i="57"/>
  <c r="G714" i="57"/>
  <c r="X173" i="64"/>
  <c r="W173" i="64"/>
  <c r="V173" i="64"/>
  <c r="U173" i="64"/>
  <c r="B170" i="64"/>
  <c r="G911" i="57"/>
  <c r="G845" i="57"/>
  <c r="X170" i="64"/>
  <c r="W170" i="64"/>
  <c r="V170" i="64"/>
  <c r="U170" i="64"/>
  <c r="B167" i="64"/>
  <c r="G779" i="57"/>
  <c r="G713" i="57"/>
  <c r="X167" i="64"/>
  <c r="W167" i="64"/>
  <c r="V167" i="64"/>
  <c r="U167" i="64"/>
  <c r="B164" i="64"/>
  <c r="G910" i="57"/>
  <c r="G844" i="57"/>
  <c r="X164" i="64"/>
  <c r="W164" i="64"/>
  <c r="V164" i="64"/>
  <c r="U164" i="64"/>
  <c r="B161" i="64"/>
  <c r="G778" i="57"/>
  <c r="G712" i="57"/>
  <c r="X161" i="64"/>
  <c r="W161" i="64"/>
  <c r="V161" i="64"/>
  <c r="U161" i="64"/>
  <c r="B158" i="64"/>
  <c r="G909" i="57"/>
  <c r="G843" i="57"/>
  <c r="X158" i="64"/>
  <c r="W158" i="64"/>
  <c r="V158" i="64"/>
  <c r="U158" i="64"/>
  <c r="B155" i="64"/>
  <c r="G777" i="57"/>
  <c r="G711" i="57"/>
  <c r="X155" i="64"/>
  <c r="W155" i="64"/>
  <c r="V155" i="64"/>
  <c r="U155" i="64"/>
  <c r="B152" i="64"/>
  <c r="G908" i="57"/>
  <c r="G842" i="57"/>
  <c r="X152" i="64"/>
  <c r="W152" i="64"/>
  <c r="V152" i="64"/>
  <c r="U152" i="64"/>
  <c r="B149" i="64"/>
  <c r="G776" i="57"/>
  <c r="G710" i="57"/>
  <c r="X149" i="64"/>
  <c r="W149" i="64"/>
  <c r="V149" i="64"/>
  <c r="U149" i="64"/>
  <c r="B146" i="64"/>
  <c r="G907" i="57"/>
  <c r="G841" i="57"/>
  <c r="X146" i="64"/>
  <c r="W146" i="64"/>
  <c r="V146" i="64"/>
  <c r="U146" i="64"/>
  <c r="B143" i="64"/>
  <c r="G775" i="57"/>
  <c r="G709" i="57"/>
  <c r="X143" i="64"/>
  <c r="W143" i="64"/>
  <c r="V143" i="64"/>
  <c r="U143" i="64"/>
  <c r="B140" i="64"/>
  <c r="G906" i="57"/>
  <c r="G840" i="57"/>
  <c r="X140" i="64"/>
  <c r="W140" i="64"/>
  <c r="V140" i="64"/>
  <c r="U140" i="64"/>
  <c r="B137" i="64"/>
  <c r="G774" i="57"/>
  <c r="G708" i="57"/>
  <c r="X137" i="64"/>
  <c r="W137" i="64"/>
  <c r="V137" i="64"/>
  <c r="U137" i="64"/>
  <c r="B134" i="64"/>
  <c r="G905" i="57"/>
  <c r="G839" i="57"/>
  <c r="X134" i="64"/>
  <c r="W134" i="64"/>
  <c r="V134" i="64"/>
  <c r="U134" i="64"/>
  <c r="B131" i="64"/>
  <c r="G773" i="57"/>
  <c r="G707" i="57"/>
  <c r="X131" i="64"/>
  <c r="W131" i="64"/>
  <c r="V131" i="64"/>
  <c r="U131" i="64"/>
  <c r="B128" i="64"/>
  <c r="G904" i="57"/>
  <c r="G838" i="57"/>
  <c r="X128" i="64"/>
  <c r="W128" i="64"/>
  <c r="V128" i="64"/>
  <c r="U128" i="64"/>
  <c r="B125" i="64"/>
  <c r="G772" i="57"/>
  <c r="G706" i="57"/>
  <c r="X125" i="64"/>
  <c r="W125" i="64"/>
  <c r="V125" i="64"/>
  <c r="U125" i="64"/>
  <c r="B122" i="64"/>
  <c r="G901" i="57"/>
  <c r="G835" i="57"/>
  <c r="X122" i="64"/>
  <c r="W122" i="64"/>
  <c r="V122" i="64"/>
  <c r="U122" i="64"/>
  <c r="B119" i="64"/>
  <c r="G769" i="57"/>
  <c r="G703" i="57"/>
  <c r="X119" i="64"/>
  <c r="W119" i="64"/>
  <c r="V119" i="64"/>
  <c r="U119" i="64"/>
  <c r="B116" i="64"/>
  <c r="G903" i="57"/>
  <c r="G837" i="57"/>
  <c r="X116" i="64"/>
  <c r="W116" i="64"/>
  <c r="V116" i="64"/>
  <c r="U116" i="64"/>
  <c r="B113" i="64"/>
  <c r="G771" i="57"/>
  <c r="G705" i="57"/>
  <c r="X113" i="64"/>
  <c r="W113" i="64"/>
  <c r="V113" i="64"/>
  <c r="U113" i="64"/>
  <c r="B110" i="64"/>
  <c r="G900" i="57"/>
  <c r="G834" i="57"/>
  <c r="X110" i="64"/>
  <c r="W110" i="64"/>
  <c r="V110" i="64"/>
  <c r="U110" i="64"/>
  <c r="B107" i="64"/>
  <c r="G768" i="57"/>
  <c r="G702" i="57"/>
  <c r="X107" i="64"/>
  <c r="W107" i="64"/>
  <c r="V107" i="64"/>
  <c r="U107" i="64"/>
  <c r="B104" i="64"/>
  <c r="G897" i="57"/>
  <c r="G831" i="57"/>
  <c r="X104" i="64"/>
  <c r="W104" i="64"/>
  <c r="V104" i="64"/>
  <c r="U104" i="64"/>
  <c r="B101" i="64"/>
  <c r="G765" i="57"/>
  <c r="G699" i="57"/>
  <c r="X101" i="64"/>
  <c r="W101" i="64"/>
  <c r="V101" i="64"/>
  <c r="U101" i="64"/>
  <c r="B98" i="64"/>
  <c r="G898" i="57"/>
  <c r="G832" i="57"/>
  <c r="X98" i="64"/>
  <c r="W98" i="64"/>
  <c r="V98" i="64"/>
  <c r="U98" i="64"/>
  <c r="B95" i="64"/>
  <c r="G766" i="57"/>
  <c r="G700" i="57"/>
  <c r="X95" i="64"/>
  <c r="W95" i="64"/>
  <c r="V95" i="64"/>
  <c r="U95" i="64"/>
  <c r="B92" i="64"/>
  <c r="G902" i="57"/>
  <c r="G836" i="57"/>
  <c r="X92" i="64"/>
  <c r="W92" i="64"/>
  <c r="V92" i="64"/>
  <c r="U92" i="64"/>
  <c r="B89" i="64"/>
  <c r="G770" i="57"/>
  <c r="G704" i="57"/>
  <c r="X89" i="64"/>
  <c r="W89" i="64"/>
  <c r="V89" i="64"/>
  <c r="U89" i="64"/>
  <c r="B86" i="64"/>
  <c r="G899" i="57"/>
  <c r="G833" i="57"/>
  <c r="X86" i="64"/>
  <c r="W86" i="64"/>
  <c r="V86" i="64"/>
  <c r="U86" i="64"/>
  <c r="B83" i="64"/>
  <c r="G767" i="57"/>
  <c r="G701" i="57"/>
  <c r="X83" i="64"/>
  <c r="W83" i="64"/>
  <c r="V83" i="64"/>
  <c r="U83" i="64"/>
  <c r="B80" i="64"/>
  <c r="G896" i="57"/>
  <c r="G830" i="57"/>
  <c r="X80" i="64"/>
  <c r="W80" i="64"/>
  <c r="V80" i="64"/>
  <c r="U80" i="64"/>
  <c r="B77" i="64"/>
  <c r="G764" i="57"/>
  <c r="G698" i="57"/>
  <c r="X77" i="64"/>
  <c r="W77" i="64"/>
  <c r="V77" i="64"/>
  <c r="U77" i="64"/>
  <c r="B74" i="64"/>
  <c r="G895" i="57"/>
  <c r="G829" i="57"/>
  <c r="X74" i="64"/>
  <c r="W74" i="64"/>
  <c r="V74" i="64"/>
  <c r="U74" i="64"/>
  <c r="B71" i="64"/>
  <c r="G763" i="57"/>
  <c r="G697" i="57"/>
  <c r="X71" i="64"/>
  <c r="W71" i="64"/>
  <c r="V71" i="64"/>
  <c r="U71" i="64"/>
  <c r="B68" i="64"/>
  <c r="G894" i="57"/>
  <c r="G828" i="57"/>
  <c r="X68" i="64"/>
  <c r="W68" i="64"/>
  <c r="V68" i="64"/>
  <c r="U68" i="64"/>
  <c r="B65" i="64"/>
  <c r="G762" i="57"/>
  <c r="G696" i="57"/>
  <c r="X65" i="64"/>
  <c r="W65" i="64"/>
  <c r="V65" i="64"/>
  <c r="U65" i="64"/>
  <c r="B62" i="64"/>
  <c r="G891" i="57"/>
  <c r="G825" i="57"/>
  <c r="X62" i="64"/>
  <c r="W62" i="64"/>
  <c r="V62" i="64"/>
  <c r="U62" i="64"/>
  <c r="B59" i="64"/>
  <c r="G759" i="57"/>
  <c r="G693" i="57"/>
  <c r="X59" i="64"/>
  <c r="W59" i="64"/>
  <c r="V59" i="64"/>
  <c r="U59" i="64"/>
  <c r="B56" i="64"/>
  <c r="G893" i="57"/>
  <c r="G827" i="57"/>
  <c r="X56" i="64"/>
  <c r="W56" i="64"/>
  <c r="V56" i="64"/>
  <c r="U56" i="64"/>
  <c r="B53" i="64"/>
  <c r="G761" i="57"/>
  <c r="G695" i="57"/>
  <c r="X53" i="64"/>
  <c r="W53" i="64"/>
  <c r="V53" i="64"/>
  <c r="U53" i="64"/>
  <c r="B50" i="64"/>
  <c r="G890" i="57"/>
  <c r="G824" i="57"/>
  <c r="X50" i="64"/>
  <c r="W50" i="64"/>
  <c r="V50" i="64"/>
  <c r="U50" i="64"/>
  <c r="B47" i="64"/>
  <c r="G758" i="57"/>
  <c r="G692" i="57"/>
  <c r="X47" i="64"/>
  <c r="W47" i="64"/>
  <c r="V47" i="64"/>
  <c r="U47" i="64"/>
  <c r="B44" i="64"/>
  <c r="G887" i="57"/>
  <c r="G821" i="57"/>
  <c r="X44" i="64"/>
  <c r="W44" i="64"/>
  <c r="V44" i="64"/>
  <c r="U44" i="64"/>
  <c r="B41" i="64"/>
  <c r="G755" i="57"/>
  <c r="G689" i="57"/>
  <c r="X41" i="64"/>
  <c r="W41" i="64"/>
  <c r="V41" i="64"/>
  <c r="U41" i="64"/>
  <c r="B38" i="64"/>
  <c r="G888" i="57"/>
  <c r="G822" i="57"/>
  <c r="X38" i="64"/>
  <c r="W38" i="64"/>
  <c r="V38" i="64"/>
  <c r="U38" i="64"/>
  <c r="B35" i="64"/>
  <c r="G756" i="57"/>
  <c r="G690" i="57"/>
  <c r="X35" i="64"/>
  <c r="W35" i="64"/>
  <c r="V35" i="64"/>
  <c r="U35" i="64"/>
  <c r="B32" i="64"/>
  <c r="G892" i="57"/>
  <c r="G826" i="57"/>
  <c r="X32" i="64"/>
  <c r="W32" i="64"/>
  <c r="V32" i="64"/>
  <c r="U32" i="64"/>
  <c r="B29" i="64"/>
  <c r="G760" i="57"/>
  <c r="G694" i="57"/>
  <c r="X29" i="64"/>
  <c r="W29" i="64"/>
  <c r="V29" i="64"/>
  <c r="U29" i="64"/>
  <c r="B26" i="64"/>
  <c r="G889" i="57"/>
  <c r="G823" i="57"/>
  <c r="X26" i="64"/>
  <c r="W26" i="64"/>
  <c r="V26" i="64"/>
  <c r="U26" i="64"/>
  <c r="B23" i="64"/>
  <c r="G757" i="57"/>
  <c r="G691" i="57"/>
  <c r="X23" i="64"/>
  <c r="W23" i="64"/>
  <c r="V23" i="64"/>
  <c r="U23" i="64"/>
  <c r="B20" i="64"/>
  <c r="G886" i="57"/>
  <c r="G820" i="57"/>
  <c r="X20" i="64"/>
  <c r="W20" i="64"/>
  <c r="V20" i="64"/>
  <c r="U20" i="64"/>
  <c r="B17" i="64"/>
  <c r="G754" i="57"/>
  <c r="G688" i="57"/>
  <c r="X17" i="64"/>
  <c r="W17" i="64"/>
  <c r="V17" i="64"/>
  <c r="U17" i="64"/>
  <c r="B14" i="64"/>
  <c r="G885" i="57"/>
  <c r="G819" i="57"/>
  <c r="X14" i="64"/>
  <c r="W14" i="64"/>
  <c r="V14" i="64"/>
  <c r="U14" i="64"/>
  <c r="B11" i="64"/>
  <c r="G753" i="57"/>
  <c r="G687" i="57"/>
  <c r="X11" i="64"/>
  <c r="W11" i="64"/>
  <c r="V11" i="64"/>
  <c r="U11" i="64"/>
  <c r="B8" i="64"/>
  <c r="G917" i="57"/>
  <c r="G884" i="57"/>
  <c r="G855" i="57"/>
  <c r="G851" i="57"/>
  <c r="G818" i="57"/>
  <c r="X8" i="64"/>
  <c r="W8" i="64"/>
  <c r="V8" i="64"/>
  <c r="U8" i="64"/>
  <c r="B5" i="64"/>
  <c r="G785" i="57"/>
  <c r="G752" i="57"/>
  <c r="G720" i="57"/>
  <c r="G686" i="57"/>
  <c r="X5" i="64"/>
  <c r="W5" i="64"/>
  <c r="V5" i="64"/>
  <c r="U5" i="64"/>
  <c r="B350" i="61"/>
  <c r="L2" i="61"/>
  <c r="G547" i="57"/>
  <c r="G431" i="57"/>
  <c r="X350" i="61"/>
  <c r="W350" i="61"/>
  <c r="V350" i="61"/>
  <c r="U350" i="61"/>
  <c r="B347" i="61"/>
  <c r="G373" i="57"/>
  <c r="G315" i="57"/>
  <c r="G199" i="57"/>
  <c r="X347" i="61"/>
  <c r="W347" i="61"/>
  <c r="V347" i="61"/>
  <c r="U347" i="61"/>
  <c r="B344" i="61"/>
  <c r="G546" i="57"/>
  <c r="G430" i="57"/>
  <c r="X344" i="61"/>
  <c r="W344" i="61"/>
  <c r="V344" i="61"/>
  <c r="U344" i="61"/>
  <c r="B341" i="61"/>
  <c r="G372" i="57"/>
  <c r="G314" i="57"/>
  <c r="G198" i="57"/>
  <c r="X341" i="61"/>
  <c r="W341" i="61"/>
  <c r="V341" i="61"/>
  <c r="U341" i="61"/>
  <c r="B338" i="61"/>
  <c r="G545" i="57"/>
  <c r="G429" i="57"/>
  <c r="X338" i="61"/>
  <c r="W338" i="61"/>
  <c r="V338" i="61"/>
  <c r="U338" i="61"/>
  <c r="B335" i="61"/>
  <c r="G371" i="57"/>
  <c r="G313" i="57"/>
  <c r="G197" i="57"/>
  <c r="X335" i="61"/>
  <c r="W335" i="61"/>
  <c r="V335" i="61"/>
  <c r="U335" i="61"/>
  <c r="B332" i="61"/>
  <c r="G544" i="57"/>
  <c r="X332" i="61"/>
  <c r="W332" i="61"/>
  <c r="V332" i="61"/>
  <c r="U332" i="61"/>
  <c r="B329" i="61"/>
  <c r="G370" i="57"/>
  <c r="G312" i="57"/>
  <c r="X329" i="61"/>
  <c r="W329" i="61"/>
  <c r="V329" i="61"/>
  <c r="U329" i="61"/>
  <c r="B326" i="61"/>
  <c r="G543" i="57"/>
  <c r="G427" i="57"/>
  <c r="X326" i="61"/>
  <c r="W326" i="61"/>
  <c r="V326" i="61"/>
  <c r="U326" i="61"/>
  <c r="B323" i="61"/>
  <c r="G369" i="57"/>
  <c r="G311" i="57"/>
  <c r="G195" i="57"/>
  <c r="X323" i="61"/>
  <c r="W323" i="61"/>
  <c r="V323" i="61"/>
  <c r="U323" i="61"/>
  <c r="B320" i="61"/>
  <c r="X320" i="61"/>
  <c r="W320" i="61"/>
  <c r="V320" i="61"/>
  <c r="U320" i="61"/>
  <c r="B317" i="61"/>
  <c r="X317" i="61"/>
  <c r="W317" i="61"/>
  <c r="V317" i="61"/>
  <c r="U317" i="61"/>
  <c r="B314" i="61"/>
  <c r="G541" i="57"/>
  <c r="G425" i="57"/>
  <c r="X314" i="61"/>
  <c r="W314" i="61"/>
  <c r="V314" i="61"/>
  <c r="U314" i="61"/>
  <c r="B311" i="61"/>
  <c r="G367" i="57"/>
  <c r="G309" i="57"/>
  <c r="G193" i="57"/>
  <c r="X311" i="61"/>
  <c r="W311" i="61"/>
  <c r="V311" i="61"/>
  <c r="U311" i="61"/>
  <c r="B308" i="61"/>
  <c r="G540" i="57"/>
  <c r="G424" i="57"/>
  <c r="X308" i="61"/>
  <c r="W308" i="61"/>
  <c r="V308" i="61"/>
  <c r="U308" i="61"/>
  <c r="B305" i="61"/>
  <c r="G366" i="57"/>
  <c r="G308" i="57"/>
  <c r="G192" i="57"/>
  <c r="X305" i="61"/>
  <c r="W305" i="61"/>
  <c r="V305" i="61"/>
  <c r="U305" i="61"/>
  <c r="B302" i="61"/>
  <c r="G539" i="57"/>
  <c r="G423" i="57"/>
  <c r="X302" i="61"/>
  <c r="W302" i="61"/>
  <c r="V302" i="61"/>
  <c r="U302" i="61"/>
  <c r="B299" i="61"/>
  <c r="G365" i="57"/>
  <c r="G307" i="57"/>
  <c r="G191" i="57"/>
  <c r="X299" i="61"/>
  <c r="W299" i="61"/>
  <c r="V299" i="61"/>
  <c r="U299" i="61"/>
  <c r="B296" i="61"/>
  <c r="G538" i="57"/>
  <c r="G422" i="57"/>
  <c r="X296" i="61"/>
  <c r="W296" i="61"/>
  <c r="V296" i="61"/>
  <c r="U296" i="61"/>
  <c r="B293" i="61"/>
  <c r="G364" i="57"/>
  <c r="G306" i="57"/>
  <c r="G190" i="57"/>
  <c r="X293" i="61"/>
  <c r="W293" i="61"/>
  <c r="V293" i="61"/>
  <c r="U293" i="61"/>
  <c r="B290" i="61"/>
  <c r="G537" i="57"/>
  <c r="X290" i="61"/>
  <c r="W290" i="61"/>
  <c r="V290" i="61"/>
  <c r="U290" i="61"/>
  <c r="B287" i="61"/>
  <c r="G363" i="57"/>
  <c r="G305" i="57"/>
  <c r="X287" i="61"/>
  <c r="W287" i="61"/>
  <c r="V287" i="61"/>
  <c r="U287" i="61"/>
  <c r="B284" i="61"/>
  <c r="X284" i="61"/>
  <c r="W284" i="61"/>
  <c r="V284" i="61"/>
  <c r="U284" i="61"/>
  <c r="B281" i="61"/>
  <c r="X281" i="61"/>
  <c r="W281" i="61"/>
  <c r="V281" i="61"/>
  <c r="U281" i="61"/>
  <c r="B278" i="61"/>
  <c r="X278" i="61"/>
  <c r="W278" i="61"/>
  <c r="V278" i="61"/>
  <c r="U278" i="61"/>
  <c r="B275" i="61"/>
  <c r="G303" i="57"/>
  <c r="X275" i="61"/>
  <c r="W275" i="61"/>
  <c r="V275" i="61"/>
  <c r="U275" i="61"/>
  <c r="B272" i="61"/>
  <c r="G534" i="57"/>
  <c r="G418" i="57"/>
  <c r="X272" i="61"/>
  <c r="W272" i="61"/>
  <c r="V272" i="61"/>
  <c r="U272" i="61"/>
  <c r="B269" i="61"/>
  <c r="G360" i="57"/>
  <c r="G302" i="57"/>
  <c r="G186" i="57"/>
  <c r="X269" i="61"/>
  <c r="W269" i="61"/>
  <c r="V269" i="61"/>
  <c r="U269" i="61"/>
  <c r="B266" i="61"/>
  <c r="G533" i="57"/>
  <c r="G417" i="57"/>
  <c r="X266" i="61"/>
  <c r="W266" i="61"/>
  <c r="V266" i="61"/>
  <c r="U266" i="61"/>
  <c r="B263" i="61"/>
  <c r="G359" i="57"/>
  <c r="G301" i="57"/>
  <c r="G185" i="57"/>
  <c r="X263" i="61"/>
  <c r="W263" i="61"/>
  <c r="V263" i="61"/>
  <c r="U263" i="61"/>
  <c r="B260" i="61"/>
  <c r="G532" i="57"/>
  <c r="X260" i="61"/>
  <c r="W260" i="61"/>
  <c r="V260" i="61"/>
  <c r="U260" i="61"/>
  <c r="B257" i="61"/>
  <c r="G358" i="57"/>
  <c r="G300" i="57"/>
  <c r="X257" i="61"/>
  <c r="W257" i="61"/>
  <c r="V257" i="61"/>
  <c r="U257" i="61"/>
  <c r="B254" i="61"/>
  <c r="G531" i="57"/>
  <c r="G415" i="57"/>
  <c r="X254" i="61"/>
  <c r="W254" i="61"/>
  <c r="V254" i="61"/>
  <c r="U254" i="61"/>
  <c r="B251" i="61"/>
  <c r="G357" i="57"/>
  <c r="G299" i="57"/>
  <c r="G183" i="57"/>
  <c r="X251" i="61"/>
  <c r="W251" i="61"/>
  <c r="V251" i="61"/>
  <c r="U251" i="61"/>
  <c r="B248" i="61"/>
  <c r="G530" i="57"/>
  <c r="G414" i="57"/>
  <c r="X248" i="61"/>
  <c r="W248" i="61"/>
  <c r="V248" i="61"/>
  <c r="U248" i="61"/>
  <c r="B245" i="61"/>
  <c r="G356" i="57"/>
  <c r="G298" i="57"/>
  <c r="G182" i="57"/>
  <c r="X245" i="61"/>
  <c r="W245" i="61"/>
  <c r="V245" i="61"/>
  <c r="U245" i="61"/>
  <c r="B242" i="61"/>
  <c r="G529" i="57"/>
  <c r="G413" i="57"/>
  <c r="X242" i="61"/>
  <c r="W242" i="61"/>
  <c r="V242" i="61"/>
  <c r="U242" i="61"/>
  <c r="B239" i="61"/>
  <c r="G355" i="57"/>
  <c r="G297" i="57"/>
  <c r="G181" i="57"/>
  <c r="X239" i="61"/>
  <c r="W239" i="61"/>
  <c r="V239" i="61"/>
  <c r="U239" i="61"/>
  <c r="B236" i="61"/>
  <c r="G528" i="57"/>
  <c r="G412" i="57"/>
  <c r="X236" i="61"/>
  <c r="W236" i="61"/>
  <c r="V236" i="61"/>
  <c r="U236" i="61"/>
  <c r="B233" i="61"/>
  <c r="G354" i="57"/>
  <c r="G296" i="57"/>
  <c r="G180" i="57"/>
  <c r="X233" i="61"/>
  <c r="W233" i="61"/>
  <c r="V233" i="61"/>
  <c r="U233" i="61"/>
  <c r="B230" i="61"/>
  <c r="G527" i="57"/>
  <c r="X230" i="61"/>
  <c r="W230" i="61"/>
  <c r="V230" i="61"/>
  <c r="U230" i="61"/>
  <c r="B227" i="61"/>
  <c r="G353" i="57"/>
  <c r="G295" i="57"/>
  <c r="X227" i="61"/>
  <c r="W227" i="61"/>
  <c r="V227" i="61"/>
  <c r="U227" i="61"/>
  <c r="B224" i="61"/>
  <c r="G526" i="57"/>
  <c r="G410" i="57"/>
  <c r="X224" i="61"/>
  <c r="W224" i="61"/>
  <c r="V224" i="61"/>
  <c r="U224" i="61"/>
  <c r="B221" i="61"/>
  <c r="G352" i="57"/>
  <c r="G294" i="57"/>
  <c r="G178" i="57"/>
  <c r="X221" i="61"/>
  <c r="W221" i="61"/>
  <c r="V221" i="61"/>
  <c r="U221" i="61"/>
  <c r="B218" i="61"/>
  <c r="X218" i="61"/>
  <c r="W218" i="61"/>
  <c r="V218" i="61"/>
  <c r="U218" i="61"/>
  <c r="B215" i="61"/>
  <c r="G348" i="57"/>
  <c r="X215" i="61"/>
  <c r="W215" i="61"/>
  <c r="V215" i="61"/>
  <c r="U215" i="61"/>
  <c r="B212" i="61"/>
  <c r="G524" i="57"/>
  <c r="X212" i="61"/>
  <c r="W212" i="61"/>
  <c r="V212" i="61"/>
  <c r="U212" i="61"/>
  <c r="B209" i="61"/>
  <c r="G350" i="57"/>
  <c r="G292" i="57"/>
  <c r="X209" i="61"/>
  <c r="W209" i="61"/>
  <c r="V209" i="61"/>
  <c r="U209" i="61"/>
  <c r="B206" i="61"/>
  <c r="G523" i="57"/>
  <c r="G407" i="57"/>
  <c r="X206" i="61"/>
  <c r="W206" i="61"/>
  <c r="V206" i="61"/>
  <c r="U206" i="61"/>
  <c r="B203" i="61"/>
  <c r="G349" i="57"/>
  <c r="G291" i="57"/>
  <c r="G175" i="57"/>
  <c r="X203" i="61"/>
  <c r="W203" i="61"/>
  <c r="V203" i="61"/>
  <c r="U203" i="61"/>
  <c r="B200" i="61"/>
  <c r="G522" i="57"/>
  <c r="X200" i="61"/>
  <c r="W200" i="61"/>
  <c r="V200" i="61"/>
  <c r="U200" i="61"/>
  <c r="B197" i="61"/>
  <c r="G290" i="57"/>
  <c r="X197" i="61"/>
  <c r="W197" i="61"/>
  <c r="V197" i="61"/>
  <c r="U197" i="61"/>
  <c r="B194" i="61"/>
  <c r="G521" i="57"/>
  <c r="G405" i="57"/>
  <c r="X194" i="61"/>
  <c r="W194" i="61"/>
  <c r="V194" i="61"/>
  <c r="U194" i="61"/>
  <c r="B191" i="61"/>
  <c r="G347" i="57"/>
  <c r="G289" i="57"/>
  <c r="G173" i="57"/>
  <c r="X191" i="61"/>
  <c r="W191" i="61"/>
  <c r="V191" i="61"/>
  <c r="U191" i="61"/>
  <c r="B188" i="61"/>
  <c r="G520" i="57"/>
  <c r="X188" i="61"/>
  <c r="W188" i="61"/>
  <c r="V188" i="61"/>
  <c r="U188" i="61"/>
  <c r="B185" i="61"/>
  <c r="G346" i="57"/>
  <c r="G288" i="57"/>
  <c r="G172" i="57"/>
  <c r="X185" i="61"/>
  <c r="W185" i="61"/>
  <c r="V185" i="61"/>
  <c r="U185" i="61"/>
  <c r="B182" i="61"/>
  <c r="G519" i="57"/>
  <c r="X182" i="61"/>
  <c r="W182" i="61"/>
  <c r="V182" i="61"/>
  <c r="U182" i="61"/>
  <c r="B179" i="61"/>
  <c r="G345" i="57"/>
  <c r="G287" i="57"/>
  <c r="G171" i="57"/>
  <c r="X179" i="61"/>
  <c r="W179" i="61"/>
  <c r="V179" i="61"/>
  <c r="U179" i="61"/>
  <c r="B176" i="61"/>
  <c r="G518" i="57"/>
  <c r="X176" i="61"/>
  <c r="W176" i="61"/>
  <c r="V176" i="61"/>
  <c r="U176" i="61"/>
  <c r="B173" i="61"/>
  <c r="G344" i="57"/>
  <c r="G286" i="57"/>
  <c r="X173" i="61"/>
  <c r="W173" i="61"/>
  <c r="V173" i="61"/>
  <c r="U173" i="61"/>
  <c r="B170" i="61"/>
  <c r="G517" i="57"/>
  <c r="G401" i="57"/>
  <c r="X170" i="61"/>
  <c r="W170" i="61"/>
  <c r="V170" i="61"/>
  <c r="U170" i="61"/>
  <c r="B167" i="61"/>
  <c r="G343" i="57"/>
  <c r="G285" i="57"/>
  <c r="X167" i="61"/>
  <c r="W167" i="61"/>
  <c r="V167" i="61"/>
  <c r="U167" i="61"/>
  <c r="B164" i="61"/>
  <c r="G516" i="57"/>
  <c r="G400" i="57"/>
  <c r="X164" i="61"/>
  <c r="W164" i="61"/>
  <c r="V164" i="61"/>
  <c r="U164" i="61"/>
  <c r="B161" i="61"/>
  <c r="G342" i="57"/>
  <c r="G284" i="57"/>
  <c r="X161" i="61"/>
  <c r="W161" i="61"/>
  <c r="V161" i="61"/>
  <c r="U161" i="61"/>
  <c r="B158" i="61"/>
  <c r="G515" i="57"/>
  <c r="G399" i="57"/>
  <c r="X158" i="61"/>
  <c r="W158" i="61"/>
  <c r="V158" i="61"/>
  <c r="U158" i="61"/>
  <c r="B155" i="61"/>
  <c r="G341" i="57"/>
  <c r="G283" i="57"/>
  <c r="X155" i="61"/>
  <c r="W155" i="61"/>
  <c r="V155" i="61"/>
  <c r="U155" i="61"/>
  <c r="B152" i="61"/>
  <c r="G514" i="57"/>
  <c r="X152" i="61"/>
  <c r="W152" i="61"/>
  <c r="V152" i="61"/>
  <c r="U152" i="61"/>
  <c r="B149" i="61"/>
  <c r="G340" i="57"/>
  <c r="G282" i="57"/>
  <c r="X149" i="61"/>
  <c r="W149" i="61"/>
  <c r="V149" i="61"/>
  <c r="U149" i="61"/>
  <c r="B146" i="61"/>
  <c r="G513" i="57"/>
  <c r="G397" i="57"/>
  <c r="X146" i="61"/>
  <c r="W146" i="61"/>
  <c r="V146" i="61"/>
  <c r="U146" i="61"/>
  <c r="B143" i="61"/>
  <c r="G339" i="57"/>
  <c r="G281" i="57"/>
  <c r="X143" i="61"/>
  <c r="W143" i="61"/>
  <c r="V143" i="61"/>
  <c r="U143" i="61"/>
  <c r="B140" i="61"/>
  <c r="X140" i="61"/>
  <c r="W140" i="61"/>
  <c r="V140" i="61"/>
  <c r="U140" i="61"/>
  <c r="B137" i="61"/>
  <c r="X137" i="61"/>
  <c r="W137" i="61"/>
  <c r="V137" i="61"/>
  <c r="U137" i="61"/>
  <c r="B134" i="61"/>
  <c r="G511" i="57"/>
  <c r="G395" i="57"/>
  <c r="X134" i="61"/>
  <c r="W134" i="61"/>
  <c r="V134" i="61"/>
  <c r="U134" i="61"/>
  <c r="B131" i="61"/>
  <c r="G337" i="57"/>
  <c r="G279" i="57"/>
  <c r="G163" i="57"/>
  <c r="X131" i="61"/>
  <c r="W131" i="61"/>
  <c r="V131" i="61"/>
  <c r="U131" i="61"/>
  <c r="B128" i="61"/>
  <c r="G510" i="57"/>
  <c r="G394" i="57"/>
  <c r="X128" i="61"/>
  <c r="W128" i="61"/>
  <c r="V128" i="61"/>
  <c r="U128" i="61"/>
  <c r="B125" i="61"/>
  <c r="G336" i="57"/>
  <c r="G278" i="57"/>
  <c r="X125" i="61"/>
  <c r="W125" i="61"/>
  <c r="V125" i="61"/>
  <c r="U125" i="61"/>
  <c r="B122" i="61"/>
  <c r="G509" i="57"/>
  <c r="X122" i="61"/>
  <c r="W122" i="61"/>
  <c r="V122" i="61"/>
  <c r="U122" i="61"/>
  <c r="B119" i="61"/>
  <c r="G335" i="57"/>
  <c r="G277" i="57"/>
  <c r="X119" i="61"/>
  <c r="W119" i="61"/>
  <c r="V119" i="61"/>
  <c r="U119" i="61"/>
  <c r="B116" i="61"/>
  <c r="X116" i="61"/>
  <c r="W116" i="61"/>
  <c r="V116" i="61"/>
  <c r="U116" i="61"/>
  <c r="B113" i="61"/>
  <c r="X113" i="61"/>
  <c r="W113" i="61"/>
  <c r="V113" i="61"/>
  <c r="U113" i="61"/>
  <c r="B110" i="61"/>
  <c r="X110" i="61"/>
  <c r="W110" i="61"/>
  <c r="V110" i="61"/>
  <c r="U110" i="61"/>
  <c r="B107" i="61"/>
  <c r="G333" i="57"/>
  <c r="X107" i="61"/>
  <c r="W107" i="61"/>
  <c r="V107" i="61"/>
  <c r="U107" i="61"/>
  <c r="B104" i="61"/>
  <c r="G506" i="57"/>
  <c r="G390" i="57"/>
  <c r="X104" i="61"/>
  <c r="W104" i="61"/>
  <c r="V104" i="61"/>
  <c r="U104" i="61"/>
  <c r="B101" i="61"/>
  <c r="G332" i="57"/>
  <c r="G274" i="57"/>
  <c r="G158" i="57"/>
  <c r="X101" i="61"/>
  <c r="W101" i="61"/>
  <c r="V101" i="61"/>
  <c r="U101" i="61"/>
  <c r="B98" i="61"/>
  <c r="G505" i="57"/>
  <c r="G389" i="57"/>
  <c r="X98" i="61"/>
  <c r="W98" i="61"/>
  <c r="V98" i="61"/>
  <c r="U98" i="61"/>
  <c r="B95" i="61"/>
  <c r="G331" i="57"/>
  <c r="G273" i="57"/>
  <c r="G157" i="57"/>
  <c r="X95" i="61"/>
  <c r="W95" i="61"/>
  <c r="V95" i="61"/>
  <c r="U95" i="61"/>
  <c r="B92" i="61"/>
  <c r="G504" i="57"/>
  <c r="X92" i="61"/>
  <c r="W92" i="61"/>
  <c r="V92" i="61"/>
  <c r="U92" i="61"/>
  <c r="B89" i="61"/>
  <c r="G330" i="57"/>
  <c r="G272" i="57"/>
  <c r="X89" i="61"/>
  <c r="W89" i="61"/>
  <c r="V89" i="61"/>
  <c r="U89" i="61"/>
  <c r="B86" i="61"/>
  <c r="X86" i="61"/>
  <c r="W86" i="61"/>
  <c r="V86" i="61"/>
  <c r="U86" i="61"/>
  <c r="B83" i="61"/>
  <c r="G329" i="57"/>
  <c r="G271" i="57"/>
  <c r="X83" i="61"/>
  <c r="W83" i="61"/>
  <c r="V83" i="61"/>
  <c r="U83" i="61"/>
  <c r="B68" i="61"/>
  <c r="X68" i="61"/>
  <c r="W68" i="61"/>
  <c r="V68" i="61"/>
  <c r="U68" i="61"/>
  <c r="B65" i="61"/>
  <c r="X65" i="61"/>
  <c r="W65" i="61"/>
  <c r="V65" i="61"/>
  <c r="U65" i="61"/>
  <c r="B50" i="61"/>
  <c r="G497" i="57"/>
  <c r="X50" i="61"/>
  <c r="W50" i="61"/>
  <c r="V50" i="61"/>
  <c r="U50" i="61"/>
  <c r="B47" i="61"/>
  <c r="G323" i="57"/>
  <c r="G265" i="57"/>
  <c r="G149" i="57"/>
  <c r="X47" i="61"/>
  <c r="W47" i="61"/>
  <c r="V47" i="61"/>
  <c r="U47" i="61"/>
  <c r="B44" i="61"/>
  <c r="G496" i="57"/>
  <c r="X44" i="61"/>
  <c r="W44" i="61"/>
  <c r="V44" i="61"/>
  <c r="U44" i="61"/>
  <c r="B41" i="61"/>
  <c r="G322" i="57"/>
  <c r="G264" i="57"/>
  <c r="G148" i="57"/>
  <c r="X41" i="61"/>
  <c r="W41" i="61"/>
  <c r="V41" i="61"/>
  <c r="U41" i="61"/>
  <c r="B38" i="61"/>
  <c r="G495" i="57"/>
  <c r="G379" i="57"/>
  <c r="X38" i="61"/>
  <c r="W38" i="61"/>
  <c r="V38" i="61"/>
  <c r="U38" i="61"/>
  <c r="B35" i="61"/>
  <c r="G321" i="57"/>
  <c r="G263" i="57"/>
  <c r="G147" i="57"/>
  <c r="X35" i="61"/>
  <c r="W35" i="61"/>
  <c r="V35" i="61"/>
  <c r="U35" i="61"/>
  <c r="B32" i="61"/>
  <c r="G494" i="57"/>
  <c r="G378" i="57"/>
  <c r="X32" i="61"/>
  <c r="W32" i="61"/>
  <c r="V32" i="61"/>
  <c r="U32" i="61"/>
  <c r="B29" i="61"/>
  <c r="G320" i="57"/>
  <c r="G262" i="57"/>
  <c r="G146" i="57"/>
  <c r="X29" i="61"/>
  <c r="W29" i="61"/>
  <c r="V29" i="61"/>
  <c r="U29" i="61"/>
  <c r="B26" i="61"/>
  <c r="G493" i="57"/>
  <c r="X26" i="61"/>
  <c r="W26" i="61"/>
  <c r="V26" i="61"/>
  <c r="U26" i="61"/>
  <c r="B23" i="61"/>
  <c r="G319" i="57"/>
  <c r="G261" i="57"/>
  <c r="G145" i="57"/>
  <c r="X23" i="61"/>
  <c r="W23" i="61"/>
  <c r="V23" i="61"/>
  <c r="U23" i="61"/>
  <c r="B20" i="61"/>
  <c r="X20" i="61"/>
  <c r="W20" i="61"/>
  <c r="V20" i="61"/>
  <c r="U20" i="61"/>
  <c r="B17" i="61"/>
  <c r="G318" i="57"/>
  <c r="G260" i="57"/>
  <c r="X17" i="61"/>
  <c r="W17" i="61"/>
  <c r="V17" i="61"/>
  <c r="U17" i="61"/>
  <c r="B14" i="61"/>
  <c r="G491" i="57"/>
  <c r="G375" i="57"/>
  <c r="X14" i="61"/>
  <c r="W14" i="61"/>
  <c r="V14" i="61"/>
  <c r="U14" i="61"/>
  <c r="B11" i="61"/>
  <c r="G317" i="57"/>
  <c r="G259" i="57"/>
  <c r="G143" i="57"/>
  <c r="X11" i="61"/>
  <c r="W11" i="61"/>
  <c r="V11" i="61"/>
  <c r="U11" i="61"/>
  <c r="B8" i="61"/>
  <c r="X8" i="61"/>
  <c r="W8" i="61"/>
  <c r="V8" i="61"/>
  <c r="U8" i="61"/>
  <c r="B5" i="61"/>
  <c r="G316" i="57"/>
  <c r="G258" i="57"/>
  <c r="G201" i="57"/>
  <c r="X5" i="61"/>
  <c r="W5" i="61"/>
  <c r="V5" i="61"/>
  <c r="U5" i="61"/>
  <c r="G89" i="57"/>
  <c r="G678" i="57"/>
  <c r="G679" i="57"/>
  <c r="G680" i="57"/>
  <c r="G681" i="57"/>
  <c r="G682" i="57"/>
  <c r="G683" i="57"/>
  <c r="G684" i="57"/>
  <c r="G685" i="57"/>
  <c r="G677" i="57"/>
  <c r="G658" i="57"/>
  <c r="G659" i="57"/>
  <c r="G660" i="57"/>
  <c r="G661" i="57"/>
  <c r="G662" i="57"/>
  <c r="G663" i="57"/>
  <c r="G664" i="57"/>
  <c r="G665" i="57"/>
  <c r="G657" i="57"/>
  <c r="G638" i="57"/>
  <c r="G639" i="57"/>
  <c r="G640" i="57"/>
  <c r="G641" i="57"/>
  <c r="G642" i="57"/>
  <c r="G643" i="57"/>
  <c r="G644" i="57"/>
  <c r="G645" i="57"/>
  <c r="G637" i="57"/>
  <c r="G627" i="57"/>
  <c r="G628" i="57"/>
  <c r="G629" i="57"/>
  <c r="G630" i="57"/>
  <c r="G631" i="57"/>
  <c r="G632" i="57"/>
  <c r="G633" i="57"/>
  <c r="G634" i="57"/>
  <c r="G635" i="57"/>
  <c r="G636" i="57"/>
  <c r="G882" i="57"/>
  <c r="G881" i="57"/>
  <c r="G880" i="57"/>
  <c r="G878" i="57"/>
  <c r="G877" i="57"/>
  <c r="G876" i="57"/>
  <c r="G874" i="57"/>
  <c r="G873" i="57"/>
  <c r="G872" i="57"/>
  <c r="G870" i="57"/>
  <c r="G869" i="57"/>
  <c r="G868" i="57"/>
  <c r="G863" i="57"/>
  <c r="G861" i="57"/>
  <c r="G859" i="57"/>
  <c r="G857" i="57"/>
  <c r="G854" i="57"/>
  <c r="G853" i="57"/>
  <c r="G750" i="57"/>
  <c r="G749" i="57"/>
  <c r="G748" i="57"/>
  <c r="G746" i="57"/>
  <c r="G745" i="57"/>
  <c r="G744" i="57"/>
  <c r="G742" i="57"/>
  <c r="G741" i="57"/>
  <c r="G740" i="57"/>
  <c r="G738" i="57"/>
  <c r="G737" i="57"/>
  <c r="G736" i="57"/>
  <c r="G731" i="57"/>
  <c r="G729" i="57"/>
  <c r="G727" i="57"/>
  <c r="G725" i="57"/>
  <c r="G724" i="57"/>
  <c r="G721" i="57"/>
  <c r="G256" i="57"/>
  <c r="G251" i="57"/>
  <c r="G482" i="57"/>
  <c r="G239" i="57"/>
  <c r="G470" i="57"/>
  <c r="G446" i="57"/>
  <c r="G608" i="57"/>
  <c r="G647" i="57"/>
  <c r="G655" i="57"/>
  <c r="G653" i="57"/>
  <c r="G651" i="57"/>
  <c r="G649" i="57"/>
  <c r="G624" i="57"/>
  <c r="G623" i="57"/>
  <c r="G622" i="57"/>
  <c r="G620" i="57"/>
  <c r="G619" i="57"/>
  <c r="G618" i="57"/>
  <c r="G616" i="57"/>
  <c r="G614" i="57"/>
  <c r="G612" i="57"/>
  <c r="G610" i="57"/>
  <c r="G476" i="57"/>
  <c r="G437" i="57"/>
  <c r="G227" i="57"/>
  <c r="G221" i="57"/>
  <c r="G206" i="57"/>
  <c r="G918" i="57"/>
  <c r="G919" i="57"/>
  <c r="G920" i="57"/>
  <c r="G921" i="57"/>
  <c r="G922" i="57"/>
  <c r="G923" i="57"/>
  <c r="G924" i="57"/>
  <c r="G925" i="57"/>
  <c r="G926" i="57"/>
  <c r="G927" i="57"/>
  <c r="G928" i="57"/>
  <c r="G929" i="57"/>
  <c r="G930" i="57"/>
  <c r="G931" i="57"/>
  <c r="G932" i="57"/>
  <c r="G933" i="57"/>
  <c r="G934" i="57"/>
  <c r="G935" i="57"/>
  <c r="G936" i="57"/>
  <c r="G937" i="57"/>
  <c r="G938" i="57"/>
  <c r="G939" i="57"/>
  <c r="G940" i="57"/>
  <c r="G941" i="57"/>
  <c r="G942" i="57"/>
  <c r="G943" i="57"/>
  <c r="G944" i="57"/>
  <c r="G945" i="57"/>
  <c r="G946" i="57"/>
  <c r="G947" i="57"/>
  <c r="G948" i="57"/>
  <c r="G949" i="57"/>
  <c r="G852" i="57"/>
  <c r="G856" i="57"/>
  <c r="G858" i="57"/>
  <c r="G860" i="57"/>
  <c r="G862" i="57"/>
  <c r="G864" i="57"/>
  <c r="G865" i="57"/>
  <c r="G866" i="57"/>
  <c r="G867" i="57"/>
  <c r="G871" i="57"/>
  <c r="G875" i="57"/>
  <c r="G879" i="57"/>
  <c r="G883" i="57"/>
  <c r="G786" i="57"/>
  <c r="G787" i="57"/>
  <c r="G788" i="57"/>
  <c r="G789" i="57"/>
  <c r="G790" i="57"/>
  <c r="G791" i="57"/>
  <c r="G792" i="57"/>
  <c r="G793" i="57"/>
  <c r="G794" i="57"/>
  <c r="G795" i="57"/>
  <c r="G796" i="57"/>
  <c r="G797" i="57"/>
  <c r="G798" i="57"/>
  <c r="G799" i="57"/>
  <c r="G800" i="57"/>
  <c r="G801" i="57"/>
  <c r="G802" i="57"/>
  <c r="G803" i="57"/>
  <c r="G804" i="57"/>
  <c r="G805" i="57"/>
  <c r="G806" i="57"/>
  <c r="G807" i="57"/>
  <c r="G808" i="57"/>
  <c r="G809" i="57"/>
  <c r="G810" i="57"/>
  <c r="G811" i="57"/>
  <c r="G812" i="57"/>
  <c r="G813" i="57"/>
  <c r="G814" i="57"/>
  <c r="G815" i="57"/>
  <c r="G816" i="57"/>
  <c r="G817" i="57"/>
  <c r="G722" i="57"/>
  <c r="G723" i="57"/>
  <c r="G726" i="57"/>
  <c r="G728" i="57"/>
  <c r="G730" i="57"/>
  <c r="G732" i="57"/>
  <c r="G733" i="57"/>
  <c r="G734" i="57"/>
  <c r="G735" i="57"/>
  <c r="G739" i="57"/>
  <c r="G743" i="57"/>
  <c r="G747" i="57"/>
  <c r="G751" i="57"/>
  <c r="G667" i="57"/>
  <c r="G668" i="57"/>
  <c r="G669" i="57"/>
  <c r="G670" i="57"/>
  <c r="G671" i="57"/>
  <c r="G672" i="57"/>
  <c r="G673" i="57"/>
  <c r="G674" i="57"/>
  <c r="G675" i="57"/>
  <c r="G676" i="57"/>
  <c r="G648" i="57"/>
  <c r="G650" i="57"/>
  <c r="G652" i="57"/>
  <c r="G654" i="57"/>
  <c r="G656" i="57"/>
  <c r="G607" i="57"/>
  <c r="G617" i="57"/>
  <c r="G621" i="57"/>
  <c r="G625" i="57"/>
  <c r="G605" i="57"/>
  <c r="G549" i="57"/>
  <c r="G551" i="57"/>
  <c r="G552" i="57"/>
  <c r="G553" i="57"/>
  <c r="G554" i="57"/>
  <c r="G555" i="57"/>
  <c r="G562" i="57"/>
  <c r="G563" i="57"/>
  <c r="G564" i="57"/>
  <c r="G567" i="57"/>
  <c r="G568" i="57"/>
  <c r="G569" i="57"/>
  <c r="G570" i="57"/>
  <c r="G571" i="57"/>
  <c r="G572" i="57"/>
  <c r="G573" i="57"/>
  <c r="G574" i="57"/>
  <c r="G575" i="57"/>
  <c r="G577" i="57"/>
  <c r="G578" i="57"/>
  <c r="G579" i="57"/>
  <c r="G581" i="57"/>
  <c r="G582" i="57"/>
  <c r="G584" i="57"/>
  <c r="G585" i="57"/>
  <c r="G586" i="57"/>
  <c r="G587" i="57"/>
  <c r="G588" i="57"/>
  <c r="G590" i="57"/>
  <c r="G591" i="57"/>
  <c r="G592" i="57"/>
  <c r="G595" i="57"/>
  <c r="G596" i="57"/>
  <c r="G597" i="57"/>
  <c r="G598" i="57"/>
  <c r="G599" i="57"/>
  <c r="G601" i="57"/>
  <c r="G602" i="57"/>
  <c r="G603" i="57"/>
  <c r="G604" i="57"/>
  <c r="G452" i="57"/>
  <c r="G456" i="57"/>
  <c r="G457" i="57"/>
  <c r="G469" i="57"/>
  <c r="G471" i="57"/>
  <c r="G472" i="57"/>
  <c r="G475" i="57"/>
  <c r="G479" i="57"/>
  <c r="G481" i="57"/>
  <c r="G483" i="57"/>
  <c r="G485" i="57"/>
  <c r="G486" i="57"/>
  <c r="G487" i="57"/>
  <c r="G488" i="57"/>
  <c r="G489" i="57"/>
  <c r="G203" i="57"/>
  <c r="G204" i="57"/>
  <c r="G205" i="57"/>
  <c r="G207" i="57"/>
  <c r="G214" i="57"/>
  <c r="G216" i="57"/>
  <c r="G219" i="57"/>
  <c r="G220" i="57"/>
  <c r="G223" i="57"/>
  <c r="G224" i="57"/>
  <c r="G225" i="57"/>
  <c r="G226" i="57"/>
  <c r="G229" i="57"/>
  <c r="G230" i="57"/>
  <c r="G231" i="57"/>
  <c r="G233" i="57"/>
  <c r="G234" i="57"/>
  <c r="G236" i="57"/>
  <c r="G238" i="57"/>
  <c r="G240" i="57"/>
  <c r="G242" i="57"/>
  <c r="G244" i="57"/>
  <c r="G247" i="57"/>
  <c r="G248" i="57"/>
  <c r="G249" i="57"/>
  <c r="G250" i="57"/>
  <c r="G253" i="57"/>
  <c r="G255" i="57"/>
  <c r="G257" i="57"/>
  <c r="A3512" i="56"/>
  <c r="F3512" i="56" s="1"/>
  <c r="A3513" i="56"/>
  <c r="F3513" i="56" s="1"/>
  <c r="A3514" i="56"/>
  <c r="F3514" i="56" s="1"/>
  <c r="A3515" i="56"/>
  <c r="F3515" i="56" s="1"/>
  <c r="A3516" i="56"/>
  <c r="F3516" i="56" s="1"/>
  <c r="A3517" i="56"/>
  <c r="F3517" i="56" s="1"/>
  <c r="A3518" i="56"/>
  <c r="F3518" i="56" s="1"/>
  <c r="A3519" i="56"/>
  <c r="F3519" i="56" s="1"/>
  <c r="A3520" i="56"/>
  <c r="F3520" i="56" s="1"/>
  <c r="A3521" i="56"/>
  <c r="F3521" i="56" s="1"/>
  <c r="A3522" i="56"/>
  <c r="F3522" i="56" s="1"/>
  <c r="A3523" i="56"/>
  <c r="F3523" i="56" s="1"/>
  <c r="A3524" i="56"/>
  <c r="F3524" i="56" s="1"/>
  <c r="A3525" i="56"/>
  <c r="F3525" i="56" s="1"/>
  <c r="A3526" i="56"/>
  <c r="F3526" i="56" s="1"/>
  <c r="A3527" i="56"/>
  <c r="F3527" i="56" s="1"/>
  <c r="A3528" i="56"/>
  <c r="F3528" i="56" s="1"/>
  <c r="A3529" i="56"/>
  <c r="F3529" i="56" s="1"/>
  <c r="A3530" i="56"/>
  <c r="F3530" i="56" s="1"/>
  <c r="A3531" i="56"/>
  <c r="F3531" i="56" s="1"/>
  <c r="A3532" i="56"/>
  <c r="F3532" i="56" s="1"/>
  <c r="A3533" i="56"/>
  <c r="F3533" i="56" s="1"/>
  <c r="A3534" i="56"/>
  <c r="F3534" i="56" s="1"/>
  <c r="A3535" i="56"/>
  <c r="F3535" i="56" s="1"/>
  <c r="A3536" i="56"/>
  <c r="F3536" i="56" s="1"/>
  <c r="A3537" i="56"/>
  <c r="F3537" i="56" s="1"/>
  <c r="A3538" i="56"/>
  <c r="F3538" i="56" s="1"/>
  <c r="A3539" i="56"/>
  <c r="F3539" i="56" s="1"/>
  <c r="A3540" i="56"/>
  <c r="F3540" i="56" s="1"/>
  <c r="A3541" i="56"/>
  <c r="F3541" i="56" s="1"/>
  <c r="B4" i="62"/>
  <c r="L2" i="62"/>
  <c r="W2" i="62" s="1"/>
  <c r="B5" i="62"/>
  <c r="B6" i="62"/>
  <c r="B7" i="62"/>
  <c r="B8" i="62"/>
  <c r="B9" i="62"/>
  <c r="B10" i="62"/>
  <c r="B11" i="62"/>
  <c r="B12" i="62"/>
  <c r="B13" i="62"/>
  <c r="B14" i="62"/>
  <c r="B3" i="62"/>
  <c r="B265" i="63"/>
  <c r="B264" i="63"/>
  <c r="B262" i="63"/>
  <c r="B261" i="63"/>
  <c r="B259" i="63"/>
  <c r="B258" i="63"/>
  <c r="B256" i="63"/>
  <c r="B255" i="63"/>
  <c r="B247" i="63"/>
  <c r="B246" i="63"/>
  <c r="B244" i="63"/>
  <c r="B243" i="63"/>
  <c r="B241" i="63"/>
  <c r="B240" i="63"/>
  <c r="B238" i="63"/>
  <c r="B237" i="63"/>
  <c r="B235" i="63"/>
  <c r="B234" i="63"/>
  <c r="B232" i="63"/>
  <c r="B231" i="63"/>
  <c r="B229" i="63"/>
  <c r="B228" i="63"/>
  <c r="B226" i="63"/>
  <c r="B225" i="63"/>
  <c r="B223" i="63"/>
  <c r="B222" i="63"/>
  <c r="B220" i="63"/>
  <c r="B219" i="63"/>
  <c r="B217" i="63"/>
  <c r="B216" i="63"/>
  <c r="B214" i="63"/>
  <c r="B213" i="63"/>
  <c r="B211" i="63"/>
  <c r="B210" i="63"/>
  <c r="B208" i="63"/>
  <c r="B207" i="63"/>
  <c r="B205" i="63"/>
  <c r="B204" i="63"/>
  <c r="B202" i="63"/>
  <c r="B201" i="63"/>
  <c r="B193" i="63"/>
  <c r="B192" i="63"/>
  <c r="B190" i="63"/>
  <c r="B189" i="63"/>
  <c r="B187" i="63"/>
  <c r="B186" i="63"/>
  <c r="B184" i="63"/>
  <c r="B183" i="63"/>
  <c r="B181" i="63"/>
  <c r="B180" i="63"/>
  <c r="B178" i="63"/>
  <c r="B177" i="63"/>
  <c r="B175" i="63"/>
  <c r="B174" i="63"/>
  <c r="B172" i="63"/>
  <c r="B171" i="63"/>
  <c r="B169" i="63"/>
  <c r="B168" i="63"/>
  <c r="B166" i="63"/>
  <c r="B165" i="63"/>
  <c r="B163" i="63"/>
  <c r="B162" i="63"/>
  <c r="B160" i="63"/>
  <c r="B159" i="63"/>
  <c r="B157" i="63"/>
  <c r="B156" i="63"/>
  <c r="B154" i="63"/>
  <c r="B153" i="63"/>
  <c r="B151" i="63"/>
  <c r="B150" i="63"/>
  <c r="B148" i="63"/>
  <c r="B147" i="63"/>
  <c r="B145" i="63"/>
  <c r="B144" i="63"/>
  <c r="B142" i="63"/>
  <c r="B141" i="63"/>
  <c r="B139" i="63"/>
  <c r="B138" i="63"/>
  <c r="B136" i="63"/>
  <c r="B135" i="63"/>
  <c r="B133" i="63"/>
  <c r="B132" i="63"/>
  <c r="B130" i="63"/>
  <c r="B129" i="63"/>
  <c r="B127" i="63"/>
  <c r="B126" i="63"/>
  <c r="B124" i="63"/>
  <c r="B123" i="63"/>
  <c r="B121" i="63"/>
  <c r="B120" i="63"/>
  <c r="B118" i="63"/>
  <c r="B117" i="63"/>
  <c r="B115" i="63"/>
  <c r="B114" i="63"/>
  <c r="B112" i="63"/>
  <c r="B111" i="63"/>
  <c r="B103" i="63"/>
  <c r="B102" i="63"/>
  <c r="B100" i="63"/>
  <c r="B99" i="63"/>
  <c r="B97" i="63"/>
  <c r="B96" i="63"/>
  <c r="B94" i="63"/>
  <c r="B93" i="63"/>
  <c r="B91" i="63"/>
  <c r="B90" i="63"/>
  <c r="B88" i="63"/>
  <c r="B87" i="63"/>
  <c r="B349" i="63"/>
  <c r="B348" i="63"/>
  <c r="B346" i="63"/>
  <c r="B345" i="63"/>
  <c r="B343" i="63"/>
  <c r="B342" i="63"/>
  <c r="B340" i="63"/>
  <c r="B339" i="63"/>
  <c r="B337" i="63"/>
  <c r="B336" i="63"/>
  <c r="B334" i="63"/>
  <c r="B333" i="63"/>
  <c r="B331" i="63"/>
  <c r="B330" i="63"/>
  <c r="B328" i="63"/>
  <c r="B327" i="63"/>
  <c r="B325" i="63"/>
  <c r="B324" i="63"/>
  <c r="B322" i="63"/>
  <c r="B321" i="63"/>
  <c r="B319" i="63"/>
  <c r="B318" i="63"/>
  <c r="B316" i="63"/>
  <c r="B315" i="63"/>
  <c r="B313" i="63"/>
  <c r="B312" i="63"/>
  <c r="B310" i="63"/>
  <c r="B309" i="63"/>
  <c r="B307" i="63"/>
  <c r="B306" i="63"/>
  <c r="B304" i="63"/>
  <c r="B303" i="63"/>
  <c r="B301" i="63"/>
  <c r="B300" i="63"/>
  <c r="B298" i="63"/>
  <c r="B297" i="63"/>
  <c r="B295" i="63"/>
  <c r="B294" i="63"/>
  <c r="B292" i="63"/>
  <c r="B291" i="63"/>
  <c r="B289" i="63"/>
  <c r="B288" i="63"/>
  <c r="B286" i="63"/>
  <c r="B285" i="63"/>
  <c r="B283" i="63"/>
  <c r="B282" i="63"/>
  <c r="B280" i="63"/>
  <c r="B279" i="63"/>
  <c r="B37" i="63"/>
  <c r="B36" i="63"/>
  <c r="B34" i="63"/>
  <c r="B33" i="63"/>
  <c r="B31" i="63"/>
  <c r="B30" i="63"/>
  <c r="B28" i="63"/>
  <c r="B27" i="63"/>
  <c r="B25" i="63"/>
  <c r="B24" i="63"/>
  <c r="B22" i="63"/>
  <c r="B21" i="63"/>
  <c r="B19" i="63"/>
  <c r="B18" i="63"/>
  <c r="B16" i="63"/>
  <c r="B15" i="63"/>
  <c r="B13" i="63"/>
  <c r="B12" i="63"/>
  <c r="B10" i="63"/>
  <c r="B9" i="63"/>
  <c r="B277" i="63"/>
  <c r="B276" i="63"/>
  <c r="B274" i="63"/>
  <c r="B273" i="63"/>
  <c r="B271" i="63"/>
  <c r="B270" i="63"/>
  <c r="B268" i="63"/>
  <c r="B267" i="63"/>
  <c r="B253" i="63"/>
  <c r="B252" i="63"/>
  <c r="B250" i="63"/>
  <c r="B249" i="63"/>
  <c r="B199" i="63"/>
  <c r="B198" i="63"/>
  <c r="B196" i="63"/>
  <c r="B195" i="63"/>
  <c r="B109" i="63"/>
  <c r="B108" i="63"/>
  <c r="B106" i="63"/>
  <c r="B105" i="63"/>
  <c r="B85" i="63"/>
  <c r="B84" i="63"/>
  <c r="B82" i="63"/>
  <c r="B81" i="63"/>
  <c r="B67" i="63"/>
  <c r="B66" i="63"/>
  <c r="B64" i="63"/>
  <c r="B63" i="63"/>
  <c r="B49" i="63"/>
  <c r="B48" i="63"/>
  <c r="B46" i="63"/>
  <c r="B45" i="63"/>
  <c r="B43" i="63"/>
  <c r="B42" i="63"/>
  <c r="B40" i="63"/>
  <c r="B39" i="63"/>
  <c r="B7" i="63"/>
  <c r="B6" i="63"/>
  <c r="B4" i="63"/>
  <c r="B3" i="63"/>
  <c r="B198" i="64"/>
  <c r="B195" i="64"/>
  <c r="B192" i="64"/>
  <c r="B189" i="64"/>
  <c r="B186" i="64"/>
  <c r="B183" i="64"/>
  <c r="B180" i="64"/>
  <c r="B177" i="64"/>
  <c r="B174" i="64"/>
  <c r="B171" i="64"/>
  <c r="B168" i="64"/>
  <c r="B165" i="64"/>
  <c r="B162" i="64"/>
  <c r="B159" i="64"/>
  <c r="B156" i="64"/>
  <c r="B153" i="64"/>
  <c r="B150" i="64"/>
  <c r="B147" i="64"/>
  <c r="B144" i="64"/>
  <c r="B141" i="64"/>
  <c r="B138" i="64"/>
  <c r="B135" i="64"/>
  <c r="B132" i="64"/>
  <c r="B129" i="64"/>
  <c r="B126" i="64"/>
  <c r="B123" i="64"/>
  <c r="B120" i="64"/>
  <c r="B117" i="64"/>
  <c r="B114" i="64"/>
  <c r="B111" i="64"/>
  <c r="B108" i="64"/>
  <c r="B105" i="64"/>
  <c r="B102" i="64"/>
  <c r="B99" i="64"/>
  <c r="B96" i="64"/>
  <c r="B93" i="64"/>
  <c r="B90" i="64"/>
  <c r="B87" i="64"/>
  <c r="B84" i="64"/>
  <c r="B81" i="64"/>
  <c r="B78" i="64"/>
  <c r="B75" i="64"/>
  <c r="B72" i="64"/>
  <c r="B69" i="64"/>
  <c r="B66" i="64"/>
  <c r="B63" i="64"/>
  <c r="B60" i="64"/>
  <c r="B57" i="64"/>
  <c r="B54" i="64"/>
  <c r="B51" i="64"/>
  <c r="B48" i="64"/>
  <c r="B45" i="64"/>
  <c r="B42" i="64"/>
  <c r="B39" i="64"/>
  <c r="B36" i="64"/>
  <c r="B33" i="64"/>
  <c r="B30" i="64"/>
  <c r="B27" i="64"/>
  <c r="B24" i="64"/>
  <c r="B21" i="64"/>
  <c r="B18" i="64"/>
  <c r="B15" i="64"/>
  <c r="B12" i="64"/>
  <c r="B9" i="64"/>
  <c r="B6" i="64"/>
  <c r="B4" i="64"/>
  <c r="B3" i="64"/>
  <c r="B4" i="65"/>
  <c r="L2" i="65"/>
  <c r="J2" i="65" s="1"/>
  <c r="B5" i="65"/>
  <c r="B6" i="65"/>
  <c r="B7" i="65"/>
  <c r="B8" i="65"/>
  <c r="B9" i="65"/>
  <c r="B10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3" i="65"/>
  <c r="B265" i="61"/>
  <c r="B264" i="61"/>
  <c r="B262" i="61"/>
  <c r="B261" i="61"/>
  <c r="B259" i="61"/>
  <c r="B258" i="61"/>
  <c r="B256" i="61"/>
  <c r="B255" i="61"/>
  <c r="B247" i="61"/>
  <c r="B246" i="61"/>
  <c r="B244" i="61"/>
  <c r="B243" i="61"/>
  <c r="B241" i="61"/>
  <c r="B240" i="61"/>
  <c r="B238" i="61"/>
  <c r="B237" i="61"/>
  <c r="B235" i="61"/>
  <c r="B234" i="61"/>
  <c r="B232" i="61"/>
  <c r="B231" i="61"/>
  <c r="B229" i="61"/>
  <c r="B228" i="61"/>
  <c r="B226" i="61"/>
  <c r="B225" i="61"/>
  <c r="B223" i="61"/>
  <c r="B222" i="61"/>
  <c r="B220" i="61"/>
  <c r="B219" i="61"/>
  <c r="B217" i="61"/>
  <c r="B216" i="61"/>
  <c r="B214" i="61"/>
  <c r="B213" i="61"/>
  <c r="B211" i="61"/>
  <c r="B210" i="61"/>
  <c r="B208" i="61"/>
  <c r="B207" i="61"/>
  <c r="B205" i="61"/>
  <c r="B204" i="61"/>
  <c r="B202" i="61"/>
  <c r="B201" i="61"/>
  <c r="B193" i="61"/>
  <c r="B192" i="61"/>
  <c r="B190" i="61"/>
  <c r="B189" i="61"/>
  <c r="B187" i="61"/>
  <c r="B186" i="61"/>
  <c r="B184" i="61"/>
  <c r="B183" i="61"/>
  <c r="B181" i="61"/>
  <c r="B180" i="61"/>
  <c r="B178" i="61"/>
  <c r="B177" i="61"/>
  <c r="B175" i="61"/>
  <c r="B174" i="61"/>
  <c r="B172" i="61"/>
  <c r="B171" i="61"/>
  <c r="B169" i="61"/>
  <c r="B168" i="61"/>
  <c r="B166" i="61"/>
  <c r="B165" i="61"/>
  <c r="B163" i="61"/>
  <c r="B162" i="61"/>
  <c r="B160" i="61"/>
  <c r="B159" i="61"/>
  <c r="B154" i="61"/>
  <c r="B153" i="61"/>
  <c r="B151" i="61"/>
  <c r="B150" i="61"/>
  <c r="B148" i="61"/>
  <c r="B147" i="61"/>
  <c r="B145" i="61"/>
  <c r="B144" i="61"/>
  <c r="B142" i="61"/>
  <c r="B141" i="61"/>
  <c r="B139" i="61"/>
  <c r="B138" i="61"/>
  <c r="B136" i="61"/>
  <c r="B135" i="61"/>
  <c r="B133" i="61"/>
  <c r="B132" i="61"/>
  <c r="B130" i="61"/>
  <c r="B129" i="61"/>
  <c r="B127" i="61"/>
  <c r="B126" i="61"/>
  <c r="B124" i="61"/>
  <c r="B123" i="61"/>
  <c r="B121" i="61"/>
  <c r="B120" i="61"/>
  <c r="B118" i="61"/>
  <c r="B117" i="61"/>
  <c r="B115" i="61"/>
  <c r="B114" i="61"/>
  <c r="B112" i="61"/>
  <c r="B111" i="61"/>
  <c r="B103" i="61"/>
  <c r="B102" i="61"/>
  <c r="B100" i="61"/>
  <c r="B99" i="61"/>
  <c r="B97" i="61"/>
  <c r="B96" i="61"/>
  <c r="B94" i="61"/>
  <c r="B93" i="61"/>
  <c r="B91" i="61"/>
  <c r="B90" i="61"/>
  <c r="B88" i="61"/>
  <c r="B87" i="61"/>
  <c r="B349" i="61"/>
  <c r="B348" i="61"/>
  <c r="B346" i="61"/>
  <c r="B345" i="61"/>
  <c r="B343" i="61"/>
  <c r="B342" i="61"/>
  <c r="B340" i="61"/>
  <c r="B339" i="61"/>
  <c r="B337" i="61"/>
  <c r="B336" i="61"/>
  <c r="B334" i="61"/>
  <c r="B333" i="61"/>
  <c r="B331" i="61"/>
  <c r="B330" i="61"/>
  <c r="B328" i="61"/>
  <c r="B327" i="61"/>
  <c r="B325" i="61"/>
  <c r="B324" i="61"/>
  <c r="B322" i="61"/>
  <c r="B321" i="61"/>
  <c r="B319" i="61"/>
  <c r="B318" i="61"/>
  <c r="B316" i="61"/>
  <c r="B315" i="61"/>
  <c r="B313" i="61"/>
  <c r="B312" i="61"/>
  <c r="B310" i="61"/>
  <c r="B309" i="61"/>
  <c r="B307" i="61"/>
  <c r="B306" i="61"/>
  <c r="B304" i="61"/>
  <c r="B303" i="61"/>
  <c r="B301" i="61"/>
  <c r="B300" i="61"/>
  <c r="B298" i="61"/>
  <c r="B297" i="61"/>
  <c r="B295" i="61"/>
  <c r="B294" i="61"/>
  <c r="B292" i="61"/>
  <c r="B291" i="61"/>
  <c r="B289" i="61"/>
  <c r="B288" i="61"/>
  <c r="B286" i="61"/>
  <c r="B285" i="61"/>
  <c r="B283" i="61"/>
  <c r="B282" i="61"/>
  <c r="B280" i="61"/>
  <c r="B279" i="61"/>
  <c r="B37" i="61"/>
  <c r="B36" i="61"/>
  <c r="B34" i="61"/>
  <c r="B33" i="61"/>
  <c r="B31" i="61"/>
  <c r="B30" i="61"/>
  <c r="B28" i="61"/>
  <c r="B27" i="61"/>
  <c r="B25" i="61"/>
  <c r="B24" i="61"/>
  <c r="B22" i="61"/>
  <c r="B21" i="61"/>
  <c r="B19" i="61"/>
  <c r="B18" i="61"/>
  <c r="B16" i="61"/>
  <c r="B15" i="61"/>
  <c r="B13" i="61"/>
  <c r="B12" i="61"/>
  <c r="B10" i="61"/>
  <c r="B9" i="61"/>
  <c r="B277" i="61"/>
  <c r="B276" i="61"/>
  <c r="B274" i="61"/>
  <c r="B273" i="61"/>
  <c r="B271" i="61"/>
  <c r="B270" i="61"/>
  <c r="B268" i="61"/>
  <c r="B267" i="61"/>
  <c r="B253" i="61"/>
  <c r="B252" i="61"/>
  <c r="B250" i="61"/>
  <c r="B249" i="61"/>
  <c r="B199" i="61"/>
  <c r="B198" i="61"/>
  <c r="B196" i="61"/>
  <c r="B195" i="61"/>
  <c r="B109" i="61"/>
  <c r="B108" i="61"/>
  <c r="B106" i="61"/>
  <c r="B105" i="61"/>
  <c r="B85" i="61"/>
  <c r="B84" i="61"/>
  <c r="B82" i="61"/>
  <c r="B81" i="61"/>
  <c r="B67" i="61"/>
  <c r="B66" i="61"/>
  <c r="B64" i="61"/>
  <c r="B63" i="61"/>
  <c r="B49" i="61"/>
  <c r="B48" i="61"/>
  <c r="B46" i="61"/>
  <c r="B45" i="61"/>
  <c r="B43" i="61"/>
  <c r="B42" i="61"/>
  <c r="B40" i="61"/>
  <c r="B39" i="61"/>
  <c r="B7" i="61"/>
  <c r="B6" i="61"/>
  <c r="B4" i="61"/>
  <c r="B3" i="61"/>
  <c r="B4" i="60"/>
  <c r="L2" i="60"/>
  <c r="B5" i="60"/>
  <c r="B6" i="60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B52" i="60"/>
  <c r="B53" i="60"/>
  <c r="B54" i="60"/>
  <c r="B55" i="60"/>
  <c r="B56" i="60"/>
  <c r="B57" i="60"/>
  <c r="B58" i="60"/>
  <c r="B59" i="60"/>
  <c r="B60" i="60"/>
  <c r="B61" i="60"/>
  <c r="B62" i="60"/>
  <c r="B63" i="60"/>
  <c r="B64" i="60"/>
  <c r="B65" i="60"/>
  <c r="B66" i="60"/>
  <c r="B67" i="60"/>
  <c r="B68" i="60"/>
  <c r="B69" i="60"/>
  <c r="B70" i="60"/>
  <c r="B71" i="60"/>
  <c r="B72" i="60"/>
  <c r="B3" i="60"/>
  <c r="B4" i="73"/>
  <c r="L2" i="73"/>
  <c r="G2" i="73" s="1"/>
  <c r="B5" i="73"/>
  <c r="B6" i="73"/>
  <c r="B7" i="73"/>
  <c r="B8" i="73"/>
  <c r="B9" i="73"/>
  <c r="B10" i="73"/>
  <c r="B11" i="73"/>
  <c r="B12" i="73"/>
  <c r="B13" i="73"/>
  <c r="B14" i="73"/>
  <c r="B15" i="73"/>
  <c r="B16" i="73"/>
  <c r="B17" i="73"/>
  <c r="B18" i="73"/>
  <c r="B19" i="73"/>
  <c r="B20" i="73"/>
  <c r="B3" i="73"/>
  <c r="B199" i="64"/>
  <c r="B196" i="64"/>
  <c r="B193" i="64"/>
  <c r="B190" i="64"/>
  <c r="B187" i="64"/>
  <c r="B184" i="64"/>
  <c r="B181" i="64"/>
  <c r="B178" i="64"/>
  <c r="B175" i="64"/>
  <c r="B172" i="64"/>
  <c r="B169" i="64"/>
  <c r="B166" i="64"/>
  <c r="B163" i="64"/>
  <c r="B160" i="64"/>
  <c r="B157" i="64"/>
  <c r="B154" i="64"/>
  <c r="B151" i="64"/>
  <c r="B148" i="64"/>
  <c r="B145" i="64"/>
  <c r="B142" i="64"/>
  <c r="B139" i="64"/>
  <c r="B136" i="64"/>
  <c r="B133" i="64"/>
  <c r="B130" i="64"/>
  <c r="B127" i="64"/>
  <c r="B124" i="64"/>
  <c r="B121" i="64"/>
  <c r="B118" i="64"/>
  <c r="B115" i="64"/>
  <c r="B112" i="64"/>
  <c r="B109" i="64"/>
  <c r="B106" i="64"/>
  <c r="B103" i="64"/>
  <c r="B100" i="64"/>
  <c r="B97" i="64"/>
  <c r="B94" i="64"/>
  <c r="B91" i="64"/>
  <c r="B88" i="64"/>
  <c r="B85" i="64"/>
  <c r="B82" i="64"/>
  <c r="B79" i="64"/>
  <c r="B76" i="64"/>
  <c r="B73" i="64"/>
  <c r="B70" i="64"/>
  <c r="B67" i="64"/>
  <c r="B64" i="64"/>
  <c r="B61" i="64"/>
  <c r="B58" i="64"/>
  <c r="B55" i="64"/>
  <c r="B52" i="64"/>
  <c r="B49" i="64"/>
  <c r="B46" i="64"/>
  <c r="B43" i="64"/>
  <c r="B40" i="64"/>
  <c r="B37" i="64"/>
  <c r="B34" i="64"/>
  <c r="B31" i="64"/>
  <c r="B28" i="64"/>
  <c r="B25" i="64"/>
  <c r="B22" i="64"/>
  <c r="B19" i="64"/>
  <c r="B16" i="64"/>
  <c r="B13" i="64"/>
  <c r="B10" i="64"/>
  <c r="B7" i="64"/>
  <c r="G1468" i="57"/>
  <c r="G1459" i="57"/>
  <c r="G1460" i="57"/>
  <c r="G1461" i="57"/>
  <c r="G1463" i="57"/>
  <c r="G1466" i="57"/>
  <c r="G1467" i="57"/>
  <c r="G1469" i="57"/>
  <c r="G1470" i="57"/>
  <c r="G1471" i="57"/>
  <c r="G1472" i="57"/>
  <c r="G1473" i="57"/>
  <c r="G1439" i="57"/>
  <c r="G1447" i="57"/>
  <c r="G1455" i="57"/>
  <c r="G594" i="57"/>
  <c r="G1369" i="57"/>
  <c r="G1437" i="57"/>
  <c r="G1425" i="57"/>
  <c r="G1436" i="57"/>
  <c r="G1424" i="57"/>
  <c r="G1435" i="57"/>
  <c r="G1423" i="57"/>
  <c r="B157" i="61"/>
  <c r="B156" i="61"/>
  <c r="G141" i="57"/>
  <c r="G71" i="57"/>
  <c r="G140" i="57"/>
  <c r="G70" i="57"/>
  <c r="G139" i="57"/>
  <c r="G69" i="57"/>
  <c r="G138" i="57"/>
  <c r="G68" i="57"/>
  <c r="G137" i="57"/>
  <c r="G67" i="57"/>
  <c r="G136" i="57"/>
  <c r="G66" i="57"/>
  <c r="G135" i="57"/>
  <c r="G65" i="57"/>
  <c r="G134" i="57"/>
  <c r="G64" i="57"/>
  <c r="G133" i="57"/>
  <c r="G63" i="57"/>
  <c r="G132" i="57"/>
  <c r="G62" i="57"/>
  <c r="G131" i="57"/>
  <c r="G61" i="57"/>
  <c r="G130" i="57"/>
  <c r="G60" i="57"/>
  <c r="G59" i="57"/>
  <c r="G128" i="57"/>
  <c r="G58" i="57"/>
  <c r="G127" i="57"/>
  <c r="G57" i="57"/>
  <c r="G126" i="57"/>
  <c r="G56" i="57"/>
  <c r="G125" i="57"/>
  <c r="G55" i="57"/>
  <c r="G124" i="57"/>
  <c r="G54" i="57"/>
  <c r="G123" i="57"/>
  <c r="G53" i="57"/>
  <c r="G122" i="57"/>
  <c r="G52" i="57"/>
  <c r="G121" i="57"/>
  <c r="G51" i="57"/>
  <c r="G120" i="57"/>
  <c r="G50" i="57"/>
  <c r="G119" i="57"/>
  <c r="G49" i="57"/>
  <c r="G118" i="57"/>
  <c r="G48" i="57"/>
  <c r="G117" i="57"/>
  <c r="G47" i="57"/>
  <c r="G46" i="57"/>
  <c r="G115" i="57"/>
  <c r="G45" i="57"/>
  <c r="G114" i="57"/>
  <c r="G44" i="57"/>
  <c r="G113" i="57"/>
  <c r="G43" i="57"/>
  <c r="G112" i="57"/>
  <c r="G42" i="57"/>
  <c r="G111" i="57"/>
  <c r="G41" i="57"/>
  <c r="G110" i="57"/>
  <c r="G40" i="57"/>
  <c r="G109" i="57"/>
  <c r="G39" i="57"/>
  <c r="G108" i="57"/>
  <c r="G38" i="57"/>
  <c r="G107" i="57"/>
  <c r="G37" i="57"/>
  <c r="G106" i="57"/>
  <c r="G36" i="57"/>
  <c r="G105" i="57"/>
  <c r="G35" i="57"/>
  <c r="G104" i="57"/>
  <c r="G34" i="57"/>
  <c r="G103" i="57"/>
  <c r="G33" i="57"/>
  <c r="G102" i="57"/>
  <c r="G32" i="57"/>
  <c r="G31" i="57"/>
  <c r="G100" i="57"/>
  <c r="G30" i="57"/>
  <c r="G99" i="57"/>
  <c r="G29" i="57"/>
  <c r="G98" i="57"/>
  <c r="G28" i="57"/>
  <c r="G97" i="57"/>
  <c r="G27" i="57"/>
  <c r="G24" i="57"/>
  <c r="G91" i="57"/>
  <c r="G21" i="57"/>
  <c r="G90" i="57"/>
  <c r="G20" i="57"/>
  <c r="G1417" i="57"/>
  <c r="G1418" i="57"/>
  <c r="G1419" i="57"/>
  <c r="G1420" i="57"/>
  <c r="G1421" i="57"/>
  <c r="G1422" i="57"/>
  <c r="G1427" i="57"/>
  <c r="G1429" i="57"/>
  <c r="G1430" i="57"/>
  <c r="G1431" i="57"/>
  <c r="G1432" i="57"/>
  <c r="G1433" i="57"/>
  <c r="G1434" i="57"/>
  <c r="G77" i="57"/>
  <c r="G76" i="57"/>
  <c r="G75" i="57"/>
  <c r="G86" i="57"/>
  <c r="G85" i="57"/>
  <c r="G83" i="57"/>
  <c r="G82" i="57"/>
  <c r="G81" i="57"/>
  <c r="G2" i="57"/>
  <c r="G3" i="57"/>
  <c r="G4" i="57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951" i="57"/>
  <c r="G1185" i="57"/>
  <c r="G1023" i="57"/>
  <c r="G1201" i="57"/>
  <c r="G1031" i="57"/>
  <c r="G1263" i="57"/>
  <c r="G1037" i="57"/>
  <c r="G1229" i="57"/>
  <c r="G1290" i="57"/>
  <c r="G1059" i="57"/>
  <c r="G987" i="57"/>
  <c r="G1277" i="57"/>
  <c r="G1243" i="57"/>
  <c r="G1197" i="57"/>
  <c r="G1027" i="57"/>
  <c r="G1205" i="57"/>
  <c r="G979" i="57"/>
  <c r="G1001" i="57"/>
  <c r="G88" i="57"/>
  <c r="C644" i="57"/>
  <c r="F644" i="57" s="1"/>
  <c r="G1428" i="57"/>
  <c r="G213" i="57"/>
  <c r="G215" i="57"/>
  <c r="G450" i="57"/>
  <c r="G451" i="57"/>
  <c r="G480" i="57"/>
  <c r="G254" i="57"/>
  <c r="G550" i="57"/>
  <c r="G508" i="57"/>
  <c r="G536" i="57"/>
  <c r="G626" i="57"/>
  <c r="G1344" i="57"/>
  <c r="G580" i="57"/>
  <c r="G237" i="57"/>
  <c r="G474" i="57"/>
  <c r="G436" i="57"/>
  <c r="G1454" i="57"/>
  <c r="G1452" i="57"/>
  <c r="G1450" i="57"/>
  <c r="G1448" i="57"/>
  <c r="G1444" i="57"/>
  <c r="G1440" i="57"/>
  <c r="G589" i="57"/>
  <c r="G576" i="57"/>
  <c r="G466" i="57"/>
  <c r="G468" i="57"/>
  <c r="G243" i="57"/>
  <c r="G388" i="57"/>
  <c r="G334" i="57"/>
  <c r="G393" i="57"/>
  <c r="G280" i="57"/>
  <c r="G512" i="57"/>
  <c r="G166" i="57"/>
  <c r="G293" i="57"/>
  <c r="G525" i="57"/>
  <c r="G179" i="57"/>
  <c r="G184" i="57"/>
  <c r="G304" i="57"/>
  <c r="G189" i="57"/>
  <c r="G368" i="57"/>
  <c r="G428" i="57"/>
  <c r="G156" i="57"/>
  <c r="G155" i="57"/>
  <c r="G161" i="57"/>
  <c r="G338" i="57"/>
  <c r="G398" i="57"/>
  <c r="G403" i="57"/>
  <c r="G176" i="57"/>
  <c r="G174" i="57"/>
  <c r="G351" i="57"/>
  <c r="G411" i="57"/>
  <c r="G416" i="57"/>
  <c r="G362" i="57"/>
  <c r="G421" i="57"/>
  <c r="G310" i="57"/>
  <c r="G542" i="57"/>
  <c r="G196" i="57"/>
  <c r="G1402" i="57"/>
  <c r="G1043" i="57"/>
  <c r="G978" i="57"/>
  <c r="G1258" i="57"/>
  <c r="G1026" i="57"/>
  <c r="G1195" i="57"/>
  <c r="G963" i="57"/>
  <c r="G1275" i="57"/>
  <c r="G985" i="57"/>
  <c r="G1286" i="57"/>
  <c r="G1262" i="57"/>
  <c r="G1200" i="57"/>
  <c r="G1021" i="57"/>
  <c r="G1184" i="57"/>
  <c r="G1217" i="57"/>
  <c r="G1242" i="57"/>
  <c r="G484" i="57"/>
  <c r="G87" i="57"/>
  <c r="G79" i="57"/>
  <c r="G78" i="57"/>
  <c r="G1292" i="57"/>
  <c r="G719" i="57"/>
  <c r="G420" i="57"/>
  <c r="G409" i="57"/>
  <c r="G396" i="57"/>
  <c r="G177" i="57"/>
  <c r="G387" i="57"/>
  <c r="G80" i="57"/>
  <c r="G241" i="57"/>
  <c r="G434" i="57"/>
  <c r="G116" i="57"/>
  <c r="G252" i="57"/>
  <c r="G218" i="57"/>
  <c r="G101" i="57"/>
  <c r="G246" i="57"/>
  <c r="G222" i="57"/>
  <c r="G144" i="57"/>
  <c r="G84" i="57"/>
  <c r="G129" i="57"/>
  <c r="G1182" i="57"/>
  <c r="G1240" i="57"/>
  <c r="G73" i="57"/>
  <c r="G74" i="57"/>
  <c r="G72" i="57"/>
  <c r="G583" i="57"/>
  <c r="G473" i="57"/>
  <c r="G361" i="57"/>
  <c r="G228" i="57"/>
  <c r="G467" i="57"/>
  <c r="G593" i="57"/>
  <c r="G646" i="57"/>
  <c r="G1285" i="57"/>
  <c r="G194" i="57"/>
  <c r="G188" i="57"/>
  <c r="G217" i="57"/>
  <c r="G202" i="57"/>
  <c r="G439" i="57"/>
  <c r="G1214" i="57"/>
  <c r="G967" i="57"/>
  <c r="G200" i="57"/>
  <c r="G1272" i="57"/>
  <c r="G982" i="57"/>
  <c r="G952" i="57"/>
  <c r="G406" i="57"/>
  <c r="G950" i="57"/>
  <c r="C752" i="57"/>
  <c r="F752" i="57" s="1"/>
  <c r="C768" i="57"/>
  <c r="C784" i="57"/>
  <c r="F784" i="57" s="1"/>
  <c r="C807" i="57"/>
  <c r="F807" i="57" s="1"/>
  <c r="C815" i="57"/>
  <c r="F815" i="57" s="1"/>
  <c r="C761" i="57"/>
  <c r="F761" i="57" s="1"/>
  <c r="C781" i="57"/>
  <c r="C798" i="57"/>
  <c r="C885" i="57"/>
  <c r="F885" i="57" s="1"/>
  <c r="C887" i="57"/>
  <c r="F887" i="57" s="1"/>
  <c r="C897" i="57"/>
  <c r="F897" i="57" s="1"/>
  <c r="C903" i="57"/>
  <c r="F903" i="57" s="1"/>
  <c r="C907" i="57"/>
  <c r="F907" i="57" s="1"/>
  <c r="C913" i="57"/>
  <c r="F913" i="57" s="1"/>
  <c r="C917" i="57"/>
  <c r="C919" i="57"/>
  <c r="C929" i="57"/>
  <c r="F929" i="57" s="1"/>
  <c r="C935" i="57"/>
  <c r="F935" i="57" s="1"/>
  <c r="C939" i="57"/>
  <c r="F939" i="57" s="1"/>
  <c r="C945" i="57"/>
  <c r="F945" i="57" s="1"/>
  <c r="C949" i="57"/>
  <c r="C774" i="57"/>
  <c r="C806" i="57"/>
  <c r="C912" i="57"/>
  <c r="C944" i="57"/>
  <c r="F944" i="57" s="1"/>
  <c r="C773" i="57"/>
  <c r="C810" i="57"/>
  <c r="C803" i="57"/>
  <c r="F803" i="57" s="1"/>
  <c r="C886" i="57"/>
  <c r="C902" i="57"/>
  <c r="C918" i="57"/>
  <c r="C934" i="57"/>
  <c r="C777" i="57"/>
  <c r="F777" i="57" s="1"/>
  <c r="C814" i="57"/>
  <c r="C914" i="57"/>
  <c r="F914" i="57" s="1"/>
  <c r="C946" i="57"/>
  <c r="F946" i="57" s="1"/>
  <c r="C778" i="57"/>
  <c r="F778" i="57" s="1"/>
  <c r="C808" i="57"/>
  <c r="C892" i="57"/>
  <c r="F892" i="57" s="1"/>
  <c r="C924" i="57"/>
  <c r="F924" i="57" s="1"/>
  <c r="C782" i="57"/>
  <c r="F782" i="57" s="1"/>
  <c r="C890" i="57"/>
  <c r="F890" i="57" s="1"/>
  <c r="C900" i="57"/>
  <c r="F900" i="57" s="1"/>
  <c r="U2" i="62"/>
  <c r="C626" i="57"/>
  <c r="F626" i="57" s="1"/>
  <c r="C677" i="57"/>
  <c r="F677" i="57" s="1"/>
  <c r="C669" i="57"/>
  <c r="C685" i="57"/>
  <c r="F685" i="57" s="1"/>
  <c r="C630" i="57"/>
  <c r="C637" i="57"/>
  <c r="C682" i="57"/>
  <c r="F682" i="57" s="1"/>
  <c r="C666" i="57"/>
  <c r="C628" i="57"/>
  <c r="F628" i="57" s="1"/>
  <c r="C636" i="57"/>
  <c r="F636" i="57" s="1"/>
  <c r="C643" i="57"/>
  <c r="C668" i="57"/>
  <c r="F668" i="57" s="1"/>
  <c r="C676" i="57"/>
  <c r="F676" i="57" s="1"/>
  <c r="C684" i="57"/>
  <c r="F684" i="57" s="1"/>
  <c r="C638" i="57"/>
  <c r="C645" i="57"/>
  <c r="C674" i="57"/>
  <c r="F674" i="57" s="1"/>
  <c r="C641" i="57"/>
  <c r="F641" i="57" s="1"/>
  <c r="C632" i="57"/>
  <c r="C639" i="57"/>
  <c r="F639" i="57" s="1"/>
  <c r="C672" i="57"/>
  <c r="C680" i="57"/>
  <c r="F680" i="57" s="1"/>
  <c r="C681" i="57"/>
  <c r="F681" i="57" s="1"/>
  <c r="C633" i="57"/>
  <c r="F633" i="57" s="1"/>
  <c r="C671" i="57"/>
  <c r="F671" i="57" s="1"/>
  <c r="C634" i="57"/>
  <c r="F634" i="57" s="1"/>
  <c r="C635" i="57"/>
  <c r="F635" i="57" s="1"/>
  <c r="C667" i="57"/>
  <c r="C683" i="57"/>
  <c r="F683" i="57" s="1"/>
  <c r="C673" i="57"/>
  <c r="F673" i="57" s="1"/>
  <c r="C640" i="57"/>
  <c r="C627" i="57"/>
  <c r="F627" i="57" s="1"/>
  <c r="C675" i="57"/>
  <c r="F675" i="57" s="1"/>
  <c r="C679" i="57"/>
  <c r="C631" i="57"/>
  <c r="C670" i="57"/>
  <c r="F670" i="57" s="1"/>
  <c r="C678" i="57"/>
  <c r="C642" i="57"/>
  <c r="C1457" i="57"/>
  <c r="C650" i="57"/>
  <c r="F650" i="57" s="1"/>
  <c r="C622" i="57"/>
  <c r="C616" i="57"/>
  <c r="F616" i="57" s="1"/>
  <c r="C610" i="57"/>
  <c r="F610" i="57" s="1"/>
  <c r="C606" i="57"/>
  <c r="C615" i="57"/>
  <c r="F615" i="57" s="1"/>
  <c r="C609" i="57"/>
  <c r="F609" i="57" s="1"/>
  <c r="C649" i="57"/>
  <c r="F649" i="57" s="1"/>
  <c r="C661" i="57"/>
  <c r="C660" i="57"/>
  <c r="F660" i="57" s="1"/>
  <c r="C648" i="57"/>
  <c r="F648" i="57" s="1"/>
  <c r="C612" i="57"/>
  <c r="F612" i="57" s="1"/>
  <c r="C619" i="57"/>
  <c r="C659" i="57"/>
  <c r="F659" i="57" s="1"/>
  <c r="C613" i="57"/>
  <c r="C664" i="57"/>
  <c r="C654" i="57"/>
  <c r="C614" i="57"/>
  <c r="C607" i="57"/>
  <c r="C647" i="57"/>
  <c r="F647" i="57" s="1"/>
  <c r="C657" i="57"/>
  <c r="F657" i="57" s="1"/>
  <c r="C653" i="57"/>
  <c r="F653" i="57" s="1"/>
  <c r="C884" i="57"/>
  <c r="F884" i="57" s="1"/>
  <c r="C916" i="57"/>
  <c r="F916" i="57" s="1"/>
  <c r="C938" i="57"/>
  <c r="F938" i="57" s="1"/>
  <c r="C1429" i="57"/>
  <c r="C662" i="57"/>
  <c r="C620" i="57"/>
  <c r="F620" i="57" s="1"/>
  <c r="C655" i="57"/>
  <c r="C652" i="57"/>
  <c r="F652" i="57" s="1"/>
  <c r="C611" i="57"/>
  <c r="F611" i="57" s="1"/>
  <c r="C665" i="57"/>
  <c r="F665" i="57" s="1"/>
  <c r="C623" i="57"/>
  <c r="F623" i="57" s="1"/>
  <c r="C608" i="57"/>
  <c r="F608" i="57" s="1"/>
  <c r="C646" i="57"/>
  <c r="C621" i="57"/>
  <c r="C656" i="57"/>
  <c r="C663" i="57"/>
  <c r="F663" i="57" s="1"/>
  <c r="G170" i="57"/>
  <c r="G150" i="57"/>
  <c r="C1465" i="57"/>
  <c r="C1459" i="57"/>
  <c r="F643" i="57" l="1"/>
  <c r="F607" i="57"/>
  <c r="F679" i="57"/>
  <c r="F810" i="57"/>
  <c r="F619" i="57"/>
  <c r="F667" i="57"/>
  <c r="F642" i="57"/>
  <c r="V13" i="1"/>
  <c r="U22" i="1"/>
  <c r="F631" i="57"/>
  <c r="F655" i="57"/>
  <c r="F666" i="57"/>
  <c r="F919" i="57"/>
  <c r="V12" i="1"/>
  <c r="T23" i="1"/>
  <c r="T24" i="1"/>
  <c r="F606" i="57"/>
  <c r="F678" i="57"/>
  <c r="F630" i="57"/>
  <c r="F814" i="57"/>
  <c r="F646" i="57"/>
  <c r="F662" i="57"/>
  <c r="F934" i="57"/>
  <c r="F798" i="57"/>
  <c r="F614" i="57"/>
  <c r="F622" i="57"/>
  <c r="F918" i="57"/>
  <c r="F806" i="57"/>
  <c r="F1459" i="57"/>
  <c r="F654" i="57"/>
  <c r="F902" i="57"/>
  <c r="F774" i="57"/>
  <c r="F886" i="57"/>
  <c r="F638" i="57"/>
  <c r="C563" i="57"/>
  <c r="F563" i="57" s="1"/>
  <c r="F1457" i="57"/>
  <c r="F664" i="57"/>
  <c r="F808" i="57"/>
  <c r="F656" i="57"/>
  <c r="C1435" i="57"/>
  <c r="F1435" i="57" s="1"/>
  <c r="F640" i="57"/>
  <c r="C1462" i="57"/>
  <c r="F1462" i="57" s="1"/>
  <c r="F672" i="57"/>
  <c r="F768" i="57"/>
  <c r="C1471" i="57"/>
  <c r="F1471" i="57" s="1"/>
  <c r="C1428" i="57"/>
  <c r="F632" i="57"/>
  <c r="F912" i="57"/>
  <c r="I2" i="62"/>
  <c r="F134" i="57"/>
  <c r="F2" i="65"/>
  <c r="F45" i="65" s="1"/>
  <c r="W2" i="65"/>
  <c r="X2" i="62"/>
  <c r="I2" i="65"/>
  <c r="I33" i="65" s="1"/>
  <c r="C301" i="57"/>
  <c r="F301" i="57" s="1"/>
  <c r="C86" i="57"/>
  <c r="F86" i="57" s="1"/>
  <c r="C516" i="57"/>
  <c r="F516" i="57" s="1"/>
  <c r="C574" i="57"/>
  <c r="F574" i="57" s="1"/>
  <c r="C81" i="57"/>
  <c r="F81" i="57" s="1"/>
  <c r="C273" i="57"/>
  <c r="F273" i="57" s="1"/>
  <c r="J10" i="65"/>
  <c r="J37" i="65"/>
  <c r="C259" i="57"/>
  <c r="F259" i="57" s="1"/>
  <c r="C573" i="57"/>
  <c r="F573" i="57" s="1"/>
  <c r="C555" i="57"/>
  <c r="F555" i="57" s="1"/>
  <c r="C74" i="57"/>
  <c r="F74" i="57" s="1"/>
  <c r="K2" i="62"/>
  <c r="F621" i="57"/>
  <c r="F669" i="57"/>
  <c r="H2" i="62"/>
  <c r="H8" i="62" s="1"/>
  <c r="G2" i="65"/>
  <c r="G14" i="65" s="1"/>
  <c r="F773" i="57"/>
  <c r="C94" i="57"/>
  <c r="F94" i="57" s="1"/>
  <c r="V2" i="65"/>
  <c r="V2" i="62"/>
  <c r="C308" i="57"/>
  <c r="F308" i="57" s="1"/>
  <c r="F1429" i="57"/>
  <c r="F2" i="62"/>
  <c r="F7" i="62" s="1"/>
  <c r="C305" i="57"/>
  <c r="F305" i="57" s="1"/>
  <c r="C580" i="57"/>
  <c r="F580" i="57" s="1"/>
  <c r="C342" i="57"/>
  <c r="F342" i="57" s="1"/>
  <c r="C345" i="57"/>
  <c r="F345" i="57" s="1"/>
  <c r="C590" i="57"/>
  <c r="F590" i="57" s="1"/>
  <c r="F1465" i="57"/>
  <c r="F661" i="57"/>
  <c r="G2" i="62"/>
  <c r="C1102" i="57"/>
  <c r="F1102" i="57" s="1"/>
  <c r="H2" i="65"/>
  <c r="J15" i="65"/>
  <c r="C576" i="57"/>
  <c r="F576" i="57" s="1"/>
  <c r="C283" i="57"/>
  <c r="F283" i="57" s="1"/>
  <c r="C310" i="57"/>
  <c r="F310" i="57" s="1"/>
  <c r="J2" i="62"/>
  <c r="R2" i="62" s="1"/>
  <c r="F781" i="57"/>
  <c r="C277" i="57"/>
  <c r="F277" i="57" s="1"/>
  <c r="C518" i="57"/>
  <c r="F518" i="57" s="1"/>
  <c r="C373" i="57"/>
  <c r="F373" i="57" s="1"/>
  <c r="C592" i="57"/>
  <c r="F592" i="57" s="1"/>
  <c r="C1147" i="57"/>
  <c r="F1147" i="57" s="1"/>
  <c r="C303" i="57"/>
  <c r="F303" i="57" s="1"/>
  <c r="F645" i="57"/>
  <c r="C1177" i="57"/>
  <c r="F1177" i="57" s="1"/>
  <c r="F917" i="57"/>
  <c r="F637" i="57"/>
  <c r="X2" i="65"/>
  <c r="U2" i="73"/>
  <c r="F949" i="57"/>
  <c r="C275" i="57"/>
  <c r="F275" i="57" s="1"/>
  <c r="C544" i="57"/>
  <c r="F544" i="57" s="1"/>
  <c r="C514" i="57"/>
  <c r="F514" i="57" s="1"/>
  <c r="C596" i="57"/>
  <c r="F596" i="57" s="1"/>
  <c r="F613" i="57"/>
  <c r="K2" i="65"/>
  <c r="S2" i="65" s="1"/>
  <c r="W2" i="73"/>
  <c r="G14" i="73"/>
  <c r="G10" i="73"/>
  <c r="G6" i="73"/>
  <c r="U2" i="60"/>
  <c r="K2" i="60"/>
  <c r="S2" i="60" s="1"/>
  <c r="J2" i="60"/>
  <c r="J61" i="60" s="1"/>
  <c r="W2" i="60"/>
  <c r="J11" i="65"/>
  <c r="J7" i="65"/>
  <c r="I4" i="65"/>
  <c r="J4" i="65"/>
  <c r="U2" i="64"/>
  <c r="H2" i="64"/>
  <c r="H53" i="64" s="1"/>
  <c r="W2" i="64"/>
  <c r="F2" i="64"/>
  <c r="F113" i="64" s="1"/>
  <c r="J2" i="64"/>
  <c r="J125" i="64" s="1"/>
  <c r="K2" i="64"/>
  <c r="S2" i="64" s="1"/>
  <c r="G2" i="64"/>
  <c r="G138" i="64" s="1"/>
  <c r="X2" i="64"/>
  <c r="I2" i="64"/>
  <c r="I91" i="64" s="1"/>
  <c r="J44" i="65"/>
  <c r="J42" i="65"/>
  <c r="J41" i="65"/>
  <c r="J12" i="65"/>
  <c r="J8" i="65"/>
  <c r="J34" i="65"/>
  <c r="J40" i="65"/>
  <c r="J32" i="65"/>
  <c r="I8" i="62"/>
  <c r="J36" i="65"/>
  <c r="J13" i="65"/>
  <c r="J14" i="65"/>
  <c r="J9" i="65"/>
  <c r="J46" i="65"/>
  <c r="J20" i="65"/>
  <c r="F26" i="65"/>
  <c r="F29" i="65"/>
  <c r="I22" i="65"/>
  <c r="J5" i="65"/>
  <c r="J33" i="65"/>
  <c r="J45" i="65"/>
  <c r="G3" i="73"/>
  <c r="F8" i="62"/>
  <c r="F19" i="65"/>
  <c r="F13" i="65"/>
  <c r="J30" i="65"/>
  <c r="I17" i="65"/>
  <c r="J18" i="65"/>
  <c r="J39" i="65"/>
  <c r="H39" i="65"/>
  <c r="J35" i="65"/>
  <c r="H89" i="64"/>
  <c r="F149" i="64"/>
  <c r="H173" i="64"/>
  <c r="F179" i="64"/>
  <c r="F10" i="65"/>
  <c r="G18" i="73"/>
  <c r="I13" i="62"/>
  <c r="I5" i="65"/>
  <c r="J27" i="65"/>
  <c r="F27" i="65"/>
  <c r="I23" i="65"/>
  <c r="H23" i="65"/>
  <c r="J23" i="65"/>
  <c r="I11" i="62"/>
  <c r="G11" i="62"/>
  <c r="H113" i="64"/>
  <c r="H125" i="64"/>
  <c r="H91" i="64"/>
  <c r="G5" i="73"/>
  <c r="F13" i="62"/>
  <c r="H153" i="64"/>
  <c r="J26" i="65"/>
  <c r="J25" i="65"/>
  <c r="J43" i="65"/>
  <c r="J38" i="65"/>
  <c r="H31" i="65"/>
  <c r="I12" i="65"/>
  <c r="Q12" i="65" s="1"/>
  <c r="I20" i="65"/>
  <c r="I42" i="65"/>
  <c r="F1468" i="57"/>
  <c r="G6" i="62"/>
  <c r="G19" i="73"/>
  <c r="I45" i="65"/>
  <c r="J21" i="65"/>
  <c r="H5" i="65"/>
  <c r="I6" i="62"/>
  <c r="I12" i="62"/>
  <c r="J121" i="64"/>
  <c r="J193" i="64"/>
  <c r="G16" i="73"/>
  <c r="F2" i="73"/>
  <c r="F6" i="73" s="1"/>
  <c r="X2" i="73"/>
  <c r="J2" i="73"/>
  <c r="J12" i="73" s="1"/>
  <c r="H2" i="73"/>
  <c r="O2" i="73" s="1"/>
  <c r="K2" i="73"/>
  <c r="S2" i="73" s="1"/>
  <c r="V2" i="73"/>
  <c r="I2" i="73"/>
  <c r="I12" i="73" s="1"/>
  <c r="J22" i="60"/>
  <c r="J29" i="65"/>
  <c r="H25" i="65"/>
  <c r="H21" i="65"/>
  <c r="H17" i="65"/>
  <c r="I9" i="62"/>
  <c r="F1428" i="57"/>
  <c r="C1426" i="57"/>
  <c r="F1426" i="57" s="1"/>
  <c r="C1463" i="57"/>
  <c r="F1463" i="57" s="1"/>
  <c r="H7" i="62"/>
  <c r="H32" i="65"/>
  <c r="H14" i="65"/>
  <c r="H5" i="64"/>
  <c r="H20" i="64"/>
  <c r="F110" i="64"/>
  <c r="S2" i="62"/>
  <c r="I4" i="62"/>
  <c r="I10" i="62"/>
  <c r="I14" i="62"/>
  <c r="I5" i="62"/>
  <c r="I3" i="62"/>
  <c r="F20" i="65"/>
  <c r="F36" i="65"/>
  <c r="F42" i="65"/>
  <c r="F11" i="65"/>
  <c r="G36" i="64"/>
  <c r="G97" i="64"/>
  <c r="G45" i="64"/>
  <c r="G74" i="64"/>
  <c r="G139" i="64"/>
  <c r="G108" i="64"/>
  <c r="G100" i="64"/>
  <c r="I7" i="62"/>
  <c r="J5" i="60"/>
  <c r="J45" i="60"/>
  <c r="J63" i="60"/>
  <c r="J67" i="60"/>
  <c r="J56" i="60"/>
  <c r="J13" i="60"/>
  <c r="J40" i="60"/>
  <c r="J68" i="60"/>
  <c r="J21" i="60"/>
  <c r="J37" i="60"/>
  <c r="J6" i="60"/>
  <c r="J23" i="60"/>
  <c r="G182" i="64"/>
  <c r="G8" i="62"/>
  <c r="G13" i="62"/>
  <c r="H51" i="64"/>
  <c r="H102" i="64"/>
  <c r="H65" i="64"/>
  <c r="H12" i="64"/>
  <c r="H66" i="64"/>
  <c r="H162" i="64"/>
  <c r="H130" i="64"/>
  <c r="H197" i="64"/>
  <c r="H189" i="64"/>
  <c r="H40" i="64"/>
  <c r="H78" i="64"/>
  <c r="H186" i="64"/>
  <c r="H124" i="64"/>
  <c r="H76" i="64"/>
  <c r="H177" i="64"/>
  <c r="H97" i="64"/>
  <c r="H25" i="64"/>
  <c r="H90" i="64"/>
  <c r="H60" i="64"/>
  <c r="H199" i="64"/>
  <c r="H73" i="64"/>
  <c r="H15" i="64"/>
  <c r="H103" i="64"/>
  <c r="H88" i="64"/>
  <c r="H2" i="60"/>
  <c r="I2" i="60"/>
  <c r="V2" i="60"/>
  <c r="F2" i="60"/>
  <c r="F69" i="60" s="1"/>
  <c r="G140" i="64"/>
  <c r="C1464" i="57"/>
  <c r="F1464" i="57" s="1"/>
  <c r="C1430" i="57"/>
  <c r="F1430" i="57" s="1"/>
  <c r="C1437" i="57"/>
  <c r="F1437" i="57" s="1"/>
  <c r="C1469" i="57"/>
  <c r="F1469" i="57" s="1"/>
  <c r="C1456" i="57"/>
  <c r="F1456" i="57" s="1"/>
  <c r="C1467" i="57"/>
  <c r="F1467" i="57" s="1"/>
  <c r="C1461" i="57"/>
  <c r="F1461" i="57" s="1"/>
  <c r="C1432" i="57"/>
  <c r="F1432" i="57" s="1"/>
  <c r="C1431" i="57"/>
  <c r="F1431" i="57" s="1"/>
  <c r="C1466" i="57"/>
  <c r="F1466" i="57" s="1"/>
  <c r="C1460" i="57"/>
  <c r="F1460" i="57" s="1"/>
  <c r="C1458" i="57"/>
  <c r="F1458" i="57" s="1"/>
  <c r="C1434" i="57"/>
  <c r="F1434" i="57" s="1"/>
  <c r="C1472" i="57"/>
  <c r="F1472" i="57" s="1"/>
  <c r="C1473" i="57"/>
  <c r="F1473" i="57" s="1"/>
  <c r="C1415" i="57"/>
  <c r="F1415" i="57" s="1"/>
  <c r="C1436" i="57"/>
  <c r="F1436" i="57" s="1"/>
  <c r="C1470" i="57"/>
  <c r="F1470" i="57" s="1"/>
  <c r="C1427" i="57"/>
  <c r="F1427" i="57" s="1"/>
  <c r="K2" i="63"/>
  <c r="S2" i="63" s="1"/>
  <c r="U2" i="63"/>
  <c r="X2" i="63"/>
  <c r="F2" i="63"/>
  <c r="F148" i="63" s="1"/>
  <c r="J2" i="63"/>
  <c r="J180" i="63" s="1"/>
  <c r="W2" i="63"/>
  <c r="G125" i="64"/>
  <c r="H74" i="64"/>
  <c r="H70" i="64"/>
  <c r="H48" i="64"/>
  <c r="G2" i="60"/>
  <c r="G38" i="60" s="1"/>
  <c r="X2" i="60"/>
  <c r="H157" i="64"/>
  <c r="C1433" i="57"/>
  <c r="F1433" i="57" s="1"/>
  <c r="H28" i="64"/>
  <c r="H133" i="64"/>
  <c r="H20" i="65"/>
  <c r="H13" i="65"/>
  <c r="H37" i="65"/>
  <c r="H9" i="65"/>
  <c r="H19" i="65"/>
  <c r="H34" i="65"/>
  <c r="H29" i="65"/>
  <c r="H6" i="65"/>
  <c r="I44" i="65"/>
  <c r="Q44" i="65" s="1"/>
  <c r="I35" i="65"/>
  <c r="H14" i="64"/>
  <c r="I17" i="64"/>
  <c r="F20" i="64"/>
  <c r="H26" i="64"/>
  <c r="I29" i="64"/>
  <c r="H38" i="64"/>
  <c r="I41" i="64"/>
  <c r="H50" i="64"/>
  <c r="I53" i="64"/>
  <c r="H62" i="64"/>
  <c r="I65" i="64"/>
  <c r="F68" i="64"/>
  <c r="I77" i="64"/>
  <c r="I89" i="64"/>
  <c r="P89" i="64" s="1"/>
  <c r="H110" i="64"/>
  <c r="I110" i="64"/>
  <c r="H122" i="64"/>
  <c r="I125" i="64"/>
  <c r="P125" i="64" s="1"/>
  <c r="F128" i="64"/>
  <c r="H134" i="64"/>
  <c r="I137" i="64"/>
  <c r="H146" i="64"/>
  <c r="I149" i="64"/>
  <c r="H158" i="64"/>
  <c r="I161" i="64"/>
  <c r="H170" i="64"/>
  <c r="G170" i="64"/>
  <c r="O170" i="64" s="1"/>
  <c r="I173" i="64"/>
  <c r="I185" i="64"/>
  <c r="G191" i="64"/>
  <c r="H194" i="64"/>
  <c r="G1445" i="57"/>
  <c r="G1441" i="57"/>
  <c r="G1464" i="57"/>
  <c r="G1442" i="57"/>
  <c r="G1446" i="57"/>
  <c r="G1438" i="57"/>
  <c r="G1458" i="57"/>
  <c r="G1465" i="57"/>
  <c r="G492" i="57"/>
  <c r="H2" i="61"/>
  <c r="H275" i="61" s="1"/>
  <c r="V2" i="61"/>
  <c r="X2" i="61"/>
  <c r="I2" i="61"/>
  <c r="I266" i="61" s="1"/>
  <c r="G2" i="61"/>
  <c r="G38" i="61" s="1"/>
  <c r="K2" i="61"/>
  <c r="S2" i="61" s="1"/>
  <c r="J2" i="61"/>
  <c r="J95" i="61" s="1"/>
  <c r="W2" i="61"/>
  <c r="U2" i="61"/>
  <c r="F2" i="61"/>
  <c r="F50" i="61" s="1"/>
  <c r="J14" i="64"/>
  <c r="I14" i="64"/>
  <c r="I26" i="64"/>
  <c r="I50" i="64"/>
  <c r="J50" i="64"/>
  <c r="I122" i="64"/>
  <c r="G158" i="64"/>
  <c r="I158" i="64"/>
  <c r="G1300" i="57"/>
  <c r="G1326" i="57"/>
  <c r="G1339" i="57"/>
  <c r="G1350" i="57"/>
  <c r="J28" i="65"/>
  <c r="J22" i="65"/>
  <c r="J123" i="64"/>
  <c r="J47" i="64"/>
  <c r="F155" i="64"/>
  <c r="F130" i="64"/>
  <c r="F5" i="62"/>
  <c r="F46" i="65"/>
  <c r="F39" i="65"/>
  <c r="F7" i="65"/>
  <c r="F138" i="64"/>
  <c r="F172" i="64"/>
  <c r="F32" i="65"/>
  <c r="F40" i="65"/>
  <c r="F108" i="64"/>
  <c r="J10" i="64"/>
  <c r="J42" i="64"/>
  <c r="J131" i="64"/>
  <c r="G12" i="73"/>
  <c r="G13" i="73"/>
  <c r="F4" i="62"/>
  <c r="F33" i="65"/>
  <c r="F25" i="65"/>
  <c r="G14" i="62"/>
  <c r="G9" i="62"/>
  <c r="J5" i="64"/>
  <c r="J31" i="65"/>
  <c r="J141" i="64"/>
  <c r="J17" i="65"/>
  <c r="J195" i="64"/>
  <c r="J3" i="65"/>
  <c r="J58" i="64"/>
  <c r="J149" i="64"/>
  <c r="J176" i="64"/>
  <c r="J189" i="64"/>
  <c r="J67" i="64"/>
  <c r="J61" i="64"/>
  <c r="J20" i="64"/>
  <c r="J154" i="64"/>
  <c r="J102" i="64"/>
  <c r="J143" i="64"/>
  <c r="J25" i="64"/>
  <c r="J112" i="64"/>
  <c r="J55" i="64"/>
  <c r="J19" i="65"/>
  <c r="J24" i="65"/>
  <c r="J39" i="64"/>
  <c r="J196" i="64"/>
  <c r="J16" i="65"/>
  <c r="J84" i="64"/>
  <c r="J41" i="64"/>
  <c r="J69" i="64"/>
  <c r="J105" i="64"/>
  <c r="F66" i="64"/>
  <c r="J6" i="65"/>
  <c r="G20" i="73"/>
  <c r="G4" i="73"/>
  <c r="F10" i="62"/>
  <c r="F4" i="65"/>
  <c r="F37" i="65"/>
  <c r="F175" i="64"/>
  <c r="J318" i="63"/>
  <c r="G5" i="62"/>
  <c r="G4" i="62"/>
  <c r="G12" i="62"/>
  <c r="J164" i="64"/>
  <c r="G9" i="73"/>
  <c r="F43" i="64"/>
  <c r="F18" i="65"/>
  <c r="F5" i="65"/>
  <c r="F21" i="65"/>
  <c r="J23" i="63"/>
  <c r="G3" i="62"/>
  <c r="G7" i="62"/>
  <c r="G10" i="62"/>
  <c r="F61" i="60"/>
  <c r="G276" i="57"/>
  <c r="G478" i="57"/>
  <c r="G426" i="57"/>
  <c r="G235" i="57"/>
  <c r="G1124" i="57"/>
  <c r="C297" i="57"/>
  <c r="F297" i="57" s="1"/>
  <c r="C362" i="57"/>
  <c r="F362" i="57" s="1"/>
  <c r="C586" i="57"/>
  <c r="F586" i="57" s="1"/>
  <c r="C1099" i="57"/>
  <c r="F1099" i="57" s="1"/>
  <c r="C1125" i="57"/>
  <c r="F1125" i="57" s="1"/>
  <c r="C1167" i="57"/>
  <c r="F1167" i="57" s="1"/>
  <c r="C262" i="57"/>
  <c r="F262" i="57" s="1"/>
  <c r="C569" i="57"/>
  <c r="F569" i="57" s="1"/>
  <c r="C1086" i="57"/>
  <c r="F1086" i="57" s="1"/>
  <c r="C1112" i="57"/>
  <c r="F1112" i="57" s="1"/>
  <c r="C1142" i="57"/>
  <c r="F1142" i="57" s="1"/>
  <c r="C1164" i="57"/>
  <c r="F1164" i="57" s="1"/>
  <c r="C550" i="57"/>
  <c r="F550" i="57" s="1"/>
  <c r="C1303" i="57"/>
  <c r="F1303" i="57" s="1"/>
  <c r="C1347" i="57"/>
  <c r="F1347" i="57" s="1"/>
  <c r="C1385" i="57"/>
  <c r="F1385" i="57" s="1"/>
  <c r="C531" i="57"/>
  <c r="F531" i="57" s="1"/>
  <c r="C1298" i="57"/>
  <c r="F1298" i="57" s="1"/>
  <c r="C1336" i="57"/>
  <c r="F1336" i="57" s="1"/>
  <c r="C1390" i="57"/>
  <c r="F1390" i="57" s="1"/>
  <c r="C1404" i="57"/>
  <c r="F1404" i="57" s="1"/>
  <c r="C102" i="57"/>
  <c r="F102" i="57" s="1"/>
  <c r="C364" i="57"/>
  <c r="F364" i="57" s="1"/>
  <c r="C604" i="57"/>
  <c r="F604" i="57" s="1"/>
  <c r="C1107" i="57"/>
  <c r="F1107" i="57" s="1"/>
  <c r="C1141" i="57"/>
  <c r="F1141" i="57" s="1"/>
  <c r="C1169" i="57"/>
  <c r="F1169" i="57" s="1"/>
  <c r="C359" i="57"/>
  <c r="F359" i="57" s="1"/>
  <c r="C571" i="57"/>
  <c r="F571" i="57" s="1"/>
  <c r="C1094" i="57"/>
  <c r="F1094" i="57" s="1"/>
  <c r="C1118" i="57"/>
  <c r="F1118" i="57" s="1"/>
  <c r="C1146" i="57"/>
  <c r="F1146" i="57" s="1"/>
  <c r="C321" i="57"/>
  <c r="F321" i="57" s="1"/>
  <c r="C552" i="57"/>
  <c r="F552" i="57" s="1"/>
  <c r="C1327" i="57"/>
  <c r="F1327" i="57" s="1"/>
  <c r="C1393" i="57"/>
  <c r="F1393" i="57" s="1"/>
  <c r="C547" i="57"/>
  <c r="F547" i="57" s="1"/>
  <c r="C1316" i="57"/>
  <c r="F1316" i="57" s="1"/>
  <c r="C1348" i="57"/>
  <c r="F1348" i="57" s="1"/>
  <c r="C1398" i="57"/>
  <c r="F1398" i="57" s="1"/>
  <c r="C1406" i="57"/>
  <c r="F1406" i="57" s="1"/>
  <c r="C1412" i="57"/>
  <c r="F1412" i="57" s="1"/>
  <c r="C136" i="57"/>
  <c r="F136" i="57" s="1"/>
  <c r="C584" i="57"/>
  <c r="F584" i="57" s="1"/>
  <c r="C1117" i="57"/>
  <c r="F1117" i="57" s="1"/>
  <c r="C1151" i="57"/>
  <c r="F1151" i="57" s="1"/>
  <c r="C125" i="57"/>
  <c r="F125" i="57" s="1"/>
  <c r="C495" i="57"/>
  <c r="F495" i="57" s="1"/>
  <c r="C603" i="57"/>
  <c r="F603" i="57" s="1"/>
  <c r="C1130" i="57"/>
  <c r="F1130" i="57" s="1"/>
  <c r="C1162" i="57"/>
  <c r="F1162" i="57" s="1"/>
  <c r="C534" i="57"/>
  <c r="F534" i="57" s="1"/>
  <c r="C1299" i="57"/>
  <c r="F1299" i="57" s="1"/>
  <c r="C1339" i="57"/>
  <c r="F1339" i="57" s="1"/>
  <c r="C1377" i="57"/>
  <c r="F1377" i="57" s="1"/>
  <c r="C1072" i="57"/>
  <c r="F1072" i="57" s="1"/>
  <c r="C1328" i="57"/>
  <c r="F1328" i="57" s="1"/>
  <c r="C1382" i="57"/>
  <c r="F1382" i="57" s="1"/>
  <c r="C1402" i="57"/>
  <c r="F1402" i="57" s="1"/>
  <c r="C1410" i="57"/>
  <c r="F1410" i="57" s="1"/>
  <c r="C1087" i="57"/>
  <c r="F1087" i="57" s="1"/>
  <c r="C361" i="57"/>
  <c r="F361" i="57" s="1"/>
  <c r="C1156" i="57"/>
  <c r="F1156" i="57" s="1"/>
  <c r="C1373" i="57"/>
  <c r="F1373" i="57" s="1"/>
  <c r="C1370" i="57"/>
  <c r="F1370" i="57" s="1"/>
  <c r="C82" i="57"/>
  <c r="F82" i="57" s="1"/>
  <c r="C597" i="57"/>
  <c r="F597" i="57" s="1"/>
  <c r="C323" i="57"/>
  <c r="F323" i="57" s="1"/>
  <c r="C1413" i="57"/>
  <c r="F1413" i="57" s="1"/>
  <c r="C89" i="57"/>
  <c r="F89" i="57" s="1"/>
  <c r="C568" i="57"/>
  <c r="F568" i="57" s="1"/>
  <c r="C122" i="57"/>
  <c r="F122" i="57" s="1"/>
  <c r="C1120" i="57"/>
  <c r="F1120" i="57" s="1"/>
  <c r="C1324" i="57"/>
  <c r="F1324" i="57" s="1"/>
  <c r="C268" i="57"/>
  <c r="F268" i="57" s="1"/>
  <c r="J10" i="60"/>
  <c r="J12" i="60"/>
  <c r="J57" i="60"/>
  <c r="J62" i="60"/>
  <c r="J43" i="60"/>
  <c r="J65" i="60"/>
  <c r="J39" i="60"/>
  <c r="J54" i="60"/>
  <c r="J18" i="60"/>
  <c r="J26" i="60"/>
  <c r="J3" i="60"/>
  <c r="J52" i="60"/>
  <c r="J25" i="60"/>
  <c r="J34" i="60"/>
  <c r="J44" i="60"/>
  <c r="J47" i="60"/>
  <c r="J60" i="60"/>
  <c r="J27" i="60"/>
  <c r="J49" i="60"/>
  <c r="J55" i="60"/>
  <c r="J30" i="60"/>
  <c r="J9" i="60"/>
  <c r="J17" i="60"/>
  <c r="J42" i="60"/>
  <c r="J33" i="60"/>
  <c r="J53" i="60"/>
  <c r="J46" i="60"/>
  <c r="J15" i="60"/>
  <c r="J7" i="60"/>
  <c r="J32" i="60"/>
  <c r="J4" i="60"/>
  <c r="J19" i="60"/>
  <c r="J16" i="60"/>
  <c r="J48" i="60"/>
  <c r="J35" i="60"/>
  <c r="J8" i="60"/>
  <c r="J51" i="60"/>
  <c r="J36" i="60"/>
  <c r="J41" i="60"/>
  <c r="J24" i="60"/>
  <c r="J50" i="60"/>
  <c r="J38" i="60"/>
  <c r="J29" i="60"/>
  <c r="J71" i="60"/>
  <c r="J58" i="60"/>
  <c r="J20" i="60"/>
  <c r="J66" i="60"/>
  <c r="J72" i="60"/>
  <c r="J69" i="60"/>
  <c r="J31" i="60"/>
  <c r="J28" i="60"/>
  <c r="J11" i="60"/>
  <c r="J64" i="60"/>
  <c r="Q2" i="60"/>
  <c r="C658" i="57"/>
  <c r="F658" i="57" s="1"/>
  <c r="C651" i="57"/>
  <c r="F651" i="57" s="1"/>
  <c r="C618" i="57"/>
  <c r="F618" i="57" s="1"/>
  <c r="C625" i="57"/>
  <c r="F625" i="57" s="1"/>
  <c r="C624" i="57"/>
  <c r="F624" i="57" s="1"/>
  <c r="C617" i="57"/>
  <c r="F617" i="57" s="1"/>
  <c r="I177" i="64"/>
  <c r="I76" i="64"/>
  <c r="I23" i="64"/>
  <c r="I96" i="64"/>
  <c r="I68" i="64"/>
  <c r="I44" i="64"/>
  <c r="I88" i="64"/>
  <c r="I135" i="64"/>
  <c r="I59" i="64"/>
  <c r="I58" i="64"/>
  <c r="I167" i="64"/>
  <c r="I63" i="64"/>
  <c r="I119" i="64"/>
  <c r="I45" i="64"/>
  <c r="I152" i="64"/>
  <c r="Q2" i="64"/>
  <c r="G548" i="57"/>
  <c r="G1316" i="57"/>
  <c r="G1311" i="57"/>
  <c r="F3" i="73"/>
  <c r="N3" i="73" s="1"/>
  <c r="G666" i="57"/>
  <c r="G1374" i="57"/>
  <c r="G115" i="64"/>
  <c r="I115" i="64"/>
  <c r="I163" i="64"/>
  <c r="I175" i="64"/>
  <c r="H27" i="65"/>
  <c r="H40" i="65"/>
  <c r="H41" i="65"/>
  <c r="H44" i="65"/>
  <c r="H42" i="65"/>
  <c r="H15" i="65"/>
  <c r="H22" i="65"/>
  <c r="H18" i="65"/>
  <c r="H35" i="65"/>
  <c r="H30" i="65"/>
  <c r="H16" i="65"/>
  <c r="H46" i="65"/>
  <c r="G40" i="65"/>
  <c r="G25" i="65"/>
  <c r="G7" i="73"/>
  <c r="G15" i="73"/>
  <c r="G8" i="73"/>
  <c r="G11" i="73"/>
  <c r="G17" i="73"/>
  <c r="H52" i="64"/>
  <c r="H196" i="64"/>
  <c r="G1457" i="57"/>
  <c r="F134" i="61"/>
  <c r="G561" i="57"/>
  <c r="G1358" i="57"/>
  <c r="G1397" i="57"/>
  <c r="G1408" i="57"/>
  <c r="H172" i="64"/>
  <c r="H174" i="64"/>
  <c r="H18" i="64"/>
  <c r="G1426" i="57"/>
  <c r="G535" i="57"/>
  <c r="G566" i="57"/>
  <c r="G503" i="57"/>
  <c r="U2" i="65"/>
  <c r="G600" i="57"/>
  <c r="H46" i="64"/>
  <c r="G118" i="64"/>
  <c r="H31" i="61"/>
  <c r="G105" i="64"/>
  <c r="F3" i="62"/>
  <c r="F137" i="61"/>
  <c r="G44" i="64"/>
  <c r="H265" i="61"/>
  <c r="F24" i="65"/>
  <c r="H12" i="65"/>
  <c r="H8" i="65"/>
  <c r="F75" i="64"/>
  <c r="G183" i="64"/>
  <c r="H101" i="64"/>
  <c r="G134" i="64"/>
  <c r="G268" i="57"/>
  <c r="G1193" i="57"/>
  <c r="G1248" i="57"/>
  <c r="G1249" i="57"/>
  <c r="G1250" i="57"/>
  <c r="G152" i="57"/>
  <c r="G958" i="57"/>
  <c r="C316" i="57"/>
  <c r="F316" i="57" s="1"/>
  <c r="C1132" i="57"/>
  <c r="F1132" i="57" s="1"/>
  <c r="C498" i="57"/>
  <c r="F498" i="57" s="1"/>
  <c r="C105" i="57"/>
  <c r="F105" i="57" s="1"/>
  <c r="C121" i="57"/>
  <c r="F121" i="57" s="1"/>
  <c r="C261" i="57"/>
  <c r="F261" i="57" s="1"/>
  <c r="C332" i="57"/>
  <c r="F332" i="57" s="1"/>
  <c r="C494" i="57"/>
  <c r="F494" i="57" s="1"/>
  <c r="C572" i="57"/>
  <c r="F572" i="57" s="1"/>
  <c r="C1083" i="57"/>
  <c r="F1083" i="57" s="1"/>
  <c r="C1091" i="57"/>
  <c r="F1091" i="57" s="1"/>
  <c r="C1101" i="57"/>
  <c r="F1101" i="57" s="1"/>
  <c r="C1109" i="57"/>
  <c r="F1109" i="57" s="1"/>
  <c r="C1119" i="57"/>
  <c r="F1119" i="57" s="1"/>
  <c r="C1129" i="57"/>
  <c r="F1129" i="57" s="1"/>
  <c r="C1153" i="57"/>
  <c r="F1153" i="57" s="1"/>
  <c r="C1161" i="57"/>
  <c r="F1161" i="57" s="1"/>
  <c r="C1133" i="57"/>
  <c r="F1133" i="57" s="1"/>
  <c r="C109" i="57"/>
  <c r="F109" i="57" s="1"/>
  <c r="C127" i="57"/>
  <c r="F127" i="57" s="1"/>
  <c r="C331" i="57"/>
  <c r="F331" i="57" s="1"/>
  <c r="C565" i="57"/>
  <c r="F565" i="57" s="1"/>
  <c r="C599" i="57"/>
  <c r="F599" i="57" s="1"/>
  <c r="C1096" i="57"/>
  <c r="F1096" i="57" s="1"/>
  <c r="C1104" i="57"/>
  <c r="F1104" i="57" s="1"/>
  <c r="C1114" i="57"/>
  <c r="F1114" i="57" s="1"/>
  <c r="C1124" i="57"/>
  <c r="F1124" i="57" s="1"/>
  <c r="C1148" i="57"/>
  <c r="F1148" i="57" s="1"/>
  <c r="C1166" i="57"/>
  <c r="F1166" i="57" s="1"/>
  <c r="C1174" i="57"/>
  <c r="F1174" i="57" s="1"/>
  <c r="C504" i="57"/>
  <c r="F504" i="57" s="1"/>
  <c r="C546" i="57"/>
  <c r="F546" i="57" s="1"/>
  <c r="C1179" i="57"/>
  <c r="F1179" i="57" s="1"/>
  <c r="C1319" i="57"/>
  <c r="F1319" i="57" s="1"/>
  <c r="C1331" i="57"/>
  <c r="F1331" i="57" s="1"/>
  <c r="C1343" i="57"/>
  <c r="F1343" i="57" s="1"/>
  <c r="C1351" i="57"/>
  <c r="F1351" i="57" s="1"/>
  <c r="C1363" i="57"/>
  <c r="F1363" i="57" s="1"/>
  <c r="C1397" i="57"/>
  <c r="F1397" i="57" s="1"/>
  <c r="C1405" i="57"/>
  <c r="F1405" i="57" s="1"/>
  <c r="C327" i="57"/>
  <c r="F327" i="57" s="1"/>
  <c r="C535" i="57"/>
  <c r="F535" i="57" s="1"/>
  <c r="C551" i="57"/>
  <c r="F551" i="57" s="1"/>
  <c r="C1302" i="57"/>
  <c r="F1302" i="57" s="1"/>
  <c r="C1340" i="57"/>
  <c r="F1340" i="57" s="1"/>
  <c r="C1360" i="57"/>
  <c r="F1360" i="57" s="1"/>
  <c r="C1374" i="57"/>
  <c r="F1374" i="57" s="1"/>
  <c r="U10" i="1"/>
  <c r="G10" i="1"/>
  <c r="C336" i="57"/>
  <c r="F336" i="57" s="1"/>
  <c r="C503" i="57"/>
  <c r="F503" i="57" s="1"/>
  <c r="C110" i="57"/>
  <c r="F110" i="57" s="1"/>
  <c r="C126" i="57"/>
  <c r="F126" i="57" s="1"/>
  <c r="C263" i="57"/>
  <c r="F263" i="57" s="1"/>
  <c r="C360" i="57"/>
  <c r="F360" i="57" s="1"/>
  <c r="C566" i="57"/>
  <c r="F566" i="57" s="1"/>
  <c r="C582" i="57"/>
  <c r="F582" i="57" s="1"/>
  <c r="C598" i="57"/>
  <c r="F598" i="57" s="1"/>
  <c r="C1085" i="57"/>
  <c r="F1085" i="57" s="1"/>
  <c r="C1093" i="57"/>
  <c r="F1093" i="57" s="1"/>
  <c r="C1103" i="57"/>
  <c r="F1103" i="57" s="1"/>
  <c r="C1113" i="57"/>
  <c r="F1113" i="57" s="1"/>
  <c r="C1123" i="57"/>
  <c r="F1123" i="57" s="1"/>
  <c r="C1131" i="57"/>
  <c r="F1131" i="57" s="1"/>
  <c r="C1145" i="57"/>
  <c r="F1145" i="57" s="1"/>
  <c r="C1155" i="57"/>
  <c r="F1155" i="57" s="1"/>
  <c r="C1163" i="57"/>
  <c r="F1163" i="57" s="1"/>
  <c r="C98" i="57"/>
  <c r="F98" i="57" s="1"/>
  <c r="C117" i="57"/>
  <c r="F117" i="57" s="1"/>
  <c r="C135" i="57"/>
  <c r="F135" i="57" s="1"/>
  <c r="C357" i="57"/>
  <c r="F357" i="57" s="1"/>
  <c r="C493" i="57"/>
  <c r="F493" i="57" s="1"/>
  <c r="C567" i="57"/>
  <c r="F567" i="57" s="1"/>
  <c r="C583" i="57"/>
  <c r="F583" i="57" s="1"/>
  <c r="C601" i="57"/>
  <c r="F601" i="57" s="1"/>
  <c r="C1088" i="57"/>
  <c r="F1088" i="57" s="1"/>
  <c r="C1098" i="57"/>
  <c r="F1098" i="57" s="1"/>
  <c r="C1108" i="57"/>
  <c r="F1108" i="57" s="1"/>
  <c r="C1126" i="57"/>
  <c r="F1126" i="57" s="1"/>
  <c r="C1140" i="57"/>
  <c r="F1140" i="57" s="1"/>
  <c r="C1150" i="57"/>
  <c r="F1150" i="57" s="1"/>
  <c r="C1158" i="57"/>
  <c r="F1158" i="57" s="1"/>
  <c r="C1168" i="57"/>
  <c r="F1168" i="57" s="1"/>
  <c r="C95" i="57"/>
  <c r="F95" i="57" s="1"/>
  <c r="C548" i="57"/>
  <c r="F548" i="57" s="1"/>
  <c r="C1069" i="57"/>
  <c r="F1069" i="57" s="1"/>
  <c r="C1181" i="57"/>
  <c r="F1181" i="57" s="1"/>
  <c r="C1305" i="57"/>
  <c r="F1305" i="57" s="1"/>
  <c r="C1323" i="57"/>
  <c r="F1323" i="57" s="1"/>
  <c r="C1355" i="57"/>
  <c r="F1355" i="57" s="1"/>
  <c r="C1381" i="57"/>
  <c r="F1381" i="57" s="1"/>
  <c r="C1389" i="57"/>
  <c r="F1389" i="57" s="1"/>
  <c r="C1409" i="57"/>
  <c r="F1409" i="57" s="1"/>
  <c r="C1068" i="57"/>
  <c r="F1068" i="57" s="1"/>
  <c r="C1178" i="57"/>
  <c r="F1178" i="57" s="1"/>
  <c r="C1312" i="57"/>
  <c r="F1312" i="57" s="1"/>
  <c r="C1320" i="57"/>
  <c r="F1320" i="57" s="1"/>
  <c r="C1332" i="57"/>
  <c r="F1332" i="57" s="1"/>
  <c r="C1344" i="57"/>
  <c r="F1344" i="57" s="1"/>
  <c r="C1352" i="57"/>
  <c r="F1352" i="57" s="1"/>
  <c r="C1378" i="57"/>
  <c r="F1378" i="57" s="1"/>
  <c r="C1386" i="57"/>
  <c r="F1386" i="57" s="1"/>
  <c r="I10" i="1"/>
  <c r="C73" i="57"/>
  <c r="F73" i="57" s="1"/>
  <c r="O10" i="1"/>
  <c r="C524" i="57"/>
  <c r="F524" i="57" s="1"/>
  <c r="C325" i="57"/>
  <c r="F325" i="57" s="1"/>
  <c r="C113" i="57"/>
  <c r="F113" i="57" s="1"/>
  <c r="C330" i="57"/>
  <c r="F330" i="57" s="1"/>
  <c r="C600" i="57"/>
  <c r="F600" i="57" s="1"/>
  <c r="C1097" i="57"/>
  <c r="F1097" i="57" s="1"/>
  <c r="C1115" i="57"/>
  <c r="F1115" i="57" s="1"/>
  <c r="C1139" i="57"/>
  <c r="F1139" i="57" s="1"/>
  <c r="C1157" i="57"/>
  <c r="F1157" i="57" s="1"/>
  <c r="C106" i="57"/>
  <c r="F106" i="57" s="1"/>
  <c r="C585" i="57"/>
  <c r="F585" i="57" s="1"/>
  <c r="C1092" i="57"/>
  <c r="F1092" i="57" s="1"/>
  <c r="C1110" i="57"/>
  <c r="F1110" i="57" s="1"/>
  <c r="C1128" i="57"/>
  <c r="F1128" i="57" s="1"/>
  <c r="C1152" i="57"/>
  <c r="F1152" i="57" s="1"/>
  <c r="C1172" i="57"/>
  <c r="F1172" i="57" s="1"/>
  <c r="C532" i="57"/>
  <c r="F532" i="57" s="1"/>
  <c r="C1071" i="57"/>
  <c r="F1071" i="57" s="1"/>
  <c r="C1315" i="57"/>
  <c r="F1315" i="57" s="1"/>
  <c r="C1335" i="57"/>
  <c r="F1335" i="57" s="1"/>
  <c r="C1359" i="57"/>
  <c r="F1359" i="57" s="1"/>
  <c r="C1401" i="57"/>
  <c r="F1401" i="57" s="1"/>
  <c r="C322" i="57"/>
  <c r="F322" i="57" s="1"/>
  <c r="C1356" i="57"/>
  <c r="F1356" i="57" s="1"/>
  <c r="C1394" i="57"/>
  <c r="F1394" i="57" s="1"/>
  <c r="C1408" i="57"/>
  <c r="F1408" i="57" s="1"/>
  <c r="C500" i="57"/>
  <c r="F500" i="57" s="1"/>
  <c r="C1175" i="57"/>
  <c r="F1175" i="57" s="1"/>
  <c r="C77" i="57"/>
  <c r="F77" i="57" s="1"/>
  <c r="C594" i="57"/>
  <c r="F594" i="57" s="1"/>
  <c r="C578" i="57"/>
  <c r="F578" i="57" s="1"/>
  <c r="C519" i="57"/>
  <c r="F519" i="57" s="1"/>
  <c r="C347" i="57"/>
  <c r="F347" i="57" s="1"/>
  <c r="C139" i="57"/>
  <c r="F139" i="57" s="1"/>
  <c r="C554" i="57"/>
  <c r="F554" i="57" s="1"/>
  <c r="C312" i="57"/>
  <c r="F312" i="57" s="1"/>
  <c r="C299" i="57"/>
  <c r="F299" i="57" s="1"/>
  <c r="G392" i="57"/>
  <c r="G1011" i="57"/>
  <c r="G1251" i="57"/>
  <c r="G1252" i="57"/>
  <c r="G1254" i="57"/>
  <c r="G1261" i="57"/>
  <c r="G154" i="57"/>
  <c r="G448" i="57"/>
  <c r="G453" i="57"/>
  <c r="G455" i="57"/>
  <c r="G459" i="57"/>
  <c r="G404" i="57"/>
  <c r="G1009" i="57"/>
  <c r="G210" i="57"/>
  <c r="G211" i="57"/>
  <c r="G162" i="57"/>
  <c r="G165" i="57"/>
  <c r="G167" i="57"/>
  <c r="G168" i="57"/>
  <c r="G169" i="57"/>
  <c r="G461" i="57"/>
  <c r="G462" i="57"/>
  <c r="G465" i="57"/>
  <c r="G1206" i="57"/>
  <c r="G1207" i="57"/>
  <c r="G1209" i="57"/>
  <c r="G1044" i="57"/>
  <c r="G1045" i="57"/>
  <c r="G1046" i="57"/>
  <c r="G1047" i="57"/>
  <c r="G1048" i="57"/>
  <c r="G433" i="57"/>
  <c r="G1231" i="57"/>
  <c r="G1061" i="57"/>
  <c r="G1065" i="57"/>
  <c r="G377" i="57"/>
  <c r="G381" i="57"/>
  <c r="G383" i="57"/>
  <c r="G384" i="57"/>
  <c r="G1017" i="57"/>
  <c r="G609" i="57"/>
  <c r="G151" i="57"/>
  <c r="G1224" i="57"/>
  <c r="G1235" i="57"/>
  <c r="G208" i="57"/>
  <c r="G1194" i="57"/>
  <c r="G1056" i="57"/>
  <c r="H100" i="61"/>
  <c r="H241" i="61"/>
  <c r="F44" i="65"/>
  <c r="G44" i="65"/>
  <c r="H35" i="64"/>
  <c r="H6" i="62"/>
  <c r="H10" i="62"/>
  <c r="H4" i="62"/>
  <c r="P4" i="62" s="1"/>
  <c r="O2" i="62"/>
  <c r="H14" i="62"/>
  <c r="H3" i="62"/>
  <c r="P2" i="62"/>
  <c r="H11" i="62"/>
  <c r="H13" i="62"/>
  <c r="H9" i="62"/>
  <c r="G37" i="60"/>
  <c r="G24" i="60"/>
  <c r="G3" i="60"/>
  <c r="G60" i="60"/>
  <c r="G5" i="60"/>
  <c r="G70" i="60"/>
  <c r="G58" i="60"/>
  <c r="G33" i="60"/>
  <c r="G59" i="60"/>
  <c r="G18" i="60"/>
  <c r="G27" i="60"/>
  <c r="G61" i="60"/>
  <c r="G17" i="60"/>
  <c r="G13" i="60"/>
  <c r="G35" i="60"/>
  <c r="G62" i="60"/>
  <c r="G44" i="60"/>
  <c r="F89" i="63"/>
  <c r="F155" i="63"/>
  <c r="F178" i="63"/>
  <c r="F280" i="63"/>
  <c r="J6" i="62"/>
  <c r="J8" i="62"/>
  <c r="C1450" i="57"/>
  <c r="F1450" i="57" s="1"/>
  <c r="C1439" i="57"/>
  <c r="F1439" i="57" s="1"/>
  <c r="C1455" i="57"/>
  <c r="F1455" i="57" s="1"/>
  <c r="C1424" i="57"/>
  <c r="F1424" i="57" s="1"/>
  <c r="C1447" i="57"/>
  <c r="F1447" i="57" s="1"/>
  <c r="F5" i="60"/>
  <c r="R2" i="65"/>
  <c r="F9" i="62"/>
  <c r="F12" i="62"/>
  <c r="F14" i="62"/>
  <c r="F6" i="62"/>
  <c r="N6" i="62" s="1"/>
  <c r="F22" i="65"/>
  <c r="F12" i="65"/>
  <c r="F16" i="65"/>
  <c r="F38" i="65"/>
  <c r="F35" i="65"/>
  <c r="F34" i="65"/>
  <c r="F17" i="65"/>
  <c r="F6" i="65"/>
  <c r="F23" i="65"/>
  <c r="F14" i="65"/>
  <c r="F8" i="65"/>
  <c r="F9" i="65"/>
  <c r="F41" i="65"/>
  <c r="F31" i="65"/>
  <c r="F15" i="65"/>
  <c r="F30" i="65"/>
  <c r="F3" i="65"/>
  <c r="C906" i="57"/>
  <c r="F906" i="57" s="1"/>
  <c r="C797" i="57"/>
  <c r="F797" i="57" s="1"/>
  <c r="C755" i="57"/>
  <c r="F755" i="57" s="1"/>
  <c r="C759" i="57"/>
  <c r="F759" i="57" s="1"/>
  <c r="C763" i="57"/>
  <c r="F763" i="57" s="1"/>
  <c r="C767" i="57"/>
  <c r="F767" i="57" s="1"/>
  <c r="C771" i="57"/>
  <c r="F771" i="57" s="1"/>
  <c r="C775" i="57"/>
  <c r="F775" i="57" s="1"/>
  <c r="C779" i="57"/>
  <c r="F779" i="57" s="1"/>
  <c r="C783" i="57"/>
  <c r="F783" i="57" s="1"/>
  <c r="C787" i="57"/>
  <c r="F787" i="57" s="1"/>
  <c r="C791" i="57"/>
  <c r="F791" i="57" s="1"/>
  <c r="C795" i="57"/>
  <c r="F795" i="57" s="1"/>
  <c r="C756" i="57"/>
  <c r="F756" i="57" s="1"/>
  <c r="C764" i="57"/>
  <c r="F764" i="57" s="1"/>
  <c r="C772" i="57"/>
  <c r="F772" i="57" s="1"/>
  <c r="C780" i="57"/>
  <c r="F780" i="57" s="1"/>
  <c r="C788" i="57"/>
  <c r="F788" i="57" s="1"/>
  <c r="C796" i="57"/>
  <c r="F796" i="57" s="1"/>
  <c r="C804" i="57"/>
  <c r="F804" i="57" s="1"/>
  <c r="C812" i="57"/>
  <c r="F812" i="57" s="1"/>
  <c r="C766" i="57"/>
  <c r="F766" i="57" s="1"/>
  <c r="C793" i="57"/>
  <c r="F793" i="57" s="1"/>
  <c r="C889" i="57"/>
  <c r="F889" i="57" s="1"/>
  <c r="C895" i="57"/>
  <c r="F895" i="57" s="1"/>
  <c r="C905" i="57"/>
  <c r="F905" i="57" s="1"/>
  <c r="C911" i="57"/>
  <c r="F911" i="57" s="1"/>
  <c r="C921" i="57"/>
  <c r="F921" i="57" s="1"/>
  <c r="C927" i="57"/>
  <c r="F927" i="57" s="1"/>
  <c r="C937" i="57"/>
  <c r="F937" i="57" s="1"/>
  <c r="C943" i="57"/>
  <c r="F943" i="57" s="1"/>
  <c r="C757" i="57"/>
  <c r="F757" i="57" s="1"/>
  <c r="C758" i="57"/>
  <c r="F758" i="57" s="1"/>
  <c r="C785" i="57"/>
  <c r="F785" i="57" s="1"/>
  <c r="C800" i="57"/>
  <c r="F800" i="57" s="1"/>
  <c r="C816" i="57"/>
  <c r="F816" i="57" s="1"/>
  <c r="C894" i="57"/>
  <c r="F894" i="57" s="1"/>
  <c r="C910" i="57"/>
  <c r="F910" i="57" s="1"/>
  <c r="C926" i="57"/>
  <c r="F926" i="57" s="1"/>
  <c r="C942" i="57"/>
  <c r="F942" i="57" s="1"/>
  <c r="C765" i="57"/>
  <c r="F765" i="57" s="1"/>
  <c r="C802" i="57"/>
  <c r="F802" i="57" s="1"/>
  <c r="C898" i="57"/>
  <c r="F898" i="57" s="1"/>
  <c r="C930" i="57"/>
  <c r="F930" i="57" s="1"/>
  <c r="C753" i="57"/>
  <c r="F753" i="57" s="1"/>
  <c r="C805" i="57"/>
  <c r="F805" i="57" s="1"/>
  <c r="C811" i="57"/>
  <c r="F811" i="57" s="1"/>
  <c r="C908" i="57"/>
  <c r="F908" i="57" s="1"/>
  <c r="C940" i="57"/>
  <c r="F940" i="57" s="1"/>
  <c r="C809" i="57"/>
  <c r="F809" i="57" s="1"/>
  <c r="C922" i="57"/>
  <c r="F922" i="57" s="1"/>
  <c r="C817" i="57"/>
  <c r="F817" i="57" s="1"/>
  <c r="C760" i="57"/>
  <c r="F760" i="57" s="1"/>
  <c r="C776" i="57"/>
  <c r="F776" i="57" s="1"/>
  <c r="C792" i="57"/>
  <c r="F792" i="57" s="1"/>
  <c r="C948" i="57"/>
  <c r="F948" i="57" s="1"/>
  <c r="C799" i="57"/>
  <c r="F799" i="57" s="1"/>
  <c r="C786" i="57"/>
  <c r="F786" i="57" s="1"/>
  <c r="C813" i="57"/>
  <c r="F813" i="57" s="1"/>
  <c r="C893" i="57"/>
  <c r="F893" i="57" s="1"/>
  <c r="C899" i="57"/>
  <c r="F899" i="57" s="1"/>
  <c r="C909" i="57"/>
  <c r="F909" i="57" s="1"/>
  <c r="C915" i="57"/>
  <c r="F915" i="57" s="1"/>
  <c r="C925" i="57"/>
  <c r="F925" i="57" s="1"/>
  <c r="C931" i="57"/>
  <c r="F931" i="57" s="1"/>
  <c r="C941" i="57"/>
  <c r="F941" i="57" s="1"/>
  <c r="C947" i="57"/>
  <c r="F947" i="57" s="1"/>
  <c r="C769" i="57"/>
  <c r="F769" i="57" s="1"/>
  <c r="C789" i="57"/>
  <c r="F789" i="57" s="1"/>
  <c r="C801" i="57"/>
  <c r="F801" i="57" s="1"/>
  <c r="C888" i="57"/>
  <c r="F888" i="57" s="1"/>
  <c r="C904" i="57"/>
  <c r="F904" i="57" s="1"/>
  <c r="C920" i="57"/>
  <c r="F920" i="57" s="1"/>
  <c r="C936" i="57"/>
  <c r="F936" i="57" s="1"/>
  <c r="C790" i="57"/>
  <c r="F790" i="57" s="1"/>
  <c r="C932" i="57"/>
  <c r="F932" i="57" s="1"/>
  <c r="C754" i="57"/>
  <c r="F754" i="57" s="1"/>
  <c r="C891" i="57"/>
  <c r="F891" i="57" s="1"/>
  <c r="C901" i="57"/>
  <c r="F901" i="57" s="1"/>
  <c r="C923" i="57"/>
  <c r="F923" i="57" s="1"/>
  <c r="C933" i="57"/>
  <c r="F933" i="57" s="1"/>
  <c r="C762" i="57"/>
  <c r="F762" i="57" s="1"/>
  <c r="C794" i="57"/>
  <c r="F794" i="57" s="1"/>
  <c r="C896" i="57"/>
  <c r="F896" i="57" s="1"/>
  <c r="C928" i="57"/>
  <c r="F928" i="57" s="1"/>
  <c r="C770" i="57"/>
  <c r="F770" i="57" s="1"/>
  <c r="I2" i="63"/>
  <c r="I5" i="63" s="1"/>
  <c r="H2" i="63"/>
  <c r="G2" i="63"/>
  <c r="C605" i="57"/>
  <c r="F605" i="57" s="1"/>
  <c r="C593" i="57"/>
  <c r="F593" i="57" s="1"/>
  <c r="C589" i="57"/>
  <c r="F589" i="57" s="1"/>
  <c r="C577" i="57"/>
  <c r="F577" i="57" s="1"/>
  <c r="C564" i="57"/>
  <c r="F564" i="57" s="1"/>
  <c r="C553" i="57"/>
  <c r="F553" i="57" s="1"/>
  <c r="C517" i="57"/>
  <c r="F517" i="57" s="1"/>
  <c r="C341" i="57"/>
  <c r="F341" i="57" s="1"/>
  <c r="C304" i="57"/>
  <c r="F304" i="57" s="1"/>
  <c r="C300" i="57"/>
  <c r="F300" i="57" s="1"/>
  <c r="C138" i="57"/>
  <c r="F138" i="57" s="1"/>
  <c r="C293" i="57"/>
  <c r="F293" i="57" s="1"/>
  <c r="C295" i="57"/>
  <c r="F295" i="57" s="1"/>
  <c r="C141" i="57"/>
  <c r="F141" i="57" s="1"/>
  <c r="C282" i="57"/>
  <c r="F282" i="57" s="1"/>
  <c r="C284" i="57"/>
  <c r="F284" i="57" s="1"/>
  <c r="C286" i="57"/>
  <c r="F286" i="57" s="1"/>
  <c r="C288" i="57"/>
  <c r="F288" i="57" s="1"/>
  <c r="C333" i="57"/>
  <c r="F333" i="57" s="1"/>
  <c r="C335" i="57"/>
  <c r="F335" i="57" s="1"/>
  <c r="C337" i="57"/>
  <c r="F337" i="57" s="1"/>
  <c r="C352" i="57"/>
  <c r="F352" i="57" s="1"/>
  <c r="C354" i="57"/>
  <c r="F354" i="57" s="1"/>
  <c r="C367" i="57"/>
  <c r="F367" i="57" s="1"/>
  <c r="C369" i="57"/>
  <c r="F369" i="57" s="1"/>
  <c r="C491" i="57"/>
  <c r="F491" i="57" s="1"/>
  <c r="C505" i="57"/>
  <c r="F505" i="57" s="1"/>
  <c r="C507" i="57"/>
  <c r="F507" i="57" s="1"/>
  <c r="C509" i="57"/>
  <c r="F509" i="57" s="1"/>
  <c r="C511" i="57"/>
  <c r="F511" i="57" s="1"/>
  <c r="C521" i="57"/>
  <c r="F521" i="57" s="1"/>
  <c r="C523" i="57"/>
  <c r="F523" i="57" s="1"/>
  <c r="C525" i="57"/>
  <c r="F525" i="57" s="1"/>
  <c r="C538" i="57"/>
  <c r="F538" i="57" s="1"/>
  <c r="C540" i="57"/>
  <c r="F540" i="57" s="1"/>
  <c r="C542" i="57"/>
  <c r="F542" i="57" s="1"/>
  <c r="C78" i="57"/>
  <c r="F78" i="57" s="1"/>
  <c r="C90" i="57"/>
  <c r="F90" i="57" s="1"/>
  <c r="C515" i="57"/>
  <c r="F515" i="57" s="1"/>
  <c r="C348" i="57"/>
  <c r="F348" i="57" s="1"/>
  <c r="C344" i="57"/>
  <c r="F344" i="57" s="1"/>
  <c r="C307" i="57"/>
  <c r="F307" i="57" s="1"/>
  <c r="C260" i="57"/>
  <c r="F260" i="57" s="1"/>
  <c r="C276" i="57"/>
  <c r="F276" i="57" s="1"/>
  <c r="C279" i="57"/>
  <c r="F279" i="57" s="1"/>
  <c r="C289" i="57"/>
  <c r="F289" i="57" s="1"/>
  <c r="C291" i="57"/>
  <c r="F291" i="57" s="1"/>
  <c r="C313" i="57"/>
  <c r="F313" i="57" s="1"/>
  <c r="C315" i="57"/>
  <c r="F315" i="57" s="1"/>
  <c r="C317" i="57"/>
  <c r="F317" i="57" s="1"/>
  <c r="C319" i="57"/>
  <c r="F319" i="57" s="1"/>
  <c r="C340" i="57"/>
  <c r="F340" i="57" s="1"/>
  <c r="C350" i="57"/>
  <c r="F350" i="57" s="1"/>
  <c r="C355" i="57"/>
  <c r="F355" i="57" s="1"/>
  <c r="C365" i="57"/>
  <c r="F365" i="57" s="1"/>
  <c r="C370" i="57"/>
  <c r="F370" i="57" s="1"/>
  <c r="C372" i="57"/>
  <c r="F372" i="57" s="1"/>
  <c r="C528" i="57"/>
  <c r="F528" i="57" s="1"/>
  <c r="C132" i="57"/>
  <c r="F132" i="57" s="1"/>
  <c r="C130" i="57"/>
  <c r="F130" i="57" s="1"/>
  <c r="C124" i="57"/>
  <c r="F124" i="57" s="1"/>
  <c r="C120" i="57"/>
  <c r="F120" i="57" s="1"/>
  <c r="C116" i="57"/>
  <c r="F116" i="57" s="1"/>
  <c r="C112" i="57"/>
  <c r="F112" i="57" s="1"/>
  <c r="C107" i="57"/>
  <c r="F107" i="57" s="1"/>
  <c r="C103" i="57"/>
  <c r="F103" i="57" s="1"/>
  <c r="C99" i="57"/>
  <c r="F99" i="57" s="1"/>
  <c r="C88" i="57"/>
  <c r="F88" i="57" s="1"/>
  <c r="C84" i="57"/>
  <c r="F84" i="57" s="1"/>
  <c r="C1171" i="57"/>
  <c r="F1171" i="57" s="1"/>
  <c r="C591" i="57"/>
  <c r="F591" i="57" s="1"/>
  <c r="C575" i="57"/>
  <c r="F575" i="57" s="1"/>
  <c r="C520" i="57"/>
  <c r="F520" i="57" s="1"/>
  <c r="C311" i="57"/>
  <c r="F311" i="57" s="1"/>
  <c r="C302" i="57"/>
  <c r="F302" i="57" s="1"/>
  <c r="C140" i="57"/>
  <c r="F140" i="57" s="1"/>
  <c r="C294" i="57"/>
  <c r="F294" i="57" s="1"/>
  <c r="C281" i="57"/>
  <c r="F281" i="57" s="1"/>
  <c r="C285" i="57"/>
  <c r="F285" i="57" s="1"/>
  <c r="C334" i="57"/>
  <c r="F334" i="57" s="1"/>
  <c r="C338" i="57"/>
  <c r="F338" i="57" s="1"/>
  <c r="C368" i="57"/>
  <c r="F368" i="57" s="1"/>
  <c r="C490" i="57"/>
  <c r="F490" i="57" s="1"/>
  <c r="C506" i="57"/>
  <c r="F506" i="57" s="1"/>
  <c r="C510" i="57"/>
  <c r="F510" i="57" s="1"/>
  <c r="C522" i="57"/>
  <c r="F522" i="57" s="1"/>
  <c r="C526" i="57"/>
  <c r="F526" i="57" s="1"/>
  <c r="C539" i="57"/>
  <c r="F539" i="57" s="1"/>
  <c r="C543" i="57"/>
  <c r="F543" i="57" s="1"/>
  <c r="C129" i="57"/>
  <c r="F129" i="57" s="1"/>
  <c r="C119" i="57"/>
  <c r="F119" i="57" s="1"/>
  <c r="C111" i="57"/>
  <c r="F111" i="57" s="1"/>
  <c r="C104" i="57"/>
  <c r="F104" i="57" s="1"/>
  <c r="C83" i="57"/>
  <c r="F83" i="57" s="1"/>
  <c r="C79" i="57"/>
  <c r="F79" i="57" s="1"/>
  <c r="C75" i="57"/>
  <c r="F75" i="57" s="1"/>
  <c r="C1366" i="57"/>
  <c r="F1366" i="57" s="1"/>
  <c r="C1369" i="57"/>
  <c r="F1369" i="57" s="1"/>
  <c r="C1308" i="57"/>
  <c r="F1308" i="57" s="1"/>
  <c r="C1311" i="57"/>
  <c r="F1311" i="57" s="1"/>
  <c r="C1134" i="57"/>
  <c r="F1134" i="57" s="1"/>
  <c r="C1074" i="57"/>
  <c r="F1074" i="57" s="1"/>
  <c r="C1078" i="57"/>
  <c r="F1078" i="57" s="1"/>
  <c r="C1082" i="57"/>
  <c r="F1082" i="57" s="1"/>
  <c r="C558" i="57"/>
  <c r="F558" i="57" s="1"/>
  <c r="C499" i="57"/>
  <c r="F499" i="57" s="1"/>
  <c r="C85" i="57"/>
  <c r="F85" i="57" s="1"/>
  <c r="C346" i="57"/>
  <c r="F346" i="57" s="1"/>
  <c r="C309" i="57"/>
  <c r="F309" i="57" s="1"/>
  <c r="C258" i="57"/>
  <c r="F258" i="57" s="1"/>
  <c r="C278" i="57"/>
  <c r="F278" i="57" s="1"/>
  <c r="C290" i="57"/>
  <c r="F290" i="57" s="1"/>
  <c r="C314" i="57"/>
  <c r="F314" i="57" s="1"/>
  <c r="C318" i="57"/>
  <c r="F318" i="57" s="1"/>
  <c r="C339" i="57"/>
  <c r="F339" i="57" s="1"/>
  <c r="C351" i="57"/>
  <c r="F351" i="57" s="1"/>
  <c r="C356" i="57"/>
  <c r="F356" i="57" s="1"/>
  <c r="C527" i="57"/>
  <c r="F527" i="57" s="1"/>
  <c r="C137" i="57"/>
  <c r="F137" i="57" s="1"/>
  <c r="C87" i="57"/>
  <c r="F87" i="57" s="1"/>
  <c r="C1081" i="57"/>
  <c r="F1081" i="57" s="1"/>
  <c r="C1137" i="57"/>
  <c r="F1137" i="57" s="1"/>
  <c r="C324" i="57"/>
  <c r="F324" i="57" s="1"/>
  <c r="C328" i="57"/>
  <c r="F328" i="57" s="1"/>
  <c r="C269" i="57"/>
  <c r="F269" i="57" s="1"/>
  <c r="C92" i="57"/>
  <c r="F92" i="57" s="1"/>
  <c r="C96" i="57"/>
  <c r="F96" i="57" s="1"/>
  <c r="C270" i="57"/>
  <c r="F270" i="57" s="1"/>
  <c r="C329" i="57"/>
  <c r="F329" i="57" s="1"/>
  <c r="C502" i="57"/>
  <c r="F502" i="57" s="1"/>
  <c r="C561" i="57"/>
  <c r="F561" i="57" s="1"/>
  <c r="C1079" i="57"/>
  <c r="F1079" i="57" s="1"/>
  <c r="C1135" i="57"/>
  <c r="F1135" i="57" s="1"/>
  <c r="C1307" i="57"/>
  <c r="F1307" i="57" s="1"/>
  <c r="C1365" i="57"/>
  <c r="F1365" i="57" s="1"/>
  <c r="C280" i="57"/>
  <c r="F280" i="57" s="1"/>
  <c r="C320" i="57"/>
  <c r="F320" i="57" s="1"/>
  <c r="C349" i="57"/>
  <c r="F349" i="57" s="1"/>
  <c r="C366" i="57"/>
  <c r="F366" i="57" s="1"/>
  <c r="C537" i="57"/>
  <c r="F537" i="57" s="1"/>
  <c r="C131" i="57"/>
  <c r="F131" i="57" s="1"/>
  <c r="C123" i="57"/>
  <c r="F123" i="57" s="1"/>
  <c r="C108" i="57"/>
  <c r="F108" i="57" s="1"/>
  <c r="C91" i="57"/>
  <c r="F91" i="57" s="1"/>
  <c r="C80" i="57"/>
  <c r="F80" i="57" s="1"/>
  <c r="C72" i="57"/>
  <c r="F72" i="57" s="1"/>
  <c r="C1077" i="57"/>
  <c r="F1077" i="57" s="1"/>
  <c r="C326" i="57"/>
  <c r="F326" i="57" s="1"/>
  <c r="C271" i="57"/>
  <c r="F271" i="57" s="1"/>
  <c r="C93" i="57"/>
  <c r="F93" i="57" s="1"/>
  <c r="C557" i="57"/>
  <c r="F557" i="57" s="1"/>
  <c r="C595" i="57"/>
  <c r="F595" i="57" s="1"/>
  <c r="C562" i="57"/>
  <c r="F562" i="57" s="1"/>
  <c r="C343" i="57"/>
  <c r="F343" i="57" s="1"/>
  <c r="C298" i="57"/>
  <c r="F298" i="57" s="1"/>
  <c r="C296" i="57"/>
  <c r="F296" i="57" s="1"/>
  <c r="C287" i="57"/>
  <c r="F287" i="57" s="1"/>
  <c r="C492" i="57"/>
  <c r="F492" i="57" s="1"/>
  <c r="C512" i="57"/>
  <c r="F512" i="57" s="1"/>
  <c r="C100" i="57"/>
  <c r="F100" i="57" s="1"/>
  <c r="C1368" i="57"/>
  <c r="F1368" i="57" s="1"/>
  <c r="C1310" i="57"/>
  <c r="F1310" i="57" s="1"/>
  <c r="C1136" i="57"/>
  <c r="F1136" i="57" s="1"/>
  <c r="C1080" i="57"/>
  <c r="F1080" i="57" s="1"/>
  <c r="C560" i="57"/>
  <c r="F560" i="57" s="1"/>
  <c r="C266" i="57"/>
  <c r="F266" i="57" s="1"/>
  <c r="C1075" i="57"/>
  <c r="F1075" i="57" s="1"/>
  <c r="C579" i="57"/>
  <c r="F579" i="57" s="1"/>
  <c r="C306" i="57"/>
  <c r="F306" i="57" s="1"/>
  <c r="C292" i="57"/>
  <c r="F292" i="57" s="1"/>
  <c r="C353" i="57"/>
  <c r="F353" i="57" s="1"/>
  <c r="C508" i="57"/>
  <c r="F508" i="57" s="1"/>
  <c r="C541" i="57"/>
  <c r="F541" i="57" s="1"/>
  <c r="C76" i="57"/>
  <c r="F76" i="57" s="1"/>
  <c r="C1306" i="57"/>
  <c r="F1306" i="57" s="1"/>
  <c r="C1076" i="57"/>
  <c r="F1076" i="57" s="1"/>
  <c r="C501" i="57"/>
  <c r="F501" i="57" s="1"/>
  <c r="C1367" i="57"/>
  <c r="F1367" i="57" s="1"/>
  <c r="C513" i="57"/>
  <c r="F513" i="57" s="1"/>
  <c r="C274" i="57"/>
  <c r="F274" i="57" s="1"/>
  <c r="C371" i="57"/>
  <c r="F371" i="57" s="1"/>
  <c r="C267" i="57"/>
  <c r="F267" i="57" s="1"/>
  <c r="C1309" i="57"/>
  <c r="F1309" i="57" s="1"/>
  <c r="C115" i="57"/>
  <c r="F115" i="57" s="1"/>
  <c r="C1364" i="57"/>
  <c r="F1364" i="57" s="1"/>
  <c r="C556" i="57"/>
  <c r="F556" i="57" s="1"/>
  <c r="C97" i="57"/>
  <c r="F97" i="57" s="1"/>
  <c r="C118" i="57"/>
  <c r="F118" i="57" s="1"/>
  <c r="C128" i="57"/>
  <c r="F128" i="57" s="1"/>
  <c r="C265" i="57"/>
  <c r="F265" i="57" s="1"/>
  <c r="C358" i="57"/>
  <c r="F358" i="57" s="1"/>
  <c r="C496" i="57"/>
  <c r="F496" i="57" s="1"/>
  <c r="C570" i="57"/>
  <c r="F570" i="57" s="1"/>
  <c r="C588" i="57"/>
  <c r="F588" i="57" s="1"/>
  <c r="C602" i="57"/>
  <c r="F602" i="57" s="1"/>
  <c r="C1089" i="57"/>
  <c r="F1089" i="57" s="1"/>
  <c r="C1095" i="57"/>
  <c r="F1095" i="57" s="1"/>
  <c r="C1105" i="57"/>
  <c r="F1105" i="57" s="1"/>
  <c r="C1111" i="57"/>
  <c r="F1111" i="57" s="1"/>
  <c r="C1121" i="57"/>
  <c r="F1121" i="57" s="1"/>
  <c r="C1127" i="57"/>
  <c r="F1127" i="57" s="1"/>
  <c r="C1143" i="57"/>
  <c r="F1143" i="57" s="1"/>
  <c r="C1149" i="57"/>
  <c r="F1149" i="57" s="1"/>
  <c r="C1159" i="57"/>
  <c r="F1159" i="57" s="1"/>
  <c r="C1165" i="57"/>
  <c r="F1165" i="57" s="1"/>
  <c r="C101" i="57"/>
  <c r="F101" i="57" s="1"/>
  <c r="C114" i="57"/>
  <c r="F114" i="57" s="1"/>
  <c r="C133" i="57"/>
  <c r="F133" i="57" s="1"/>
  <c r="C264" i="57"/>
  <c r="F264" i="57" s="1"/>
  <c r="C363" i="57"/>
  <c r="F363" i="57" s="1"/>
  <c r="C497" i="57"/>
  <c r="F497" i="57" s="1"/>
  <c r="C581" i="57"/>
  <c r="F581" i="57" s="1"/>
  <c r="C587" i="57"/>
  <c r="F587" i="57" s="1"/>
  <c r="C1084" i="57"/>
  <c r="F1084" i="57" s="1"/>
  <c r="C1090" i="57"/>
  <c r="F1090" i="57" s="1"/>
  <c r="C1100" i="57"/>
  <c r="F1100" i="57" s="1"/>
  <c r="C1106" i="57"/>
  <c r="F1106" i="57" s="1"/>
  <c r="C1116" i="57"/>
  <c r="F1116" i="57" s="1"/>
  <c r="C1122" i="57"/>
  <c r="F1122" i="57" s="1"/>
  <c r="C1138" i="57"/>
  <c r="F1138" i="57" s="1"/>
  <c r="C1144" i="57"/>
  <c r="F1144" i="57" s="1"/>
  <c r="C1154" i="57"/>
  <c r="F1154" i="57" s="1"/>
  <c r="C1160" i="57"/>
  <c r="F1160" i="57" s="1"/>
  <c r="C1170" i="57"/>
  <c r="F1170" i="57" s="1"/>
  <c r="C1176" i="57"/>
  <c r="F1176" i="57" s="1"/>
  <c r="C530" i="57"/>
  <c r="F530" i="57" s="1"/>
  <c r="C536" i="57"/>
  <c r="F536" i="57" s="1"/>
  <c r="C1067" i="57"/>
  <c r="F1067" i="57" s="1"/>
  <c r="C1073" i="57"/>
  <c r="F1073" i="57" s="1"/>
  <c r="C1301" i="57"/>
  <c r="F1301" i="57" s="1"/>
  <c r="C1313" i="57"/>
  <c r="F1313" i="57" s="1"/>
  <c r="C1317" i="57"/>
  <c r="F1317" i="57" s="1"/>
  <c r="C1321" i="57"/>
  <c r="F1321" i="57" s="1"/>
  <c r="C1325" i="57"/>
  <c r="F1325" i="57" s="1"/>
  <c r="C1329" i="57"/>
  <c r="F1329" i="57" s="1"/>
  <c r="C1333" i="57"/>
  <c r="F1333" i="57" s="1"/>
  <c r="C1337" i="57"/>
  <c r="F1337" i="57" s="1"/>
  <c r="C1341" i="57"/>
  <c r="F1341" i="57" s="1"/>
  <c r="C1345" i="57"/>
  <c r="F1345" i="57" s="1"/>
  <c r="C1349" i="57"/>
  <c r="F1349" i="57" s="1"/>
  <c r="C1353" i="57"/>
  <c r="F1353" i="57" s="1"/>
  <c r="C1357" i="57"/>
  <c r="F1357" i="57" s="1"/>
  <c r="C1361" i="57"/>
  <c r="F1361" i="57" s="1"/>
  <c r="C1371" i="57"/>
  <c r="F1371" i="57" s="1"/>
  <c r="C1375" i="57"/>
  <c r="F1375" i="57" s="1"/>
  <c r="C1379" i="57"/>
  <c r="F1379" i="57" s="1"/>
  <c r="C1383" i="57"/>
  <c r="F1383" i="57" s="1"/>
  <c r="C1387" i="57"/>
  <c r="F1387" i="57" s="1"/>
  <c r="C1391" i="57"/>
  <c r="F1391" i="57" s="1"/>
  <c r="C1395" i="57"/>
  <c r="F1395" i="57" s="1"/>
  <c r="C1399" i="57"/>
  <c r="F1399" i="57" s="1"/>
  <c r="C1403" i="57"/>
  <c r="F1403" i="57" s="1"/>
  <c r="C1407" i="57"/>
  <c r="F1407" i="57" s="1"/>
  <c r="C1411" i="57"/>
  <c r="F1411" i="57" s="1"/>
  <c r="C559" i="57"/>
  <c r="F559" i="57" s="1"/>
  <c r="C272" i="57"/>
  <c r="F272" i="57" s="1"/>
  <c r="C529" i="57"/>
  <c r="F529" i="57" s="1"/>
  <c r="C533" i="57"/>
  <c r="F533" i="57" s="1"/>
  <c r="C545" i="57"/>
  <c r="F545" i="57" s="1"/>
  <c r="C549" i="57"/>
  <c r="F549" i="57" s="1"/>
  <c r="C1066" i="57"/>
  <c r="F1066" i="57" s="1"/>
  <c r="C1070" i="57"/>
  <c r="F1070" i="57" s="1"/>
  <c r="C1173" i="57"/>
  <c r="F1173" i="57" s="1"/>
  <c r="C1180" i="57"/>
  <c r="F1180" i="57" s="1"/>
  <c r="C1300" i="57"/>
  <c r="F1300" i="57" s="1"/>
  <c r="C1304" i="57"/>
  <c r="F1304" i="57" s="1"/>
  <c r="C1314" i="57"/>
  <c r="F1314" i="57" s="1"/>
  <c r="C1318" i="57"/>
  <c r="F1318" i="57" s="1"/>
  <c r="C1322" i="57"/>
  <c r="F1322" i="57" s="1"/>
  <c r="C1326" i="57"/>
  <c r="F1326" i="57" s="1"/>
  <c r="C1330" i="57"/>
  <c r="F1330" i="57" s="1"/>
  <c r="C1334" i="57"/>
  <c r="F1334" i="57" s="1"/>
  <c r="C1338" i="57"/>
  <c r="F1338" i="57" s="1"/>
  <c r="C1342" i="57"/>
  <c r="F1342" i="57" s="1"/>
  <c r="C1346" i="57"/>
  <c r="F1346" i="57" s="1"/>
  <c r="C1350" i="57"/>
  <c r="F1350" i="57" s="1"/>
  <c r="C1354" i="57"/>
  <c r="F1354" i="57" s="1"/>
  <c r="C1358" i="57"/>
  <c r="F1358" i="57" s="1"/>
  <c r="C1362" i="57"/>
  <c r="F1362" i="57" s="1"/>
  <c r="C1372" i="57"/>
  <c r="F1372" i="57" s="1"/>
  <c r="C1376" i="57"/>
  <c r="F1376" i="57" s="1"/>
  <c r="C1380" i="57"/>
  <c r="F1380" i="57" s="1"/>
  <c r="C1384" i="57"/>
  <c r="F1384" i="57" s="1"/>
  <c r="C1388" i="57"/>
  <c r="F1388" i="57" s="1"/>
  <c r="C1392" i="57"/>
  <c r="F1392" i="57" s="1"/>
  <c r="C1396" i="57"/>
  <c r="F1396" i="57" s="1"/>
  <c r="C1400" i="57"/>
  <c r="F1400" i="57" s="1"/>
  <c r="G190" i="61"/>
  <c r="H136" i="64"/>
  <c r="H143" i="64"/>
  <c r="H59" i="64"/>
  <c r="H41" i="64"/>
  <c r="H55" i="64"/>
  <c r="G20" i="64"/>
  <c r="G159" i="64"/>
  <c r="F161" i="61"/>
  <c r="V2" i="64"/>
  <c r="I116" i="61"/>
  <c r="C629" i="57"/>
  <c r="F629" i="57" s="1"/>
  <c r="F92" i="61" l="1"/>
  <c r="J5" i="62"/>
  <c r="F212" i="61"/>
  <c r="F68" i="61"/>
  <c r="G34" i="65"/>
  <c r="F59" i="64"/>
  <c r="F180" i="64"/>
  <c r="F64" i="64"/>
  <c r="F118" i="64"/>
  <c r="J3" i="62"/>
  <c r="Q3" i="62" s="1"/>
  <c r="F4" i="64"/>
  <c r="G24" i="65"/>
  <c r="N24" i="65" s="1"/>
  <c r="F171" i="64"/>
  <c r="F187" i="64"/>
  <c r="F136" i="64"/>
  <c r="F54" i="64"/>
  <c r="F9" i="64"/>
  <c r="F56" i="64"/>
  <c r="J9" i="62"/>
  <c r="F119" i="64"/>
  <c r="F199" i="64"/>
  <c r="U24" i="1"/>
  <c r="U23" i="1"/>
  <c r="J12" i="62"/>
  <c r="Q12" i="62" s="1"/>
  <c r="G38" i="65"/>
  <c r="F268" i="61"/>
  <c r="G30" i="65"/>
  <c r="F141" i="64"/>
  <c r="F143" i="64"/>
  <c r="F133" i="64"/>
  <c r="F167" i="64"/>
  <c r="F107" i="64"/>
  <c r="F127" i="64"/>
  <c r="F289" i="61"/>
  <c r="F82" i="61"/>
  <c r="G41" i="65"/>
  <c r="O41" i="65" s="1"/>
  <c r="F91" i="64"/>
  <c r="F174" i="64"/>
  <c r="F34" i="64"/>
  <c r="F164" i="64"/>
  <c r="G37" i="65"/>
  <c r="H165" i="64"/>
  <c r="J13" i="62"/>
  <c r="F28" i="64"/>
  <c r="G20" i="65"/>
  <c r="F42" i="64"/>
  <c r="G19" i="65"/>
  <c r="N19" i="65" s="1"/>
  <c r="F36" i="64"/>
  <c r="N36" i="64" s="1"/>
  <c r="F8" i="64"/>
  <c r="F147" i="64"/>
  <c r="F126" i="64"/>
  <c r="F44" i="64"/>
  <c r="G7" i="65"/>
  <c r="F79" i="64"/>
  <c r="H29" i="64"/>
  <c r="P29" i="64" s="1"/>
  <c r="N35" i="65"/>
  <c r="F41" i="61"/>
  <c r="J10" i="62"/>
  <c r="Q10" i="62" s="1"/>
  <c r="F78" i="64"/>
  <c r="F160" i="64"/>
  <c r="N160" i="64" s="1"/>
  <c r="G9" i="65"/>
  <c r="O9" i="65" s="1"/>
  <c r="F30" i="64"/>
  <c r="F19" i="64"/>
  <c r="F95" i="64"/>
  <c r="F6" i="64"/>
  <c r="F104" i="64"/>
  <c r="G13" i="65"/>
  <c r="F65" i="64"/>
  <c r="F31" i="64"/>
  <c r="F11" i="64"/>
  <c r="F69" i="64"/>
  <c r="N2" i="65"/>
  <c r="J11" i="62"/>
  <c r="G32" i="65"/>
  <c r="F94" i="64"/>
  <c r="F124" i="64"/>
  <c r="G22" i="65"/>
  <c r="F129" i="64"/>
  <c r="F163" i="64"/>
  <c r="F48" i="64"/>
  <c r="F38" i="64"/>
  <c r="F152" i="64"/>
  <c r="F92" i="64"/>
  <c r="G11" i="65"/>
  <c r="N11" i="65" s="1"/>
  <c r="J4" i="62"/>
  <c r="G12" i="65"/>
  <c r="F55" i="64"/>
  <c r="F47" i="64"/>
  <c r="F145" i="64"/>
  <c r="F83" i="64"/>
  <c r="F198" i="64"/>
  <c r="F60" i="64"/>
  <c r="F93" i="64"/>
  <c r="F26" i="64"/>
  <c r="F32" i="64"/>
  <c r="G4" i="65"/>
  <c r="N4" i="65" s="1"/>
  <c r="F125" i="64"/>
  <c r="F115" i="64"/>
  <c r="G35" i="65"/>
  <c r="Q2" i="62"/>
  <c r="F235" i="61"/>
  <c r="F143" i="61"/>
  <c r="F16" i="64"/>
  <c r="G43" i="65"/>
  <c r="F85" i="64"/>
  <c r="F169" i="64"/>
  <c r="F37" i="64"/>
  <c r="F57" i="64"/>
  <c r="F52" i="64"/>
  <c r="F194" i="64"/>
  <c r="F80" i="64"/>
  <c r="F101" i="64"/>
  <c r="H67" i="64"/>
  <c r="H33" i="64"/>
  <c r="F21" i="64"/>
  <c r="I14" i="65"/>
  <c r="F89" i="64"/>
  <c r="F77" i="64"/>
  <c r="F230" i="61"/>
  <c r="J7" i="62"/>
  <c r="F45" i="64"/>
  <c r="G27" i="65"/>
  <c r="F120" i="64"/>
  <c r="F190" i="64"/>
  <c r="F14" i="64"/>
  <c r="F140" i="64"/>
  <c r="H182" i="64"/>
  <c r="H84" i="64"/>
  <c r="H184" i="64"/>
  <c r="F170" i="64"/>
  <c r="F29" i="64"/>
  <c r="F117" i="64"/>
  <c r="F191" i="64"/>
  <c r="F28" i="65"/>
  <c r="V22" i="1"/>
  <c r="J14" i="62"/>
  <c r="G122" i="64"/>
  <c r="O122" i="64" s="1"/>
  <c r="G167" i="64"/>
  <c r="N167" i="64" s="1"/>
  <c r="G143" i="64"/>
  <c r="G119" i="64"/>
  <c r="I43" i="65"/>
  <c r="Q43" i="65" s="1"/>
  <c r="G153" i="64"/>
  <c r="G93" i="64"/>
  <c r="N93" i="64" s="1"/>
  <c r="G64" i="64"/>
  <c r="N6" i="73"/>
  <c r="I25" i="65"/>
  <c r="I40" i="65"/>
  <c r="Q40" i="65" s="1"/>
  <c r="I30" i="65"/>
  <c r="F230" i="63"/>
  <c r="F46" i="63"/>
  <c r="F79" i="63"/>
  <c r="F52" i="63"/>
  <c r="F288" i="63"/>
  <c r="F156" i="63"/>
  <c r="G194" i="64"/>
  <c r="N194" i="64" s="1"/>
  <c r="P12" i="65"/>
  <c r="N2" i="64"/>
  <c r="G136" i="64"/>
  <c r="Q17" i="65"/>
  <c r="G62" i="64"/>
  <c r="G14" i="64"/>
  <c r="I10" i="65"/>
  <c r="G149" i="64"/>
  <c r="G48" i="64"/>
  <c r="N48" i="64" s="1"/>
  <c r="G198" i="64"/>
  <c r="N198" i="64" s="1"/>
  <c r="G114" i="64"/>
  <c r="I37" i="65"/>
  <c r="Q37" i="65" s="1"/>
  <c r="I8" i="65"/>
  <c r="Q8" i="65" s="1"/>
  <c r="Q2" i="65"/>
  <c r="F174" i="63"/>
  <c r="P30" i="65"/>
  <c r="F349" i="63"/>
  <c r="F279" i="63"/>
  <c r="F62" i="63"/>
  <c r="F252" i="63"/>
  <c r="J6" i="73"/>
  <c r="P50" i="64"/>
  <c r="G11" i="64"/>
  <c r="G101" i="64"/>
  <c r="N101" i="64" s="1"/>
  <c r="G79" i="64"/>
  <c r="G151" i="64"/>
  <c r="G161" i="64"/>
  <c r="G110" i="64"/>
  <c r="G177" i="64"/>
  <c r="G144" i="64"/>
  <c r="I32" i="65"/>
  <c r="Q32" i="65" s="1"/>
  <c r="I21" i="65"/>
  <c r="P21" i="65" s="1"/>
  <c r="I39" i="65"/>
  <c r="P39" i="65" s="1"/>
  <c r="I29" i="65"/>
  <c r="P29" i="65" s="1"/>
  <c r="I7" i="65"/>
  <c r="F37" i="63"/>
  <c r="F248" i="63"/>
  <c r="F318" i="63"/>
  <c r="F65" i="63"/>
  <c r="F76" i="63"/>
  <c r="G50" i="64"/>
  <c r="G28" i="64"/>
  <c r="Q22" i="65"/>
  <c r="G179" i="64"/>
  <c r="G155" i="64"/>
  <c r="G131" i="64"/>
  <c r="O131" i="64" s="1"/>
  <c r="G98" i="64"/>
  <c r="G35" i="64"/>
  <c r="O35" i="64" s="1"/>
  <c r="I26" i="65"/>
  <c r="G6" i="64"/>
  <c r="G31" i="64"/>
  <c r="G86" i="64"/>
  <c r="G13" i="64"/>
  <c r="G84" i="64"/>
  <c r="O84" i="64" s="1"/>
  <c r="I13" i="65"/>
  <c r="Q13" i="65" s="1"/>
  <c r="I41" i="65"/>
  <c r="F326" i="63"/>
  <c r="F5" i="63"/>
  <c r="F259" i="63"/>
  <c r="F147" i="63"/>
  <c r="F81" i="63"/>
  <c r="P22" i="65"/>
  <c r="Q58" i="64"/>
  <c r="G95" i="64"/>
  <c r="G59" i="64"/>
  <c r="I9" i="65"/>
  <c r="Q9" i="65" s="1"/>
  <c r="G164" i="64"/>
  <c r="R2" i="60"/>
  <c r="G168" i="64"/>
  <c r="G83" i="64"/>
  <c r="G133" i="64"/>
  <c r="N133" i="64" s="1"/>
  <c r="G30" i="64"/>
  <c r="I34" i="65"/>
  <c r="Q34" i="65" s="1"/>
  <c r="I27" i="65"/>
  <c r="P27" i="65" s="1"/>
  <c r="I28" i="65"/>
  <c r="Q28" i="65" s="1"/>
  <c r="F263" i="63"/>
  <c r="F310" i="63"/>
  <c r="F154" i="63"/>
  <c r="F53" i="63"/>
  <c r="F129" i="63"/>
  <c r="I46" i="65"/>
  <c r="Q46" i="65" s="1"/>
  <c r="G147" i="64"/>
  <c r="G43" i="64"/>
  <c r="N43" i="64" s="1"/>
  <c r="G196" i="64"/>
  <c r="O196" i="64" s="1"/>
  <c r="P25" i="65"/>
  <c r="I38" i="65"/>
  <c r="Q38" i="65" s="1"/>
  <c r="I16" i="65"/>
  <c r="I36" i="65"/>
  <c r="Q36" i="65" s="1"/>
  <c r="I15" i="65"/>
  <c r="Q15" i="65" s="1"/>
  <c r="I18" i="65"/>
  <c r="P18" i="65" s="1"/>
  <c r="F36" i="60"/>
  <c r="P76" i="64"/>
  <c r="F15" i="60"/>
  <c r="N15" i="60" s="1"/>
  <c r="F42" i="60"/>
  <c r="F239" i="61"/>
  <c r="F164" i="61"/>
  <c r="F11" i="60"/>
  <c r="F203" i="63"/>
  <c r="F184" i="63"/>
  <c r="F71" i="63"/>
  <c r="F183" i="63"/>
  <c r="F204" i="63"/>
  <c r="F190" i="63"/>
  <c r="F44" i="61"/>
  <c r="F152" i="61"/>
  <c r="P40" i="65"/>
  <c r="F40" i="60"/>
  <c r="F65" i="60"/>
  <c r="P20" i="65"/>
  <c r="O110" i="64"/>
  <c r="F41" i="60"/>
  <c r="F18" i="60"/>
  <c r="F39" i="60"/>
  <c r="F66" i="60"/>
  <c r="F58" i="60"/>
  <c r="N58" i="60" s="1"/>
  <c r="F22" i="60"/>
  <c r="N147" i="64"/>
  <c r="F8" i="61"/>
  <c r="F51" i="60"/>
  <c r="F202" i="63"/>
  <c r="F250" i="63"/>
  <c r="F163" i="63"/>
  <c r="F105" i="63"/>
  <c r="F55" i="63"/>
  <c r="F170" i="63"/>
  <c r="F344" i="61"/>
  <c r="O32" i="65"/>
  <c r="F47" i="60"/>
  <c r="N47" i="60" s="1"/>
  <c r="F52" i="60"/>
  <c r="P34" i="65"/>
  <c r="F26" i="60"/>
  <c r="F38" i="60"/>
  <c r="F3" i="60"/>
  <c r="F199" i="63"/>
  <c r="F323" i="63"/>
  <c r="F345" i="63"/>
  <c r="F205" i="63"/>
  <c r="F320" i="63"/>
  <c r="F324" i="63"/>
  <c r="F18" i="73"/>
  <c r="N18" i="73" s="1"/>
  <c r="F169" i="61"/>
  <c r="F220" i="61"/>
  <c r="J117" i="64"/>
  <c r="P41" i="64"/>
  <c r="G319" i="61"/>
  <c r="N30" i="64"/>
  <c r="I167" i="61"/>
  <c r="G50" i="61"/>
  <c r="N12" i="65"/>
  <c r="F31" i="60"/>
  <c r="R2" i="73"/>
  <c r="N45" i="64"/>
  <c r="O25" i="65"/>
  <c r="F30" i="60"/>
  <c r="N30" i="60" s="1"/>
  <c r="F56" i="60"/>
  <c r="J3" i="73"/>
  <c r="F37" i="60"/>
  <c r="J115" i="64"/>
  <c r="Q115" i="64" s="1"/>
  <c r="I35" i="61"/>
  <c r="F19" i="60"/>
  <c r="F60" i="60"/>
  <c r="J16" i="73"/>
  <c r="G46" i="61"/>
  <c r="O28" i="64"/>
  <c r="F23" i="60"/>
  <c r="F13" i="60"/>
  <c r="N13" i="60" s="1"/>
  <c r="F21" i="60"/>
  <c r="F27" i="60"/>
  <c r="F57" i="60"/>
  <c r="I314" i="61"/>
  <c r="F68" i="60"/>
  <c r="F53" i="60"/>
  <c r="C1452" i="57"/>
  <c r="F1452" i="57" s="1"/>
  <c r="G54" i="60"/>
  <c r="G41" i="60"/>
  <c r="N41" i="60" s="1"/>
  <c r="F103" i="61"/>
  <c r="F101" i="61"/>
  <c r="F247" i="61"/>
  <c r="F40" i="61"/>
  <c r="F72" i="60"/>
  <c r="F4" i="60"/>
  <c r="F48" i="60"/>
  <c r="F14" i="60"/>
  <c r="Q14" i="62"/>
  <c r="J13" i="73"/>
  <c r="F24" i="60"/>
  <c r="N24" i="60" s="1"/>
  <c r="O97" i="64"/>
  <c r="G200" i="61"/>
  <c r="O200" i="61" s="1"/>
  <c r="G115" i="61"/>
  <c r="G12" i="61"/>
  <c r="P14" i="62"/>
  <c r="I23" i="61"/>
  <c r="G45" i="61"/>
  <c r="H11" i="73"/>
  <c r="F29" i="60"/>
  <c r="F7" i="60"/>
  <c r="F71" i="60"/>
  <c r="F33" i="60"/>
  <c r="N33" i="60" s="1"/>
  <c r="F55" i="60"/>
  <c r="G323" i="61"/>
  <c r="N323" i="61" s="1"/>
  <c r="G302" i="61"/>
  <c r="N12" i="62"/>
  <c r="F43" i="60"/>
  <c r="F32" i="60"/>
  <c r="C1454" i="57"/>
  <c r="F1454" i="57" s="1"/>
  <c r="G19" i="60"/>
  <c r="G72" i="60"/>
  <c r="G40" i="61"/>
  <c r="P8" i="65"/>
  <c r="F223" i="61"/>
  <c r="F122" i="61"/>
  <c r="F156" i="61"/>
  <c r="F10" i="60"/>
  <c r="F46" i="60"/>
  <c r="J203" i="63"/>
  <c r="F62" i="60"/>
  <c r="N62" i="60" s="1"/>
  <c r="F63" i="60"/>
  <c r="J239" i="63"/>
  <c r="F16" i="60"/>
  <c r="J65" i="64"/>
  <c r="Q65" i="64" s="1"/>
  <c r="J175" i="64"/>
  <c r="Q175" i="64" s="1"/>
  <c r="G122" i="61"/>
  <c r="N122" i="61" s="1"/>
  <c r="G47" i="60"/>
  <c r="Q16" i="65"/>
  <c r="C1418" i="57"/>
  <c r="F1418" i="57" s="1"/>
  <c r="G48" i="60"/>
  <c r="G259" i="61"/>
  <c r="G236" i="61"/>
  <c r="G292" i="61"/>
  <c r="F12" i="73"/>
  <c r="F302" i="63"/>
  <c r="I89" i="61"/>
  <c r="G47" i="61"/>
  <c r="G266" i="61"/>
  <c r="N2" i="60"/>
  <c r="C1417" i="57"/>
  <c r="F1417" i="57" s="1"/>
  <c r="C1441" i="57"/>
  <c r="F1441" i="57" s="1"/>
  <c r="F43" i="63"/>
  <c r="F287" i="63"/>
  <c r="F296" i="63"/>
  <c r="F322" i="63"/>
  <c r="F292" i="63"/>
  <c r="F58" i="63"/>
  <c r="F86" i="63"/>
  <c r="F157" i="63"/>
  <c r="F195" i="63"/>
  <c r="G51" i="60"/>
  <c r="G32" i="60"/>
  <c r="G11" i="60"/>
  <c r="G55" i="60"/>
  <c r="G40" i="60"/>
  <c r="G50" i="60"/>
  <c r="G15" i="60"/>
  <c r="G211" i="61"/>
  <c r="G13" i="61"/>
  <c r="G16" i="61"/>
  <c r="N2" i="73"/>
  <c r="F116" i="63"/>
  <c r="J157" i="64"/>
  <c r="J111" i="64"/>
  <c r="J135" i="64"/>
  <c r="J151" i="64"/>
  <c r="J163" i="64"/>
  <c r="Q163" i="64" s="1"/>
  <c r="J87" i="64"/>
  <c r="J49" i="64"/>
  <c r="J17" i="64"/>
  <c r="Q17" i="64" s="1"/>
  <c r="G8" i="60"/>
  <c r="G34" i="60"/>
  <c r="G71" i="60"/>
  <c r="N71" i="60" s="1"/>
  <c r="G65" i="60"/>
  <c r="G7" i="60"/>
  <c r="N7" i="60" s="1"/>
  <c r="O2" i="60"/>
  <c r="F10" i="73"/>
  <c r="N10" i="73" s="1"/>
  <c r="G57" i="60"/>
  <c r="I83" i="61"/>
  <c r="G305" i="61"/>
  <c r="C1438" i="57"/>
  <c r="F1438" i="57" s="1"/>
  <c r="C1453" i="57"/>
  <c r="F1453" i="57" s="1"/>
  <c r="F277" i="63"/>
  <c r="F265" i="63"/>
  <c r="F133" i="63"/>
  <c r="F171" i="63"/>
  <c r="F219" i="63"/>
  <c r="F266" i="63"/>
  <c r="F238" i="63"/>
  <c r="F343" i="63"/>
  <c r="F15" i="63"/>
  <c r="G14" i="60"/>
  <c r="G64" i="60"/>
  <c r="G63" i="60"/>
  <c r="G52" i="60"/>
  <c r="G67" i="60"/>
  <c r="G49" i="60"/>
  <c r="G68" i="60"/>
  <c r="J107" i="63"/>
  <c r="J168" i="64"/>
  <c r="J184" i="64"/>
  <c r="J167" i="64"/>
  <c r="J66" i="64"/>
  <c r="J179" i="64"/>
  <c r="F13" i="73"/>
  <c r="N13" i="73" s="1"/>
  <c r="J15" i="64"/>
  <c r="J158" i="64"/>
  <c r="Q158" i="64" s="1"/>
  <c r="J38" i="64"/>
  <c r="J182" i="64"/>
  <c r="J181" i="64"/>
  <c r="J197" i="64"/>
  <c r="G9" i="60"/>
  <c r="I281" i="61"/>
  <c r="G260" i="61"/>
  <c r="C1420" i="57"/>
  <c r="F1420" i="57" s="1"/>
  <c r="G39" i="60"/>
  <c r="G46" i="60"/>
  <c r="G53" i="60"/>
  <c r="G20" i="60"/>
  <c r="G45" i="60"/>
  <c r="O45" i="60" s="1"/>
  <c r="F15" i="73"/>
  <c r="N15" i="73" s="1"/>
  <c r="O20" i="64"/>
  <c r="G63" i="61"/>
  <c r="G338" i="61"/>
  <c r="F338" i="63"/>
  <c r="G287" i="61"/>
  <c r="G117" i="61"/>
  <c r="G100" i="61"/>
  <c r="N9" i="62"/>
  <c r="C1448" i="57"/>
  <c r="F1448" i="57" s="1"/>
  <c r="C1440" i="57"/>
  <c r="F1440" i="57" s="1"/>
  <c r="F327" i="63"/>
  <c r="F257" i="63"/>
  <c r="F66" i="63"/>
  <c r="F50" i="63"/>
  <c r="F304" i="63"/>
  <c r="F344" i="63"/>
  <c r="F67" i="63"/>
  <c r="F166" i="63"/>
  <c r="F329" i="63"/>
  <c r="G42" i="60"/>
  <c r="N42" i="60" s="1"/>
  <c r="G30" i="60"/>
  <c r="G31" i="60"/>
  <c r="G12" i="60"/>
  <c r="N12" i="60" s="1"/>
  <c r="G25" i="60"/>
  <c r="G22" i="60"/>
  <c r="O50" i="64"/>
  <c r="P16" i="65"/>
  <c r="P41" i="65"/>
  <c r="J269" i="63"/>
  <c r="J103" i="64"/>
  <c r="J198" i="64"/>
  <c r="J34" i="64"/>
  <c r="J119" i="64"/>
  <c r="Q119" i="64" s="1"/>
  <c r="J45" i="64"/>
  <c r="J114" i="64"/>
  <c r="J142" i="64"/>
  <c r="F20" i="73"/>
  <c r="N20" i="73" s="1"/>
  <c r="J62" i="64"/>
  <c r="J177" i="64"/>
  <c r="Q177" i="64" s="1"/>
  <c r="J153" i="64"/>
  <c r="G308" i="61"/>
  <c r="G127" i="61"/>
  <c r="G64" i="61"/>
  <c r="J173" i="64"/>
  <c r="Q173" i="64" s="1"/>
  <c r="J113" i="64"/>
  <c r="J91" i="64"/>
  <c r="Q91" i="64" s="1"/>
  <c r="J199" i="64"/>
  <c r="J89" i="64"/>
  <c r="J53" i="64"/>
  <c r="N7" i="62"/>
  <c r="P2" i="65"/>
  <c r="Q167" i="64"/>
  <c r="I11" i="65"/>
  <c r="Q11" i="65" s="1"/>
  <c r="I3" i="65"/>
  <c r="Q3" i="65" s="1"/>
  <c r="N30" i="65"/>
  <c r="N3" i="62"/>
  <c r="O40" i="65"/>
  <c r="Q33" i="65"/>
  <c r="I31" i="65"/>
  <c r="P31" i="65" s="1"/>
  <c r="I19" i="65"/>
  <c r="P19" i="65" s="1"/>
  <c r="I6" i="65"/>
  <c r="P6" i="65" s="1"/>
  <c r="N59" i="64"/>
  <c r="Q149" i="64"/>
  <c r="F43" i="65"/>
  <c r="N43" i="65" s="1"/>
  <c r="I24" i="65"/>
  <c r="Q24" i="65" s="1"/>
  <c r="F44" i="60"/>
  <c r="F28" i="60"/>
  <c r="F70" i="60"/>
  <c r="N70" i="60" s="1"/>
  <c r="F50" i="60"/>
  <c r="N6" i="64"/>
  <c r="I5" i="64"/>
  <c r="Q5" i="64" s="1"/>
  <c r="G26" i="65"/>
  <c r="N26" i="65" s="1"/>
  <c r="G6" i="65"/>
  <c r="N6" i="65" s="1"/>
  <c r="F8" i="60"/>
  <c r="I171" i="64"/>
  <c r="G23" i="65"/>
  <c r="N23" i="65" s="1"/>
  <c r="N12" i="73"/>
  <c r="J101" i="64"/>
  <c r="O7" i="62"/>
  <c r="P5" i="65"/>
  <c r="I117" i="64"/>
  <c r="I197" i="64"/>
  <c r="Q197" i="64" s="1"/>
  <c r="F137" i="64"/>
  <c r="H259" i="61"/>
  <c r="O259" i="61" s="1"/>
  <c r="H146" i="61"/>
  <c r="H67" i="61"/>
  <c r="N25" i="65"/>
  <c r="I83" i="64"/>
  <c r="I75" i="64"/>
  <c r="I195" i="64"/>
  <c r="Q195" i="64" s="1"/>
  <c r="I101" i="64"/>
  <c r="H7" i="65"/>
  <c r="P7" i="65" s="1"/>
  <c r="F17" i="64"/>
  <c r="O34" i="65"/>
  <c r="I143" i="64"/>
  <c r="Q143" i="64" s="1"/>
  <c r="I51" i="64"/>
  <c r="P51" i="64" s="1"/>
  <c r="I97" i="64"/>
  <c r="P97" i="64" s="1"/>
  <c r="I123" i="64"/>
  <c r="I33" i="64"/>
  <c r="P33" i="64" s="1"/>
  <c r="I129" i="64"/>
  <c r="H31" i="64"/>
  <c r="O31" i="64" s="1"/>
  <c r="F153" i="64"/>
  <c r="H121" i="61"/>
  <c r="H322" i="61"/>
  <c r="Q123" i="64"/>
  <c r="I11" i="64"/>
  <c r="I85" i="64"/>
  <c r="I93" i="64"/>
  <c r="I32" i="64"/>
  <c r="H4" i="61"/>
  <c r="H8" i="61"/>
  <c r="O14" i="64"/>
  <c r="N119" i="64"/>
  <c r="N110" i="64"/>
  <c r="I107" i="64"/>
  <c r="I20" i="64"/>
  <c r="Q20" i="64" s="1"/>
  <c r="Q18" i="65"/>
  <c r="I164" i="64"/>
  <c r="Q164" i="64" s="1"/>
  <c r="I80" i="64"/>
  <c r="H296" i="61"/>
  <c r="H346" i="61"/>
  <c r="H5" i="61"/>
  <c r="I95" i="64"/>
  <c r="I49" i="64"/>
  <c r="H35" i="61"/>
  <c r="H164" i="61"/>
  <c r="I71" i="64"/>
  <c r="I183" i="64"/>
  <c r="I13" i="64"/>
  <c r="I113" i="64"/>
  <c r="P113" i="64" s="1"/>
  <c r="I140" i="64"/>
  <c r="F189" i="64"/>
  <c r="N60" i="60"/>
  <c r="F151" i="64"/>
  <c r="N151" i="64" s="1"/>
  <c r="J57" i="64"/>
  <c r="H57" i="64"/>
  <c r="N7" i="65"/>
  <c r="I21" i="64"/>
  <c r="F185" i="64"/>
  <c r="N170" i="64"/>
  <c r="Q30" i="65"/>
  <c r="F161" i="64"/>
  <c r="N161" i="64" s="1"/>
  <c r="N95" i="64"/>
  <c r="Q7" i="65"/>
  <c r="N64" i="64"/>
  <c r="Q9" i="62"/>
  <c r="H24" i="65"/>
  <c r="I104" i="64"/>
  <c r="I128" i="64"/>
  <c r="N9" i="65"/>
  <c r="N11" i="60"/>
  <c r="O14" i="62"/>
  <c r="F241" i="61"/>
  <c r="F95" i="61"/>
  <c r="F100" i="61"/>
  <c r="F38" i="61"/>
  <c r="F4" i="61"/>
  <c r="N14" i="64"/>
  <c r="O37" i="65"/>
  <c r="H43" i="65"/>
  <c r="H36" i="65"/>
  <c r="P36" i="65" s="1"/>
  <c r="H38" i="65"/>
  <c r="P38" i="65" s="1"/>
  <c r="H10" i="65"/>
  <c r="P10" i="65" s="1"/>
  <c r="H45" i="65"/>
  <c r="I165" i="64"/>
  <c r="P165" i="64" s="1"/>
  <c r="P8" i="62"/>
  <c r="N19" i="60"/>
  <c r="H28" i="65"/>
  <c r="P28" i="65" s="1"/>
  <c r="J185" i="64"/>
  <c r="Q185" i="64" s="1"/>
  <c r="H11" i="65"/>
  <c r="H33" i="65"/>
  <c r="P33" i="65" s="1"/>
  <c r="N138" i="64"/>
  <c r="O27" i="65"/>
  <c r="I290" i="61"/>
  <c r="H3" i="65"/>
  <c r="P3" i="65" s="1"/>
  <c r="N34" i="65"/>
  <c r="N3" i="60"/>
  <c r="N38" i="60"/>
  <c r="F70" i="63"/>
  <c r="J348" i="63"/>
  <c r="J10" i="73"/>
  <c r="G76" i="64"/>
  <c r="O76" i="64" s="1"/>
  <c r="G18" i="64"/>
  <c r="O18" i="64" s="1"/>
  <c r="G15" i="64"/>
  <c r="O15" i="64" s="1"/>
  <c r="G156" i="64"/>
  <c r="G150" i="64"/>
  <c r="O2" i="64"/>
  <c r="P17" i="65"/>
  <c r="G42" i="65"/>
  <c r="N42" i="65" s="1"/>
  <c r="N31" i="64"/>
  <c r="J18" i="73"/>
  <c r="F53" i="64"/>
  <c r="F81" i="64"/>
  <c r="I43" i="64"/>
  <c r="F11" i="62"/>
  <c r="N11" i="62" s="1"/>
  <c r="N2" i="62"/>
  <c r="O2" i="65"/>
  <c r="G21" i="65"/>
  <c r="N21" i="65" s="1"/>
  <c r="N13" i="65"/>
  <c r="G17" i="65"/>
  <c r="N17" i="65" s="1"/>
  <c r="F294" i="63"/>
  <c r="O62" i="64"/>
  <c r="G10" i="65"/>
  <c r="H12" i="62"/>
  <c r="O12" i="62" s="1"/>
  <c r="J9" i="64"/>
  <c r="H187" i="64"/>
  <c r="P59" i="64"/>
  <c r="F196" i="63"/>
  <c r="P53" i="64"/>
  <c r="O153" i="64"/>
  <c r="H5" i="62"/>
  <c r="P5" i="62" s="1"/>
  <c r="G16" i="65"/>
  <c r="N14" i="65"/>
  <c r="N22" i="65"/>
  <c r="H82" i="61"/>
  <c r="H103" i="61"/>
  <c r="H155" i="61"/>
  <c r="H173" i="61"/>
  <c r="H172" i="61"/>
  <c r="H253" i="61"/>
  <c r="P44" i="65"/>
  <c r="F42" i="63"/>
  <c r="J219" i="63"/>
  <c r="G107" i="64"/>
  <c r="G71" i="64"/>
  <c r="G23" i="64"/>
  <c r="Q35" i="65"/>
  <c r="G36" i="65"/>
  <c r="G8" i="64"/>
  <c r="N8" i="64" s="1"/>
  <c r="G92" i="64"/>
  <c r="G87" i="64"/>
  <c r="G61" i="64"/>
  <c r="G186" i="64"/>
  <c r="O186" i="64" s="1"/>
  <c r="G47" i="64"/>
  <c r="N47" i="64" s="1"/>
  <c r="G169" i="64"/>
  <c r="N169" i="64" s="1"/>
  <c r="G33" i="64"/>
  <c r="O33" i="64" s="1"/>
  <c r="G85" i="64"/>
  <c r="N85" i="64" s="1"/>
  <c r="G52" i="64"/>
  <c r="N52" i="64" s="1"/>
  <c r="G65" i="64"/>
  <c r="G55" i="64"/>
  <c r="G15" i="65"/>
  <c r="N15" i="65" s="1"/>
  <c r="G39" i="65"/>
  <c r="O39" i="65" s="1"/>
  <c r="J29" i="64"/>
  <c r="Q29" i="64" s="1"/>
  <c r="Q39" i="65"/>
  <c r="G18" i="65"/>
  <c r="N18" i="65" s="1"/>
  <c r="G29" i="65"/>
  <c r="N29" i="65" s="1"/>
  <c r="G45" i="65"/>
  <c r="N45" i="65" s="1"/>
  <c r="G33" i="65"/>
  <c r="G8" i="65"/>
  <c r="N8" i="65" s="1"/>
  <c r="J137" i="64"/>
  <c r="Q137" i="64" s="1"/>
  <c r="H141" i="64"/>
  <c r="Q4" i="65"/>
  <c r="H139" i="64"/>
  <c r="O139" i="64" s="1"/>
  <c r="H17" i="64"/>
  <c r="P17" i="64" s="1"/>
  <c r="N5" i="60"/>
  <c r="N55" i="64"/>
  <c r="F312" i="63"/>
  <c r="F209" i="63"/>
  <c r="N108" i="64"/>
  <c r="N179" i="64"/>
  <c r="P13" i="65"/>
  <c r="N13" i="62"/>
  <c r="G185" i="64"/>
  <c r="G63" i="64"/>
  <c r="G80" i="64"/>
  <c r="N80" i="64" s="1"/>
  <c r="G21" i="64"/>
  <c r="N21" i="64" s="1"/>
  <c r="G189" i="64"/>
  <c r="G117" i="64"/>
  <c r="N117" i="64" s="1"/>
  <c r="G3" i="64"/>
  <c r="G3" i="65"/>
  <c r="J127" i="64"/>
  <c r="H26" i="65"/>
  <c r="I116" i="64"/>
  <c r="F105" i="64"/>
  <c r="H4" i="65"/>
  <c r="H115" i="64"/>
  <c r="O115" i="64" s="1"/>
  <c r="F173" i="64"/>
  <c r="P65" i="64"/>
  <c r="O8" i="62"/>
  <c r="P7" i="62"/>
  <c r="Q23" i="65"/>
  <c r="G46" i="65"/>
  <c r="N46" i="65" s="1"/>
  <c r="G31" i="65"/>
  <c r="N31" i="65" s="1"/>
  <c r="G5" i="65"/>
  <c r="N5" i="65" s="1"/>
  <c r="G28" i="65"/>
  <c r="H93" i="64"/>
  <c r="I79" i="64"/>
  <c r="P91" i="64"/>
  <c r="O74" i="64"/>
  <c r="H4" i="73"/>
  <c r="H13" i="73"/>
  <c r="P2" i="73"/>
  <c r="H20" i="73"/>
  <c r="O20" i="73" s="1"/>
  <c r="H3" i="73"/>
  <c r="O3" i="73" s="1"/>
  <c r="H9" i="73"/>
  <c r="O9" i="73" s="1"/>
  <c r="H5" i="73"/>
  <c r="H16" i="73"/>
  <c r="H8" i="73"/>
  <c r="H15" i="73"/>
  <c r="O15" i="73" s="1"/>
  <c r="H19" i="73"/>
  <c r="H17" i="73"/>
  <c r="O17" i="73" s="1"/>
  <c r="H10" i="73"/>
  <c r="O10" i="73" s="1"/>
  <c r="H7" i="73"/>
  <c r="O7" i="73" s="1"/>
  <c r="G124" i="64"/>
  <c r="N124" i="64" s="1"/>
  <c r="G5" i="64"/>
  <c r="O5" i="64" s="1"/>
  <c r="G148" i="64"/>
  <c r="G42" i="64"/>
  <c r="G90" i="64"/>
  <c r="O90" i="64" s="1"/>
  <c r="G180" i="64"/>
  <c r="N180" i="64" s="1"/>
  <c r="G112" i="64"/>
  <c r="G37" i="64"/>
  <c r="N37" i="64" s="1"/>
  <c r="G132" i="64"/>
  <c r="G82" i="64"/>
  <c r="G181" i="64"/>
  <c r="G154" i="64"/>
  <c r="G102" i="64"/>
  <c r="O102" i="64" s="1"/>
  <c r="G66" i="64"/>
  <c r="O66" i="64" s="1"/>
  <c r="G4" i="64"/>
  <c r="N4" i="64" s="1"/>
  <c r="G39" i="64"/>
  <c r="G172" i="64"/>
  <c r="N172" i="64" s="1"/>
  <c r="G88" i="64"/>
  <c r="G96" i="64"/>
  <c r="G193" i="64"/>
  <c r="G58" i="64"/>
  <c r="G51" i="64"/>
  <c r="O51" i="64" s="1"/>
  <c r="G60" i="64"/>
  <c r="N60" i="64" s="1"/>
  <c r="G166" i="64"/>
  <c r="G70" i="64"/>
  <c r="O70" i="64" s="1"/>
  <c r="G135" i="64"/>
  <c r="G22" i="64"/>
  <c r="G73" i="64"/>
  <c r="G54" i="64"/>
  <c r="G78" i="64"/>
  <c r="G190" i="64"/>
  <c r="N190" i="64" s="1"/>
  <c r="G178" i="64"/>
  <c r="G188" i="64"/>
  <c r="G109" i="64"/>
  <c r="G128" i="64"/>
  <c r="G49" i="64"/>
  <c r="G106" i="64"/>
  <c r="G152" i="64"/>
  <c r="G94" i="64"/>
  <c r="N94" i="64" s="1"/>
  <c r="G145" i="64"/>
  <c r="N145" i="64" s="1"/>
  <c r="G46" i="64"/>
  <c r="O46" i="64" s="1"/>
  <c r="G111" i="64"/>
  <c r="G16" i="64"/>
  <c r="N16" i="64" s="1"/>
  <c r="G130" i="64"/>
  <c r="G200" i="64"/>
  <c r="G12" i="64"/>
  <c r="O12" i="64" s="1"/>
  <c r="G68" i="64"/>
  <c r="N68" i="64" s="1"/>
  <c r="G171" i="64"/>
  <c r="N171" i="64" s="1"/>
  <c r="G24" i="64"/>
  <c r="G157" i="64"/>
  <c r="G104" i="64"/>
  <c r="N104" i="64" s="1"/>
  <c r="G116" i="64"/>
  <c r="G162" i="64"/>
  <c r="O162" i="64" s="1"/>
  <c r="G99" i="64"/>
  <c r="G184" i="64"/>
  <c r="G27" i="64"/>
  <c r="G195" i="64"/>
  <c r="G75" i="64"/>
  <c r="G10" i="64"/>
  <c r="G72" i="64"/>
  <c r="G25" i="64"/>
  <c r="O25" i="64" s="1"/>
  <c r="G40" i="64"/>
  <c r="O40" i="64" s="1"/>
  <c r="G176" i="64"/>
  <c r="G126" i="64"/>
  <c r="G34" i="64"/>
  <c r="N34" i="64" s="1"/>
  <c r="G160" i="64"/>
  <c r="G121" i="64"/>
  <c r="G141" i="64"/>
  <c r="G174" i="64"/>
  <c r="N174" i="64" s="1"/>
  <c r="G120" i="64"/>
  <c r="N120" i="64" s="1"/>
  <c r="G142" i="64"/>
  <c r="G32" i="64"/>
  <c r="N32" i="64" s="1"/>
  <c r="G56" i="64"/>
  <c r="N56" i="64" s="1"/>
  <c r="G165" i="64"/>
  <c r="O165" i="64" s="1"/>
  <c r="G192" i="64"/>
  <c r="G146" i="64"/>
  <c r="G123" i="64"/>
  <c r="G26" i="64"/>
  <c r="H6" i="73"/>
  <c r="O6" i="73" s="1"/>
  <c r="G199" i="64"/>
  <c r="N199" i="64" s="1"/>
  <c r="G91" i="64"/>
  <c r="N91" i="64" s="1"/>
  <c r="G19" i="64"/>
  <c r="G7" i="64"/>
  <c r="J90" i="63"/>
  <c r="Q125" i="64"/>
  <c r="N125" i="64"/>
  <c r="I13" i="73"/>
  <c r="I19" i="73"/>
  <c r="I17" i="73"/>
  <c r="I15" i="73"/>
  <c r="I3" i="73"/>
  <c r="Q2" i="73"/>
  <c r="I4" i="73"/>
  <c r="I5" i="73"/>
  <c r="I11" i="73"/>
  <c r="P11" i="73" s="1"/>
  <c r="I7" i="73"/>
  <c r="I9" i="73"/>
  <c r="I20" i="73"/>
  <c r="I6" i="73"/>
  <c r="I16" i="73"/>
  <c r="Q16" i="73" s="1"/>
  <c r="J19" i="73"/>
  <c r="J4" i="73"/>
  <c r="J8" i="73"/>
  <c r="J9" i="73"/>
  <c r="J20" i="73"/>
  <c r="J5" i="73"/>
  <c r="J7" i="73"/>
  <c r="J17" i="73"/>
  <c r="J15" i="73"/>
  <c r="J11" i="73"/>
  <c r="H12" i="73"/>
  <c r="P12" i="73" s="1"/>
  <c r="I8" i="73"/>
  <c r="Q42" i="65"/>
  <c r="G173" i="64"/>
  <c r="O173" i="64" s="1"/>
  <c r="G113" i="64"/>
  <c r="O113" i="64" s="1"/>
  <c r="G89" i="64"/>
  <c r="O89" i="64" s="1"/>
  <c r="H18" i="73"/>
  <c r="G197" i="64"/>
  <c r="O197" i="64" s="1"/>
  <c r="G69" i="64"/>
  <c r="N69" i="64" s="1"/>
  <c r="O31" i="65"/>
  <c r="Q29" i="65"/>
  <c r="Q20" i="65"/>
  <c r="H120" i="64"/>
  <c r="H114" i="64"/>
  <c r="O114" i="64" s="1"/>
  <c r="H24" i="64"/>
  <c r="H86" i="64"/>
  <c r="H126" i="64"/>
  <c r="H150" i="64"/>
  <c r="H192" i="64"/>
  <c r="H4" i="64"/>
  <c r="H156" i="64"/>
  <c r="H34" i="64"/>
  <c r="H116" i="64"/>
  <c r="H198" i="64"/>
  <c r="H6" i="64"/>
  <c r="H179" i="64"/>
  <c r="O179" i="64" s="1"/>
  <c r="H106" i="64"/>
  <c r="H159" i="64"/>
  <c r="H128" i="64"/>
  <c r="H3" i="64"/>
  <c r="H168" i="64"/>
  <c r="H107" i="64"/>
  <c r="H27" i="64"/>
  <c r="H121" i="64"/>
  <c r="H54" i="64"/>
  <c r="H135" i="64"/>
  <c r="P135" i="64" s="1"/>
  <c r="H132" i="64"/>
  <c r="H181" i="64"/>
  <c r="H147" i="64"/>
  <c r="H140" i="64"/>
  <c r="P140" i="64" s="1"/>
  <c r="H183" i="64"/>
  <c r="H100" i="64"/>
  <c r="O100" i="64" s="1"/>
  <c r="H64" i="64"/>
  <c r="O64" i="64" s="1"/>
  <c r="H85" i="64"/>
  <c r="H166" i="64"/>
  <c r="H68" i="64"/>
  <c r="H155" i="64"/>
  <c r="O155" i="64" s="1"/>
  <c r="H108" i="64"/>
  <c r="H72" i="64"/>
  <c r="H191" i="64"/>
  <c r="O191" i="64" s="1"/>
  <c r="H109" i="64"/>
  <c r="H23" i="64"/>
  <c r="H104" i="64"/>
  <c r="P104" i="64" s="1"/>
  <c r="H144" i="64"/>
  <c r="O144" i="64" s="1"/>
  <c r="H123" i="64"/>
  <c r="H37" i="64"/>
  <c r="H61" i="64"/>
  <c r="H39" i="64"/>
  <c r="H87" i="64"/>
  <c r="H95" i="64"/>
  <c r="H49" i="64"/>
  <c r="P49" i="64" s="1"/>
  <c r="H83" i="64"/>
  <c r="H190" i="64"/>
  <c r="H58" i="64"/>
  <c r="H94" i="64"/>
  <c r="H178" i="64"/>
  <c r="H80" i="64"/>
  <c r="H22" i="64"/>
  <c r="H118" i="64"/>
  <c r="O118" i="64" s="1"/>
  <c r="H111" i="64"/>
  <c r="H98" i="64"/>
  <c r="H42" i="64"/>
  <c r="H63" i="64"/>
  <c r="P63" i="64" s="1"/>
  <c r="H200" i="64"/>
  <c r="H92" i="64"/>
  <c r="H154" i="64"/>
  <c r="H47" i="64"/>
  <c r="H75" i="64"/>
  <c r="H131" i="64"/>
  <c r="H56" i="64"/>
  <c r="H16" i="64"/>
  <c r="H142" i="64"/>
  <c r="H44" i="64"/>
  <c r="P44" i="64" s="1"/>
  <c r="H176" i="64"/>
  <c r="H112" i="64"/>
  <c r="H13" i="64"/>
  <c r="H82" i="64"/>
  <c r="H169" i="64"/>
  <c r="H180" i="64"/>
  <c r="H30" i="64"/>
  <c r="H96" i="64"/>
  <c r="H193" i="64"/>
  <c r="H21" i="64"/>
  <c r="H145" i="64"/>
  <c r="H11" i="64"/>
  <c r="H138" i="64"/>
  <c r="H152" i="64"/>
  <c r="P152" i="64" s="1"/>
  <c r="H164" i="64"/>
  <c r="H171" i="64"/>
  <c r="H36" i="64"/>
  <c r="H195" i="64"/>
  <c r="P195" i="64" s="1"/>
  <c r="H71" i="64"/>
  <c r="P2" i="64"/>
  <c r="H119" i="64"/>
  <c r="H32" i="64"/>
  <c r="P32" i="64" s="1"/>
  <c r="H188" i="64"/>
  <c r="H127" i="64"/>
  <c r="H148" i="64"/>
  <c r="H99" i="64"/>
  <c r="H167" i="64"/>
  <c r="P167" i="64" s="1"/>
  <c r="H160" i="64"/>
  <c r="H10" i="64"/>
  <c r="H161" i="64"/>
  <c r="G53" i="64"/>
  <c r="O53" i="64" s="1"/>
  <c r="I189" i="64"/>
  <c r="P189" i="64" s="1"/>
  <c r="G129" i="64"/>
  <c r="N129" i="64" s="1"/>
  <c r="H105" i="64"/>
  <c r="O105" i="64" s="1"/>
  <c r="H81" i="64"/>
  <c r="I81" i="64"/>
  <c r="I57" i="64"/>
  <c r="G9" i="64"/>
  <c r="J14" i="73"/>
  <c r="I199" i="64"/>
  <c r="H175" i="64"/>
  <c r="H151" i="64"/>
  <c r="O151" i="64" s="1"/>
  <c r="I139" i="64"/>
  <c r="F103" i="64"/>
  <c r="G67" i="64"/>
  <c r="O67" i="64" s="1"/>
  <c r="J43" i="64"/>
  <c r="H19" i="64"/>
  <c r="J7" i="64"/>
  <c r="H77" i="64"/>
  <c r="P77" i="64" s="1"/>
  <c r="H45" i="64"/>
  <c r="O45" i="64" s="1"/>
  <c r="F23" i="64"/>
  <c r="J160" i="63"/>
  <c r="Q41" i="64"/>
  <c r="N83" i="64"/>
  <c r="N57" i="60"/>
  <c r="J37" i="63"/>
  <c r="O13" i="73"/>
  <c r="N130" i="64"/>
  <c r="Q50" i="64"/>
  <c r="N92" i="64"/>
  <c r="O130" i="64"/>
  <c r="Q53" i="64"/>
  <c r="N149" i="64"/>
  <c r="Q12" i="73"/>
  <c r="Q21" i="65"/>
  <c r="G77" i="64"/>
  <c r="Q41" i="65"/>
  <c r="O14" i="65"/>
  <c r="Q5" i="65"/>
  <c r="P45" i="65"/>
  <c r="I40" i="64"/>
  <c r="P40" i="64" s="1"/>
  <c r="I130" i="64"/>
  <c r="I36" i="64"/>
  <c r="I94" i="64"/>
  <c r="I184" i="64"/>
  <c r="Q184" i="64" s="1"/>
  <c r="I120" i="64"/>
  <c r="I112" i="64"/>
  <c r="Q112" i="64" s="1"/>
  <c r="I148" i="64"/>
  <c r="I146" i="64"/>
  <c r="P146" i="64" s="1"/>
  <c r="I180" i="64"/>
  <c r="I24" i="64"/>
  <c r="I42" i="64"/>
  <c r="Q42" i="64" s="1"/>
  <c r="I30" i="64"/>
  <c r="I74" i="64"/>
  <c r="P74" i="64" s="1"/>
  <c r="I35" i="64"/>
  <c r="I22" i="64"/>
  <c r="I99" i="64"/>
  <c r="I133" i="64"/>
  <c r="P133" i="64" s="1"/>
  <c r="I8" i="64"/>
  <c r="I98" i="64"/>
  <c r="I145" i="64"/>
  <c r="I124" i="64"/>
  <c r="I82" i="64"/>
  <c r="I132" i="64"/>
  <c r="I170" i="64"/>
  <c r="I106" i="64"/>
  <c r="I156" i="64"/>
  <c r="I131" i="64"/>
  <c r="Q131" i="64" s="1"/>
  <c r="I3" i="64"/>
  <c r="I179" i="64"/>
  <c r="I166" i="64"/>
  <c r="I154" i="64"/>
  <c r="Q154" i="64" s="1"/>
  <c r="I12" i="64"/>
  <c r="I114" i="64"/>
  <c r="P114" i="64" s="1"/>
  <c r="I62" i="64"/>
  <c r="Q62" i="64" s="1"/>
  <c r="I150" i="64"/>
  <c r="I109" i="64"/>
  <c r="I136" i="64"/>
  <c r="P136" i="64" s="1"/>
  <c r="I37" i="64"/>
  <c r="I64" i="64"/>
  <c r="I168" i="64"/>
  <c r="I16" i="64"/>
  <c r="I66" i="64"/>
  <c r="I186" i="64"/>
  <c r="I138" i="64"/>
  <c r="I28" i="64"/>
  <c r="P28" i="64" s="1"/>
  <c r="I121" i="64"/>
  <c r="Q121" i="64" s="1"/>
  <c r="I111" i="64"/>
  <c r="Q111" i="64" s="1"/>
  <c r="I25" i="64"/>
  <c r="Q25" i="64" s="1"/>
  <c r="I54" i="64"/>
  <c r="I72" i="64"/>
  <c r="I48" i="64"/>
  <c r="P48" i="64" s="1"/>
  <c r="I78" i="64"/>
  <c r="P78" i="64" s="1"/>
  <c r="I84" i="64"/>
  <c r="Q84" i="64" s="1"/>
  <c r="I52" i="64"/>
  <c r="I60" i="64"/>
  <c r="I6" i="64"/>
  <c r="I174" i="64"/>
  <c r="I118" i="64"/>
  <c r="I4" i="64"/>
  <c r="I192" i="64"/>
  <c r="I39" i="64"/>
  <c r="I147" i="64"/>
  <c r="I194" i="64"/>
  <c r="P194" i="64" s="1"/>
  <c r="I198" i="64"/>
  <c r="I10" i="64"/>
  <c r="Q10" i="64" s="1"/>
  <c r="I18" i="64"/>
  <c r="P18" i="64" s="1"/>
  <c r="I162" i="64"/>
  <c r="P162" i="64" s="1"/>
  <c r="I193" i="64"/>
  <c r="Q193" i="64" s="1"/>
  <c r="I155" i="64"/>
  <c r="I87" i="64"/>
  <c r="I160" i="64"/>
  <c r="I100" i="64"/>
  <c r="I102" i="64"/>
  <c r="Q102" i="64" s="1"/>
  <c r="I38" i="64"/>
  <c r="I90" i="64"/>
  <c r="I61" i="64"/>
  <c r="Q61" i="64" s="1"/>
  <c r="I73" i="64"/>
  <c r="I46" i="64"/>
  <c r="P46" i="64" s="1"/>
  <c r="I159" i="64"/>
  <c r="I108" i="64"/>
  <c r="I196" i="64"/>
  <c r="Q196" i="64" s="1"/>
  <c r="I142" i="64"/>
  <c r="I169" i="64"/>
  <c r="I67" i="64"/>
  <c r="P67" i="64" s="1"/>
  <c r="I190" i="64"/>
  <c r="I178" i="64"/>
  <c r="I157" i="64"/>
  <c r="P157" i="64" s="1"/>
  <c r="I126" i="64"/>
  <c r="I34" i="64"/>
  <c r="I134" i="64"/>
  <c r="P134" i="64" s="1"/>
  <c r="I70" i="64"/>
  <c r="P70" i="64" s="1"/>
  <c r="I15" i="64"/>
  <c r="P15" i="64" s="1"/>
  <c r="I182" i="64"/>
  <c r="I27" i="64"/>
  <c r="I181" i="64"/>
  <c r="I191" i="64"/>
  <c r="I172" i="64"/>
  <c r="P172" i="64" s="1"/>
  <c r="I144" i="64"/>
  <c r="I86" i="64"/>
  <c r="I47" i="64"/>
  <c r="Q47" i="64" s="1"/>
  <c r="J8" i="64"/>
  <c r="J72" i="64"/>
  <c r="J94" i="64"/>
  <c r="J60" i="64"/>
  <c r="J194" i="64"/>
  <c r="J48" i="64"/>
  <c r="J126" i="64"/>
  <c r="J24" i="64"/>
  <c r="J83" i="64"/>
  <c r="J186" i="64"/>
  <c r="J128" i="64"/>
  <c r="J96" i="64"/>
  <c r="Q96" i="64" s="1"/>
  <c r="J148" i="64"/>
  <c r="J86" i="64"/>
  <c r="J13" i="64"/>
  <c r="J95" i="64"/>
  <c r="Q95" i="64" s="1"/>
  <c r="J22" i="64"/>
  <c r="J36" i="64"/>
  <c r="J108" i="64"/>
  <c r="J162" i="64"/>
  <c r="J46" i="64"/>
  <c r="J183" i="64"/>
  <c r="J59" i="64"/>
  <c r="Q59" i="64" s="1"/>
  <c r="J99" i="64"/>
  <c r="J190" i="64"/>
  <c r="J75" i="64"/>
  <c r="J54" i="64"/>
  <c r="J74" i="64"/>
  <c r="J73" i="64"/>
  <c r="J56" i="64"/>
  <c r="J18" i="64"/>
  <c r="J98" i="64"/>
  <c r="J180" i="64"/>
  <c r="J138" i="64"/>
  <c r="J134" i="64"/>
  <c r="J155" i="64"/>
  <c r="J140" i="64"/>
  <c r="Q140" i="64" s="1"/>
  <c r="J191" i="64"/>
  <c r="J80" i="64"/>
  <c r="J147" i="64"/>
  <c r="J200" i="64"/>
  <c r="J145" i="64"/>
  <c r="J30" i="64"/>
  <c r="J159" i="64"/>
  <c r="J44" i="64"/>
  <c r="Q44" i="64" s="1"/>
  <c r="J136" i="64"/>
  <c r="J37" i="64"/>
  <c r="J26" i="64"/>
  <c r="J85" i="64"/>
  <c r="J100" i="64"/>
  <c r="J192" i="64"/>
  <c r="J68" i="64"/>
  <c r="Q68" i="64" s="1"/>
  <c r="J174" i="64"/>
  <c r="J12" i="64"/>
  <c r="J109" i="64"/>
  <c r="J124" i="64"/>
  <c r="J63" i="64"/>
  <c r="Q63" i="64" s="1"/>
  <c r="J150" i="64"/>
  <c r="J122" i="64"/>
  <c r="J120" i="64"/>
  <c r="Q120" i="64" s="1"/>
  <c r="J152" i="64"/>
  <c r="Q152" i="64" s="1"/>
  <c r="J64" i="64"/>
  <c r="Q64" i="64" s="1"/>
  <c r="J11" i="64"/>
  <c r="J28" i="64"/>
  <c r="J76" i="64"/>
  <c r="Q76" i="64" s="1"/>
  <c r="J160" i="64"/>
  <c r="J23" i="64"/>
  <c r="Q23" i="64" s="1"/>
  <c r="J156" i="64"/>
  <c r="J32" i="64"/>
  <c r="Q32" i="64" s="1"/>
  <c r="J169" i="64"/>
  <c r="J172" i="64"/>
  <c r="J27" i="64"/>
  <c r="J166" i="64"/>
  <c r="J92" i="64"/>
  <c r="J178" i="64"/>
  <c r="J171" i="64"/>
  <c r="J106" i="64"/>
  <c r="J130" i="64"/>
  <c r="J118" i="64"/>
  <c r="J188" i="64"/>
  <c r="J82" i="64"/>
  <c r="J3" i="64"/>
  <c r="J90" i="64"/>
  <c r="J6" i="64"/>
  <c r="J40" i="64"/>
  <c r="J107" i="64"/>
  <c r="Q107" i="64" s="1"/>
  <c r="J78" i="64"/>
  <c r="J97" i="64"/>
  <c r="R2" i="64"/>
  <c r="J33" i="64"/>
  <c r="J35" i="64"/>
  <c r="J70" i="64"/>
  <c r="J52" i="64"/>
  <c r="J133" i="64"/>
  <c r="J104" i="64"/>
  <c r="Q104" i="64" s="1"/>
  <c r="J16" i="64"/>
  <c r="J146" i="64"/>
  <c r="J88" i="64"/>
  <c r="J71" i="64"/>
  <c r="J132" i="64"/>
  <c r="J139" i="64"/>
  <c r="J170" i="64"/>
  <c r="J4" i="64"/>
  <c r="J51" i="64"/>
  <c r="J144" i="64"/>
  <c r="J116" i="64"/>
  <c r="J110" i="64"/>
  <c r="Q110" i="64" s="1"/>
  <c r="I176" i="64"/>
  <c r="Q176" i="64" s="1"/>
  <c r="H149" i="64"/>
  <c r="P149" i="64" s="1"/>
  <c r="H137" i="64"/>
  <c r="P137" i="64" s="1"/>
  <c r="I92" i="64"/>
  <c r="G41" i="64"/>
  <c r="G17" i="64"/>
  <c r="O17" i="64" s="1"/>
  <c r="J165" i="64"/>
  <c r="I153" i="64"/>
  <c r="H129" i="64"/>
  <c r="I105" i="64"/>
  <c r="Q105" i="64" s="1"/>
  <c r="J81" i="64"/>
  <c r="I69" i="64"/>
  <c r="Q69" i="64" s="1"/>
  <c r="G57" i="64"/>
  <c r="I9" i="64"/>
  <c r="J59" i="60"/>
  <c r="J70" i="60"/>
  <c r="J14" i="60"/>
  <c r="I10" i="73"/>
  <c r="I14" i="73"/>
  <c r="J187" i="64"/>
  <c r="G175" i="64"/>
  <c r="I151" i="64"/>
  <c r="Q151" i="64" s="1"/>
  <c r="G127" i="64"/>
  <c r="I103" i="64"/>
  <c r="P103" i="64" s="1"/>
  <c r="J79" i="64"/>
  <c r="I55" i="64"/>
  <c r="Q55" i="64" s="1"/>
  <c r="J31" i="64"/>
  <c r="J19" i="64"/>
  <c r="H7" i="64"/>
  <c r="F197" i="64"/>
  <c r="I56" i="64"/>
  <c r="F35" i="64"/>
  <c r="H117" i="64"/>
  <c r="N75" i="64"/>
  <c r="N19" i="64"/>
  <c r="P35" i="64"/>
  <c r="O183" i="64"/>
  <c r="N61" i="60"/>
  <c r="N141" i="64"/>
  <c r="J124" i="63"/>
  <c r="O4" i="73"/>
  <c r="Q6" i="73"/>
  <c r="Q3" i="73"/>
  <c r="N54" i="64"/>
  <c r="F335" i="61"/>
  <c r="O157" i="64"/>
  <c r="O140" i="64"/>
  <c r="O88" i="64"/>
  <c r="P73" i="64"/>
  <c r="P124" i="64"/>
  <c r="O161" i="64"/>
  <c r="O86" i="64"/>
  <c r="F16" i="73"/>
  <c r="N16" i="73" s="1"/>
  <c r="F8" i="73"/>
  <c r="N8" i="73" s="1"/>
  <c r="F11" i="73"/>
  <c r="N11" i="73" s="1"/>
  <c r="F19" i="73"/>
  <c r="N19" i="73" s="1"/>
  <c r="F5" i="73"/>
  <c r="N5" i="73" s="1"/>
  <c r="F4" i="73"/>
  <c r="N4" i="73" s="1"/>
  <c r="F9" i="73"/>
  <c r="F17" i="73"/>
  <c r="N17" i="73" s="1"/>
  <c r="F7" i="73"/>
  <c r="N7" i="73" s="1"/>
  <c r="Q25" i="65"/>
  <c r="G187" i="64"/>
  <c r="P23" i="65"/>
  <c r="Q27" i="65"/>
  <c r="F14" i="73"/>
  <c r="N14" i="73" s="1"/>
  <c r="Q101" i="64"/>
  <c r="G29" i="64"/>
  <c r="P5" i="64"/>
  <c r="H163" i="64"/>
  <c r="P163" i="64" s="1"/>
  <c r="Q45" i="65"/>
  <c r="F166" i="64"/>
  <c r="F116" i="64"/>
  <c r="F3" i="64"/>
  <c r="N3" i="64" s="1"/>
  <c r="F15" i="64"/>
  <c r="F188" i="64"/>
  <c r="F176" i="64"/>
  <c r="F200" i="64"/>
  <c r="F186" i="64"/>
  <c r="F168" i="64"/>
  <c r="N168" i="64" s="1"/>
  <c r="F74" i="64"/>
  <c r="N74" i="64" s="1"/>
  <c r="F132" i="64"/>
  <c r="F146" i="64"/>
  <c r="N146" i="64" s="1"/>
  <c r="F182" i="64"/>
  <c r="N182" i="64" s="1"/>
  <c r="F87" i="64"/>
  <c r="F142" i="64"/>
  <c r="F181" i="64"/>
  <c r="N181" i="64" s="1"/>
  <c r="F112" i="64"/>
  <c r="F157" i="64"/>
  <c r="N157" i="64" s="1"/>
  <c r="F195" i="64"/>
  <c r="F178" i="64"/>
  <c r="F144" i="64"/>
  <c r="N144" i="64" s="1"/>
  <c r="F193" i="64"/>
  <c r="N193" i="64" s="1"/>
  <c r="F49" i="64"/>
  <c r="N49" i="64" s="1"/>
  <c r="F24" i="64"/>
  <c r="F50" i="64"/>
  <c r="N50" i="64" s="1"/>
  <c r="F111" i="64"/>
  <c r="N111" i="64" s="1"/>
  <c r="F76" i="64"/>
  <c r="N76" i="64" s="1"/>
  <c r="F27" i="64"/>
  <c r="F196" i="64"/>
  <c r="F106" i="64"/>
  <c r="F61" i="64"/>
  <c r="N61" i="64" s="1"/>
  <c r="F12" i="64"/>
  <c r="F73" i="64"/>
  <c r="N73" i="64" s="1"/>
  <c r="F109" i="64"/>
  <c r="N109" i="64" s="1"/>
  <c r="F184" i="64"/>
  <c r="N184" i="64" s="1"/>
  <c r="F150" i="64"/>
  <c r="F158" i="64"/>
  <c r="N158" i="64" s="1"/>
  <c r="F183" i="64"/>
  <c r="N183" i="64" s="1"/>
  <c r="F96" i="64"/>
  <c r="N96" i="64" s="1"/>
  <c r="F13" i="64"/>
  <c r="N13" i="64" s="1"/>
  <c r="F58" i="64"/>
  <c r="F40" i="64"/>
  <c r="F135" i="64"/>
  <c r="N135" i="64" s="1"/>
  <c r="F63" i="64"/>
  <c r="N63" i="64" s="1"/>
  <c r="F159" i="64"/>
  <c r="F156" i="64"/>
  <c r="N156" i="64" s="1"/>
  <c r="F25" i="64"/>
  <c r="F62" i="64"/>
  <c r="F98" i="64"/>
  <c r="N98" i="64" s="1"/>
  <c r="F162" i="64"/>
  <c r="N162" i="64" s="1"/>
  <c r="F100" i="64"/>
  <c r="N100" i="64" s="1"/>
  <c r="F134" i="64"/>
  <c r="N134" i="64" s="1"/>
  <c r="F18" i="64"/>
  <c r="N18" i="64" s="1"/>
  <c r="F72" i="64"/>
  <c r="N72" i="64" s="1"/>
  <c r="F148" i="64"/>
  <c r="F82" i="64"/>
  <c r="N82" i="64" s="1"/>
  <c r="F86" i="64"/>
  <c r="N86" i="64" s="1"/>
  <c r="F10" i="64"/>
  <c r="N10" i="64" s="1"/>
  <c r="F51" i="64"/>
  <c r="F121" i="64"/>
  <c r="N121" i="64" s="1"/>
  <c r="F22" i="64"/>
  <c r="F99" i="64"/>
  <c r="F154" i="64"/>
  <c r="N154" i="64" s="1"/>
  <c r="F122" i="64"/>
  <c r="N122" i="64" s="1"/>
  <c r="F67" i="64"/>
  <c r="F90" i="64"/>
  <c r="N90" i="64" s="1"/>
  <c r="F70" i="64"/>
  <c r="F123" i="64"/>
  <c r="N123" i="64" s="1"/>
  <c r="F39" i="64"/>
  <c r="F97" i="64"/>
  <c r="N97" i="64" s="1"/>
  <c r="F88" i="64"/>
  <c r="N88" i="64" s="1"/>
  <c r="F102" i="64"/>
  <c r="F7" i="64"/>
  <c r="F114" i="64"/>
  <c r="N114" i="64" s="1"/>
  <c r="F192" i="64"/>
  <c r="F84" i="64"/>
  <c r="F177" i="64"/>
  <c r="N177" i="64" s="1"/>
  <c r="F5" i="64"/>
  <c r="N5" i="64" s="1"/>
  <c r="F46" i="64"/>
  <c r="I200" i="64"/>
  <c r="Q200" i="64" s="1"/>
  <c r="J161" i="64"/>
  <c r="Q161" i="64" s="1"/>
  <c r="G137" i="64"/>
  <c r="F131" i="64"/>
  <c r="F71" i="64"/>
  <c r="N71" i="64" s="1"/>
  <c r="F41" i="64"/>
  <c r="H8" i="64"/>
  <c r="F165" i="64"/>
  <c r="N165" i="64" s="1"/>
  <c r="I141" i="64"/>
  <c r="J129" i="64"/>
  <c r="Q129" i="64" s="1"/>
  <c r="J93" i="64"/>
  <c r="Q93" i="64" s="1"/>
  <c r="G81" i="64"/>
  <c r="O81" i="64" s="1"/>
  <c r="H69" i="64"/>
  <c r="J21" i="64"/>
  <c r="H9" i="64"/>
  <c r="H14" i="73"/>
  <c r="O14" i="73" s="1"/>
  <c r="I18" i="73"/>
  <c r="I187" i="64"/>
  <c r="G163" i="64"/>
  <c r="F139" i="64"/>
  <c r="N139" i="64" s="1"/>
  <c r="I127" i="64"/>
  <c r="Q127" i="64" s="1"/>
  <c r="G103" i="64"/>
  <c r="O103" i="64" s="1"/>
  <c r="H79" i="64"/>
  <c r="H43" i="64"/>
  <c r="P43" i="64" s="1"/>
  <c r="I31" i="64"/>
  <c r="I19" i="64"/>
  <c r="I7" i="64"/>
  <c r="H185" i="64"/>
  <c r="P185" i="64" s="1"/>
  <c r="G38" i="64"/>
  <c r="N38" i="64" s="1"/>
  <c r="I188" i="64"/>
  <c r="J77" i="64"/>
  <c r="Q77" i="64" s="1"/>
  <c r="F33" i="64"/>
  <c r="O167" i="64"/>
  <c r="O156" i="64"/>
  <c r="O119" i="64"/>
  <c r="Q89" i="64"/>
  <c r="F8" i="63"/>
  <c r="N31" i="60"/>
  <c r="F264" i="63"/>
  <c r="F111" i="63"/>
  <c r="F59" i="63"/>
  <c r="F309" i="63"/>
  <c r="F146" i="63"/>
  <c r="F20" i="63"/>
  <c r="F321" i="63"/>
  <c r="F34" i="63"/>
  <c r="F335" i="63"/>
  <c r="F72" i="63"/>
  <c r="F175" i="63"/>
  <c r="F47" i="63"/>
  <c r="F225" i="63"/>
  <c r="N225" i="63" s="1"/>
  <c r="F286" i="63"/>
  <c r="F56" i="63"/>
  <c r="F73" i="63"/>
  <c r="F36" i="63"/>
  <c r="F328" i="63"/>
  <c r="F143" i="63"/>
  <c r="F45" i="63"/>
  <c r="F142" i="63"/>
  <c r="F249" i="63"/>
  <c r="F11" i="63"/>
  <c r="F216" i="63"/>
  <c r="F241" i="63"/>
  <c r="F132" i="63"/>
  <c r="F134" i="63"/>
  <c r="F336" i="63"/>
  <c r="F99" i="63"/>
  <c r="F153" i="63"/>
  <c r="F64" i="63"/>
  <c r="O48" i="64"/>
  <c r="P88" i="64"/>
  <c r="F120" i="63"/>
  <c r="F57" i="63"/>
  <c r="F222" i="63"/>
  <c r="F315" i="63"/>
  <c r="F243" i="63"/>
  <c r="F274" i="63"/>
  <c r="F84" i="63"/>
  <c r="F4" i="63"/>
  <c r="N155" i="64"/>
  <c r="F293" i="61"/>
  <c r="N140" i="64"/>
  <c r="F200" i="63"/>
  <c r="C1423" i="57"/>
  <c r="F1423" i="57" s="1"/>
  <c r="C1443" i="57"/>
  <c r="F1443" i="57" s="1"/>
  <c r="C1451" i="57"/>
  <c r="F1451" i="57" s="1"/>
  <c r="C1425" i="57"/>
  <c r="F1425" i="57" s="1"/>
  <c r="C1414" i="57"/>
  <c r="F1414" i="57" s="1"/>
  <c r="C1442" i="57"/>
  <c r="F1442" i="57" s="1"/>
  <c r="C1416" i="57"/>
  <c r="F1416" i="57" s="1"/>
  <c r="C1449" i="57"/>
  <c r="F1449" i="57" s="1"/>
  <c r="C1422" i="57"/>
  <c r="F1422" i="57" s="1"/>
  <c r="C1446" i="57"/>
  <c r="F1446" i="57" s="1"/>
  <c r="C1421" i="57"/>
  <c r="F1421" i="57" s="1"/>
  <c r="C1445" i="57"/>
  <c r="F1445" i="57" s="1"/>
  <c r="C1419" i="57"/>
  <c r="F1419" i="57" s="1"/>
  <c r="C1444" i="57"/>
  <c r="F1444" i="57" s="1"/>
  <c r="I26" i="60"/>
  <c r="Q26" i="60" s="1"/>
  <c r="I23" i="60"/>
  <c r="Q23" i="60" s="1"/>
  <c r="I35" i="60"/>
  <c r="Q35" i="60" s="1"/>
  <c r="I28" i="60"/>
  <c r="Q28" i="60" s="1"/>
  <c r="I14" i="60"/>
  <c r="I29" i="60"/>
  <c r="Q29" i="60" s="1"/>
  <c r="I24" i="60"/>
  <c r="Q24" i="60" s="1"/>
  <c r="I38" i="60"/>
  <c r="I18" i="60"/>
  <c r="Q18" i="60" s="1"/>
  <c r="I36" i="60"/>
  <c r="Q36" i="60" s="1"/>
  <c r="I6" i="60"/>
  <c r="Q6" i="60" s="1"/>
  <c r="I12" i="60"/>
  <c r="Q12" i="60" s="1"/>
  <c r="I48" i="60"/>
  <c r="Q48" i="60" s="1"/>
  <c r="I16" i="60"/>
  <c r="Q16" i="60" s="1"/>
  <c r="I25" i="60"/>
  <c r="I3" i="60"/>
  <c r="Q3" i="60" s="1"/>
  <c r="I52" i="60"/>
  <c r="Q52" i="60" s="1"/>
  <c r="I67" i="60"/>
  <c r="Q67" i="60" s="1"/>
  <c r="I9" i="60"/>
  <c r="Q9" i="60" s="1"/>
  <c r="I34" i="60"/>
  <c r="Q34" i="60" s="1"/>
  <c r="I41" i="60"/>
  <c r="Q41" i="60" s="1"/>
  <c r="I71" i="60"/>
  <c r="Q71" i="60" s="1"/>
  <c r="I4" i="60"/>
  <c r="Q4" i="60" s="1"/>
  <c r="I54" i="60"/>
  <c r="Q54" i="60" s="1"/>
  <c r="I22" i="60"/>
  <c r="Q22" i="60" s="1"/>
  <c r="I59" i="60"/>
  <c r="I8" i="60"/>
  <c r="Q8" i="60" s="1"/>
  <c r="I44" i="60"/>
  <c r="Q44" i="60" s="1"/>
  <c r="I61" i="60"/>
  <c r="Q61" i="60" s="1"/>
  <c r="I40" i="60"/>
  <c r="I31" i="60"/>
  <c r="Q31" i="60" s="1"/>
  <c r="I20" i="60"/>
  <c r="Q20" i="60" s="1"/>
  <c r="I10" i="60"/>
  <c r="Q10" i="60" s="1"/>
  <c r="I33" i="60"/>
  <c r="Q33" i="60" s="1"/>
  <c r="I15" i="60"/>
  <c r="Q15" i="60" s="1"/>
  <c r="I43" i="60"/>
  <c r="Q43" i="60" s="1"/>
  <c r="I57" i="60"/>
  <c r="Q57" i="60" s="1"/>
  <c r="I42" i="60"/>
  <c r="Q42" i="60" s="1"/>
  <c r="I21" i="60"/>
  <c r="Q21" i="60" s="1"/>
  <c r="I13" i="60"/>
  <c r="Q13" i="60" s="1"/>
  <c r="I47" i="60"/>
  <c r="Q47" i="60" s="1"/>
  <c r="I62" i="60"/>
  <c r="Q62" i="60" s="1"/>
  <c r="I68" i="60"/>
  <c r="Q68" i="60" s="1"/>
  <c r="I72" i="60"/>
  <c r="I56" i="60"/>
  <c r="Q56" i="60" s="1"/>
  <c r="I46" i="60"/>
  <c r="Q46" i="60" s="1"/>
  <c r="I19" i="60"/>
  <c r="Q19" i="60" s="1"/>
  <c r="I53" i="60"/>
  <c r="Q53" i="60" s="1"/>
  <c r="I58" i="60"/>
  <c r="I66" i="60"/>
  <c r="Q66" i="60" s="1"/>
  <c r="I69" i="60"/>
  <c r="Q69" i="60" s="1"/>
  <c r="I5" i="60"/>
  <c r="I30" i="60"/>
  <c r="Q30" i="60" s="1"/>
  <c r="I63" i="60"/>
  <c r="Q63" i="60" s="1"/>
  <c r="I39" i="60"/>
  <c r="Q39" i="60" s="1"/>
  <c r="I45" i="60"/>
  <c r="Q45" i="60" s="1"/>
  <c r="I27" i="60"/>
  <c r="Q27" i="60" s="1"/>
  <c r="I60" i="60"/>
  <c r="Q60" i="60" s="1"/>
  <c r="I32" i="60"/>
  <c r="I70" i="60"/>
  <c r="Q70" i="60" s="1"/>
  <c r="I65" i="60"/>
  <c r="Q65" i="60" s="1"/>
  <c r="I7" i="60"/>
  <c r="Q7" i="60" s="1"/>
  <c r="I17" i="60"/>
  <c r="Q17" i="60" s="1"/>
  <c r="I49" i="60"/>
  <c r="Q49" i="60" s="1"/>
  <c r="I55" i="60"/>
  <c r="I51" i="60"/>
  <c r="Q51" i="60" s="1"/>
  <c r="I64" i="60"/>
  <c r="Q64" i="60" s="1"/>
  <c r="I37" i="60"/>
  <c r="Q37" i="60" s="1"/>
  <c r="I50" i="60"/>
  <c r="Q50" i="60" s="1"/>
  <c r="I11" i="60"/>
  <c r="Q11" i="60" s="1"/>
  <c r="N191" i="64"/>
  <c r="O125" i="64"/>
  <c r="F314" i="63"/>
  <c r="F299" i="63"/>
  <c r="F269" i="63"/>
  <c r="F303" i="63"/>
  <c r="F290" i="63"/>
  <c r="F140" i="63"/>
  <c r="F283" i="63"/>
  <c r="F301" i="63"/>
  <c r="F94" i="63"/>
  <c r="F333" i="63"/>
  <c r="F141" i="63"/>
  <c r="F223" i="63"/>
  <c r="F109" i="63"/>
  <c r="F22" i="63"/>
  <c r="F340" i="63"/>
  <c r="F251" i="63"/>
  <c r="F307" i="63"/>
  <c r="F19" i="63"/>
  <c r="F104" i="63"/>
  <c r="F242" i="63"/>
  <c r="F331" i="63"/>
  <c r="F268" i="63"/>
  <c r="F158" i="63"/>
  <c r="F165" i="63"/>
  <c r="F117" i="63"/>
  <c r="F278" i="63"/>
  <c r="F80" i="63"/>
  <c r="F275" i="63"/>
  <c r="F246" i="63"/>
  <c r="F26" i="63"/>
  <c r="F9" i="63"/>
  <c r="F106" i="63"/>
  <c r="F180" i="63"/>
  <c r="F208" i="63"/>
  <c r="F122" i="63"/>
  <c r="F107" i="63"/>
  <c r="F213" i="63"/>
  <c r="F173" i="63"/>
  <c r="F185" i="63"/>
  <c r="F206" i="63"/>
  <c r="F35" i="63"/>
  <c r="F41" i="63"/>
  <c r="N38" i="65"/>
  <c r="F74" i="63"/>
  <c r="F281" i="63"/>
  <c r="F16" i="63"/>
  <c r="F261" i="63"/>
  <c r="F162" i="63"/>
  <c r="F298" i="63"/>
  <c r="F51" i="63"/>
  <c r="F179" i="63"/>
  <c r="F91" i="63"/>
  <c r="F102" i="63"/>
  <c r="F234" i="63"/>
  <c r="F267" i="63"/>
  <c r="F295" i="63"/>
  <c r="F233" i="63"/>
  <c r="F187" i="63"/>
  <c r="F194" i="63"/>
  <c r="F87" i="63"/>
  <c r="F21" i="63"/>
  <c r="F27" i="63"/>
  <c r="F44" i="63"/>
  <c r="F271" i="63"/>
  <c r="F220" i="63"/>
  <c r="F127" i="63"/>
  <c r="F177" i="63"/>
  <c r="O44" i="65"/>
  <c r="N20" i="65"/>
  <c r="F25" i="63"/>
  <c r="F300" i="63"/>
  <c r="F6" i="63"/>
  <c r="F164" i="63"/>
  <c r="F112" i="63"/>
  <c r="F118" i="63"/>
  <c r="N37" i="65"/>
  <c r="F211" i="63"/>
  <c r="F128" i="63"/>
  <c r="N143" i="64"/>
  <c r="P161" i="64"/>
  <c r="P110" i="64"/>
  <c r="O38" i="64"/>
  <c r="Q10" i="65"/>
  <c r="O13" i="65"/>
  <c r="P9" i="65"/>
  <c r="H72" i="60"/>
  <c r="O72" i="60" s="1"/>
  <c r="H40" i="60"/>
  <c r="O40" i="60" s="1"/>
  <c r="H17" i="60"/>
  <c r="H31" i="60"/>
  <c r="H19" i="60"/>
  <c r="H62" i="60"/>
  <c r="H39" i="60"/>
  <c r="H35" i="60"/>
  <c r="H22" i="60"/>
  <c r="H48" i="60"/>
  <c r="H13" i="60"/>
  <c r="O13" i="60" s="1"/>
  <c r="H66" i="60"/>
  <c r="H24" i="60"/>
  <c r="P24" i="60" s="1"/>
  <c r="H18" i="60"/>
  <c r="H20" i="60"/>
  <c r="H61" i="60"/>
  <c r="O61" i="60" s="1"/>
  <c r="H71" i="60"/>
  <c r="H16" i="60"/>
  <c r="H42" i="60"/>
  <c r="H14" i="60"/>
  <c r="H34" i="60"/>
  <c r="H68" i="60"/>
  <c r="H43" i="60"/>
  <c r="H29" i="60"/>
  <c r="H21" i="60"/>
  <c r="P21" i="60" s="1"/>
  <c r="H27" i="60"/>
  <c r="O27" i="60" s="1"/>
  <c r="H25" i="60"/>
  <c r="H3" i="60"/>
  <c r="H58" i="60"/>
  <c r="H53" i="60"/>
  <c r="H64" i="60"/>
  <c r="H55" i="60"/>
  <c r="H54" i="60"/>
  <c r="H15" i="60"/>
  <c r="P15" i="60" s="1"/>
  <c r="H23" i="60"/>
  <c r="H37" i="60"/>
  <c r="O37" i="60" s="1"/>
  <c r="H30" i="60"/>
  <c r="H45" i="60"/>
  <c r="H26" i="60"/>
  <c r="H59" i="60"/>
  <c r="H65" i="60"/>
  <c r="H46" i="60"/>
  <c r="H9" i="60"/>
  <c r="H5" i="60"/>
  <c r="O5" i="60" s="1"/>
  <c r="H38" i="60"/>
  <c r="H11" i="60"/>
  <c r="H50" i="60"/>
  <c r="O50" i="60" s="1"/>
  <c r="H36" i="60"/>
  <c r="H57" i="60"/>
  <c r="H44" i="60"/>
  <c r="H67" i="60"/>
  <c r="O67" i="60" s="1"/>
  <c r="H33" i="60"/>
  <c r="H56" i="60"/>
  <c r="H49" i="60"/>
  <c r="H51" i="60"/>
  <c r="H8" i="60"/>
  <c r="H52" i="60"/>
  <c r="H6" i="60"/>
  <c r="H70" i="60"/>
  <c r="H47" i="60"/>
  <c r="O47" i="60" s="1"/>
  <c r="H12" i="60"/>
  <c r="H32" i="60"/>
  <c r="H7" i="60"/>
  <c r="H10" i="60"/>
  <c r="H41" i="60"/>
  <c r="P2" i="60"/>
  <c r="H69" i="60"/>
  <c r="H4" i="60"/>
  <c r="H63" i="60"/>
  <c r="O63" i="60" s="1"/>
  <c r="H60" i="60"/>
  <c r="H28" i="60"/>
  <c r="P130" i="64"/>
  <c r="N8" i="62"/>
  <c r="O29" i="65"/>
  <c r="N153" i="64"/>
  <c r="O73" i="64"/>
  <c r="O146" i="64"/>
  <c r="O185" i="64"/>
  <c r="Q72" i="60"/>
  <c r="F159" i="63"/>
  <c r="F337" i="63"/>
  <c r="F330" i="63"/>
  <c r="F151" i="63"/>
  <c r="F135" i="63"/>
  <c r="F282" i="63"/>
  <c r="F291" i="63"/>
  <c r="F228" i="63"/>
  <c r="F207" i="63"/>
  <c r="F272" i="63"/>
  <c r="F305" i="63"/>
  <c r="F186" i="63"/>
  <c r="F273" i="63"/>
  <c r="F101" i="63"/>
  <c r="F188" i="63"/>
  <c r="F85" i="63"/>
  <c r="F221" i="63"/>
  <c r="F108" i="63"/>
  <c r="F247" i="63"/>
  <c r="F95" i="63"/>
  <c r="F137" i="63"/>
  <c r="F32" i="63"/>
  <c r="F54" i="63"/>
  <c r="F12" i="63"/>
  <c r="F139" i="63"/>
  <c r="F276" i="63"/>
  <c r="F201" i="63"/>
  <c r="F68" i="63"/>
  <c r="F350" i="63"/>
  <c r="F24" i="63"/>
  <c r="F152" i="63"/>
  <c r="F319" i="63"/>
  <c r="F136" i="63"/>
  <c r="F33" i="63"/>
  <c r="F308" i="63"/>
  <c r="F224" i="63"/>
  <c r="F270" i="63"/>
  <c r="F90" i="63"/>
  <c r="F332" i="63"/>
  <c r="F103" i="63"/>
  <c r="F130" i="63"/>
  <c r="F260" i="63"/>
  <c r="F256" i="63"/>
  <c r="F167" i="63"/>
  <c r="F255" i="63"/>
  <c r="F82" i="63"/>
  <c r="F244" i="63"/>
  <c r="F110" i="63"/>
  <c r="F97" i="63"/>
  <c r="F182" i="63"/>
  <c r="F284" i="63"/>
  <c r="F342" i="63"/>
  <c r="F114" i="63"/>
  <c r="F226" i="63"/>
  <c r="F227" i="63"/>
  <c r="F189" i="63"/>
  <c r="F245" i="63"/>
  <c r="F69" i="63"/>
  <c r="F237" i="63"/>
  <c r="F125" i="63"/>
  <c r="F240" i="63"/>
  <c r="F93" i="63"/>
  <c r="F38" i="63"/>
  <c r="F341" i="63"/>
  <c r="F254" i="63"/>
  <c r="Q38" i="60"/>
  <c r="Q32" i="60"/>
  <c r="F83" i="63"/>
  <c r="N2" i="63"/>
  <c r="N14" i="62"/>
  <c r="N53" i="60"/>
  <c r="F215" i="63"/>
  <c r="F181" i="63"/>
  <c r="F232" i="63"/>
  <c r="F121" i="63"/>
  <c r="F169" i="63"/>
  <c r="F115" i="63"/>
  <c r="F168" i="63"/>
  <c r="F160" i="63"/>
  <c r="F198" i="63"/>
  <c r="F77" i="63"/>
  <c r="F218" i="63"/>
  <c r="F293" i="63"/>
  <c r="F306" i="63"/>
  <c r="F348" i="63"/>
  <c r="F18" i="63"/>
  <c r="F138" i="63"/>
  <c r="F239" i="63"/>
  <c r="F96" i="63"/>
  <c r="F214" i="63"/>
  <c r="F124" i="63"/>
  <c r="F197" i="63"/>
  <c r="F236" i="63"/>
  <c r="F60" i="63"/>
  <c r="F30" i="63"/>
  <c r="F144" i="63"/>
  <c r="F289" i="63"/>
  <c r="F297" i="63"/>
  <c r="F100" i="63"/>
  <c r="F63" i="63"/>
  <c r="F113" i="63"/>
  <c r="F98" i="63"/>
  <c r="F161" i="63"/>
  <c r="F253" i="63"/>
  <c r="F145" i="63"/>
  <c r="F346" i="63"/>
  <c r="F311" i="63"/>
  <c r="F212" i="63"/>
  <c r="F325" i="63"/>
  <c r="F126" i="63"/>
  <c r="F7" i="63"/>
  <c r="F235" i="63"/>
  <c r="F10" i="63"/>
  <c r="F149" i="63"/>
  <c r="F23" i="63"/>
  <c r="F131" i="63"/>
  <c r="F123" i="63"/>
  <c r="F262" i="63"/>
  <c r="F334" i="63"/>
  <c r="F285" i="63"/>
  <c r="F231" i="63"/>
  <c r="F191" i="63"/>
  <c r="F31" i="63"/>
  <c r="F49" i="63"/>
  <c r="F92" i="63"/>
  <c r="F13" i="63"/>
  <c r="F316" i="63"/>
  <c r="F150" i="63"/>
  <c r="F258" i="63"/>
  <c r="F313" i="63"/>
  <c r="F14" i="63"/>
  <c r="F229" i="63"/>
  <c r="F193" i="63"/>
  <c r="F172" i="63"/>
  <c r="F339" i="63"/>
  <c r="F3" i="63"/>
  <c r="F39" i="63"/>
  <c r="F317" i="63"/>
  <c r="F61" i="63"/>
  <c r="F17" i="63"/>
  <c r="F28" i="63"/>
  <c r="F75" i="63"/>
  <c r="F119" i="63"/>
  <c r="F347" i="63"/>
  <c r="F29" i="63"/>
  <c r="O33" i="60"/>
  <c r="N28" i="64"/>
  <c r="Q58" i="60"/>
  <c r="Q25" i="60"/>
  <c r="F40" i="63"/>
  <c r="F217" i="63"/>
  <c r="F210" i="63"/>
  <c r="F48" i="63"/>
  <c r="F192" i="63"/>
  <c r="F78" i="63"/>
  <c r="F176" i="63"/>
  <c r="F88" i="63"/>
  <c r="H347" i="61"/>
  <c r="G29" i="60"/>
  <c r="G26" i="60"/>
  <c r="O26" i="60" s="1"/>
  <c r="G16" i="60"/>
  <c r="G21" i="60"/>
  <c r="G28" i="60"/>
  <c r="G36" i="60"/>
  <c r="G66" i="60"/>
  <c r="O66" i="60" s="1"/>
  <c r="G10" i="60"/>
  <c r="O10" i="60" s="1"/>
  <c r="G56" i="60"/>
  <c r="G69" i="60"/>
  <c r="N69" i="60" s="1"/>
  <c r="G4" i="60"/>
  <c r="G23" i="60"/>
  <c r="G6" i="60"/>
  <c r="G43" i="60"/>
  <c r="J308" i="63"/>
  <c r="J86" i="63"/>
  <c r="J169" i="63"/>
  <c r="J127" i="63"/>
  <c r="J104" i="63"/>
  <c r="J217" i="63"/>
  <c r="J113" i="63"/>
  <c r="J166" i="63"/>
  <c r="J286" i="63"/>
  <c r="J139" i="63"/>
  <c r="J191" i="63"/>
  <c r="J9" i="63"/>
  <c r="J93" i="63"/>
  <c r="J132" i="63"/>
  <c r="J281" i="63"/>
  <c r="J155" i="63"/>
  <c r="J220" i="63"/>
  <c r="J229" i="63"/>
  <c r="J222" i="63"/>
  <c r="J164" i="63"/>
  <c r="J279" i="63"/>
  <c r="J121" i="63"/>
  <c r="J310" i="63"/>
  <c r="J19" i="63"/>
  <c r="J284" i="63"/>
  <c r="J11" i="63"/>
  <c r="J341" i="63"/>
  <c r="J305" i="63"/>
  <c r="J151" i="63"/>
  <c r="J74" i="63"/>
  <c r="J114" i="63"/>
  <c r="J190" i="63"/>
  <c r="J280" i="63"/>
  <c r="J248" i="63"/>
  <c r="J326" i="63"/>
  <c r="J77" i="63"/>
  <c r="J288" i="63"/>
  <c r="J334" i="63"/>
  <c r="J345" i="63"/>
  <c r="J344" i="63"/>
  <c r="J49" i="63"/>
  <c r="J99" i="63"/>
  <c r="J101" i="63"/>
  <c r="J63" i="63"/>
  <c r="J314" i="63"/>
  <c r="J109" i="63"/>
  <c r="J330" i="63"/>
  <c r="J34" i="63"/>
  <c r="J323" i="63"/>
  <c r="J299" i="63"/>
  <c r="J264" i="63"/>
  <c r="J108" i="63"/>
  <c r="J105" i="63"/>
  <c r="J72" i="63"/>
  <c r="J218" i="63"/>
  <c r="J187" i="63"/>
  <c r="J170" i="63"/>
  <c r="J199" i="63"/>
  <c r="J331" i="63"/>
  <c r="J62" i="63"/>
  <c r="J261" i="63"/>
  <c r="J295" i="63"/>
  <c r="J287" i="63"/>
  <c r="J270" i="63"/>
  <c r="J150" i="63"/>
  <c r="J256" i="63"/>
  <c r="J26" i="63"/>
  <c r="J25" i="63"/>
  <c r="J234" i="63"/>
  <c r="J24" i="63"/>
  <c r="J140" i="63"/>
  <c r="J209" i="63"/>
  <c r="J22" i="63"/>
  <c r="J214" i="63"/>
  <c r="J44" i="63"/>
  <c r="J145" i="63"/>
  <c r="J67" i="63"/>
  <c r="J184" i="63"/>
  <c r="J322" i="63"/>
  <c r="J285" i="63"/>
  <c r="J325" i="63"/>
  <c r="J215" i="63"/>
  <c r="J328" i="63"/>
  <c r="J337" i="63"/>
  <c r="J313" i="63"/>
  <c r="J45" i="63"/>
  <c r="J83" i="63"/>
  <c r="J161" i="63"/>
  <c r="J47" i="63"/>
  <c r="J168" i="63"/>
  <c r="J228" i="63"/>
  <c r="J335" i="63"/>
  <c r="J137" i="63"/>
  <c r="J297" i="63"/>
  <c r="J329" i="63"/>
  <c r="J333" i="63"/>
  <c r="J48" i="63"/>
  <c r="J262" i="63"/>
  <c r="J208" i="63"/>
  <c r="R2" i="63"/>
  <c r="J13" i="63"/>
  <c r="J197" i="63"/>
  <c r="J232" i="63"/>
  <c r="J200" i="63"/>
  <c r="J94" i="63"/>
  <c r="J238" i="63"/>
  <c r="J128" i="63"/>
  <c r="J251" i="63"/>
  <c r="J175" i="63"/>
  <c r="J224" i="63"/>
  <c r="J181" i="63"/>
  <c r="J8" i="63"/>
  <c r="J283" i="63"/>
  <c r="J289" i="63"/>
  <c r="J189" i="63"/>
  <c r="J282" i="63"/>
  <c r="J163" i="63"/>
  <c r="J16" i="63"/>
  <c r="J84" i="63"/>
  <c r="J268" i="63"/>
  <c r="J51" i="63"/>
  <c r="J148" i="63"/>
  <c r="J221" i="63"/>
  <c r="J342" i="63"/>
  <c r="J294" i="63"/>
  <c r="J14" i="63"/>
  <c r="J79" i="63"/>
  <c r="J129" i="63"/>
  <c r="J138" i="63"/>
  <c r="J17" i="63"/>
  <c r="J210" i="63"/>
  <c r="J236" i="63"/>
  <c r="J296" i="63"/>
  <c r="J327" i="63"/>
  <c r="J112" i="63"/>
  <c r="J240" i="63"/>
  <c r="J245" i="63"/>
  <c r="J171" i="63"/>
  <c r="J118" i="63"/>
  <c r="J350" i="63"/>
  <c r="J324" i="63"/>
  <c r="J57" i="63"/>
  <c r="J304" i="63"/>
  <c r="J141" i="63"/>
  <c r="J339" i="63"/>
  <c r="J207" i="63"/>
  <c r="J223" i="63"/>
  <c r="J60" i="63"/>
  <c r="J271" i="63"/>
  <c r="J35" i="63"/>
  <c r="J66" i="63"/>
  <c r="J7" i="63"/>
  <c r="J33" i="63"/>
  <c r="J135" i="63"/>
  <c r="J178" i="63"/>
  <c r="J42" i="63"/>
  <c r="J12" i="63"/>
  <c r="J106" i="63"/>
  <c r="J165" i="63"/>
  <c r="J143" i="63"/>
  <c r="J302" i="63"/>
  <c r="J226" i="63"/>
  <c r="J91" i="63"/>
  <c r="J205" i="63"/>
  <c r="J227" i="63"/>
  <c r="J174" i="63"/>
  <c r="J110" i="63"/>
  <c r="J336" i="63"/>
  <c r="J347" i="63"/>
  <c r="J185" i="63"/>
  <c r="J68" i="63"/>
  <c r="J76" i="63"/>
  <c r="J69" i="63"/>
  <c r="J134" i="63"/>
  <c r="J292" i="63"/>
  <c r="J97" i="63"/>
  <c r="J211" i="63"/>
  <c r="J147" i="63"/>
  <c r="J321" i="63"/>
  <c r="J204" i="63"/>
  <c r="J36" i="63"/>
  <c r="J274" i="63"/>
  <c r="J194" i="63"/>
  <c r="J85" i="63"/>
  <c r="J6" i="63"/>
  <c r="J10" i="63"/>
  <c r="J58" i="63"/>
  <c r="J111" i="63"/>
  <c r="J309" i="63"/>
  <c r="J230" i="63"/>
  <c r="J146" i="63"/>
  <c r="J298" i="63"/>
  <c r="J136" i="63"/>
  <c r="J116" i="63"/>
  <c r="J266" i="63"/>
  <c r="J52" i="63"/>
  <c r="J125" i="63"/>
  <c r="J255" i="63"/>
  <c r="J172" i="63"/>
  <c r="J115" i="63"/>
  <c r="J15" i="63"/>
  <c r="J250" i="63"/>
  <c r="J257" i="63"/>
  <c r="J242" i="63"/>
  <c r="J102" i="63"/>
  <c r="J152" i="63"/>
  <c r="J75" i="63"/>
  <c r="J332" i="63"/>
  <c r="J88" i="63"/>
  <c r="J291" i="63"/>
  <c r="J43" i="63"/>
  <c r="J272" i="63"/>
  <c r="J343" i="63"/>
  <c r="J30" i="63"/>
  <c r="J312" i="63"/>
  <c r="J319" i="63"/>
  <c r="J275" i="63"/>
  <c r="J338" i="63"/>
  <c r="J38" i="63"/>
  <c r="J46" i="63"/>
  <c r="J306" i="63"/>
  <c r="J349" i="63"/>
  <c r="J21" i="63"/>
  <c r="J188" i="63"/>
  <c r="J153" i="63"/>
  <c r="J73" i="63"/>
  <c r="J241" i="63"/>
  <c r="J265" i="63"/>
  <c r="J81" i="63"/>
  <c r="J95" i="63"/>
  <c r="J59" i="63"/>
  <c r="J202" i="63"/>
  <c r="J246" i="63"/>
  <c r="J290" i="63"/>
  <c r="J71" i="63"/>
  <c r="J244" i="63"/>
  <c r="J3" i="63"/>
  <c r="J177" i="63"/>
  <c r="J123" i="63"/>
  <c r="J40" i="63"/>
  <c r="J243" i="63"/>
  <c r="J122" i="63"/>
  <c r="J249" i="63"/>
  <c r="J193" i="63"/>
  <c r="J317" i="63"/>
  <c r="J192" i="63"/>
  <c r="J130" i="63"/>
  <c r="J78" i="63"/>
  <c r="J156" i="63"/>
  <c r="J98" i="63"/>
  <c r="J31" i="63"/>
  <c r="J4" i="63"/>
  <c r="J258" i="63"/>
  <c r="J149" i="63"/>
  <c r="J154" i="63"/>
  <c r="J213" i="63"/>
  <c r="J340" i="63"/>
  <c r="J235" i="63"/>
  <c r="J55" i="63"/>
  <c r="J273" i="63"/>
  <c r="J182" i="63"/>
  <c r="J186" i="63"/>
  <c r="J131" i="63"/>
  <c r="J346" i="63"/>
  <c r="J117" i="63"/>
  <c r="J263" i="63"/>
  <c r="J176" i="63"/>
  <c r="J133" i="63"/>
  <c r="J5" i="63"/>
  <c r="Q5" i="63" s="1"/>
  <c r="J61" i="63"/>
  <c r="J196" i="63"/>
  <c r="J231" i="63"/>
  <c r="J92" i="63"/>
  <c r="J259" i="63"/>
  <c r="J27" i="63"/>
  <c r="J162" i="63"/>
  <c r="J29" i="63"/>
  <c r="J315" i="63"/>
  <c r="J179" i="63"/>
  <c r="J157" i="63"/>
  <c r="J56" i="63"/>
  <c r="J126" i="63"/>
  <c r="J267" i="63"/>
  <c r="J225" i="63"/>
  <c r="J50" i="63"/>
  <c r="J119" i="63"/>
  <c r="J18" i="63"/>
  <c r="J103" i="63"/>
  <c r="J316" i="63"/>
  <c r="J212" i="63"/>
  <c r="J167" i="63"/>
  <c r="J301" i="63"/>
  <c r="J144" i="63"/>
  <c r="J82" i="63"/>
  <c r="J70" i="63"/>
  <c r="J311" i="63"/>
  <c r="J89" i="63"/>
  <c r="J201" i="63"/>
  <c r="J307" i="63"/>
  <c r="J293" i="63"/>
  <c r="J87" i="63"/>
  <c r="J183" i="63"/>
  <c r="J159" i="63"/>
  <c r="J142" i="63"/>
  <c r="J100" i="63"/>
  <c r="J233" i="63"/>
  <c r="J39" i="63"/>
  <c r="J247" i="63"/>
  <c r="J80" i="63"/>
  <c r="J277" i="63"/>
  <c r="J120" i="63"/>
  <c r="J206" i="63"/>
  <c r="J41" i="63"/>
  <c r="J276" i="63"/>
  <c r="J260" i="63"/>
  <c r="J54" i="63"/>
  <c r="J28" i="63"/>
  <c r="J237" i="63"/>
  <c r="J320" i="63"/>
  <c r="J20" i="63"/>
  <c r="J32" i="63"/>
  <c r="J303" i="63"/>
  <c r="J195" i="63"/>
  <c r="J64" i="63"/>
  <c r="J53" i="63"/>
  <c r="J254" i="63"/>
  <c r="J252" i="63"/>
  <c r="J173" i="63"/>
  <c r="J198" i="63"/>
  <c r="J65" i="63"/>
  <c r="J158" i="63"/>
  <c r="J216" i="63"/>
  <c r="J278" i="63"/>
  <c r="J300" i="63"/>
  <c r="J96" i="63"/>
  <c r="J253" i="63"/>
  <c r="N164" i="64"/>
  <c r="F9" i="60"/>
  <c r="N9" i="60" s="1"/>
  <c r="F20" i="60"/>
  <c r="F25" i="60"/>
  <c r="F35" i="60"/>
  <c r="N35" i="60" s="1"/>
  <c r="F17" i="60"/>
  <c r="F49" i="60"/>
  <c r="N49" i="60" s="1"/>
  <c r="F34" i="60"/>
  <c r="F6" i="60"/>
  <c r="N6" i="60" s="1"/>
  <c r="F45" i="60"/>
  <c r="F67" i="60"/>
  <c r="N67" i="60" s="1"/>
  <c r="F64" i="60"/>
  <c r="N64" i="60" s="1"/>
  <c r="F54" i="60"/>
  <c r="N54" i="60" s="1"/>
  <c r="F59" i="60"/>
  <c r="N59" i="60" s="1"/>
  <c r="F12" i="60"/>
  <c r="Q26" i="65"/>
  <c r="O182" i="64"/>
  <c r="N107" i="64"/>
  <c r="Q40" i="60"/>
  <c r="P60" i="64"/>
  <c r="P173" i="64"/>
  <c r="O177" i="64"/>
  <c r="N36" i="65"/>
  <c r="G1462" i="57"/>
  <c r="N38" i="61"/>
  <c r="G1025" i="57"/>
  <c r="O22" i="65"/>
  <c r="G1416" i="57"/>
  <c r="G187" i="57"/>
  <c r="G477" i="57"/>
  <c r="O134" i="64"/>
  <c r="N44" i="64"/>
  <c r="O44" i="64"/>
  <c r="P196" i="64"/>
  <c r="P52" i="64"/>
  <c r="O52" i="64"/>
  <c r="O30" i="65"/>
  <c r="O35" i="65"/>
  <c r="P35" i="65"/>
  <c r="G1373" i="57"/>
  <c r="G1315" i="57"/>
  <c r="Q45" i="64"/>
  <c r="Q135" i="64"/>
  <c r="N136" i="64"/>
  <c r="G1298" i="57"/>
  <c r="O158" i="64"/>
  <c r="P42" i="65"/>
  <c r="Q26" i="64"/>
  <c r="P26" i="64"/>
  <c r="I72" i="61"/>
  <c r="I205" i="61"/>
  <c r="I203" i="61"/>
  <c r="I28" i="61"/>
  <c r="I10" i="61"/>
  <c r="I228" i="61"/>
  <c r="I120" i="61"/>
  <c r="I141" i="61"/>
  <c r="I183" i="61"/>
  <c r="I15" i="61"/>
  <c r="I123" i="61"/>
  <c r="I91" i="61"/>
  <c r="I299" i="61"/>
  <c r="I312" i="61"/>
  <c r="I54" i="61"/>
  <c r="I118" i="61"/>
  <c r="I12" i="61"/>
  <c r="I76" i="61"/>
  <c r="I154" i="61"/>
  <c r="I55" i="61"/>
  <c r="I321" i="61"/>
  <c r="I58" i="61"/>
  <c r="I63" i="61"/>
  <c r="I273" i="61"/>
  <c r="I191" i="61"/>
  <c r="I37" i="61"/>
  <c r="I163" i="61"/>
  <c r="I180" i="61"/>
  <c r="I193" i="61"/>
  <c r="I147" i="61"/>
  <c r="I283" i="61"/>
  <c r="I126" i="61"/>
  <c r="I176" i="61"/>
  <c r="I190" i="61"/>
  <c r="I239" i="61"/>
  <c r="I38" i="61"/>
  <c r="I297" i="61"/>
  <c r="I162" i="61"/>
  <c r="I158" i="61"/>
  <c r="I14" i="61"/>
  <c r="I242" i="61"/>
  <c r="I320" i="61"/>
  <c r="I113" i="61"/>
  <c r="I269" i="61"/>
  <c r="I247" i="61"/>
  <c r="I73" i="61"/>
  <c r="I318" i="61"/>
  <c r="I82" i="61"/>
  <c r="I40" i="61"/>
  <c r="I255" i="61"/>
  <c r="I224" i="61"/>
  <c r="I277" i="61"/>
  <c r="I121" i="61"/>
  <c r="P121" i="61" s="1"/>
  <c r="I341" i="61"/>
  <c r="I114" i="61"/>
  <c r="I106" i="61"/>
  <c r="I137" i="61"/>
  <c r="I256" i="61"/>
  <c r="I66" i="61"/>
  <c r="I289" i="61"/>
  <c r="I306" i="61"/>
  <c r="I29" i="61"/>
  <c r="I132" i="61"/>
  <c r="I178" i="61"/>
  <c r="I24" i="61"/>
  <c r="I258" i="61"/>
  <c r="I319" i="61"/>
  <c r="I87" i="61"/>
  <c r="I333" i="61"/>
  <c r="I100" i="61"/>
  <c r="I307" i="61"/>
  <c r="I348" i="61"/>
  <c r="I313" i="61"/>
  <c r="I204" i="61"/>
  <c r="I152" i="61"/>
  <c r="I270" i="61"/>
  <c r="I291" i="61"/>
  <c r="I195" i="61"/>
  <c r="I249" i="61"/>
  <c r="I284" i="61"/>
  <c r="I151" i="61"/>
  <c r="I233" i="61"/>
  <c r="I48" i="61"/>
  <c r="I50" i="61"/>
  <c r="I81" i="61"/>
  <c r="I88" i="61"/>
  <c r="I84" i="61"/>
  <c r="I218" i="61"/>
  <c r="I65" i="61"/>
  <c r="I347" i="61"/>
  <c r="I164" i="61"/>
  <c r="I171" i="61"/>
  <c r="I240" i="61"/>
  <c r="I181" i="61"/>
  <c r="I5" i="61"/>
  <c r="I311" i="61"/>
  <c r="I179" i="61"/>
  <c r="I101" i="61"/>
  <c r="I338" i="61"/>
  <c r="I105" i="61"/>
  <c r="I244" i="61"/>
  <c r="I108" i="61"/>
  <c r="I209" i="61"/>
  <c r="I246" i="61"/>
  <c r="I18" i="61"/>
  <c r="I197" i="61"/>
  <c r="I226" i="61"/>
  <c r="I182" i="61"/>
  <c r="I153" i="61"/>
  <c r="I6" i="61"/>
  <c r="I39" i="61"/>
  <c r="I44" i="61"/>
  <c r="I146" i="61"/>
  <c r="I272" i="61"/>
  <c r="I261" i="61"/>
  <c r="I332" i="61"/>
  <c r="I173" i="61"/>
  <c r="I128" i="61"/>
  <c r="I62" i="61"/>
  <c r="I328" i="61"/>
  <c r="I202" i="61"/>
  <c r="I36" i="61"/>
  <c r="I329" i="61"/>
  <c r="I245" i="61"/>
  <c r="I57" i="61"/>
  <c r="I199" i="61"/>
  <c r="I155" i="61"/>
  <c r="P155" i="61" s="1"/>
  <c r="I231" i="61"/>
  <c r="I309" i="61"/>
  <c r="I186" i="61"/>
  <c r="I102" i="61"/>
  <c r="I111" i="61"/>
  <c r="I241" i="61"/>
  <c r="P241" i="61" s="1"/>
  <c r="I330" i="61"/>
  <c r="I257" i="61"/>
  <c r="I208" i="61"/>
  <c r="I220" i="61"/>
  <c r="I336" i="61"/>
  <c r="I49" i="61"/>
  <c r="I349" i="61"/>
  <c r="I259" i="61"/>
  <c r="I30" i="61"/>
  <c r="I285" i="61"/>
  <c r="I26" i="61"/>
  <c r="I103" i="61"/>
  <c r="I177" i="61"/>
  <c r="I236" i="61"/>
  <c r="I32" i="61"/>
  <c r="I276" i="61"/>
  <c r="I316" i="61"/>
  <c r="I217" i="61"/>
  <c r="I61" i="61"/>
  <c r="I340" i="61"/>
  <c r="I19" i="61"/>
  <c r="I75" i="61"/>
  <c r="I232" i="61"/>
  <c r="I140" i="61"/>
  <c r="I230" i="61"/>
  <c r="I238" i="61"/>
  <c r="I80" i="61"/>
  <c r="I127" i="61"/>
  <c r="I271" i="61"/>
  <c r="I214" i="61"/>
  <c r="I189" i="61"/>
  <c r="I324" i="61"/>
  <c r="I104" i="61"/>
  <c r="I78" i="61"/>
  <c r="I215" i="61"/>
  <c r="I131" i="61"/>
  <c r="I302" i="61"/>
  <c r="I279" i="61"/>
  <c r="I69" i="61"/>
  <c r="I142" i="61"/>
  <c r="I222" i="61"/>
  <c r="I295" i="61"/>
  <c r="I86" i="61"/>
  <c r="I3" i="61"/>
  <c r="I303" i="61"/>
  <c r="I161" i="61"/>
  <c r="I268" i="61"/>
  <c r="I184" i="61"/>
  <c r="I139" i="61"/>
  <c r="I229" i="61"/>
  <c r="I322" i="61"/>
  <c r="I346" i="61"/>
  <c r="P346" i="61" s="1"/>
  <c r="I71" i="61"/>
  <c r="I159" i="61"/>
  <c r="I46" i="61"/>
  <c r="I308" i="61"/>
  <c r="I112" i="61"/>
  <c r="I300" i="61"/>
  <c r="I223" i="61"/>
  <c r="I165" i="61"/>
  <c r="I292" i="61"/>
  <c r="I33" i="61"/>
  <c r="I216" i="61"/>
  <c r="I225" i="61"/>
  <c r="I310" i="61"/>
  <c r="I344" i="61"/>
  <c r="I323" i="61"/>
  <c r="I212" i="61"/>
  <c r="I325" i="61"/>
  <c r="I305" i="61"/>
  <c r="I192" i="61"/>
  <c r="I149" i="61"/>
  <c r="I53" i="61"/>
  <c r="I144" i="61"/>
  <c r="I327" i="61"/>
  <c r="I68" i="61"/>
  <c r="I235" i="61"/>
  <c r="I286" i="61"/>
  <c r="I201" i="61"/>
  <c r="I200" i="61"/>
  <c r="I56" i="61"/>
  <c r="I77" i="61"/>
  <c r="I243" i="61"/>
  <c r="I185" i="61"/>
  <c r="I168" i="61"/>
  <c r="I138" i="61"/>
  <c r="I133" i="61"/>
  <c r="I342" i="61"/>
  <c r="I298" i="61"/>
  <c r="I196" i="61"/>
  <c r="I70" i="61"/>
  <c r="I64" i="61"/>
  <c r="I206" i="61"/>
  <c r="I17" i="61"/>
  <c r="I172" i="61"/>
  <c r="I304" i="61"/>
  <c r="I251" i="61"/>
  <c r="I7" i="61"/>
  <c r="I254" i="61"/>
  <c r="I47" i="61"/>
  <c r="I13" i="61"/>
  <c r="I11" i="61"/>
  <c r="I262" i="61"/>
  <c r="I27" i="61"/>
  <c r="I93" i="61"/>
  <c r="I274" i="61"/>
  <c r="I343" i="61"/>
  <c r="I119" i="61"/>
  <c r="I250" i="61"/>
  <c r="I335" i="61"/>
  <c r="I67" i="61"/>
  <c r="P67" i="61" s="1"/>
  <c r="I237" i="61"/>
  <c r="I156" i="61"/>
  <c r="I79" i="61"/>
  <c r="I315" i="61"/>
  <c r="I265" i="61"/>
  <c r="P265" i="61" s="1"/>
  <c r="I85" i="61"/>
  <c r="I60" i="61"/>
  <c r="I288" i="61"/>
  <c r="I22" i="61"/>
  <c r="I34" i="61"/>
  <c r="I227" i="61"/>
  <c r="I350" i="61"/>
  <c r="I248" i="61"/>
  <c r="I124" i="61"/>
  <c r="I9" i="61"/>
  <c r="I188" i="61"/>
  <c r="I207" i="61"/>
  <c r="I194" i="61"/>
  <c r="I8" i="61"/>
  <c r="I294" i="61"/>
  <c r="I115" i="61"/>
  <c r="I293" i="61"/>
  <c r="I331" i="61"/>
  <c r="I166" i="61"/>
  <c r="I345" i="61"/>
  <c r="I4" i="61"/>
  <c r="P4" i="61" s="1"/>
  <c r="I278" i="61"/>
  <c r="I339" i="61"/>
  <c r="I21" i="61"/>
  <c r="I275" i="61"/>
  <c r="I25" i="61"/>
  <c r="I211" i="61"/>
  <c r="I135" i="61"/>
  <c r="I92" i="61"/>
  <c r="I219" i="61"/>
  <c r="I187" i="61"/>
  <c r="I267" i="61"/>
  <c r="I136" i="61"/>
  <c r="I326" i="61"/>
  <c r="I20" i="61"/>
  <c r="I282" i="61"/>
  <c r="I150" i="61"/>
  <c r="I96" i="61"/>
  <c r="I59" i="61"/>
  <c r="I213" i="61"/>
  <c r="I117" i="61"/>
  <c r="I221" i="61"/>
  <c r="I301" i="61"/>
  <c r="I51" i="61"/>
  <c r="I334" i="61"/>
  <c r="I148" i="61"/>
  <c r="I160" i="61"/>
  <c r="I90" i="61"/>
  <c r="I43" i="61"/>
  <c r="I169" i="61"/>
  <c r="I134" i="61"/>
  <c r="I210" i="61"/>
  <c r="I198" i="61"/>
  <c r="I252" i="61"/>
  <c r="I41" i="61"/>
  <c r="I109" i="61"/>
  <c r="I234" i="61"/>
  <c r="I130" i="61"/>
  <c r="I287" i="61"/>
  <c r="I97" i="61"/>
  <c r="I99" i="61"/>
  <c r="I45" i="61"/>
  <c r="I174" i="61"/>
  <c r="I94" i="61"/>
  <c r="I52" i="61"/>
  <c r="I253" i="61"/>
  <c r="I42" i="61"/>
  <c r="I129" i="61"/>
  <c r="I280" i="61"/>
  <c r="I74" i="61"/>
  <c r="Q2" i="61"/>
  <c r="I145" i="61"/>
  <c r="I175" i="61"/>
  <c r="I264" i="61"/>
  <c r="I157" i="61"/>
  <c r="I337" i="61"/>
  <c r="I143" i="61"/>
  <c r="I170" i="61"/>
  <c r="I122" i="61"/>
  <c r="I16" i="61"/>
  <c r="I31" i="61"/>
  <c r="I125" i="61"/>
  <c r="H350" i="61"/>
  <c r="F338" i="61"/>
  <c r="N338" i="61" s="1"/>
  <c r="I317" i="61"/>
  <c r="J293" i="61"/>
  <c r="F290" i="61"/>
  <c r="F272" i="61"/>
  <c r="I263" i="61"/>
  <c r="H113" i="61"/>
  <c r="P113" i="61" s="1"/>
  <c r="I98" i="61"/>
  <c r="N105" i="64"/>
  <c r="N62" i="64"/>
  <c r="P115" i="64"/>
  <c r="O8" i="73"/>
  <c r="O19" i="65"/>
  <c r="G142" i="57"/>
  <c r="O11" i="73"/>
  <c r="O12" i="65"/>
  <c r="P46" i="65"/>
  <c r="P119" i="64"/>
  <c r="P177" i="64"/>
  <c r="N40" i="65"/>
  <c r="N32" i="65"/>
  <c r="N5" i="62"/>
  <c r="N118" i="64"/>
  <c r="P158" i="64"/>
  <c r="N115" i="64"/>
  <c r="R2" i="61"/>
  <c r="J345" i="61"/>
  <c r="J251" i="61"/>
  <c r="J295" i="61"/>
  <c r="J217" i="61"/>
  <c r="J47" i="61"/>
  <c r="J179" i="61"/>
  <c r="J319" i="61"/>
  <c r="J212" i="61"/>
  <c r="J225" i="61"/>
  <c r="J257" i="61"/>
  <c r="J96" i="61"/>
  <c r="J266" i="61"/>
  <c r="Q266" i="61" s="1"/>
  <c r="J204" i="61"/>
  <c r="J74" i="61"/>
  <c r="J254" i="61"/>
  <c r="J158" i="61"/>
  <c r="J302" i="61"/>
  <c r="J129" i="61"/>
  <c r="J192" i="61"/>
  <c r="J53" i="61"/>
  <c r="J296" i="61"/>
  <c r="J336" i="61"/>
  <c r="J341" i="61"/>
  <c r="J62" i="61"/>
  <c r="J117" i="61"/>
  <c r="J63" i="61"/>
  <c r="J320" i="61"/>
  <c r="J66" i="61"/>
  <c r="J243" i="61"/>
  <c r="J264" i="61"/>
  <c r="J36" i="61"/>
  <c r="J244" i="61"/>
  <c r="J91" i="61"/>
  <c r="J304" i="61"/>
  <c r="J123" i="61"/>
  <c r="J283" i="61"/>
  <c r="J28" i="61"/>
  <c r="J9" i="61"/>
  <c r="J51" i="61"/>
  <c r="J59" i="61"/>
  <c r="J116" i="61"/>
  <c r="Q116" i="61" s="1"/>
  <c r="J160" i="61"/>
  <c r="J111" i="61"/>
  <c r="J274" i="61"/>
  <c r="J228" i="61"/>
  <c r="J68" i="61"/>
  <c r="J339" i="61"/>
  <c r="J144" i="61"/>
  <c r="J98" i="61"/>
  <c r="J281" i="61"/>
  <c r="J285" i="61"/>
  <c r="J253" i="61"/>
  <c r="J188" i="61"/>
  <c r="J58" i="61"/>
  <c r="J145" i="61"/>
  <c r="J322" i="61"/>
  <c r="J121" i="61"/>
  <c r="J44" i="61"/>
  <c r="J233" i="61"/>
  <c r="J83" i="61"/>
  <c r="J184" i="61"/>
  <c r="J205" i="61"/>
  <c r="J87" i="61"/>
  <c r="J301" i="61"/>
  <c r="J248" i="61"/>
  <c r="J298" i="61"/>
  <c r="J5" i="61"/>
  <c r="J33" i="61"/>
  <c r="J88" i="61"/>
  <c r="J222" i="61"/>
  <c r="J291" i="61"/>
  <c r="J161" i="61"/>
  <c r="J306" i="61"/>
  <c r="J79" i="61"/>
  <c r="J31" i="61"/>
  <c r="J61" i="61"/>
  <c r="J71" i="61"/>
  <c r="J199" i="61"/>
  <c r="J273" i="61"/>
  <c r="J175" i="61"/>
  <c r="J209" i="61"/>
  <c r="J132" i="61"/>
  <c r="J350" i="61"/>
  <c r="J259" i="61"/>
  <c r="J214" i="61"/>
  <c r="J262" i="61"/>
  <c r="J38" i="61"/>
  <c r="J12" i="61"/>
  <c r="J26" i="61"/>
  <c r="J168" i="61"/>
  <c r="J60" i="61"/>
  <c r="J268" i="61"/>
  <c r="J190" i="61"/>
  <c r="J286" i="61"/>
  <c r="J308" i="61"/>
  <c r="J349" i="61"/>
  <c r="J331" i="61"/>
  <c r="J332" i="61"/>
  <c r="J206" i="61"/>
  <c r="J239" i="61"/>
  <c r="J235" i="61"/>
  <c r="J119" i="61"/>
  <c r="J54" i="61"/>
  <c r="J299" i="61"/>
  <c r="J110" i="61"/>
  <c r="J78" i="61"/>
  <c r="J126" i="61"/>
  <c r="J143" i="61"/>
  <c r="J317" i="61"/>
  <c r="J21" i="61"/>
  <c r="J327" i="61"/>
  <c r="J10" i="61"/>
  <c r="J35" i="61"/>
  <c r="J127" i="61"/>
  <c r="J277" i="61"/>
  <c r="J305" i="61"/>
  <c r="J23" i="61"/>
  <c r="J279" i="61"/>
  <c r="J81" i="61"/>
  <c r="J271" i="61"/>
  <c r="J46" i="61"/>
  <c r="J19" i="61"/>
  <c r="J137" i="61"/>
  <c r="J136" i="61"/>
  <c r="J147" i="61"/>
  <c r="J171" i="61"/>
  <c r="J120" i="61"/>
  <c r="J231" i="61"/>
  <c r="J261" i="61"/>
  <c r="J330" i="61"/>
  <c r="J270" i="61"/>
  <c r="J73" i="61"/>
  <c r="J135" i="61"/>
  <c r="J25" i="61"/>
  <c r="J207" i="61"/>
  <c r="J197" i="61"/>
  <c r="J229" i="61"/>
  <c r="J112" i="61"/>
  <c r="J124" i="61"/>
  <c r="J18" i="61"/>
  <c r="J267" i="61"/>
  <c r="J348" i="61"/>
  <c r="J128" i="61"/>
  <c r="J210" i="61"/>
  <c r="J309" i="61"/>
  <c r="J151" i="61"/>
  <c r="J318" i="61"/>
  <c r="J106" i="61"/>
  <c r="J134" i="61"/>
  <c r="J27" i="61"/>
  <c r="J109" i="61"/>
  <c r="J75" i="61"/>
  <c r="J11" i="61"/>
  <c r="J333" i="61"/>
  <c r="J241" i="61"/>
  <c r="J311" i="61"/>
  <c r="J3" i="61"/>
  <c r="J30" i="61"/>
  <c r="J39" i="61"/>
  <c r="J250" i="61"/>
  <c r="J113" i="61"/>
  <c r="J152" i="61"/>
  <c r="J269" i="61"/>
  <c r="J140" i="61"/>
  <c r="J294" i="61"/>
  <c r="J191" i="61"/>
  <c r="J326" i="61"/>
  <c r="J174" i="61"/>
  <c r="J245" i="61"/>
  <c r="J334" i="61"/>
  <c r="J346" i="61"/>
  <c r="J258" i="61"/>
  <c r="J213" i="61"/>
  <c r="J255" i="61"/>
  <c r="Q255" i="61" s="1"/>
  <c r="J208" i="61"/>
  <c r="J29" i="61"/>
  <c r="J65" i="61"/>
  <c r="J316" i="61"/>
  <c r="J154" i="61"/>
  <c r="J292" i="61"/>
  <c r="J15" i="61"/>
  <c r="J101" i="61"/>
  <c r="J170" i="61"/>
  <c r="J249" i="61"/>
  <c r="J256" i="61"/>
  <c r="J337" i="61"/>
  <c r="J90" i="61"/>
  <c r="J278" i="61"/>
  <c r="J247" i="61"/>
  <c r="J163" i="61"/>
  <c r="J125" i="61"/>
  <c r="J164" i="61"/>
  <c r="J69" i="61"/>
  <c r="J226" i="61"/>
  <c r="J280" i="61"/>
  <c r="J108" i="61"/>
  <c r="J236" i="61"/>
  <c r="J157" i="61"/>
  <c r="J72" i="61"/>
  <c r="J194" i="61"/>
  <c r="J173" i="61"/>
  <c r="Q173" i="61" s="1"/>
  <c r="J246" i="61"/>
  <c r="J237" i="61"/>
  <c r="J24" i="61"/>
  <c r="J86" i="61"/>
  <c r="J16" i="61"/>
  <c r="J13" i="61"/>
  <c r="J195" i="61"/>
  <c r="J139" i="61"/>
  <c r="J56" i="61"/>
  <c r="J122" i="61"/>
  <c r="J55" i="61"/>
  <c r="J224" i="61"/>
  <c r="J93" i="61"/>
  <c r="J102" i="61"/>
  <c r="J203" i="61"/>
  <c r="J6" i="61"/>
  <c r="J169" i="61"/>
  <c r="J114" i="61"/>
  <c r="J187" i="61"/>
  <c r="J142" i="61"/>
  <c r="J153" i="61"/>
  <c r="J41" i="61"/>
  <c r="J189" i="61"/>
  <c r="J221" i="61"/>
  <c r="J230" i="61"/>
  <c r="Q230" i="61" s="1"/>
  <c r="J94" i="61"/>
  <c r="J105" i="61"/>
  <c r="J167" i="61"/>
  <c r="J155" i="61"/>
  <c r="Q155" i="61" s="1"/>
  <c r="J159" i="61"/>
  <c r="J185" i="61"/>
  <c r="J146" i="61"/>
  <c r="J202" i="61"/>
  <c r="J303" i="61"/>
  <c r="J198" i="61"/>
  <c r="J347" i="61"/>
  <c r="J307" i="61"/>
  <c r="J325" i="61"/>
  <c r="J118" i="61"/>
  <c r="J104" i="61"/>
  <c r="Q104" i="61" s="1"/>
  <c r="J148" i="61"/>
  <c r="J312" i="61"/>
  <c r="J238" i="61"/>
  <c r="J324" i="61"/>
  <c r="J315" i="61"/>
  <c r="J64" i="61"/>
  <c r="J313" i="61"/>
  <c r="J329" i="61"/>
  <c r="J67" i="61"/>
  <c r="J183" i="61"/>
  <c r="J17" i="61"/>
  <c r="J234" i="61"/>
  <c r="J181" i="61"/>
  <c r="Q181" i="61" s="1"/>
  <c r="J49" i="61"/>
  <c r="J50" i="61"/>
  <c r="J97" i="61"/>
  <c r="J328" i="61"/>
  <c r="J45" i="61"/>
  <c r="J172" i="61"/>
  <c r="J276" i="61"/>
  <c r="J338" i="61"/>
  <c r="J186" i="61"/>
  <c r="J288" i="61"/>
  <c r="J131" i="61"/>
  <c r="J48" i="61"/>
  <c r="J284" i="61"/>
  <c r="J89" i="61"/>
  <c r="J85" i="61"/>
  <c r="J323" i="61"/>
  <c r="J103" i="61"/>
  <c r="J82" i="61"/>
  <c r="J156" i="61"/>
  <c r="J99" i="61"/>
  <c r="J8" i="61"/>
  <c r="J166" i="61"/>
  <c r="J220" i="61"/>
  <c r="J196" i="61"/>
  <c r="Q196" i="61" s="1"/>
  <c r="J77" i="61"/>
  <c r="J4" i="61"/>
  <c r="J176" i="61"/>
  <c r="J7" i="61"/>
  <c r="J227" i="61"/>
  <c r="Q227" i="61" s="1"/>
  <c r="J32" i="61"/>
  <c r="J272" i="61"/>
  <c r="J180" i="61"/>
  <c r="J37" i="61"/>
  <c r="J34" i="61"/>
  <c r="Q34" i="61" s="1"/>
  <c r="J42" i="61"/>
  <c r="J340" i="61"/>
  <c r="J200" i="61"/>
  <c r="J321" i="61"/>
  <c r="J43" i="61"/>
  <c r="J57" i="61"/>
  <c r="J22" i="61"/>
  <c r="J76" i="61"/>
  <c r="J335" i="61"/>
  <c r="J218" i="61"/>
  <c r="J100" i="61"/>
  <c r="J70" i="61"/>
  <c r="J149" i="61"/>
  <c r="J20" i="61"/>
  <c r="J242" i="61"/>
  <c r="J115" i="61"/>
  <c r="J150" i="61"/>
  <c r="J165" i="61"/>
  <c r="J14" i="61"/>
  <c r="J80" i="61"/>
  <c r="J265" i="61"/>
  <c r="J343" i="61"/>
  <c r="J297" i="61"/>
  <c r="J289" i="61"/>
  <c r="J177" i="61"/>
  <c r="J282" i="61"/>
  <c r="J240" i="61"/>
  <c r="J344" i="61"/>
  <c r="J215" i="61"/>
  <c r="J141" i="61"/>
  <c r="Q141" i="61" s="1"/>
  <c r="J201" i="61"/>
  <c r="J216" i="61"/>
  <c r="J342" i="61"/>
  <c r="Q342" i="61" s="1"/>
  <c r="J211" i="61"/>
  <c r="J252" i="61"/>
  <c r="Q252" i="61" s="1"/>
  <c r="J133" i="61"/>
  <c r="J300" i="61"/>
  <c r="J84" i="61"/>
  <c r="Q84" i="61" s="1"/>
  <c r="J182" i="61"/>
  <c r="J310" i="61"/>
  <c r="J219" i="61"/>
  <c r="J232" i="61"/>
  <c r="J138" i="61"/>
  <c r="J40" i="61"/>
  <c r="J178" i="61"/>
  <c r="J52" i="61"/>
  <c r="J223" i="61"/>
  <c r="J162" i="61"/>
  <c r="Q162" i="61" s="1"/>
  <c r="J193" i="61"/>
  <c r="Q193" i="61" s="1"/>
  <c r="J130" i="61"/>
  <c r="J287" i="61"/>
  <c r="J314" i="61"/>
  <c r="J260" i="61"/>
  <c r="I107" i="61"/>
  <c r="H95" i="61"/>
  <c r="H41" i="61"/>
  <c r="P174" i="64"/>
  <c r="P175" i="64"/>
  <c r="H281" i="61"/>
  <c r="I95" i="61"/>
  <c r="Q95" i="61" s="1"/>
  <c r="Q88" i="64"/>
  <c r="P96" i="64"/>
  <c r="N9" i="73"/>
  <c r="G419" i="57"/>
  <c r="G565" i="57"/>
  <c r="G507" i="57"/>
  <c r="F93" i="61"/>
  <c r="F163" i="61"/>
  <c r="F64" i="61"/>
  <c r="F144" i="61"/>
  <c r="F172" i="61"/>
  <c r="F244" i="61"/>
  <c r="F73" i="61"/>
  <c r="F60" i="61"/>
  <c r="F204" i="61"/>
  <c r="F274" i="61"/>
  <c r="F234" i="61"/>
  <c r="F61" i="61"/>
  <c r="F78" i="61"/>
  <c r="F67" i="61"/>
  <c r="F149" i="61"/>
  <c r="F66" i="61"/>
  <c r="F39" i="61"/>
  <c r="F312" i="61"/>
  <c r="F120" i="61"/>
  <c r="F52" i="61"/>
  <c r="F106" i="61"/>
  <c r="F157" i="61"/>
  <c r="F118" i="61"/>
  <c r="F298" i="61"/>
  <c r="F330" i="61"/>
  <c r="F196" i="61"/>
  <c r="F276" i="61"/>
  <c r="F320" i="61"/>
  <c r="F139" i="61"/>
  <c r="F336" i="61"/>
  <c r="F333" i="61"/>
  <c r="F339" i="61"/>
  <c r="F127" i="61"/>
  <c r="N127" i="61" s="1"/>
  <c r="F159" i="61"/>
  <c r="F265" i="61"/>
  <c r="F219" i="61"/>
  <c r="F303" i="61"/>
  <c r="F45" i="61"/>
  <c r="F350" i="61"/>
  <c r="F79" i="61"/>
  <c r="F227" i="61"/>
  <c r="F147" i="61"/>
  <c r="F255" i="61"/>
  <c r="F129" i="61"/>
  <c r="F190" i="61"/>
  <c r="F213" i="61"/>
  <c r="F117" i="61"/>
  <c r="F31" i="61"/>
  <c r="F246" i="61"/>
  <c r="F16" i="61"/>
  <c r="F286" i="61"/>
  <c r="F188" i="61"/>
  <c r="F281" i="61"/>
  <c r="F342" i="61"/>
  <c r="F46" i="61"/>
  <c r="F165" i="61"/>
  <c r="F259" i="61"/>
  <c r="N259" i="61" s="1"/>
  <c r="F11" i="61"/>
  <c r="F59" i="61"/>
  <c r="F205" i="61"/>
  <c r="F30" i="61"/>
  <c r="F150" i="61"/>
  <c r="F84" i="61"/>
  <c r="F226" i="61"/>
  <c r="F160" i="61"/>
  <c r="F201" i="61"/>
  <c r="F307" i="61"/>
  <c r="F292" i="61"/>
  <c r="N292" i="61" s="1"/>
  <c r="F300" i="61"/>
  <c r="F325" i="61"/>
  <c r="F183" i="61"/>
  <c r="F295" i="61"/>
  <c r="F296" i="61"/>
  <c r="F278" i="61"/>
  <c r="F131" i="61"/>
  <c r="F33" i="61"/>
  <c r="F119" i="61"/>
  <c r="F251" i="61"/>
  <c r="F56" i="61"/>
  <c r="N2" i="61"/>
  <c r="F57" i="61"/>
  <c r="F202" i="61"/>
  <c r="F285" i="61"/>
  <c r="F37" i="61"/>
  <c r="F58" i="61"/>
  <c r="F214" i="61"/>
  <c r="F174" i="61"/>
  <c r="F14" i="61"/>
  <c r="F175" i="61"/>
  <c r="F155" i="61"/>
  <c r="F86" i="61"/>
  <c r="F158" i="61"/>
  <c r="F266" i="61"/>
  <c r="N266" i="61" s="1"/>
  <c r="F138" i="61"/>
  <c r="F279" i="61"/>
  <c r="F313" i="61"/>
  <c r="F145" i="61"/>
  <c r="F316" i="61"/>
  <c r="F273" i="61"/>
  <c r="F75" i="61"/>
  <c r="F233" i="61"/>
  <c r="F203" i="61"/>
  <c r="F141" i="61"/>
  <c r="F123" i="61"/>
  <c r="F27" i="61"/>
  <c r="F245" i="61"/>
  <c r="F146" i="61"/>
  <c r="F12" i="61"/>
  <c r="N12" i="61" s="1"/>
  <c r="F186" i="61"/>
  <c r="F248" i="61"/>
  <c r="F218" i="61"/>
  <c r="F132" i="61"/>
  <c r="F125" i="61"/>
  <c r="F74" i="61"/>
  <c r="F6" i="61"/>
  <c r="F215" i="61"/>
  <c r="F250" i="61"/>
  <c r="F206" i="61"/>
  <c r="F162" i="61"/>
  <c r="F182" i="61"/>
  <c r="F337" i="61"/>
  <c r="F96" i="61"/>
  <c r="F231" i="61"/>
  <c r="F321" i="61"/>
  <c r="F179" i="61"/>
  <c r="F216" i="61"/>
  <c r="F327" i="61"/>
  <c r="F200" i="61"/>
  <c r="N200" i="61" s="1"/>
  <c r="F347" i="61"/>
  <c r="F113" i="61"/>
  <c r="F26" i="61"/>
  <c r="F294" i="61"/>
  <c r="F209" i="61"/>
  <c r="F284" i="61"/>
  <c r="F111" i="61"/>
  <c r="F130" i="61"/>
  <c r="F136" i="61"/>
  <c r="F153" i="61"/>
  <c r="F171" i="61"/>
  <c r="F114" i="61"/>
  <c r="F297" i="61"/>
  <c r="F305" i="61"/>
  <c r="N305" i="61" s="1"/>
  <c r="F236" i="61"/>
  <c r="N236" i="61" s="1"/>
  <c r="F116" i="61"/>
  <c r="F43" i="61"/>
  <c r="F199" i="61"/>
  <c r="F198" i="61"/>
  <c r="F308" i="61"/>
  <c r="N308" i="61" s="1"/>
  <c r="F225" i="61"/>
  <c r="F194" i="61"/>
  <c r="F301" i="61"/>
  <c r="F62" i="61"/>
  <c r="F178" i="61"/>
  <c r="F242" i="61"/>
  <c r="F328" i="61"/>
  <c r="F72" i="61"/>
  <c r="F42" i="61"/>
  <c r="F32" i="61"/>
  <c r="F237" i="61"/>
  <c r="F349" i="61"/>
  <c r="F126" i="61"/>
  <c r="F18" i="61"/>
  <c r="F20" i="61"/>
  <c r="F91" i="61"/>
  <c r="F261" i="61"/>
  <c r="F343" i="61"/>
  <c r="F17" i="61"/>
  <c r="F258" i="61"/>
  <c r="F256" i="61"/>
  <c r="F89" i="61"/>
  <c r="F28" i="61"/>
  <c r="F48" i="61"/>
  <c r="F254" i="61"/>
  <c r="F109" i="61"/>
  <c r="F348" i="61"/>
  <c r="F240" i="61"/>
  <c r="F197" i="61"/>
  <c r="F291" i="61"/>
  <c r="F88" i="61"/>
  <c r="F310" i="61"/>
  <c r="F317" i="61"/>
  <c r="F299" i="61"/>
  <c r="F318" i="61"/>
  <c r="F331" i="61"/>
  <c r="F306" i="61"/>
  <c r="F334" i="61"/>
  <c r="F10" i="61"/>
  <c r="F3" i="61"/>
  <c r="F102" i="61"/>
  <c r="F184" i="61"/>
  <c r="F34" i="61"/>
  <c r="F192" i="61"/>
  <c r="F187" i="61"/>
  <c r="F315" i="61"/>
  <c r="F63" i="61"/>
  <c r="F76" i="61"/>
  <c r="F340" i="61"/>
  <c r="F229" i="61"/>
  <c r="F112" i="61"/>
  <c r="F282" i="61"/>
  <c r="F9" i="61"/>
  <c r="F208" i="61"/>
  <c r="F314" i="61"/>
  <c r="F319" i="61"/>
  <c r="N319" i="61" s="1"/>
  <c r="F211" i="61"/>
  <c r="N211" i="61" s="1"/>
  <c r="F271" i="61"/>
  <c r="F36" i="61"/>
  <c r="F252" i="61"/>
  <c r="F311" i="61"/>
  <c r="F115" i="61"/>
  <c r="N115" i="61" s="1"/>
  <c r="F185" i="61"/>
  <c r="F167" i="61"/>
  <c r="F128" i="61"/>
  <c r="F238" i="61"/>
  <c r="F332" i="61"/>
  <c r="F151" i="61"/>
  <c r="F283" i="61"/>
  <c r="F207" i="61"/>
  <c r="F21" i="61"/>
  <c r="F210" i="61"/>
  <c r="F53" i="61"/>
  <c r="F262" i="61"/>
  <c r="F70" i="61"/>
  <c r="F51" i="61"/>
  <c r="F228" i="61"/>
  <c r="F77" i="61"/>
  <c r="F324" i="61"/>
  <c r="F267" i="61"/>
  <c r="F85" i="61"/>
  <c r="F148" i="61"/>
  <c r="F135" i="61"/>
  <c r="F80" i="61"/>
  <c r="F55" i="61"/>
  <c r="F257" i="61"/>
  <c r="F94" i="61"/>
  <c r="F322" i="61"/>
  <c r="F345" i="61"/>
  <c r="F121" i="61"/>
  <c r="F140" i="61"/>
  <c r="F222" i="61"/>
  <c r="F23" i="61"/>
  <c r="F275" i="61"/>
  <c r="F154" i="61"/>
  <c r="F110" i="61"/>
  <c r="F22" i="61"/>
  <c r="F54" i="61"/>
  <c r="F217" i="61"/>
  <c r="F90" i="61"/>
  <c r="F71" i="61"/>
  <c r="F69" i="61"/>
  <c r="F142" i="61"/>
  <c r="F25" i="61"/>
  <c r="F7" i="61"/>
  <c r="F326" i="61"/>
  <c r="F49" i="61"/>
  <c r="F15" i="61"/>
  <c r="F65" i="61"/>
  <c r="F195" i="61"/>
  <c r="F277" i="61"/>
  <c r="F97" i="61"/>
  <c r="F168" i="61"/>
  <c r="F133" i="61"/>
  <c r="F287" i="61"/>
  <c r="F304" i="61"/>
  <c r="F249" i="61"/>
  <c r="F19" i="61"/>
  <c r="F288" i="61"/>
  <c r="F346" i="61"/>
  <c r="F181" i="61"/>
  <c r="F124" i="61"/>
  <c r="F176" i="61"/>
  <c r="F87" i="61"/>
  <c r="F35" i="61"/>
  <c r="F323" i="61"/>
  <c r="F189" i="61"/>
  <c r="F108" i="61"/>
  <c r="F302" i="61"/>
  <c r="F177" i="61"/>
  <c r="F221" i="61"/>
  <c r="F309" i="61"/>
  <c r="F166" i="61"/>
  <c r="F280" i="61"/>
  <c r="F180" i="61"/>
  <c r="F99" i="61"/>
  <c r="F232" i="61"/>
  <c r="F264" i="61"/>
  <c r="F243" i="61"/>
  <c r="F105" i="61"/>
  <c r="F193" i="61"/>
  <c r="F13" i="61"/>
  <c r="F341" i="61"/>
  <c r="F270" i="61"/>
  <c r="F47" i="61"/>
  <c r="F253" i="61"/>
  <c r="F24" i="61"/>
  <c r="F170" i="61"/>
  <c r="F329" i="61"/>
  <c r="F104" i="61"/>
  <c r="F5" i="61"/>
  <c r="F269" i="61"/>
  <c r="F81" i="61"/>
  <c r="F224" i="61"/>
  <c r="F191" i="61"/>
  <c r="F98" i="61"/>
  <c r="F173" i="61"/>
  <c r="G344" i="61"/>
  <c r="H332" i="61"/>
  <c r="H311" i="61"/>
  <c r="P311" i="61" s="1"/>
  <c r="G293" i="61"/>
  <c r="N293" i="61" s="1"/>
  <c r="F263" i="61"/>
  <c r="I260" i="61"/>
  <c r="F107" i="61"/>
  <c r="F83" i="61"/>
  <c r="I110" i="61"/>
  <c r="J92" i="61"/>
  <c r="P58" i="64"/>
  <c r="P100" i="61"/>
  <c r="G606" i="57"/>
  <c r="G1030" i="57"/>
  <c r="P31" i="61"/>
  <c r="G1401" i="57"/>
  <c r="G1356" i="57"/>
  <c r="G1343" i="57"/>
  <c r="G1456" i="57"/>
  <c r="P15" i="65"/>
  <c r="O15" i="65"/>
  <c r="O20" i="65"/>
  <c r="P23" i="64"/>
  <c r="G275" i="57"/>
  <c r="N10" i="62"/>
  <c r="N4" i="62"/>
  <c r="P122" i="64"/>
  <c r="Q122" i="64"/>
  <c r="P101" i="64"/>
  <c r="Q14" i="64"/>
  <c r="P14" i="64"/>
  <c r="G87" i="61"/>
  <c r="G121" i="61"/>
  <c r="O121" i="61" s="1"/>
  <c r="G159" i="61"/>
  <c r="G165" i="61"/>
  <c r="G241" i="61"/>
  <c r="G265" i="61"/>
  <c r="O265" i="61" s="1"/>
  <c r="G278" i="61"/>
  <c r="G309" i="61"/>
  <c r="G298" i="61"/>
  <c r="G149" i="61"/>
  <c r="G164" i="61"/>
  <c r="G138" i="61"/>
  <c r="G187" i="61"/>
  <c r="G152" i="61"/>
  <c r="G271" i="61"/>
  <c r="G282" i="61"/>
  <c r="G224" i="61"/>
  <c r="G339" i="61"/>
  <c r="G132" i="61"/>
  <c r="G235" i="61"/>
  <c r="N235" i="61" s="1"/>
  <c r="G156" i="61"/>
  <c r="G345" i="61"/>
  <c r="G31" i="61"/>
  <c r="O31" i="61" s="1"/>
  <c r="G8" i="61"/>
  <c r="G251" i="61"/>
  <c r="G65" i="61"/>
  <c r="G161" i="61"/>
  <c r="G269" i="61"/>
  <c r="G101" i="61"/>
  <c r="N101" i="61" s="1"/>
  <c r="G191" i="61"/>
  <c r="G32" i="61"/>
  <c r="G103" i="61"/>
  <c r="G151" i="61"/>
  <c r="G53" i="61"/>
  <c r="G88" i="61"/>
  <c r="G128" i="61"/>
  <c r="G334" i="61"/>
  <c r="G197" i="61"/>
  <c r="G326" i="61"/>
  <c r="G333" i="61"/>
  <c r="G247" i="61"/>
  <c r="G134" i="61"/>
  <c r="G189" i="61"/>
  <c r="G5" i="61"/>
  <c r="G335" i="61"/>
  <c r="G188" i="61"/>
  <c r="G272" i="61"/>
  <c r="G125" i="61"/>
  <c r="N125" i="61" s="1"/>
  <c r="G299" i="61"/>
  <c r="G185" i="61"/>
  <c r="G89" i="61"/>
  <c r="G194" i="61"/>
  <c r="G11" i="61"/>
  <c r="G158" i="61"/>
  <c r="G130" i="61"/>
  <c r="G153" i="61"/>
  <c r="G349" i="61"/>
  <c r="G225" i="61"/>
  <c r="G347" i="61"/>
  <c r="O347" i="61" s="1"/>
  <c r="G42" i="61"/>
  <c r="G83" i="61"/>
  <c r="G217" i="61"/>
  <c r="G106" i="61"/>
  <c r="G310" i="61"/>
  <c r="G98" i="61"/>
  <c r="G177" i="61"/>
  <c r="G26" i="61"/>
  <c r="G250" i="61"/>
  <c r="G104" i="61"/>
  <c r="G155" i="61"/>
  <c r="G254" i="61"/>
  <c r="G248" i="61"/>
  <c r="G162" i="61"/>
  <c r="G201" i="61"/>
  <c r="G91" i="61"/>
  <c r="G261" i="61"/>
  <c r="G205" i="61"/>
  <c r="G237" i="61"/>
  <c r="G321" i="61"/>
  <c r="G108" i="61"/>
  <c r="G17" i="61"/>
  <c r="G331" i="61"/>
  <c r="G71" i="61"/>
  <c r="G280" i="61"/>
  <c r="G69" i="61"/>
  <c r="G21" i="61"/>
  <c r="G199" i="61"/>
  <c r="G214" i="61"/>
  <c r="G111" i="61"/>
  <c r="G74" i="61"/>
  <c r="G124" i="61"/>
  <c r="G154" i="61"/>
  <c r="G311" i="61"/>
  <c r="G113" i="61"/>
  <c r="G141" i="61"/>
  <c r="G337" i="61"/>
  <c r="G297" i="61"/>
  <c r="G258" i="61"/>
  <c r="G179" i="61"/>
  <c r="G210" i="61"/>
  <c r="G80" i="61"/>
  <c r="G92" i="61"/>
  <c r="G245" i="61"/>
  <c r="G268" i="61"/>
  <c r="G107" i="61"/>
  <c r="G209" i="61"/>
  <c r="G300" i="61"/>
  <c r="G79" i="61"/>
  <c r="G6" i="61"/>
  <c r="G243" i="61"/>
  <c r="G94" i="61"/>
  <c r="G131" i="61"/>
  <c r="G206" i="61"/>
  <c r="G147" i="61"/>
  <c r="G171" i="61"/>
  <c r="G81" i="61"/>
  <c r="O2" i="61"/>
  <c r="G223" i="61"/>
  <c r="G221" i="61"/>
  <c r="G29" i="61"/>
  <c r="G183" i="61"/>
  <c r="G126" i="61"/>
  <c r="G336" i="61"/>
  <c r="G232" i="61"/>
  <c r="G137" i="61"/>
  <c r="G15" i="61"/>
  <c r="G228" i="61"/>
  <c r="G102" i="61"/>
  <c r="G273" i="61"/>
  <c r="G110" i="61"/>
  <c r="G234" i="61"/>
  <c r="G303" i="61"/>
  <c r="G118" i="61"/>
  <c r="G33" i="61"/>
  <c r="G48" i="61"/>
  <c r="G116" i="61"/>
  <c r="G176" i="61"/>
  <c r="G129" i="61"/>
  <c r="G136" i="61"/>
  <c r="G231" i="61"/>
  <c r="G215" i="61"/>
  <c r="G140" i="61"/>
  <c r="G18" i="61"/>
  <c r="G23" i="61"/>
  <c r="G77" i="61"/>
  <c r="G255" i="61"/>
  <c r="G324" i="61"/>
  <c r="G163" i="61"/>
  <c r="G327" i="61"/>
  <c r="G67" i="61"/>
  <c r="O67" i="61" s="1"/>
  <c r="G242" i="61"/>
  <c r="G320" i="61"/>
  <c r="G49" i="61"/>
  <c r="G55" i="61"/>
  <c r="G207" i="61"/>
  <c r="G216" i="61"/>
  <c r="G276" i="61"/>
  <c r="G263" i="61"/>
  <c r="G229" i="61"/>
  <c r="G208" i="61"/>
  <c r="G30" i="61"/>
  <c r="G275" i="61"/>
  <c r="O275" i="61" s="1"/>
  <c r="G249" i="61"/>
  <c r="G35" i="61"/>
  <c r="O35" i="61" s="1"/>
  <c r="G27" i="61"/>
  <c r="G195" i="61"/>
  <c r="G150" i="61"/>
  <c r="G84" i="61"/>
  <c r="G313" i="61"/>
  <c r="G284" i="61"/>
  <c r="G7" i="61"/>
  <c r="G239" i="61"/>
  <c r="G307" i="61"/>
  <c r="G90" i="61"/>
  <c r="G145" i="61"/>
  <c r="G175" i="61"/>
  <c r="G172" i="61"/>
  <c r="G285" i="61"/>
  <c r="G157" i="61"/>
  <c r="G262" i="61"/>
  <c r="G184" i="61"/>
  <c r="G253" i="61"/>
  <c r="G322" i="61"/>
  <c r="G72" i="61"/>
  <c r="G226" i="61"/>
  <c r="G3" i="61"/>
  <c r="G296" i="61"/>
  <c r="G99" i="61"/>
  <c r="G212" i="61"/>
  <c r="G294" i="61"/>
  <c r="G277" i="61"/>
  <c r="G230" i="61"/>
  <c r="G288" i="61"/>
  <c r="G295" i="61"/>
  <c r="G218" i="61"/>
  <c r="G86" i="61"/>
  <c r="G20" i="61"/>
  <c r="G44" i="61"/>
  <c r="G73" i="61"/>
  <c r="G52" i="61"/>
  <c r="G66" i="61"/>
  <c r="G286" i="61"/>
  <c r="G283" i="61"/>
  <c r="G43" i="61"/>
  <c r="G290" i="61"/>
  <c r="G267" i="61"/>
  <c r="G123" i="61"/>
  <c r="G325" i="61"/>
  <c r="G220" i="61"/>
  <c r="G14" i="61"/>
  <c r="G343" i="61"/>
  <c r="G342" i="61"/>
  <c r="G227" i="61"/>
  <c r="G173" i="61"/>
  <c r="O173" i="61" s="1"/>
  <c r="G182" i="61"/>
  <c r="G59" i="61"/>
  <c r="G168" i="61"/>
  <c r="G174" i="61"/>
  <c r="G246" i="61"/>
  <c r="G291" i="61"/>
  <c r="G316" i="61"/>
  <c r="G139" i="61"/>
  <c r="G22" i="61"/>
  <c r="G39" i="61"/>
  <c r="G256" i="61"/>
  <c r="G222" i="61"/>
  <c r="G75" i="61"/>
  <c r="G238" i="61"/>
  <c r="G240" i="61"/>
  <c r="G204" i="61"/>
  <c r="G9" i="61"/>
  <c r="G19" i="61"/>
  <c r="G97" i="61"/>
  <c r="G58" i="61"/>
  <c r="G252" i="61"/>
  <c r="G24" i="61"/>
  <c r="G4" i="61"/>
  <c r="G41" i="61"/>
  <c r="G114" i="61"/>
  <c r="G148" i="61"/>
  <c r="G166" i="61"/>
  <c r="G348" i="61"/>
  <c r="G146" i="61"/>
  <c r="O146" i="61" s="1"/>
  <c r="G10" i="61"/>
  <c r="G274" i="61"/>
  <c r="G60" i="61"/>
  <c r="G196" i="61"/>
  <c r="G169" i="61"/>
  <c r="G51" i="61"/>
  <c r="G301" i="61"/>
  <c r="G142" i="61"/>
  <c r="G85" i="61"/>
  <c r="G28" i="61"/>
  <c r="G219" i="61"/>
  <c r="G233" i="61"/>
  <c r="G160" i="61"/>
  <c r="G57" i="61"/>
  <c r="G186" i="61"/>
  <c r="G193" i="61"/>
  <c r="G36" i="61"/>
  <c r="G119" i="61"/>
  <c r="G143" i="61"/>
  <c r="N143" i="61" s="1"/>
  <c r="G192" i="61"/>
  <c r="G317" i="61"/>
  <c r="G279" i="61"/>
  <c r="G304" i="61"/>
  <c r="G170" i="61"/>
  <c r="G82" i="61"/>
  <c r="N82" i="61" s="1"/>
  <c r="G144" i="61"/>
  <c r="G350" i="61"/>
  <c r="G25" i="61"/>
  <c r="G318" i="61"/>
  <c r="G314" i="61"/>
  <c r="G315" i="61"/>
  <c r="G198" i="61"/>
  <c r="N198" i="61" s="1"/>
  <c r="G76" i="61"/>
  <c r="G340" i="61"/>
  <c r="G34" i="61"/>
  <c r="G37" i="61"/>
  <c r="G332" i="61"/>
  <c r="G257" i="61"/>
  <c r="G213" i="61"/>
  <c r="G203" i="61"/>
  <c r="G167" i="61"/>
  <c r="G178" i="61"/>
  <c r="G56" i="61"/>
  <c r="G312" i="61"/>
  <c r="G181" i="61"/>
  <c r="G306" i="61"/>
  <c r="G133" i="61"/>
  <c r="G95" i="61"/>
  <c r="O95" i="61" s="1"/>
  <c r="G93" i="61"/>
  <c r="G112" i="61"/>
  <c r="G70" i="61"/>
  <c r="G289" i="61"/>
  <c r="G270" i="61"/>
  <c r="G78" i="61"/>
  <c r="G105" i="61"/>
  <c r="G120" i="61"/>
  <c r="G109" i="61"/>
  <c r="G244" i="61"/>
  <c r="G180" i="61"/>
  <c r="G346" i="61"/>
  <c r="G96" i="61"/>
  <c r="G330" i="61"/>
  <c r="G61" i="61"/>
  <c r="G54" i="61"/>
  <c r="G62" i="61"/>
  <c r="G328" i="61"/>
  <c r="G264" i="61"/>
  <c r="G202" i="61"/>
  <c r="G135" i="61"/>
  <c r="G281" i="61"/>
  <c r="H151" i="61"/>
  <c r="H104" i="61"/>
  <c r="P104" i="61" s="1"/>
  <c r="H186" i="61"/>
  <c r="P186" i="61" s="1"/>
  <c r="H228" i="61"/>
  <c r="H13" i="61"/>
  <c r="H288" i="61"/>
  <c r="H339" i="61"/>
  <c r="H132" i="61"/>
  <c r="H11" i="61"/>
  <c r="H156" i="61"/>
  <c r="H174" i="61"/>
  <c r="H135" i="61"/>
  <c r="H229" i="61"/>
  <c r="H24" i="61"/>
  <c r="H97" i="61"/>
  <c r="H87" i="61"/>
  <c r="H144" i="61"/>
  <c r="P144" i="61" s="1"/>
  <c r="H165" i="61"/>
  <c r="P165" i="61" s="1"/>
  <c r="H247" i="61"/>
  <c r="H101" i="61"/>
  <c r="H108" i="61"/>
  <c r="H80" i="61"/>
  <c r="H93" i="61"/>
  <c r="P93" i="61" s="1"/>
  <c r="H34" i="61"/>
  <c r="P34" i="61" s="1"/>
  <c r="H255" i="61"/>
  <c r="H294" i="61"/>
  <c r="P294" i="61" s="1"/>
  <c r="H345" i="61"/>
  <c r="H115" i="61"/>
  <c r="P115" i="61" s="1"/>
  <c r="H138" i="61"/>
  <c r="H150" i="61"/>
  <c r="H292" i="61"/>
  <c r="O292" i="61" s="1"/>
  <c r="H306" i="61"/>
  <c r="H52" i="61"/>
  <c r="H129" i="61"/>
  <c r="H143" i="61"/>
  <c r="H212" i="61"/>
  <c r="P212" i="61" s="1"/>
  <c r="H161" i="61"/>
  <c r="H245" i="61"/>
  <c r="H327" i="61"/>
  <c r="H159" i="61"/>
  <c r="H68" i="61"/>
  <c r="P2" i="61"/>
  <c r="H111" i="61"/>
  <c r="H195" i="61"/>
  <c r="H37" i="61"/>
  <c r="H323" i="61"/>
  <c r="H201" i="61"/>
  <c r="H222" i="61"/>
  <c r="H297" i="61"/>
  <c r="P297" i="61" s="1"/>
  <c r="H235" i="61"/>
  <c r="H102" i="61"/>
  <c r="H20" i="61"/>
  <c r="P20" i="61" s="1"/>
  <c r="H203" i="61"/>
  <c r="H278" i="61"/>
  <c r="H251" i="61"/>
  <c r="P251" i="61" s="1"/>
  <c r="H191" i="61"/>
  <c r="H305" i="61"/>
  <c r="H230" i="61"/>
  <c r="H141" i="61"/>
  <c r="P141" i="61" s="1"/>
  <c r="H343" i="61"/>
  <c r="H126" i="61"/>
  <c r="P126" i="61" s="1"/>
  <c r="H231" i="61"/>
  <c r="P231" i="61" s="1"/>
  <c r="H182" i="61"/>
  <c r="H179" i="61"/>
  <c r="H60" i="61"/>
  <c r="H72" i="61"/>
  <c r="P72" i="61" s="1"/>
  <c r="H55" i="61"/>
  <c r="P55" i="61" s="1"/>
  <c r="H286" i="61"/>
  <c r="H43" i="61"/>
  <c r="H274" i="61"/>
  <c r="H176" i="61"/>
  <c r="H94" i="61"/>
  <c r="H16" i="61"/>
  <c r="H167" i="61"/>
  <c r="H223" i="61"/>
  <c r="H120" i="61"/>
  <c r="P120" i="61" s="1"/>
  <c r="H248" i="61"/>
  <c r="H185" i="61"/>
  <c r="H315" i="61"/>
  <c r="H285" i="61"/>
  <c r="H63" i="61"/>
  <c r="P63" i="61" s="1"/>
  <c r="H88" i="61"/>
  <c r="P88" i="61" s="1"/>
  <c r="H54" i="61"/>
  <c r="P54" i="61" s="1"/>
  <c r="H109" i="61"/>
  <c r="P109" i="61" s="1"/>
  <c r="H117" i="61"/>
  <c r="H133" i="61"/>
  <c r="H152" i="61"/>
  <c r="H98" i="61"/>
  <c r="H215" i="61"/>
  <c r="H122" i="61"/>
  <c r="P122" i="61" s="1"/>
  <c r="H130" i="61"/>
  <c r="H162" i="61"/>
  <c r="P162" i="61" s="1"/>
  <c r="H96" i="61"/>
  <c r="H114" i="61"/>
  <c r="H42" i="61"/>
  <c r="H69" i="61"/>
  <c r="H326" i="61"/>
  <c r="H51" i="61"/>
  <c r="H27" i="61"/>
  <c r="H287" i="61"/>
  <c r="P287" i="61" s="1"/>
  <c r="H83" i="61"/>
  <c r="H313" i="61"/>
  <c r="H211" i="61"/>
  <c r="H6" i="61"/>
  <c r="P6" i="61" s="1"/>
  <c r="H157" i="61"/>
  <c r="H39" i="61"/>
  <c r="P39" i="61" s="1"/>
  <c r="H200" i="61"/>
  <c r="H233" i="61"/>
  <c r="P233" i="61" s="1"/>
  <c r="H189" i="61"/>
  <c r="H216" i="61"/>
  <c r="H184" i="61"/>
  <c r="H269" i="61"/>
  <c r="H153" i="61"/>
  <c r="P153" i="61" s="1"/>
  <c r="H208" i="61"/>
  <c r="P208" i="61" s="1"/>
  <c r="H334" i="61"/>
  <c r="H290" i="61"/>
  <c r="P290" i="61" s="1"/>
  <c r="H224" i="61"/>
  <c r="H85" i="61"/>
  <c r="H194" i="61"/>
  <c r="P194" i="61" s="1"/>
  <c r="H344" i="61"/>
  <c r="H260" i="61"/>
  <c r="H218" i="61"/>
  <c r="H17" i="61"/>
  <c r="H340" i="61"/>
  <c r="P340" i="61" s="1"/>
  <c r="H12" i="61"/>
  <c r="H175" i="61"/>
  <c r="H329" i="61"/>
  <c r="H170" i="61"/>
  <c r="H118" i="61"/>
  <c r="H142" i="61"/>
  <c r="H283" i="61"/>
  <c r="P283" i="61" s="1"/>
  <c r="H49" i="61"/>
  <c r="H33" i="61"/>
  <c r="H246" i="61"/>
  <c r="P246" i="61" s="1"/>
  <c r="H234" i="61"/>
  <c r="H169" i="61"/>
  <c r="H266" i="61"/>
  <c r="P266" i="61" s="1"/>
  <c r="H74" i="61"/>
  <c r="P74" i="61" s="1"/>
  <c r="H236" i="61"/>
  <c r="H300" i="61"/>
  <c r="P300" i="61" s="1"/>
  <c r="H324" i="61"/>
  <c r="H325" i="61"/>
  <c r="H105" i="61"/>
  <c r="H303" i="61"/>
  <c r="H232" i="61"/>
  <c r="P232" i="61" s="1"/>
  <c r="H349" i="61"/>
  <c r="P349" i="61" s="1"/>
  <c r="H331" i="61"/>
  <c r="H319" i="61"/>
  <c r="H112" i="61"/>
  <c r="P112" i="61" s="1"/>
  <c r="H258" i="61"/>
  <c r="H193" i="61"/>
  <c r="H239" i="61"/>
  <c r="H316" i="61"/>
  <c r="H59" i="61"/>
  <c r="P59" i="61" s="1"/>
  <c r="H220" i="61"/>
  <c r="H15" i="61"/>
  <c r="P15" i="61" s="1"/>
  <c r="H213" i="61"/>
  <c r="H320" i="61"/>
  <c r="H240" i="61"/>
  <c r="H18" i="61"/>
  <c r="H318" i="61"/>
  <c r="P318" i="61" s="1"/>
  <c r="H330" i="61"/>
  <c r="P330" i="61" s="1"/>
  <c r="H25" i="61"/>
  <c r="H196" i="61"/>
  <c r="P196" i="61" s="1"/>
  <c r="H273" i="61"/>
  <c r="P273" i="61" s="1"/>
  <c r="H180" i="61"/>
  <c r="H226" i="61"/>
  <c r="H136" i="61"/>
  <c r="H66" i="61"/>
  <c r="H46" i="61"/>
  <c r="P46" i="61" s="1"/>
  <c r="H333" i="61"/>
  <c r="H131" i="61"/>
  <c r="P131" i="61" s="1"/>
  <c r="H128" i="61"/>
  <c r="P128" i="61" s="1"/>
  <c r="H341" i="61"/>
  <c r="P341" i="61" s="1"/>
  <c r="H308" i="61"/>
  <c r="H206" i="61"/>
  <c r="H147" i="61"/>
  <c r="H84" i="61"/>
  <c r="P84" i="61" s="1"/>
  <c r="H270" i="61"/>
  <c r="H47" i="61"/>
  <c r="P47" i="61" s="1"/>
  <c r="H124" i="61"/>
  <c r="H78" i="61"/>
  <c r="H92" i="61"/>
  <c r="P92" i="61" s="1"/>
  <c r="H188" i="61"/>
  <c r="H336" i="61"/>
  <c r="H86" i="61"/>
  <c r="P86" i="61" s="1"/>
  <c r="H21" i="61"/>
  <c r="H178" i="61"/>
  <c r="H154" i="61"/>
  <c r="H256" i="61"/>
  <c r="H252" i="61"/>
  <c r="P252" i="61" s="1"/>
  <c r="H280" i="61"/>
  <c r="H301" i="61"/>
  <c r="H348" i="61"/>
  <c r="P348" i="61" s="1"/>
  <c r="H106" i="61"/>
  <c r="P106" i="61" s="1"/>
  <c r="H10" i="61"/>
  <c r="H171" i="61"/>
  <c r="H310" i="61"/>
  <c r="P310" i="61" s="1"/>
  <c r="H19" i="61"/>
  <c r="H314" i="61"/>
  <c r="P314" i="61" s="1"/>
  <c r="H238" i="61"/>
  <c r="P238" i="61" s="1"/>
  <c r="H163" i="61"/>
  <c r="H267" i="61"/>
  <c r="H282" i="61"/>
  <c r="H190" i="61"/>
  <c r="H219" i="61"/>
  <c r="H271" i="61"/>
  <c r="H57" i="61"/>
  <c r="H56" i="61"/>
  <c r="P56" i="61" s="1"/>
  <c r="H264" i="61"/>
  <c r="H257" i="61"/>
  <c r="P257" i="61" s="1"/>
  <c r="H45" i="61"/>
  <c r="P45" i="61" s="1"/>
  <c r="H277" i="61"/>
  <c r="H64" i="61"/>
  <c r="H29" i="61"/>
  <c r="P29" i="61" s="1"/>
  <c r="H338" i="61"/>
  <c r="H26" i="61"/>
  <c r="P26" i="61" s="1"/>
  <c r="H221" i="61"/>
  <c r="H263" i="61"/>
  <c r="P263" i="61" s="1"/>
  <c r="H23" i="61"/>
  <c r="P23" i="61" s="1"/>
  <c r="H137" i="61"/>
  <c r="H250" i="61"/>
  <c r="H328" i="61"/>
  <c r="P328" i="61" s="1"/>
  <c r="H53" i="61"/>
  <c r="P53" i="61" s="1"/>
  <c r="H44" i="61"/>
  <c r="H279" i="61"/>
  <c r="H89" i="61"/>
  <c r="P89" i="61" s="1"/>
  <c r="H192" i="61"/>
  <c r="P192" i="61" s="1"/>
  <c r="H9" i="61"/>
  <c r="H214" i="61"/>
  <c r="H65" i="61"/>
  <c r="H140" i="61"/>
  <c r="H7" i="61"/>
  <c r="P7" i="61" s="1"/>
  <c r="H227" i="61"/>
  <c r="P227" i="61" s="1"/>
  <c r="H58" i="61"/>
  <c r="P58" i="61" s="1"/>
  <c r="H148" i="61"/>
  <c r="P148" i="61" s="1"/>
  <c r="H166" i="61"/>
  <c r="H335" i="61"/>
  <c r="H242" i="61"/>
  <c r="H268" i="61"/>
  <c r="H284" i="61"/>
  <c r="P284" i="61" s="1"/>
  <c r="H48" i="61"/>
  <c r="H70" i="61"/>
  <c r="H309" i="61"/>
  <c r="P309" i="61" s="1"/>
  <c r="H243" i="61"/>
  <c r="H254" i="61"/>
  <c r="H177" i="61"/>
  <c r="H3" i="61"/>
  <c r="H30" i="61"/>
  <c r="P30" i="61" s="1"/>
  <c r="H289" i="61"/>
  <c r="P289" i="61" s="1"/>
  <c r="H262" i="61"/>
  <c r="P262" i="61" s="1"/>
  <c r="H298" i="61"/>
  <c r="H272" i="61"/>
  <c r="H204" i="61"/>
  <c r="H291" i="61"/>
  <c r="H342" i="61"/>
  <c r="H123" i="61"/>
  <c r="H244" i="61"/>
  <c r="H14" i="61"/>
  <c r="H127" i="61"/>
  <c r="P127" i="61" s="1"/>
  <c r="H110" i="61"/>
  <c r="H299" i="61"/>
  <c r="H125" i="61"/>
  <c r="H317" i="61"/>
  <c r="H321" i="61"/>
  <c r="P321" i="61" s="1"/>
  <c r="H71" i="61"/>
  <c r="H205" i="61"/>
  <c r="P205" i="61" s="1"/>
  <c r="H237" i="61"/>
  <c r="H28" i="61"/>
  <c r="H181" i="61"/>
  <c r="P181" i="61" s="1"/>
  <c r="H149" i="61"/>
  <c r="H293" i="61"/>
  <c r="H276" i="61"/>
  <c r="P276" i="61" s="1"/>
  <c r="H62" i="61"/>
  <c r="P62" i="61" s="1"/>
  <c r="H197" i="61"/>
  <c r="P197" i="61" s="1"/>
  <c r="H202" i="61"/>
  <c r="P202" i="61" s="1"/>
  <c r="H307" i="61"/>
  <c r="P307" i="61" s="1"/>
  <c r="H75" i="61"/>
  <c r="H210" i="61"/>
  <c r="H139" i="61"/>
  <c r="P139" i="61" s="1"/>
  <c r="H73" i="61"/>
  <c r="P73" i="61" s="1"/>
  <c r="H81" i="61"/>
  <c r="H38" i="61"/>
  <c r="P38" i="61" s="1"/>
  <c r="H217" i="61"/>
  <c r="P217" i="61" s="1"/>
  <c r="H183" i="61"/>
  <c r="H90" i="61"/>
  <c r="H304" i="61"/>
  <c r="H249" i="61"/>
  <c r="H76" i="61"/>
  <c r="H77" i="61"/>
  <c r="P77" i="61" s="1"/>
  <c r="H199" i="61"/>
  <c r="H145" i="61"/>
  <c r="H225" i="61"/>
  <c r="H99" i="61"/>
  <c r="P99" i="61" s="1"/>
  <c r="H79" i="61"/>
  <c r="P79" i="61" s="1"/>
  <c r="H160" i="61"/>
  <c r="P160" i="61" s="1"/>
  <c r="H187" i="61"/>
  <c r="H261" i="61"/>
  <c r="H61" i="61"/>
  <c r="P61" i="61" s="1"/>
  <c r="H295" i="61"/>
  <c r="P295" i="61" s="1"/>
  <c r="H116" i="61"/>
  <c r="P116" i="61" s="1"/>
  <c r="H207" i="61"/>
  <c r="H36" i="61"/>
  <c r="H40" i="61"/>
  <c r="H91" i="61"/>
  <c r="P91" i="61" s="1"/>
  <c r="H119" i="61"/>
  <c r="P119" i="61" s="1"/>
  <c r="H50" i="61"/>
  <c r="P50" i="61" s="1"/>
  <c r="H302" i="61"/>
  <c r="P302" i="61" s="1"/>
  <c r="H158" i="61"/>
  <c r="P158" i="61" s="1"/>
  <c r="H134" i="61"/>
  <c r="H22" i="61"/>
  <c r="H337" i="61"/>
  <c r="H312" i="61"/>
  <c r="P312" i="61" s="1"/>
  <c r="H32" i="61"/>
  <c r="H168" i="61"/>
  <c r="H198" i="61"/>
  <c r="H209" i="61"/>
  <c r="P209" i="61" s="1"/>
  <c r="G341" i="61"/>
  <c r="O341" i="61" s="1"/>
  <c r="G329" i="61"/>
  <c r="O329" i="61" s="1"/>
  <c r="I296" i="61"/>
  <c r="Q296" i="61" s="1"/>
  <c r="J290" i="61"/>
  <c r="Q290" i="61" s="1"/>
  <c r="J275" i="61"/>
  <c r="J263" i="61"/>
  <c r="F260" i="61"/>
  <c r="N260" i="61" s="1"/>
  <c r="H107" i="61"/>
  <c r="G68" i="61"/>
  <c r="F29" i="61"/>
  <c r="N29" i="61" s="1"/>
  <c r="G490" i="57"/>
  <c r="J107" i="61"/>
  <c r="O43" i="65"/>
  <c r="N27" i="65"/>
  <c r="P68" i="64"/>
  <c r="N10" i="1"/>
  <c r="H10" i="1"/>
  <c r="T10" i="1"/>
  <c r="F10" i="1"/>
  <c r="C212" i="57"/>
  <c r="F212" i="57" s="1"/>
  <c r="C998" i="57"/>
  <c r="F998" i="57" s="1"/>
  <c r="C1290" i="57"/>
  <c r="F1290" i="57" s="1"/>
  <c r="C16" i="57"/>
  <c r="F16" i="57" s="1"/>
  <c r="C223" i="57"/>
  <c r="F223" i="57" s="1"/>
  <c r="C455" i="57"/>
  <c r="F455" i="57" s="1"/>
  <c r="C956" i="57"/>
  <c r="F956" i="57" s="1"/>
  <c r="C32" i="57"/>
  <c r="F32" i="57" s="1"/>
  <c r="C222" i="57"/>
  <c r="F222" i="57" s="1"/>
  <c r="C453" i="57"/>
  <c r="F453" i="57" s="1"/>
  <c r="C468" i="57"/>
  <c r="F468" i="57" s="1"/>
  <c r="C176" i="57"/>
  <c r="F176" i="57" s="1"/>
  <c r="C472" i="57"/>
  <c r="F472" i="57" s="1"/>
  <c r="C478" i="57"/>
  <c r="F478" i="57" s="1"/>
  <c r="C1053" i="57"/>
  <c r="F1053" i="57" s="1"/>
  <c r="C1031" i="57"/>
  <c r="F1031" i="57" s="1"/>
  <c r="C65" i="57"/>
  <c r="F65" i="57" s="1"/>
  <c r="C443" i="57"/>
  <c r="F443" i="57" s="1"/>
  <c r="C63" i="57"/>
  <c r="F63" i="57" s="1"/>
  <c r="C175" i="57"/>
  <c r="F175" i="57" s="1"/>
  <c r="C247" i="57"/>
  <c r="F247" i="57" s="1"/>
  <c r="C5" i="57"/>
  <c r="F5" i="57" s="1"/>
  <c r="C149" i="57"/>
  <c r="F149" i="57" s="1"/>
  <c r="C243" i="57"/>
  <c r="F243" i="57" s="1"/>
  <c r="C60" i="57"/>
  <c r="F60" i="57" s="1"/>
  <c r="C248" i="57"/>
  <c r="F248" i="57" s="1"/>
  <c r="C166" i="57"/>
  <c r="F166" i="57" s="1"/>
  <c r="C1208" i="57"/>
  <c r="F1208" i="57" s="1"/>
  <c r="C1063" i="57"/>
  <c r="F1063" i="57" s="1"/>
  <c r="C30" i="57"/>
  <c r="F30" i="57" s="1"/>
  <c r="C406" i="57"/>
  <c r="F406" i="57" s="1"/>
  <c r="C393" i="57"/>
  <c r="F393" i="57" s="1"/>
  <c r="C233" i="57"/>
  <c r="F233" i="57" s="1"/>
  <c r="C451" i="57"/>
  <c r="F451" i="57" s="1"/>
  <c r="C1022" i="57"/>
  <c r="F1022" i="57" s="1"/>
  <c r="C1046" i="57"/>
  <c r="F1046" i="57" s="1"/>
  <c r="C237" i="57"/>
  <c r="F237" i="57" s="1"/>
  <c r="C460" i="57"/>
  <c r="F460" i="57" s="1"/>
  <c r="C452" i="57"/>
  <c r="F452" i="57" s="1"/>
  <c r="C1039" i="57"/>
  <c r="F1039" i="57" s="1"/>
  <c r="C1226" i="57"/>
  <c r="F1226" i="57" s="1"/>
  <c r="C1264" i="57"/>
  <c r="F1264" i="57" s="1"/>
  <c r="C1234" i="57"/>
  <c r="F1234" i="57" s="1"/>
  <c r="C257" i="57"/>
  <c r="F257" i="57" s="1"/>
  <c r="C34" i="57"/>
  <c r="F34" i="57" s="1"/>
  <c r="C207" i="57"/>
  <c r="F207" i="57" s="1"/>
  <c r="C251" i="57"/>
  <c r="F251" i="57" s="1"/>
  <c r="C426" i="57"/>
  <c r="F426" i="57" s="1"/>
  <c r="C1027" i="57"/>
  <c r="F1027" i="57" s="1"/>
  <c r="C64" i="57"/>
  <c r="F64" i="57" s="1"/>
  <c r="C254" i="57"/>
  <c r="F254" i="57" s="1"/>
  <c r="C408" i="57"/>
  <c r="F408" i="57" s="1"/>
  <c r="C464" i="57"/>
  <c r="F464" i="57" s="1"/>
  <c r="C61" i="57"/>
  <c r="F61" i="57" s="1"/>
  <c r="C391" i="57"/>
  <c r="F391" i="57" s="1"/>
  <c r="C482" i="57"/>
  <c r="F482" i="57" s="1"/>
  <c r="C1186" i="57"/>
  <c r="F1186" i="57" s="1"/>
  <c r="C1235" i="57"/>
  <c r="F1235" i="57" s="1"/>
  <c r="C172" i="57"/>
  <c r="F172" i="57" s="1"/>
  <c r="C250" i="57"/>
  <c r="F250" i="57" s="1"/>
  <c r="C161" i="57"/>
  <c r="F161" i="57" s="1"/>
  <c r="C410" i="57"/>
  <c r="F410" i="57" s="1"/>
  <c r="C952" i="57"/>
  <c r="F952" i="57" s="1"/>
  <c r="C1026" i="57"/>
  <c r="F1026" i="57" s="1"/>
  <c r="C1050" i="57"/>
  <c r="F1050" i="57" s="1"/>
  <c r="C205" i="57"/>
  <c r="F205" i="57" s="1"/>
  <c r="C434" i="57"/>
  <c r="F434" i="57" s="1"/>
  <c r="C162" i="57"/>
  <c r="F162" i="57" s="1"/>
  <c r="C985" i="57"/>
  <c r="F985" i="57" s="1"/>
  <c r="C1185" i="57"/>
  <c r="F1185" i="57" s="1"/>
  <c r="C1230" i="57"/>
  <c r="F1230" i="57" s="1"/>
  <c r="C1213" i="57"/>
  <c r="F1213" i="57" s="1"/>
  <c r="C239" i="57"/>
  <c r="F239" i="57" s="1"/>
  <c r="C430" i="57"/>
  <c r="F430" i="57" s="1"/>
  <c r="C392" i="57"/>
  <c r="F392" i="57" s="1"/>
  <c r="C6" i="57"/>
  <c r="F6" i="57" s="1"/>
  <c r="C1045" i="57"/>
  <c r="F1045" i="57" s="1"/>
  <c r="C1270" i="57"/>
  <c r="F1270" i="57" s="1"/>
  <c r="C244" i="57"/>
  <c r="F244" i="57" s="1"/>
  <c r="C1052" i="57"/>
  <c r="F1052" i="57" s="1"/>
  <c r="C169" i="57"/>
  <c r="F169" i="57" s="1"/>
  <c r="C1245" i="57"/>
  <c r="F1245" i="57" s="1"/>
  <c r="C1020" i="57"/>
  <c r="F1020" i="57" s="1"/>
  <c r="C404" i="57"/>
  <c r="F404" i="57" s="1"/>
  <c r="C59" i="57"/>
  <c r="F59" i="57" s="1"/>
  <c r="C217" i="57"/>
  <c r="F217" i="57" s="1"/>
  <c r="C179" i="57"/>
  <c r="F179" i="57" s="1"/>
  <c r="C1028" i="57"/>
  <c r="F1028" i="57" s="1"/>
  <c r="C987" i="57"/>
  <c r="F987" i="57" s="1"/>
  <c r="C1211" i="57"/>
  <c r="F1211" i="57" s="1"/>
  <c r="C1257" i="57"/>
  <c r="F1257" i="57" s="1"/>
  <c r="C1289" i="57"/>
  <c r="F1289" i="57" s="1"/>
  <c r="C36" i="57"/>
  <c r="F36" i="57" s="1"/>
  <c r="C476" i="57"/>
  <c r="F476" i="57" s="1"/>
  <c r="C375" i="57"/>
  <c r="F375" i="57" s="1"/>
  <c r="C1035" i="57"/>
  <c r="F1035" i="57" s="1"/>
  <c r="C1214" i="57"/>
  <c r="F1214" i="57" s="1"/>
  <c r="C1263" i="57"/>
  <c r="F1263" i="57" s="1"/>
  <c r="C1034" i="57"/>
  <c r="F1034" i="57" s="1"/>
  <c r="C982" i="57"/>
  <c r="F982" i="57" s="1"/>
  <c r="C1201" i="57"/>
  <c r="F1201" i="57" s="1"/>
  <c r="C1292" i="57"/>
  <c r="F1292" i="57" s="1"/>
  <c r="C246" i="57"/>
  <c r="F246" i="57" s="1"/>
  <c r="C974" i="57"/>
  <c r="F974" i="57" s="1"/>
  <c r="C1247" i="57"/>
  <c r="F1247" i="57" s="1"/>
  <c r="C1255" i="57"/>
  <c r="F1255" i="57" s="1"/>
  <c r="C986" i="57"/>
  <c r="F986" i="57" s="1"/>
  <c r="C40" i="57"/>
  <c r="F40" i="57" s="1"/>
  <c r="C142" i="57"/>
  <c r="F142" i="57" s="1"/>
  <c r="C471" i="57"/>
  <c r="F471" i="57" s="1"/>
  <c r="C1007" i="57"/>
  <c r="F1007" i="57" s="1"/>
  <c r="C48" i="57"/>
  <c r="F48" i="57" s="1"/>
  <c r="C144" i="57"/>
  <c r="F144" i="57" s="1"/>
  <c r="C469" i="57"/>
  <c r="F469" i="57" s="1"/>
  <c r="C997" i="57"/>
  <c r="F997" i="57" s="1"/>
  <c r="C221" i="57"/>
  <c r="F221" i="57" s="1"/>
  <c r="C467" i="57"/>
  <c r="F467" i="57" s="1"/>
  <c r="C951" i="57"/>
  <c r="F951" i="57" s="1"/>
  <c r="C1189" i="57"/>
  <c r="F1189" i="57" s="1"/>
  <c r="C1262" i="57"/>
  <c r="F1262" i="57" s="1"/>
  <c r="C1294" i="57"/>
  <c r="F1294" i="57" s="1"/>
  <c r="C173" i="57"/>
  <c r="F173" i="57" s="1"/>
  <c r="C480" i="57"/>
  <c r="F480" i="57" s="1"/>
  <c r="C1207" i="57"/>
  <c r="F1207" i="57" s="1"/>
  <c r="C1297" i="57"/>
  <c r="F1297" i="57" s="1"/>
  <c r="C449" i="57"/>
  <c r="F449" i="57" s="1"/>
  <c r="C1271" i="57"/>
  <c r="F1271" i="57" s="1"/>
  <c r="C412" i="57"/>
  <c r="F412" i="57" s="1"/>
  <c r="C1274" i="57"/>
  <c r="F1274" i="57" s="1"/>
  <c r="C433" i="57"/>
  <c r="F433" i="57" s="1"/>
  <c r="C1281" i="57"/>
  <c r="F1281" i="57" s="1"/>
  <c r="C177" i="57"/>
  <c r="F177" i="57" s="1"/>
  <c r="C477" i="57"/>
  <c r="F477" i="57" s="1"/>
  <c r="C1253" i="57"/>
  <c r="F1253" i="57" s="1"/>
  <c r="C27" i="57"/>
  <c r="F27" i="57" s="1"/>
  <c r="C153" i="57"/>
  <c r="F153" i="57" s="1"/>
  <c r="C445" i="57"/>
  <c r="F445" i="57" s="1"/>
  <c r="C475" i="57"/>
  <c r="F475" i="57" s="1"/>
  <c r="C967" i="57"/>
  <c r="F967" i="57" s="1"/>
  <c r="C1221" i="57"/>
  <c r="F1221" i="57" s="1"/>
  <c r="C1260" i="57"/>
  <c r="F1260" i="57" s="1"/>
  <c r="C14" i="57"/>
  <c r="F14" i="57" s="1"/>
  <c r="C440" i="57"/>
  <c r="F440" i="57" s="1"/>
  <c r="C442" i="57"/>
  <c r="F442" i="57" s="1"/>
  <c r="C1251" i="57"/>
  <c r="F1251" i="57" s="1"/>
  <c r="C242" i="57"/>
  <c r="F242" i="57" s="1"/>
  <c r="C194" i="57"/>
  <c r="F194" i="57" s="1"/>
  <c r="C35" i="57"/>
  <c r="F35" i="57" s="1"/>
  <c r="C174" i="57"/>
  <c r="F174" i="57" s="1"/>
  <c r="C421" i="57"/>
  <c r="F421" i="57" s="1"/>
  <c r="C981" i="57"/>
  <c r="F981" i="57" s="1"/>
  <c r="C143" i="57"/>
  <c r="F143" i="57" s="1"/>
  <c r="C1008" i="57"/>
  <c r="F1008" i="57" s="1"/>
  <c r="C1003" i="57"/>
  <c r="F1003" i="57" s="1"/>
  <c r="C1240" i="57"/>
  <c r="F1240" i="57" s="1"/>
  <c r="C145" i="57"/>
  <c r="F145" i="57" s="1"/>
  <c r="C978" i="57"/>
  <c r="F978" i="57" s="1"/>
  <c r="C378" i="57"/>
  <c r="F378" i="57" s="1"/>
  <c r="C483" i="57"/>
  <c r="F483" i="57" s="1"/>
  <c r="C160" i="57"/>
  <c r="F160" i="57" s="1"/>
  <c r="C407" i="57"/>
  <c r="F407" i="57" s="1"/>
  <c r="C167" i="57"/>
  <c r="F167" i="57" s="1"/>
  <c r="C1188" i="57"/>
  <c r="F1188" i="57" s="1"/>
  <c r="C1237" i="57"/>
  <c r="F1237" i="57" s="1"/>
  <c r="C1275" i="57"/>
  <c r="F1275" i="57" s="1"/>
  <c r="C44" i="57"/>
  <c r="F44" i="57" s="1"/>
  <c r="C31" i="57"/>
  <c r="F31" i="57" s="1"/>
  <c r="C417" i="57"/>
  <c r="F417" i="57" s="1"/>
  <c r="C995" i="57"/>
  <c r="F995" i="57" s="1"/>
  <c r="C42" i="57"/>
  <c r="F42" i="57" s="1"/>
  <c r="C485" i="57"/>
  <c r="F485" i="57" s="1"/>
  <c r="C1013" i="57"/>
  <c r="F1013" i="57" s="1"/>
  <c r="C232" i="57"/>
  <c r="F232" i="57" s="1"/>
  <c r="C1041" i="57"/>
  <c r="F1041" i="57" s="1"/>
  <c r="C1060" i="57"/>
  <c r="F1060" i="57" s="1"/>
  <c r="C52" i="57"/>
  <c r="F52" i="57" s="1"/>
  <c r="C181" i="57"/>
  <c r="F181" i="57" s="1"/>
  <c r="C425" i="57"/>
  <c r="F425" i="57" s="1"/>
  <c r="C374" i="57"/>
  <c r="F374" i="57" s="1"/>
  <c r="C479" i="57"/>
  <c r="F479" i="57" s="1"/>
  <c r="C1042" i="57"/>
  <c r="F1042" i="57" s="1"/>
  <c r="C18" i="57"/>
  <c r="F18" i="57" s="1"/>
  <c r="C252" i="57"/>
  <c r="F252" i="57" s="1"/>
  <c r="C234" i="57"/>
  <c r="F234" i="57" s="1"/>
  <c r="C1223" i="57"/>
  <c r="F1223" i="57" s="1"/>
  <c r="C1268" i="57"/>
  <c r="F1268" i="57" s="1"/>
  <c r="C8" i="57"/>
  <c r="F8" i="57" s="1"/>
  <c r="C436" i="57"/>
  <c r="F436" i="57" s="1"/>
  <c r="C190" i="57"/>
  <c r="F190" i="57" s="1"/>
  <c r="C428" i="57"/>
  <c r="F428" i="57" s="1"/>
  <c r="C199" i="57"/>
  <c r="F199" i="57" s="1"/>
  <c r="C1227" i="57"/>
  <c r="F1227" i="57" s="1"/>
  <c r="C439" i="57"/>
  <c r="F439" i="57" s="1"/>
  <c r="C1005" i="57"/>
  <c r="F1005" i="57" s="1"/>
  <c r="C1277" i="57"/>
  <c r="F1277" i="57" s="1"/>
  <c r="C397" i="57"/>
  <c r="F397" i="57" s="1"/>
  <c r="C1233" i="57"/>
  <c r="F1233" i="57" s="1"/>
  <c r="C1040" i="57"/>
  <c r="F1040" i="57" s="1"/>
  <c r="C159" i="57"/>
  <c r="F159" i="57" s="1"/>
  <c r="C462" i="57"/>
  <c r="F462" i="57" s="1"/>
  <c r="C203" i="57"/>
  <c r="F203" i="57" s="1"/>
  <c r="C7" i="57"/>
  <c r="F7" i="57" s="1"/>
  <c r="C423" i="57"/>
  <c r="F423" i="57" s="1"/>
  <c r="C1273" i="57"/>
  <c r="F1273" i="57" s="1"/>
  <c r="C973" i="57"/>
  <c r="F973" i="57" s="1"/>
  <c r="C154" i="57"/>
  <c r="F154" i="57" s="1"/>
  <c r="C17" i="57"/>
  <c r="F17" i="57" s="1"/>
  <c r="C991" i="57"/>
  <c r="F991" i="57" s="1"/>
  <c r="C249" i="57"/>
  <c r="F249" i="57" s="1"/>
  <c r="C396" i="57"/>
  <c r="F396" i="57" s="1"/>
  <c r="C399" i="57"/>
  <c r="F399" i="57" s="1"/>
  <c r="C983" i="57"/>
  <c r="F983" i="57" s="1"/>
  <c r="C1219" i="57"/>
  <c r="F1219" i="57" s="1"/>
  <c r="C33" i="57"/>
  <c r="F33" i="57" s="1"/>
  <c r="C228" i="57"/>
  <c r="F228" i="57" s="1"/>
  <c r="C438" i="57"/>
  <c r="F438" i="57" s="1"/>
  <c r="C461" i="57"/>
  <c r="F461" i="57" s="1"/>
  <c r="C1000" i="57"/>
  <c r="F1000" i="57" s="1"/>
  <c r="C1054" i="57"/>
  <c r="F1054" i="57" s="1"/>
  <c r="C46" i="57"/>
  <c r="F46" i="57" s="1"/>
  <c r="C996" i="57"/>
  <c r="F996" i="57" s="1"/>
  <c r="C969" i="57"/>
  <c r="F969" i="57" s="1"/>
  <c r="C1047" i="57"/>
  <c r="F1047" i="57" s="1"/>
  <c r="C1269" i="57"/>
  <c r="F1269" i="57" s="1"/>
  <c r="C966" i="57"/>
  <c r="F966" i="57" s="1"/>
  <c r="C197" i="57"/>
  <c r="F197" i="57" s="1"/>
  <c r="C186" i="57"/>
  <c r="F186" i="57" s="1"/>
  <c r="C178" i="57"/>
  <c r="F178" i="57" s="1"/>
  <c r="C466" i="57"/>
  <c r="F466" i="57" s="1"/>
  <c r="C67" i="57"/>
  <c r="F67" i="57" s="1"/>
  <c r="C206" i="57"/>
  <c r="F206" i="57" s="1"/>
  <c r="C457" i="57"/>
  <c r="F457" i="57" s="1"/>
  <c r="C253" i="57"/>
  <c r="F253" i="57" s="1"/>
  <c r="C992" i="57"/>
  <c r="F992" i="57" s="1"/>
  <c r="C1015" i="57"/>
  <c r="F1015" i="57" s="1"/>
  <c r="C1224" i="57"/>
  <c r="F1224" i="57" s="1"/>
  <c r="C10" i="57"/>
  <c r="F10" i="57" s="1"/>
  <c r="C241" i="57"/>
  <c r="F241" i="57" s="1"/>
  <c r="C193" i="57"/>
  <c r="F193" i="57" s="1"/>
  <c r="C229" i="57"/>
  <c r="F229" i="57" s="1"/>
  <c r="C1004" i="57"/>
  <c r="F1004" i="57" s="1"/>
  <c r="C19" i="57"/>
  <c r="F19" i="57" s="1"/>
  <c r="C957" i="57"/>
  <c r="F957" i="57" s="1"/>
  <c r="C1023" i="57"/>
  <c r="F1023" i="57" s="1"/>
  <c r="C1209" i="57"/>
  <c r="F1209" i="57" s="1"/>
  <c r="C1261" i="57"/>
  <c r="F1261" i="57" s="1"/>
  <c r="C39" i="57"/>
  <c r="F39" i="57" s="1"/>
  <c r="C401" i="57"/>
  <c r="F401" i="57" s="1"/>
  <c r="C20" i="57"/>
  <c r="F20" i="57" s="1"/>
  <c r="C437" i="57"/>
  <c r="F437" i="57" s="1"/>
  <c r="C418" i="57"/>
  <c r="F418" i="57" s="1"/>
  <c r="C1025" i="57"/>
  <c r="F1025" i="57" s="1"/>
  <c r="C1286" i="57"/>
  <c r="F1286" i="57" s="1"/>
  <c r="C448" i="57"/>
  <c r="F448" i="57" s="1"/>
  <c r="C1210" i="57"/>
  <c r="F1210" i="57" s="1"/>
  <c r="C37" i="57"/>
  <c r="F37" i="57" s="1"/>
  <c r="C1044" i="57"/>
  <c r="F1044" i="57" s="1"/>
  <c r="C481" i="57"/>
  <c r="F481" i="57" s="1"/>
  <c r="C470" i="57"/>
  <c r="F470" i="57" s="1"/>
  <c r="C26" i="57"/>
  <c r="F26" i="57" s="1"/>
  <c r="C47" i="57"/>
  <c r="F47" i="57" s="1"/>
  <c r="C198" i="57"/>
  <c r="F198" i="57" s="1"/>
  <c r="C158" i="57"/>
  <c r="F158" i="57" s="1"/>
  <c r="C432" i="57"/>
  <c r="F432" i="57" s="1"/>
  <c r="C377" i="57"/>
  <c r="F377" i="57" s="1"/>
  <c r="C1032" i="57"/>
  <c r="F1032" i="57" s="1"/>
  <c r="C1196" i="57"/>
  <c r="F1196" i="57" s="1"/>
  <c r="C1194" i="57"/>
  <c r="F1194" i="57" s="1"/>
  <c r="C184" i="57"/>
  <c r="F184" i="57" s="1"/>
  <c r="C45" i="57"/>
  <c r="F45" i="57" s="1"/>
  <c r="C164" i="57"/>
  <c r="F164" i="57" s="1"/>
  <c r="C984" i="57"/>
  <c r="F984" i="57" s="1"/>
  <c r="C57" i="57"/>
  <c r="F57" i="57" s="1"/>
  <c r="C427" i="57"/>
  <c r="F427" i="57" s="1"/>
  <c r="C1244" i="57"/>
  <c r="F1244" i="57" s="1"/>
  <c r="C950" i="57"/>
  <c r="F950" i="57" s="1"/>
  <c r="C56" i="57"/>
  <c r="F56" i="57" s="1"/>
  <c r="C487" i="57"/>
  <c r="F487" i="57" s="1"/>
  <c r="C993" i="57"/>
  <c r="F993" i="57" s="1"/>
  <c r="C431" i="57"/>
  <c r="F431" i="57" s="1"/>
  <c r="C1203" i="57"/>
  <c r="F1203" i="57" s="1"/>
  <c r="C204" i="57"/>
  <c r="F204" i="57" s="1"/>
  <c r="C994" i="57"/>
  <c r="F994" i="57" s="1"/>
  <c r="C988" i="57"/>
  <c r="F988" i="57" s="1"/>
  <c r="C256" i="57"/>
  <c r="F256" i="57" s="1"/>
  <c r="C484" i="57"/>
  <c r="F484" i="57" s="1"/>
  <c r="C1241" i="57"/>
  <c r="F1241" i="57" s="1"/>
  <c r="C450" i="57"/>
  <c r="F450" i="57" s="1"/>
  <c r="C224" i="57"/>
  <c r="F224" i="57" s="1"/>
  <c r="C1043" i="57"/>
  <c r="F1043" i="57" s="1"/>
  <c r="C1285" i="57"/>
  <c r="F1285" i="57" s="1"/>
  <c r="C1220" i="57"/>
  <c r="F1220" i="57" s="1"/>
  <c r="C383" i="57"/>
  <c r="F383" i="57" s="1"/>
  <c r="C1037" i="57"/>
  <c r="F1037" i="57" s="1"/>
  <c r="C1242" i="57"/>
  <c r="F1242" i="57" s="1"/>
  <c r="C1256" i="57"/>
  <c r="F1256" i="57" s="1"/>
  <c r="C1295" i="57"/>
  <c r="F1295" i="57" s="1"/>
  <c r="C219" i="57"/>
  <c r="F219" i="57" s="1"/>
  <c r="C245" i="57"/>
  <c r="F245" i="57" s="1"/>
  <c r="C163" i="57"/>
  <c r="F163" i="57" s="1"/>
  <c r="C3" i="57"/>
  <c r="F3" i="57" s="1"/>
  <c r="C1012" i="57"/>
  <c r="F1012" i="57" s="1"/>
  <c r="C1228" i="57"/>
  <c r="F1228" i="57" s="1"/>
  <c r="C1229" i="57"/>
  <c r="F1229" i="57" s="1"/>
  <c r="C1183" i="57"/>
  <c r="F1183" i="57" s="1"/>
  <c r="C1283" i="57"/>
  <c r="F1283" i="57" s="1"/>
  <c r="C424" i="57"/>
  <c r="F424" i="57" s="1"/>
  <c r="C402" i="57"/>
  <c r="F402" i="57" s="1"/>
  <c r="C1059" i="57"/>
  <c r="F1059" i="57" s="1"/>
  <c r="C1192" i="57"/>
  <c r="F1192" i="57" s="1"/>
  <c r="C387" i="57"/>
  <c r="F387" i="57" s="1"/>
  <c r="C1002" i="57"/>
  <c r="F1002" i="57" s="1"/>
  <c r="C386" i="57"/>
  <c r="F386" i="57" s="1"/>
  <c r="C213" i="57"/>
  <c r="F213" i="57" s="1"/>
  <c r="C473" i="57"/>
  <c r="F473" i="57" s="1"/>
  <c r="C214" i="57"/>
  <c r="F214" i="57" s="1"/>
  <c r="C168" i="57"/>
  <c r="F168" i="57" s="1"/>
  <c r="C1250" i="57"/>
  <c r="F1250" i="57" s="1"/>
  <c r="C1276" i="57"/>
  <c r="F1276" i="57" s="1"/>
  <c r="C148" i="57"/>
  <c r="F148" i="57" s="1"/>
  <c r="C1243" i="57"/>
  <c r="F1243" i="57" s="1"/>
  <c r="C1239" i="57"/>
  <c r="F1239" i="57" s="1"/>
  <c r="C1288" i="57"/>
  <c r="F1288" i="57" s="1"/>
  <c r="C50" i="57"/>
  <c r="F50" i="57" s="1"/>
  <c r="C422" i="57"/>
  <c r="F422" i="57" s="1"/>
  <c r="C155" i="57"/>
  <c r="F155" i="57" s="1"/>
  <c r="C22" i="57"/>
  <c r="F22" i="57" s="1"/>
  <c r="C150" i="57"/>
  <c r="F150" i="57" s="1"/>
  <c r="C1272" i="57"/>
  <c r="F1272" i="57" s="1"/>
  <c r="C1249" i="57"/>
  <c r="F1249" i="57" s="1"/>
  <c r="C23" i="57"/>
  <c r="F23" i="57" s="1"/>
  <c r="C1265" i="57"/>
  <c r="F1265" i="57" s="1"/>
  <c r="C1065" i="57"/>
  <c r="F1065" i="57" s="1"/>
  <c r="C1217" i="57"/>
  <c r="F1217" i="57" s="1"/>
  <c r="C1231" i="57"/>
  <c r="F1231" i="57" s="1"/>
  <c r="C1248" i="57"/>
  <c r="F1248" i="57" s="1"/>
  <c r="C416" i="57"/>
  <c r="F416" i="57" s="1"/>
  <c r="C240" i="57"/>
  <c r="F240" i="57" s="1"/>
  <c r="C954" i="57"/>
  <c r="F954" i="57" s="1"/>
  <c r="C963" i="57"/>
  <c r="F963" i="57" s="1"/>
  <c r="C15" i="57"/>
  <c r="F15" i="57" s="1"/>
  <c r="C1016" i="57"/>
  <c r="F1016" i="57" s="1"/>
  <c r="C211" i="57"/>
  <c r="F211" i="57" s="1"/>
  <c r="C962" i="57"/>
  <c r="F962" i="57" s="1"/>
  <c r="C1252" i="57"/>
  <c r="F1252" i="57" s="1"/>
  <c r="C1187" i="57"/>
  <c r="F1187" i="57" s="1"/>
  <c r="C1018" i="57"/>
  <c r="F1018" i="57" s="1"/>
  <c r="C1199" i="57"/>
  <c r="F1199" i="57" s="1"/>
  <c r="C182" i="57"/>
  <c r="F182" i="57" s="1"/>
  <c r="C4" i="57"/>
  <c r="F4" i="57" s="1"/>
  <c r="C489" i="57"/>
  <c r="F489" i="57" s="1"/>
  <c r="C62" i="57"/>
  <c r="F62" i="57" s="1"/>
  <c r="C474" i="57"/>
  <c r="F474" i="57" s="1"/>
  <c r="C1038" i="57"/>
  <c r="F1038" i="57" s="1"/>
  <c r="C379" i="57"/>
  <c r="F379" i="57" s="1"/>
  <c r="C1205" i="57"/>
  <c r="F1205" i="57" s="1"/>
  <c r="C1282" i="57"/>
  <c r="F1282" i="57" s="1"/>
  <c r="C1033" i="57"/>
  <c r="F1033" i="57" s="1"/>
  <c r="C255" i="57"/>
  <c r="F255" i="57" s="1"/>
  <c r="C180" i="57"/>
  <c r="F180" i="57" s="1"/>
  <c r="C38" i="57"/>
  <c r="F38" i="57" s="1"/>
  <c r="C409" i="57"/>
  <c r="F409" i="57" s="1"/>
  <c r="C11" i="57"/>
  <c r="F11" i="57" s="1"/>
  <c r="C419" i="57"/>
  <c r="F419" i="57" s="1"/>
  <c r="C1058" i="57"/>
  <c r="F1058" i="57" s="1"/>
  <c r="C1055" i="57"/>
  <c r="F1055" i="57" s="1"/>
  <c r="C1279" i="57"/>
  <c r="F1279" i="57" s="1"/>
  <c r="C979" i="57"/>
  <c r="F979" i="57" s="1"/>
  <c r="C977" i="57"/>
  <c r="F977" i="57" s="1"/>
  <c r="C1254" i="57"/>
  <c r="F1254" i="57" s="1"/>
  <c r="C230" i="57"/>
  <c r="F230" i="57" s="1"/>
  <c r="C1225" i="57"/>
  <c r="F1225" i="57" s="1"/>
  <c r="C1048" i="57"/>
  <c r="F1048" i="57" s="1"/>
  <c r="C202" i="57"/>
  <c r="F202" i="57" s="1"/>
  <c r="C405" i="57"/>
  <c r="F405" i="57" s="1"/>
  <c r="C1232" i="57"/>
  <c r="F1232" i="57" s="1"/>
  <c r="C990" i="57"/>
  <c r="F990" i="57" s="1"/>
  <c r="C170" i="57"/>
  <c r="F170" i="57" s="1"/>
  <c r="C171" i="57"/>
  <c r="F171" i="57" s="1"/>
  <c r="C216" i="57"/>
  <c r="F216" i="57" s="1"/>
  <c r="C1278" i="57"/>
  <c r="F1278" i="57" s="1"/>
  <c r="C989" i="57"/>
  <c r="F989" i="57" s="1"/>
  <c r="C1246" i="57"/>
  <c r="F1246" i="57" s="1"/>
  <c r="C454" i="57"/>
  <c r="F454" i="57" s="1"/>
  <c r="C69" i="57"/>
  <c r="F69" i="57" s="1"/>
  <c r="C235" i="57"/>
  <c r="F235" i="57" s="1"/>
  <c r="C1009" i="57"/>
  <c r="F1009" i="57" s="1"/>
  <c r="C953" i="57"/>
  <c r="F953" i="57" s="1"/>
  <c r="C1014" i="57"/>
  <c r="F1014" i="57" s="1"/>
  <c r="C382" i="57"/>
  <c r="F382" i="57" s="1"/>
  <c r="C441" i="57"/>
  <c r="F441" i="57" s="1"/>
  <c r="C1238" i="57"/>
  <c r="F1238" i="57" s="1"/>
  <c r="C959" i="57"/>
  <c r="F959" i="57" s="1"/>
  <c r="C488" i="57"/>
  <c r="F488" i="57" s="1"/>
  <c r="C1284" i="57"/>
  <c r="F1284" i="57" s="1"/>
  <c r="C1287" i="57"/>
  <c r="F1287" i="57" s="1"/>
  <c r="C1019" i="57"/>
  <c r="F1019" i="57" s="1"/>
  <c r="C71" i="57"/>
  <c r="F71" i="57" s="1"/>
  <c r="C70" i="57"/>
  <c r="F70" i="57" s="1"/>
  <c r="C165" i="57"/>
  <c r="F165" i="57" s="1"/>
  <c r="C960" i="57"/>
  <c r="F960" i="57" s="1"/>
  <c r="C390" i="57"/>
  <c r="F390" i="57" s="1"/>
  <c r="C420" i="57"/>
  <c r="F420" i="57" s="1"/>
  <c r="C1049" i="57"/>
  <c r="F1049" i="57" s="1"/>
  <c r="C185" i="57"/>
  <c r="F185" i="57" s="1"/>
  <c r="C414" i="57"/>
  <c r="F414" i="57" s="1"/>
  <c r="C183" i="57"/>
  <c r="F183" i="57" s="1"/>
  <c r="C1212" i="57"/>
  <c r="F1212" i="57" s="1"/>
  <c r="C1064" i="57"/>
  <c r="F1064" i="57" s="1"/>
  <c r="C1056" i="57"/>
  <c r="F1056" i="57" s="1"/>
  <c r="C43" i="57"/>
  <c r="F43" i="57" s="1"/>
  <c r="C381" i="57"/>
  <c r="F381" i="57" s="1"/>
  <c r="C189" i="57"/>
  <c r="F189" i="57" s="1"/>
  <c r="C971" i="57"/>
  <c r="F971" i="57" s="1"/>
  <c r="C49" i="57"/>
  <c r="F49" i="57" s="1"/>
  <c r="C458" i="57"/>
  <c r="F458" i="57" s="1"/>
  <c r="C447" i="57"/>
  <c r="F447" i="57" s="1"/>
  <c r="C195" i="57"/>
  <c r="F195" i="57" s="1"/>
  <c r="C1198" i="57"/>
  <c r="F1198" i="57" s="1"/>
  <c r="C1293" i="57"/>
  <c r="F1293" i="57" s="1"/>
  <c r="C51" i="57"/>
  <c r="F51" i="57" s="1"/>
  <c r="C157" i="57"/>
  <c r="F157" i="57" s="1"/>
  <c r="C1259" i="57"/>
  <c r="F1259" i="57" s="1"/>
  <c r="C376" i="57"/>
  <c r="F376" i="57" s="1"/>
  <c r="C486" i="57"/>
  <c r="F486" i="57" s="1"/>
  <c r="C1193" i="57"/>
  <c r="F1193" i="57" s="1"/>
  <c r="C215" i="57"/>
  <c r="F215" i="57" s="1"/>
  <c r="C196" i="57"/>
  <c r="F196" i="57" s="1"/>
  <c r="C147" i="57"/>
  <c r="F147" i="57" s="1"/>
  <c r="C403" i="57"/>
  <c r="F403" i="57" s="1"/>
  <c r="C231" i="57"/>
  <c r="F231" i="57" s="1"/>
  <c r="C9" i="57"/>
  <c r="F9" i="57" s="1"/>
  <c r="C21" i="57"/>
  <c r="F21" i="57" s="1"/>
  <c r="C29" i="57"/>
  <c r="F29" i="57" s="1"/>
  <c r="C1216" i="57"/>
  <c r="F1216" i="57" s="1"/>
  <c r="C220" i="57"/>
  <c r="F220" i="57" s="1"/>
  <c r="C1182" i="57"/>
  <c r="F1182" i="57" s="1"/>
  <c r="C1280" i="57"/>
  <c r="F1280" i="57" s="1"/>
  <c r="C201" i="57"/>
  <c r="F201" i="57" s="1"/>
  <c r="C1218" i="57"/>
  <c r="F1218" i="57" s="1"/>
  <c r="C446" i="57"/>
  <c r="F446" i="57" s="1"/>
  <c r="C1266" i="57"/>
  <c r="F1266" i="57" s="1"/>
  <c r="C1190" i="57"/>
  <c r="F1190" i="57" s="1"/>
  <c r="C151" i="57"/>
  <c r="F151" i="57" s="1"/>
  <c r="C209" i="57"/>
  <c r="F209" i="57" s="1"/>
  <c r="C1191" i="57"/>
  <c r="F1191" i="57" s="1"/>
  <c r="C1017" i="57"/>
  <c r="F1017" i="57" s="1"/>
  <c r="C226" i="57"/>
  <c r="F226" i="57" s="1"/>
  <c r="C1296" i="57"/>
  <c r="F1296" i="57" s="1"/>
  <c r="C1215" i="57"/>
  <c r="F1215" i="57" s="1"/>
  <c r="C152" i="57"/>
  <c r="F152" i="57" s="1"/>
  <c r="C384" i="57"/>
  <c r="F384" i="57" s="1"/>
  <c r="C1258" i="57"/>
  <c r="F1258" i="57" s="1"/>
  <c r="C146" i="57"/>
  <c r="F146" i="57" s="1"/>
  <c r="C41" i="57"/>
  <c r="F41" i="57" s="1"/>
  <c r="C1236" i="57"/>
  <c r="F1236" i="57" s="1"/>
  <c r="C1057" i="57"/>
  <c r="F1057" i="57" s="1"/>
  <c r="C1024" i="57"/>
  <c r="F1024" i="57" s="1"/>
  <c r="C1195" i="57"/>
  <c r="F1195" i="57" s="1"/>
  <c r="C1021" i="57"/>
  <c r="F1021" i="57" s="1"/>
  <c r="C380" i="57"/>
  <c r="F380" i="57" s="1"/>
  <c r="C964" i="57"/>
  <c r="F964" i="57" s="1"/>
  <c r="C961" i="57"/>
  <c r="F961" i="57" s="1"/>
  <c r="C965" i="57"/>
  <c r="F965" i="57" s="1"/>
  <c r="C192" i="57"/>
  <c r="F192" i="57" s="1"/>
  <c r="C1197" i="57"/>
  <c r="F1197" i="57" s="1"/>
  <c r="C53" i="57"/>
  <c r="F53" i="57" s="1"/>
  <c r="C444" i="57"/>
  <c r="F444" i="57" s="1"/>
  <c r="C970" i="57"/>
  <c r="F970" i="57" s="1"/>
  <c r="C975" i="57"/>
  <c r="F975" i="57" s="1"/>
  <c r="C411" i="57"/>
  <c r="F411" i="57" s="1"/>
  <c r="C388" i="57"/>
  <c r="F388" i="57" s="1"/>
  <c r="C385" i="57"/>
  <c r="F385" i="57" s="1"/>
  <c r="C1202" i="57"/>
  <c r="F1202" i="57" s="1"/>
  <c r="C210" i="57"/>
  <c r="F210" i="57" s="1"/>
  <c r="C389" i="57"/>
  <c r="F389" i="57" s="1"/>
  <c r="C208" i="57"/>
  <c r="F208" i="57" s="1"/>
  <c r="C58" i="57"/>
  <c r="F58" i="57" s="1"/>
  <c r="C429" i="57"/>
  <c r="F429" i="57" s="1"/>
  <c r="C25" i="57"/>
  <c r="F25" i="57" s="1"/>
  <c r="C66" i="57"/>
  <c r="F66" i="57" s="1"/>
  <c r="C398" i="57"/>
  <c r="F398" i="57" s="1"/>
  <c r="C1029" i="57"/>
  <c r="F1029" i="57" s="1"/>
  <c r="C413" i="57"/>
  <c r="F413" i="57" s="1"/>
  <c r="C218" i="57"/>
  <c r="F218" i="57" s="1"/>
  <c r="C1010" i="57"/>
  <c r="F1010" i="57" s="1"/>
  <c r="C968" i="57"/>
  <c r="F968" i="57" s="1"/>
  <c r="C1184" i="57"/>
  <c r="F1184" i="57" s="1"/>
  <c r="C1001" i="57"/>
  <c r="F1001" i="57" s="1"/>
  <c r="C1206" i="57"/>
  <c r="F1206" i="57" s="1"/>
  <c r="C55" i="57"/>
  <c r="F55" i="57" s="1"/>
  <c r="C459" i="57"/>
  <c r="F459" i="57" s="1"/>
  <c r="C187" i="57"/>
  <c r="F187" i="57" s="1"/>
  <c r="C400" i="57"/>
  <c r="F400" i="57" s="1"/>
  <c r="C456" i="57"/>
  <c r="F456" i="57" s="1"/>
  <c r="C955" i="57"/>
  <c r="F955" i="57" s="1"/>
  <c r="C972" i="57"/>
  <c r="F972" i="57" s="1"/>
  <c r="C68" i="57"/>
  <c r="F68" i="57" s="1"/>
  <c r="C415" i="57"/>
  <c r="F415" i="57" s="1"/>
  <c r="C191" i="57"/>
  <c r="F191" i="57" s="1"/>
  <c r="C238" i="57"/>
  <c r="F238" i="57" s="1"/>
  <c r="C236" i="57"/>
  <c r="F236" i="57" s="1"/>
  <c r="C2" i="57"/>
  <c r="F2" i="57" s="1"/>
  <c r="C1030" i="57"/>
  <c r="F1030" i="57" s="1"/>
  <c r="C1222" i="57"/>
  <c r="F1222" i="57" s="1"/>
  <c r="C1267" i="57"/>
  <c r="F1267" i="57" s="1"/>
  <c r="C13" i="57"/>
  <c r="F13" i="57" s="1"/>
  <c r="C28" i="57"/>
  <c r="F28" i="57" s="1"/>
  <c r="C980" i="57"/>
  <c r="F980" i="57" s="1"/>
  <c r="C1291" i="57"/>
  <c r="F1291" i="57" s="1"/>
  <c r="C156" i="57"/>
  <c r="F156" i="57" s="1"/>
  <c r="C435" i="57"/>
  <c r="F435" i="57" s="1"/>
  <c r="C394" i="57"/>
  <c r="F394" i="57" s="1"/>
  <c r="C200" i="57"/>
  <c r="F200" i="57" s="1"/>
  <c r="C999" i="57"/>
  <c r="F999" i="57" s="1"/>
  <c r="C395" i="57"/>
  <c r="F395" i="57" s="1"/>
  <c r="C225" i="57"/>
  <c r="F225" i="57" s="1"/>
  <c r="C1036" i="57"/>
  <c r="F1036" i="57" s="1"/>
  <c r="C465" i="57"/>
  <c r="F465" i="57" s="1"/>
  <c r="C1062" i="57"/>
  <c r="F1062" i="57" s="1"/>
  <c r="C1011" i="57"/>
  <c r="F1011" i="57" s="1"/>
  <c r="C1200" i="57"/>
  <c r="F1200" i="57" s="1"/>
  <c r="C1061" i="57"/>
  <c r="F1061" i="57" s="1"/>
  <c r="C188" i="57"/>
  <c r="F188" i="57" s="1"/>
  <c r="C958" i="57"/>
  <c r="F958" i="57" s="1"/>
  <c r="C227" i="57"/>
  <c r="F227" i="57" s="1"/>
  <c r="C463" i="57"/>
  <c r="F463" i="57" s="1"/>
  <c r="C54" i="57"/>
  <c r="F54" i="57" s="1"/>
  <c r="C24" i="57"/>
  <c r="F24" i="57" s="1"/>
  <c r="C12" i="57"/>
  <c r="F12" i="57" s="1"/>
  <c r="C976" i="57"/>
  <c r="F976" i="57" s="1"/>
  <c r="C1051" i="57"/>
  <c r="F1051" i="57" s="1"/>
  <c r="C1006" i="57"/>
  <c r="F1006" i="57" s="1"/>
  <c r="C1204" i="57"/>
  <c r="F1204" i="57" s="1"/>
  <c r="G1234" i="57"/>
  <c r="G1415" i="57"/>
  <c r="G245" i="57"/>
  <c r="G991" i="57"/>
  <c r="G1204" i="57"/>
  <c r="G164" i="57"/>
  <c r="G1010" i="57"/>
  <c r="G1257" i="57"/>
  <c r="G995" i="57"/>
  <c r="G1060" i="57"/>
  <c r="G464" i="57"/>
  <c r="G460" i="57"/>
  <c r="G445" i="57"/>
  <c r="G1223" i="57"/>
  <c r="G376" i="57"/>
  <c r="G1228" i="57"/>
  <c r="G432" i="57"/>
  <c r="G1253" i="57"/>
  <c r="G232" i="57"/>
  <c r="G1054" i="57"/>
  <c r="B2" i="21"/>
  <c r="G374" i="57"/>
  <c r="G1040" i="57"/>
  <c r="G1210" i="57"/>
  <c r="G160" i="57"/>
  <c r="G402" i="57"/>
  <c r="G454" i="57"/>
  <c r="O155" i="61"/>
  <c r="P82" i="61"/>
  <c r="N44" i="65"/>
  <c r="P143" i="64"/>
  <c r="O143" i="64"/>
  <c r="I250" i="63"/>
  <c r="Q250" i="63" s="1"/>
  <c r="I24" i="63"/>
  <c r="Q24" i="63" s="1"/>
  <c r="I70" i="63"/>
  <c r="I334" i="63"/>
  <c r="Q334" i="63" s="1"/>
  <c r="I42" i="63"/>
  <c r="I125" i="63"/>
  <c r="I179" i="63"/>
  <c r="Q179" i="63" s="1"/>
  <c r="I61" i="63"/>
  <c r="Q61" i="63" s="1"/>
  <c r="I261" i="63"/>
  <c r="Q261" i="63" s="1"/>
  <c r="I204" i="63"/>
  <c r="I191" i="63"/>
  <c r="I75" i="63"/>
  <c r="Q75" i="63" s="1"/>
  <c r="I14" i="63"/>
  <c r="Q14" i="63" s="1"/>
  <c r="I41" i="63"/>
  <c r="I96" i="63"/>
  <c r="Q96" i="63" s="1"/>
  <c r="I39" i="63"/>
  <c r="I320" i="63"/>
  <c r="I162" i="63"/>
  <c r="I86" i="63"/>
  <c r="I344" i="63"/>
  <c r="Q344" i="63" s="1"/>
  <c r="I274" i="63"/>
  <c r="Q274" i="63" s="1"/>
  <c r="I341" i="63"/>
  <c r="Q341" i="63" s="1"/>
  <c r="I192" i="63"/>
  <c r="Q192" i="63" s="1"/>
  <c r="I76" i="63"/>
  <c r="I276" i="63"/>
  <c r="Q276" i="63" s="1"/>
  <c r="I296" i="63"/>
  <c r="I225" i="63"/>
  <c r="I193" i="63"/>
  <c r="I33" i="63"/>
  <c r="I99" i="63"/>
  <c r="I216" i="63"/>
  <c r="I16" i="63"/>
  <c r="Q16" i="63" s="1"/>
  <c r="I190" i="63"/>
  <c r="Q190" i="63" s="1"/>
  <c r="I107" i="63"/>
  <c r="I195" i="63"/>
  <c r="I176" i="63"/>
  <c r="Q176" i="63" s="1"/>
  <c r="I188" i="63"/>
  <c r="Q188" i="63" s="1"/>
  <c r="I210" i="63"/>
  <c r="Q210" i="63" s="1"/>
  <c r="I321" i="63"/>
  <c r="I251" i="63"/>
  <c r="I128" i="63"/>
  <c r="Q128" i="63" s="1"/>
  <c r="I262" i="63"/>
  <c r="I174" i="63"/>
  <c r="Q174" i="63" s="1"/>
  <c r="I137" i="63"/>
  <c r="I74" i="63"/>
  <c r="Q74" i="63" s="1"/>
  <c r="I53" i="63"/>
  <c r="I280" i="63"/>
  <c r="I118" i="63"/>
  <c r="I207" i="63"/>
  <c r="Q207" i="63" s="1"/>
  <c r="I71" i="63"/>
  <c r="I267" i="63"/>
  <c r="I173" i="63"/>
  <c r="Q173" i="63" s="1"/>
  <c r="I303" i="63"/>
  <c r="I130" i="63"/>
  <c r="I60" i="63"/>
  <c r="I18" i="63"/>
  <c r="Q18" i="63" s="1"/>
  <c r="I156" i="63"/>
  <c r="I140" i="63"/>
  <c r="Q140" i="63" s="1"/>
  <c r="I104" i="63"/>
  <c r="I234" i="63"/>
  <c r="I121" i="63"/>
  <c r="Q121" i="63" s="1"/>
  <c r="I10" i="63"/>
  <c r="I69" i="63"/>
  <c r="I237" i="63"/>
  <c r="Q237" i="63" s="1"/>
  <c r="I312" i="63"/>
  <c r="Q312" i="63" s="1"/>
  <c r="I328" i="63"/>
  <c r="Q328" i="63" s="1"/>
  <c r="I314" i="63"/>
  <c r="I58" i="63"/>
  <c r="I95" i="63"/>
  <c r="Q95" i="63" s="1"/>
  <c r="I304" i="63"/>
  <c r="Q304" i="63" s="1"/>
  <c r="I230" i="63"/>
  <c r="Q230" i="63" s="1"/>
  <c r="I148" i="63"/>
  <c r="I288" i="63"/>
  <c r="Q288" i="63" s="1"/>
  <c r="I263" i="63"/>
  <c r="I295" i="63"/>
  <c r="Q295" i="63" s="1"/>
  <c r="I211" i="63"/>
  <c r="I185" i="63"/>
  <c r="I219" i="63"/>
  <c r="I158" i="63"/>
  <c r="I80" i="63"/>
  <c r="I183" i="63"/>
  <c r="Q183" i="63" s="1"/>
  <c r="I290" i="63"/>
  <c r="I147" i="63"/>
  <c r="I293" i="63"/>
  <c r="I340" i="63"/>
  <c r="I209" i="63"/>
  <c r="Q209" i="63" s="1"/>
  <c r="I29" i="63"/>
  <c r="I115" i="63"/>
  <c r="Q115" i="63" s="1"/>
  <c r="I343" i="63"/>
  <c r="I159" i="63"/>
  <c r="Q159" i="63" s="1"/>
  <c r="I282" i="63"/>
  <c r="I336" i="63"/>
  <c r="Q336" i="63" s="1"/>
  <c r="I313" i="63"/>
  <c r="I91" i="63"/>
  <c r="I308" i="63"/>
  <c r="I145" i="63"/>
  <c r="I224" i="63"/>
  <c r="Q224" i="63" s="1"/>
  <c r="I222" i="63"/>
  <c r="I186" i="63"/>
  <c r="Q186" i="63" s="1"/>
  <c r="I324" i="63"/>
  <c r="I317" i="63"/>
  <c r="I28" i="63"/>
  <c r="I27" i="63"/>
  <c r="I333" i="63"/>
  <c r="Q333" i="63" s="1"/>
  <c r="I169" i="63"/>
  <c r="Q169" i="63" s="1"/>
  <c r="I97" i="63"/>
  <c r="Q97" i="63" s="1"/>
  <c r="I103" i="63"/>
  <c r="Q103" i="63" s="1"/>
  <c r="I284" i="63"/>
  <c r="Q284" i="63" s="1"/>
  <c r="I231" i="63"/>
  <c r="Q231" i="63" s="1"/>
  <c r="I6" i="63"/>
  <c r="I196" i="63"/>
  <c r="I194" i="63"/>
  <c r="Q194" i="63" s="1"/>
  <c r="I270" i="63"/>
  <c r="Q270" i="63" s="1"/>
  <c r="I62" i="63"/>
  <c r="I90" i="63"/>
  <c r="Q90" i="63" s="1"/>
  <c r="I281" i="63"/>
  <c r="Q281" i="63" s="1"/>
  <c r="I123" i="63"/>
  <c r="Q123" i="63" s="1"/>
  <c r="I199" i="63"/>
  <c r="I141" i="63"/>
  <c r="Q141" i="63" s="1"/>
  <c r="I102" i="63"/>
  <c r="I300" i="63"/>
  <c r="Q300" i="63" s="1"/>
  <c r="I349" i="63"/>
  <c r="Q349" i="63" s="1"/>
  <c r="I49" i="63"/>
  <c r="I200" i="63"/>
  <c r="Q200" i="63" s="1"/>
  <c r="I89" i="63"/>
  <c r="I120" i="63"/>
  <c r="Q120" i="63" s="1"/>
  <c r="I269" i="63"/>
  <c r="Q269" i="63" s="1"/>
  <c r="I50" i="63"/>
  <c r="I129" i="63"/>
  <c r="Q129" i="63" s="1"/>
  <c r="I235" i="63"/>
  <c r="I220" i="63"/>
  <c r="I171" i="63"/>
  <c r="I144" i="63"/>
  <c r="I335" i="63"/>
  <c r="I215" i="63"/>
  <c r="I59" i="63"/>
  <c r="Q59" i="63" s="1"/>
  <c r="I346" i="63"/>
  <c r="Q346" i="63" s="1"/>
  <c r="I84" i="63"/>
  <c r="Q84" i="63" s="1"/>
  <c r="I68" i="63"/>
  <c r="Q68" i="63" s="1"/>
  <c r="I338" i="63"/>
  <c r="I197" i="63"/>
  <c r="Q197" i="63" s="1"/>
  <c r="I292" i="63"/>
  <c r="I134" i="63"/>
  <c r="Q134" i="63" s="1"/>
  <c r="I101" i="63"/>
  <c r="I297" i="63"/>
  <c r="Q297" i="63" s="1"/>
  <c r="I326" i="63"/>
  <c r="Q326" i="63" s="1"/>
  <c r="I348" i="63"/>
  <c r="Q348" i="63" s="1"/>
  <c r="I332" i="63"/>
  <c r="Q332" i="63" s="1"/>
  <c r="I291" i="63"/>
  <c r="I151" i="63"/>
  <c r="I187" i="63"/>
  <c r="Q187" i="63" s="1"/>
  <c r="I305" i="63"/>
  <c r="I116" i="63"/>
  <c r="Q116" i="63" s="1"/>
  <c r="I278" i="63"/>
  <c r="I110" i="63"/>
  <c r="Q110" i="63" s="1"/>
  <c r="I8" i="63"/>
  <c r="Q8" i="63" s="1"/>
  <c r="I66" i="63"/>
  <c r="Q66" i="63" s="1"/>
  <c r="I342" i="63"/>
  <c r="I329" i="63"/>
  <c r="Q329" i="63" s="1"/>
  <c r="I294" i="63"/>
  <c r="I319" i="63"/>
  <c r="Q319" i="63" s="1"/>
  <c r="I175" i="63"/>
  <c r="I72" i="63"/>
  <c r="Q72" i="63" s="1"/>
  <c r="I264" i="63"/>
  <c r="Q264" i="63" s="1"/>
  <c r="I243" i="63"/>
  <c r="I350" i="63"/>
  <c r="I45" i="63"/>
  <c r="Q45" i="63" s="1"/>
  <c r="I26" i="63"/>
  <c r="I172" i="63"/>
  <c r="Q172" i="63" s="1"/>
  <c r="I259" i="63"/>
  <c r="I20" i="63"/>
  <c r="Q20" i="63" s="1"/>
  <c r="I127" i="63"/>
  <c r="I138" i="63"/>
  <c r="I325" i="63"/>
  <c r="I157" i="63"/>
  <c r="Q157" i="63" s="1"/>
  <c r="I301" i="63"/>
  <c r="I299" i="63"/>
  <c r="Q299" i="63" s="1"/>
  <c r="I337" i="63"/>
  <c r="I310" i="63"/>
  <c r="Q310" i="63" s="1"/>
  <c r="I255" i="63"/>
  <c r="Q255" i="63" s="1"/>
  <c r="I92" i="63"/>
  <c r="I240" i="63"/>
  <c r="Q240" i="63" s="1"/>
  <c r="I160" i="63"/>
  <c r="Q160" i="63" s="1"/>
  <c r="I322" i="63"/>
  <c r="I44" i="63"/>
  <c r="Q44" i="63" s="1"/>
  <c r="I286" i="63"/>
  <c r="I56" i="63"/>
  <c r="I238" i="63"/>
  <c r="I257" i="63"/>
  <c r="I82" i="63"/>
  <c r="Q82" i="63" s="1"/>
  <c r="I153" i="63"/>
  <c r="I203" i="63"/>
  <c r="Q203" i="63" s="1"/>
  <c r="I167" i="63"/>
  <c r="Q167" i="63" s="1"/>
  <c r="I54" i="63"/>
  <c r="I146" i="63"/>
  <c r="Q146" i="63" s="1"/>
  <c r="I266" i="63"/>
  <c r="Q266" i="63" s="1"/>
  <c r="I67" i="63"/>
  <c r="I155" i="63"/>
  <c r="Q155" i="63" s="1"/>
  <c r="I339" i="63"/>
  <c r="I94" i="63"/>
  <c r="I65" i="63"/>
  <c r="Q65" i="63" s="1"/>
  <c r="I109" i="63"/>
  <c r="Q109" i="63" s="1"/>
  <c r="I315" i="63"/>
  <c r="Q315" i="63" s="1"/>
  <c r="I283" i="63"/>
  <c r="Q283" i="63" s="1"/>
  <c r="I25" i="63"/>
  <c r="I98" i="63"/>
  <c r="I298" i="63"/>
  <c r="Q298" i="63" s="1"/>
  <c r="I189" i="63"/>
  <c r="I327" i="63"/>
  <c r="Q327" i="63" s="1"/>
  <c r="I52" i="63"/>
  <c r="I55" i="63"/>
  <c r="I108" i="63"/>
  <c r="I21" i="63"/>
  <c r="I217" i="63"/>
  <c r="Q217" i="63" s="1"/>
  <c r="I11" i="63"/>
  <c r="I289" i="63"/>
  <c r="I133" i="63"/>
  <c r="I132" i="63"/>
  <c r="Q132" i="63" s="1"/>
  <c r="I77" i="63"/>
  <c r="Q77" i="63" s="1"/>
  <c r="I228" i="63"/>
  <c r="I239" i="63"/>
  <c r="Q239" i="63" s="1"/>
  <c r="I143" i="63"/>
  <c r="Q143" i="63" s="1"/>
  <c r="I13" i="63"/>
  <c r="I306" i="63"/>
  <c r="I9" i="63"/>
  <c r="Q9" i="63" s="1"/>
  <c r="I201" i="63"/>
  <c r="I307" i="63"/>
  <c r="Q307" i="63" s="1"/>
  <c r="I122" i="63"/>
  <c r="I17" i="63"/>
  <c r="I40" i="63"/>
  <c r="Q40" i="63" s="1"/>
  <c r="I135" i="63"/>
  <c r="I136" i="63"/>
  <c r="I178" i="63"/>
  <c r="Q178" i="63" s="1"/>
  <c r="I302" i="63"/>
  <c r="I248" i="63"/>
  <c r="Q248" i="63" s="1"/>
  <c r="I161" i="63"/>
  <c r="Q161" i="63" s="1"/>
  <c r="I232" i="63"/>
  <c r="I15" i="63"/>
  <c r="I177" i="63"/>
  <c r="Q177" i="63" s="1"/>
  <c r="I154" i="63"/>
  <c r="Q154" i="63" s="1"/>
  <c r="I277" i="63"/>
  <c r="Q277" i="63" s="1"/>
  <c r="I241" i="63"/>
  <c r="Q241" i="63" s="1"/>
  <c r="I245" i="63"/>
  <c r="I182" i="63"/>
  <c r="I83" i="63"/>
  <c r="Q83" i="63" s="1"/>
  <c r="I126" i="63"/>
  <c r="I275" i="63"/>
  <c r="I246" i="63"/>
  <c r="I265" i="63"/>
  <c r="I63" i="63"/>
  <c r="I268" i="63"/>
  <c r="Q268" i="63" s="1"/>
  <c r="I273" i="63"/>
  <c r="I260" i="63"/>
  <c r="I345" i="63"/>
  <c r="Q345" i="63" s="1"/>
  <c r="I205" i="63"/>
  <c r="I256" i="63"/>
  <c r="I316" i="63"/>
  <c r="I330" i="63"/>
  <c r="Q330" i="63" s="1"/>
  <c r="I198" i="63"/>
  <c r="I272" i="63"/>
  <c r="I43" i="63"/>
  <c r="I111" i="63"/>
  <c r="I218" i="63"/>
  <c r="Q218" i="63" s="1"/>
  <c r="I3" i="63"/>
  <c r="I252" i="63"/>
  <c r="Q252" i="63" s="1"/>
  <c r="I271" i="63"/>
  <c r="I117" i="63"/>
  <c r="I233" i="63"/>
  <c r="I253" i="63"/>
  <c r="Q253" i="63" s="1"/>
  <c r="I32" i="63"/>
  <c r="I23" i="63"/>
  <c r="Q23" i="63" s="1"/>
  <c r="I34" i="63"/>
  <c r="Q34" i="63" s="1"/>
  <c r="I244" i="63"/>
  <c r="I258" i="63"/>
  <c r="I212" i="63"/>
  <c r="Q212" i="63" s="1"/>
  <c r="I37" i="63"/>
  <c r="Q37" i="63" s="1"/>
  <c r="I181" i="63"/>
  <c r="Q181" i="63" s="1"/>
  <c r="I31" i="63"/>
  <c r="Q31" i="63" s="1"/>
  <c r="I48" i="63"/>
  <c r="I47" i="63"/>
  <c r="I318" i="63"/>
  <c r="Q318" i="63" s="1"/>
  <c r="I184" i="63"/>
  <c r="Q184" i="63" s="1"/>
  <c r="I347" i="63"/>
  <c r="I139" i="63"/>
  <c r="I79" i="63"/>
  <c r="I57" i="63"/>
  <c r="Q57" i="63" s="1"/>
  <c r="I113" i="63"/>
  <c r="Q113" i="63" s="1"/>
  <c r="I73" i="63"/>
  <c r="I202" i="63"/>
  <c r="Q202" i="63" s="1"/>
  <c r="I206" i="63"/>
  <c r="Q206" i="63" s="1"/>
  <c r="I81" i="63"/>
  <c r="I119" i="63"/>
  <c r="Q119" i="63" s="1"/>
  <c r="I163" i="63"/>
  <c r="I12" i="63"/>
  <c r="I114" i="63"/>
  <c r="I229" i="63"/>
  <c r="I30" i="63"/>
  <c r="Q30" i="63" s="1"/>
  <c r="I165" i="63"/>
  <c r="Q165" i="63" s="1"/>
  <c r="I226" i="63"/>
  <c r="Q226" i="63" s="1"/>
  <c r="I166" i="63"/>
  <c r="Q166" i="63" s="1"/>
  <c r="I287" i="63"/>
  <c r="Q287" i="63" s="1"/>
  <c r="I242" i="63"/>
  <c r="I236" i="63"/>
  <c r="I112" i="63"/>
  <c r="Q112" i="63" s="1"/>
  <c r="I227" i="63"/>
  <c r="I168" i="63"/>
  <c r="I180" i="63"/>
  <c r="Q180" i="63" s="1"/>
  <c r="I78" i="63"/>
  <c r="Q78" i="63" s="1"/>
  <c r="I331" i="63"/>
  <c r="I87" i="63"/>
  <c r="I85" i="63"/>
  <c r="Q85" i="63" s="1"/>
  <c r="I51" i="63"/>
  <c r="I149" i="63"/>
  <c r="Q149" i="63" s="1"/>
  <c r="I249" i="63"/>
  <c r="Q249" i="63" s="1"/>
  <c r="I93" i="63"/>
  <c r="I106" i="63"/>
  <c r="Q106" i="63" s="1"/>
  <c r="I19" i="63"/>
  <c r="Q19" i="63" s="1"/>
  <c r="I223" i="63"/>
  <c r="Q223" i="63" s="1"/>
  <c r="I4" i="63"/>
  <c r="I38" i="63"/>
  <c r="Q38" i="63" s="1"/>
  <c r="I131" i="63"/>
  <c r="Q131" i="63" s="1"/>
  <c r="I311" i="63"/>
  <c r="Q311" i="63" s="1"/>
  <c r="I100" i="63"/>
  <c r="I279" i="63"/>
  <c r="I124" i="63"/>
  <c r="I214" i="63"/>
  <c r="I36" i="63"/>
  <c r="I309" i="63"/>
  <c r="I164" i="63"/>
  <c r="Q164" i="63" s="1"/>
  <c r="I64" i="63"/>
  <c r="I208" i="63"/>
  <c r="Q208" i="63" s="1"/>
  <c r="I221" i="63"/>
  <c r="Q221" i="63" s="1"/>
  <c r="I170" i="63"/>
  <c r="I247" i="63"/>
  <c r="I7" i="63"/>
  <c r="Q7" i="63" s="1"/>
  <c r="I285" i="63"/>
  <c r="Q285" i="63" s="1"/>
  <c r="I46" i="63"/>
  <c r="I22" i="63"/>
  <c r="I150" i="63"/>
  <c r="I88" i="63"/>
  <c r="Q88" i="63" s="1"/>
  <c r="I213" i="63"/>
  <c r="Q213" i="63" s="1"/>
  <c r="Q2" i="63"/>
  <c r="I35" i="63"/>
  <c r="Q35" i="63" s="1"/>
  <c r="I105" i="63"/>
  <c r="I142" i="63"/>
  <c r="Q142" i="63" s="1"/>
  <c r="I323" i="63"/>
  <c r="I254" i="63"/>
  <c r="Q254" i="63" s="1"/>
  <c r="I152" i="63"/>
  <c r="Q152" i="63" s="1"/>
  <c r="N20" i="64"/>
  <c r="Q11" i="62"/>
  <c r="Q8" i="62"/>
  <c r="N46" i="60"/>
  <c r="O18" i="60"/>
  <c r="N18" i="60"/>
  <c r="O58" i="60"/>
  <c r="N20" i="60"/>
  <c r="O20" i="60"/>
  <c r="N72" i="60"/>
  <c r="O4" i="62"/>
  <c r="O11" i="62"/>
  <c r="P11" i="62"/>
  <c r="N44" i="60"/>
  <c r="O41" i="64"/>
  <c r="Q23" i="61"/>
  <c r="N159" i="64"/>
  <c r="O159" i="64"/>
  <c r="P55" i="64"/>
  <c r="O55" i="64"/>
  <c r="O136" i="64"/>
  <c r="N63" i="61"/>
  <c r="C842" i="57"/>
  <c r="F842" i="57" s="1"/>
  <c r="C691" i="57"/>
  <c r="F691" i="57" s="1"/>
  <c r="C732" i="57"/>
  <c r="F732" i="57" s="1"/>
  <c r="C719" i="57"/>
  <c r="F719" i="57" s="1"/>
  <c r="C880" i="57"/>
  <c r="F880" i="57" s="1"/>
  <c r="C873" i="57"/>
  <c r="F873" i="57" s="1"/>
  <c r="C862" i="57"/>
  <c r="F862" i="57" s="1"/>
  <c r="C869" i="57"/>
  <c r="F869" i="57" s="1"/>
  <c r="C716" i="57"/>
  <c r="F716" i="57" s="1"/>
  <c r="C686" i="57"/>
  <c r="F686" i="57" s="1"/>
  <c r="C847" i="57"/>
  <c r="F847" i="57" s="1"/>
  <c r="C692" i="57"/>
  <c r="F692" i="57" s="1"/>
  <c r="C724" i="57"/>
  <c r="F724" i="57" s="1"/>
  <c r="C824" i="57"/>
  <c r="F824" i="57" s="1"/>
  <c r="C856" i="57"/>
  <c r="F856" i="57" s="1"/>
  <c r="C821" i="57"/>
  <c r="F821" i="57" s="1"/>
  <c r="C835" i="57"/>
  <c r="F835" i="57" s="1"/>
  <c r="C871" i="57"/>
  <c r="F871" i="57" s="1"/>
  <c r="C849" i="57"/>
  <c r="F849" i="57" s="1"/>
  <c r="C881" i="57"/>
  <c r="F881" i="57" s="1"/>
  <c r="C721" i="57"/>
  <c r="F721" i="57" s="1"/>
  <c r="C694" i="57"/>
  <c r="F694" i="57" s="1"/>
  <c r="C728" i="57"/>
  <c r="F728" i="57" s="1"/>
  <c r="C830" i="57"/>
  <c r="F830" i="57" s="1"/>
  <c r="C874" i="57"/>
  <c r="F874" i="57" s="1"/>
  <c r="C877" i="57"/>
  <c r="F877" i="57" s="1"/>
  <c r="C729" i="57"/>
  <c r="F729" i="57" s="1"/>
  <c r="C688" i="57"/>
  <c r="F688" i="57" s="1"/>
  <c r="C722" i="57"/>
  <c r="F722" i="57" s="1"/>
  <c r="C844" i="57"/>
  <c r="F844" i="57" s="1"/>
  <c r="C687" i="57"/>
  <c r="F687" i="57" s="1"/>
  <c r="C883" i="57"/>
  <c r="F883" i="57" s="1"/>
  <c r="C853" i="57"/>
  <c r="F853" i="57" s="1"/>
  <c r="C848" i="57"/>
  <c r="F848" i="57" s="1"/>
  <c r="C734" i="57"/>
  <c r="F734" i="57" s="1"/>
  <c r="C875" i="57"/>
  <c r="F875" i="57" s="1"/>
  <c r="C843" i="57"/>
  <c r="F843" i="57" s="1"/>
  <c r="C701" i="57"/>
  <c r="F701" i="57" s="1"/>
  <c r="C698" i="57"/>
  <c r="F698" i="57" s="1"/>
  <c r="C858" i="57"/>
  <c r="F858" i="57" s="1"/>
  <c r="C730" i="57"/>
  <c r="F730" i="57" s="1"/>
  <c r="C846" i="57"/>
  <c r="F846" i="57" s="1"/>
  <c r="C695" i="57"/>
  <c r="F695" i="57" s="1"/>
  <c r="C731" i="57"/>
  <c r="F731" i="57" s="1"/>
  <c r="C713" i="57"/>
  <c r="F713" i="57" s="1"/>
  <c r="C750" i="57"/>
  <c r="F750" i="57" s="1"/>
  <c r="C712" i="57"/>
  <c r="F712" i="57" s="1"/>
  <c r="C840" i="57"/>
  <c r="F840" i="57" s="1"/>
  <c r="C837" i="57"/>
  <c r="F837" i="57" s="1"/>
  <c r="C823" i="57"/>
  <c r="F823" i="57" s="1"/>
  <c r="C741" i="57"/>
  <c r="F741" i="57" s="1"/>
  <c r="C710" i="57"/>
  <c r="F710" i="57" s="1"/>
  <c r="C852" i="57"/>
  <c r="F852" i="57" s="1"/>
  <c r="C749" i="57"/>
  <c r="F749" i="57" s="1"/>
  <c r="C704" i="57"/>
  <c r="F704" i="57" s="1"/>
  <c r="C866" i="57"/>
  <c r="F866" i="57" s="1"/>
  <c r="C868" i="57"/>
  <c r="F868" i="57" s="1"/>
  <c r="C878" i="57"/>
  <c r="F878" i="57" s="1"/>
  <c r="C859" i="57"/>
  <c r="F859" i="57" s="1"/>
  <c r="C705" i="57"/>
  <c r="F705" i="57" s="1"/>
  <c r="C748" i="57"/>
  <c r="F748" i="57" s="1"/>
  <c r="C703" i="57"/>
  <c r="F703" i="57" s="1"/>
  <c r="C826" i="57"/>
  <c r="F826" i="57" s="1"/>
  <c r="C715" i="57"/>
  <c r="F715" i="57" s="1"/>
  <c r="C700" i="57"/>
  <c r="F700" i="57" s="1"/>
  <c r="C696" i="57"/>
  <c r="F696" i="57" s="1"/>
  <c r="C744" i="57"/>
  <c r="F744" i="57" s="1"/>
  <c r="C855" i="57"/>
  <c r="F855" i="57" s="1"/>
  <c r="C699" i="57"/>
  <c r="F699" i="57" s="1"/>
  <c r="C867" i="57"/>
  <c r="F867" i="57" s="1"/>
  <c r="C822" i="57"/>
  <c r="F822" i="57" s="1"/>
  <c r="C711" i="57"/>
  <c r="F711" i="57" s="1"/>
  <c r="C879" i="57"/>
  <c r="F879" i="57" s="1"/>
  <c r="C838" i="57"/>
  <c r="F838" i="57" s="1"/>
  <c r="C872" i="57"/>
  <c r="F872" i="57" s="1"/>
  <c r="C865" i="57"/>
  <c r="F865" i="57" s="1"/>
  <c r="C746" i="57"/>
  <c r="F746" i="57" s="1"/>
  <c r="C707" i="57"/>
  <c r="F707" i="57" s="1"/>
  <c r="C717" i="57"/>
  <c r="F717" i="57" s="1"/>
  <c r="C825" i="57"/>
  <c r="F825" i="57" s="1"/>
  <c r="C882" i="57"/>
  <c r="F882" i="57" s="1"/>
  <c r="C714" i="57"/>
  <c r="F714" i="57" s="1"/>
  <c r="C831" i="57"/>
  <c r="F831" i="57" s="1"/>
  <c r="C828" i="57"/>
  <c r="F828" i="57" s="1"/>
  <c r="C725" i="57"/>
  <c r="F725" i="57" s="1"/>
  <c r="C850" i="57"/>
  <c r="F850" i="57" s="1"/>
  <c r="C720" i="57"/>
  <c r="F720" i="57" s="1"/>
  <c r="C697" i="57"/>
  <c r="F697" i="57" s="1"/>
  <c r="C870" i="57"/>
  <c r="F870" i="57" s="1"/>
  <c r="C845" i="57"/>
  <c r="F845" i="57" s="1"/>
  <c r="C693" i="57"/>
  <c r="F693" i="57" s="1"/>
  <c r="C740" i="57"/>
  <c r="F740" i="57" s="1"/>
  <c r="C718" i="57"/>
  <c r="F718" i="57" s="1"/>
  <c r="C689" i="57"/>
  <c r="F689" i="57" s="1"/>
  <c r="C751" i="57"/>
  <c r="F751" i="57" s="1"/>
  <c r="C819" i="57"/>
  <c r="F819" i="57" s="1"/>
  <c r="C863" i="57"/>
  <c r="F863" i="57" s="1"/>
  <c r="C723" i="57"/>
  <c r="F723" i="57" s="1"/>
  <c r="C737" i="57"/>
  <c r="F737" i="57" s="1"/>
  <c r="C709" i="57"/>
  <c r="F709" i="57" s="1"/>
  <c r="C702" i="57"/>
  <c r="F702" i="57" s="1"/>
  <c r="C727" i="57"/>
  <c r="F727" i="57" s="1"/>
  <c r="C736" i="57"/>
  <c r="F736" i="57" s="1"/>
  <c r="C743" i="57"/>
  <c r="F743" i="57" s="1"/>
  <c r="C690" i="57"/>
  <c r="F690" i="57" s="1"/>
  <c r="C841" i="57"/>
  <c r="F841" i="57" s="1"/>
  <c r="C739" i="57"/>
  <c r="F739" i="57" s="1"/>
  <c r="C854" i="57"/>
  <c r="F854" i="57" s="1"/>
  <c r="C836" i="57"/>
  <c r="F836" i="57" s="1"/>
  <c r="C747" i="57"/>
  <c r="F747" i="57" s="1"/>
  <c r="C742" i="57"/>
  <c r="F742" i="57" s="1"/>
  <c r="C857" i="57"/>
  <c r="F857" i="57" s="1"/>
  <c r="C827" i="57"/>
  <c r="F827" i="57" s="1"/>
  <c r="C833" i="57"/>
  <c r="F833" i="57" s="1"/>
  <c r="C708" i="57"/>
  <c r="F708" i="57" s="1"/>
  <c r="C876" i="57"/>
  <c r="F876" i="57" s="1"/>
  <c r="C726" i="57"/>
  <c r="F726" i="57" s="1"/>
  <c r="C735" i="57"/>
  <c r="F735" i="57" s="1"/>
  <c r="C829" i="57"/>
  <c r="F829" i="57" s="1"/>
  <c r="C818" i="57"/>
  <c r="F818" i="57" s="1"/>
  <c r="C738" i="57"/>
  <c r="F738" i="57" s="1"/>
  <c r="C706" i="57"/>
  <c r="F706" i="57" s="1"/>
  <c r="C839" i="57"/>
  <c r="F839" i="57" s="1"/>
  <c r="C820" i="57"/>
  <c r="F820" i="57" s="1"/>
  <c r="C745" i="57"/>
  <c r="F745" i="57" s="1"/>
  <c r="C851" i="57"/>
  <c r="F851" i="57" s="1"/>
  <c r="C733" i="57"/>
  <c r="F733" i="57" s="1"/>
  <c r="C861" i="57"/>
  <c r="F861" i="57" s="1"/>
  <c r="C864" i="57"/>
  <c r="F864" i="57" s="1"/>
  <c r="C834" i="57"/>
  <c r="F834" i="57" s="1"/>
  <c r="C832" i="57"/>
  <c r="F832" i="57" s="1"/>
  <c r="C860" i="57"/>
  <c r="F860" i="57" s="1"/>
  <c r="N190" i="61"/>
  <c r="Q4" i="62"/>
  <c r="Q5" i="62"/>
  <c r="O62" i="60"/>
  <c r="O17" i="60"/>
  <c r="N17" i="60"/>
  <c r="N55" i="60"/>
  <c r="O55" i="60"/>
  <c r="N50" i="60"/>
  <c r="N63" i="60"/>
  <c r="N287" i="61"/>
  <c r="Q314" i="61"/>
  <c r="O100" i="61"/>
  <c r="N100" i="61"/>
  <c r="G150" i="63"/>
  <c r="N150" i="63" s="1"/>
  <c r="G15" i="63"/>
  <c r="G185" i="63"/>
  <c r="N185" i="63" s="1"/>
  <c r="G188" i="63"/>
  <c r="G174" i="63"/>
  <c r="N174" i="63" s="1"/>
  <c r="G16" i="63"/>
  <c r="G202" i="63"/>
  <c r="N202" i="63" s="1"/>
  <c r="G73" i="63"/>
  <c r="G155" i="63"/>
  <c r="N155" i="63" s="1"/>
  <c r="G310" i="63"/>
  <c r="N310" i="63" s="1"/>
  <c r="G33" i="63"/>
  <c r="G21" i="63"/>
  <c r="G68" i="63"/>
  <c r="N68" i="63" s="1"/>
  <c r="G4" i="63"/>
  <c r="G132" i="63"/>
  <c r="N132" i="63" s="1"/>
  <c r="G345" i="63"/>
  <c r="N345" i="63" s="1"/>
  <c r="G60" i="63"/>
  <c r="G117" i="63"/>
  <c r="N117" i="63" s="1"/>
  <c r="G326" i="63"/>
  <c r="N326" i="63" s="1"/>
  <c r="G111" i="63"/>
  <c r="N111" i="63" s="1"/>
  <c r="G37" i="63"/>
  <c r="G301" i="63"/>
  <c r="N301" i="63" s="1"/>
  <c r="G331" i="63"/>
  <c r="N331" i="63" s="1"/>
  <c r="G121" i="63"/>
  <c r="G145" i="63"/>
  <c r="N145" i="63" s="1"/>
  <c r="G205" i="63"/>
  <c r="G146" i="63"/>
  <c r="N146" i="63" s="1"/>
  <c r="G221" i="63"/>
  <c r="N221" i="63" s="1"/>
  <c r="G260" i="63"/>
  <c r="N260" i="63" s="1"/>
  <c r="G281" i="63"/>
  <c r="N281" i="63" s="1"/>
  <c r="G119" i="63"/>
  <c r="G110" i="63"/>
  <c r="G5" i="63"/>
  <c r="G10" i="63"/>
  <c r="G290" i="63"/>
  <c r="N290" i="63" s="1"/>
  <c r="G149" i="63"/>
  <c r="G79" i="63"/>
  <c r="N79" i="63" s="1"/>
  <c r="G70" i="63"/>
  <c r="G178" i="63"/>
  <c r="N178" i="63" s="1"/>
  <c r="G90" i="63"/>
  <c r="N90" i="63" s="1"/>
  <c r="G227" i="63"/>
  <c r="G152" i="63"/>
  <c r="G142" i="63"/>
  <c r="N142" i="63" s="1"/>
  <c r="G58" i="63"/>
  <c r="G224" i="63"/>
  <c r="G165" i="63"/>
  <c r="N165" i="63" s="1"/>
  <c r="G136" i="63"/>
  <c r="G324" i="63"/>
  <c r="G55" i="63"/>
  <c r="N55" i="63" s="1"/>
  <c r="G49" i="63"/>
  <c r="G253" i="63"/>
  <c r="G283" i="63"/>
  <c r="N283" i="63" s="1"/>
  <c r="G91" i="63"/>
  <c r="G169" i="63"/>
  <c r="G229" i="63"/>
  <c r="G20" i="63"/>
  <c r="N20" i="63" s="1"/>
  <c r="G287" i="63"/>
  <c r="G179" i="63"/>
  <c r="G147" i="63"/>
  <c r="G135" i="63"/>
  <c r="G314" i="63"/>
  <c r="G69" i="63"/>
  <c r="G278" i="63"/>
  <c r="G204" i="63"/>
  <c r="N204" i="63" s="1"/>
  <c r="G95" i="63"/>
  <c r="G87" i="63"/>
  <c r="G53" i="63"/>
  <c r="N53" i="63" s="1"/>
  <c r="G86" i="63"/>
  <c r="N86" i="63" s="1"/>
  <c r="G158" i="63"/>
  <c r="N158" i="63" s="1"/>
  <c r="G215" i="63"/>
  <c r="G61" i="63"/>
  <c r="G186" i="63"/>
  <c r="G125" i="63"/>
  <c r="N125" i="63" s="1"/>
  <c r="G258" i="63"/>
  <c r="G308" i="63"/>
  <c r="G319" i="63"/>
  <c r="N319" i="63" s="1"/>
  <c r="G103" i="63"/>
  <c r="G157" i="63"/>
  <c r="G217" i="63"/>
  <c r="G265" i="63"/>
  <c r="N265" i="63" s="1"/>
  <c r="G239" i="63"/>
  <c r="N239" i="63" s="1"/>
  <c r="G311" i="63"/>
  <c r="G71" i="63"/>
  <c r="G346" i="63"/>
  <c r="G131" i="63"/>
  <c r="N131" i="63" s="1"/>
  <c r="G143" i="63"/>
  <c r="G332" i="63"/>
  <c r="G105" i="63"/>
  <c r="G46" i="63"/>
  <c r="N46" i="63" s="1"/>
  <c r="G77" i="63"/>
  <c r="G176" i="63"/>
  <c r="G173" i="63"/>
  <c r="G285" i="63"/>
  <c r="N285" i="63" s="1"/>
  <c r="G67" i="63"/>
  <c r="N67" i="63" s="1"/>
  <c r="G271" i="63"/>
  <c r="G289" i="63"/>
  <c r="G133" i="63"/>
  <c r="G11" i="63"/>
  <c r="N11" i="63" s="1"/>
  <c r="G122" i="63"/>
  <c r="N122" i="63" s="1"/>
  <c r="G182" i="63"/>
  <c r="N182" i="63" s="1"/>
  <c r="G272" i="63"/>
  <c r="N272" i="63" s="1"/>
  <c r="G317" i="63"/>
  <c r="G39" i="63"/>
  <c r="G75" i="63"/>
  <c r="G129" i="63"/>
  <c r="G309" i="63"/>
  <c r="N309" i="63" s="1"/>
  <c r="G3" i="63"/>
  <c r="G32" i="63"/>
  <c r="N32" i="63" s="1"/>
  <c r="G54" i="63"/>
  <c r="N54" i="63" s="1"/>
  <c r="G141" i="63"/>
  <c r="N141" i="63" s="1"/>
  <c r="G47" i="63"/>
  <c r="N47" i="63" s="1"/>
  <c r="G116" i="63"/>
  <c r="G25" i="63"/>
  <c r="G101" i="63"/>
  <c r="G233" i="63"/>
  <c r="G17" i="63"/>
  <c r="N17" i="63" s="1"/>
  <c r="G48" i="63"/>
  <c r="O2" i="63"/>
  <c r="G320" i="63"/>
  <c r="N320" i="63" s="1"/>
  <c r="G126" i="63"/>
  <c r="G288" i="63"/>
  <c r="G325" i="63"/>
  <c r="G337" i="63"/>
  <c r="G349" i="63"/>
  <c r="N349" i="63" s="1"/>
  <c r="G115" i="63"/>
  <c r="N115" i="63" s="1"/>
  <c r="G235" i="63"/>
  <c r="G85" i="63"/>
  <c r="G295" i="63"/>
  <c r="N295" i="63" s="1"/>
  <c r="G241" i="63"/>
  <c r="G128" i="63"/>
  <c r="G189" i="63"/>
  <c r="G74" i="63"/>
  <c r="G137" i="63"/>
  <c r="G225" i="63"/>
  <c r="G234" i="63"/>
  <c r="G83" i="63"/>
  <c r="G30" i="63"/>
  <c r="G343" i="63"/>
  <c r="N343" i="63" s="1"/>
  <c r="G266" i="63"/>
  <c r="N266" i="63" s="1"/>
  <c r="G35" i="63"/>
  <c r="G347" i="63"/>
  <c r="N347" i="63" s="1"/>
  <c r="G168" i="63"/>
  <c r="G220" i="63"/>
  <c r="G199" i="63"/>
  <c r="N199" i="63" s="1"/>
  <c r="G134" i="63"/>
  <c r="G344" i="63"/>
  <c r="G313" i="63"/>
  <c r="G127" i="63"/>
  <c r="N127" i="63" s="1"/>
  <c r="G163" i="63"/>
  <c r="N163" i="63" s="1"/>
  <c r="G193" i="63"/>
  <c r="G203" i="63"/>
  <c r="N203" i="63" s="1"/>
  <c r="G56" i="63"/>
  <c r="G350" i="63"/>
  <c r="G213" i="63"/>
  <c r="N213" i="63" s="1"/>
  <c r="G181" i="63"/>
  <c r="G303" i="63"/>
  <c r="G267" i="63"/>
  <c r="G106" i="63"/>
  <c r="N106" i="63" s="1"/>
  <c r="G201" i="63"/>
  <c r="G57" i="63"/>
  <c r="G263" i="63"/>
  <c r="G92" i="63"/>
  <c r="N92" i="63" s="1"/>
  <c r="G104" i="63"/>
  <c r="N104" i="63" s="1"/>
  <c r="G138" i="63"/>
  <c r="G51" i="63"/>
  <c r="N51" i="63" s="1"/>
  <c r="G293" i="63"/>
  <c r="G297" i="63"/>
  <c r="G153" i="63"/>
  <c r="N153" i="63" s="1"/>
  <c r="G231" i="63"/>
  <c r="G23" i="63"/>
  <c r="G156" i="63"/>
  <c r="N156" i="63" s="1"/>
  <c r="G294" i="63"/>
  <c r="G261" i="63"/>
  <c r="G12" i="63"/>
  <c r="G72" i="63"/>
  <c r="N72" i="63" s="1"/>
  <c r="G38" i="63"/>
  <c r="G118" i="63"/>
  <c r="G66" i="63"/>
  <c r="G333" i="63"/>
  <c r="G44" i="63"/>
  <c r="G130" i="63"/>
  <c r="G302" i="63"/>
  <c r="G269" i="63"/>
  <c r="N269" i="63" s="1"/>
  <c r="G339" i="63"/>
  <c r="G214" i="63"/>
  <c r="G93" i="63"/>
  <c r="G62" i="63"/>
  <c r="N62" i="63" s="1"/>
  <c r="G218" i="63"/>
  <c r="G28" i="63"/>
  <c r="N28" i="63" s="1"/>
  <c r="G172" i="63"/>
  <c r="G64" i="63"/>
  <c r="N64" i="63" s="1"/>
  <c r="G335" i="63"/>
  <c r="G275" i="63"/>
  <c r="G246" i="63"/>
  <c r="N246" i="63" s="1"/>
  <c r="G76" i="63"/>
  <c r="N76" i="63" s="1"/>
  <c r="G259" i="63"/>
  <c r="N259" i="63" s="1"/>
  <c r="G212" i="63"/>
  <c r="N212" i="63" s="1"/>
  <c r="G99" i="63"/>
  <c r="N99" i="63" s="1"/>
  <c r="G139" i="63"/>
  <c r="G175" i="63"/>
  <c r="N175" i="63" s="1"/>
  <c r="G211" i="63"/>
  <c r="G206" i="63"/>
  <c r="G192" i="63"/>
  <c r="G13" i="63"/>
  <c r="G228" i="63"/>
  <c r="G14" i="63"/>
  <c r="G180" i="63"/>
  <c r="N180" i="63" s="1"/>
  <c r="G26" i="63"/>
  <c r="N26" i="63" s="1"/>
  <c r="G232" i="63"/>
  <c r="G329" i="63"/>
  <c r="N329" i="63" s="1"/>
  <c r="G264" i="63"/>
  <c r="G80" i="63"/>
  <c r="N80" i="63" s="1"/>
  <c r="G29" i="63"/>
  <c r="G63" i="63"/>
  <c r="G190" i="63"/>
  <c r="N190" i="63" s="1"/>
  <c r="G197" i="63"/>
  <c r="N197" i="63" s="1"/>
  <c r="G250" i="63"/>
  <c r="N250" i="63" s="1"/>
  <c r="G209" i="63"/>
  <c r="G120" i="63"/>
  <c r="G81" i="63"/>
  <c r="N81" i="63" s="1"/>
  <c r="G299" i="63"/>
  <c r="G296" i="63"/>
  <c r="N296" i="63" s="1"/>
  <c r="G194" i="63"/>
  <c r="G210" i="63"/>
  <c r="G292" i="63"/>
  <c r="N292" i="63" s="1"/>
  <c r="G328" i="63"/>
  <c r="N328" i="63" s="1"/>
  <c r="G279" i="63"/>
  <c r="N279" i="63" s="1"/>
  <c r="G244" i="63"/>
  <c r="N244" i="63" s="1"/>
  <c r="G226" i="63"/>
  <c r="G198" i="63"/>
  <c r="G108" i="63"/>
  <c r="G107" i="63"/>
  <c r="N107" i="63" s="1"/>
  <c r="G284" i="63"/>
  <c r="G196" i="63"/>
  <c r="G300" i="63"/>
  <c r="G24" i="63"/>
  <c r="N24" i="63" s="1"/>
  <c r="G316" i="63"/>
  <c r="G252" i="63"/>
  <c r="N252" i="63" s="1"/>
  <c r="G144" i="63"/>
  <c r="G100" i="63"/>
  <c r="G318" i="63"/>
  <c r="N318" i="63" s="1"/>
  <c r="G315" i="63"/>
  <c r="G97" i="63"/>
  <c r="G223" i="63"/>
  <c r="N223" i="63" s="1"/>
  <c r="G98" i="63"/>
  <c r="G7" i="63"/>
  <c r="G177" i="63"/>
  <c r="G336" i="63"/>
  <c r="N336" i="63" s="1"/>
  <c r="G162" i="63"/>
  <c r="N162" i="63" s="1"/>
  <c r="G306" i="63"/>
  <c r="G102" i="63"/>
  <c r="G255" i="63"/>
  <c r="G274" i="63"/>
  <c r="G22" i="63"/>
  <c r="G18" i="63"/>
  <c r="G245" i="63"/>
  <c r="G304" i="63"/>
  <c r="N304" i="63" s="1"/>
  <c r="G170" i="63"/>
  <c r="N170" i="63" s="1"/>
  <c r="G242" i="63"/>
  <c r="N242" i="63" s="1"/>
  <c r="G216" i="63"/>
  <c r="N216" i="63" s="1"/>
  <c r="G89" i="63"/>
  <c r="N89" i="63" s="1"/>
  <c r="G254" i="63"/>
  <c r="N254" i="63" s="1"/>
  <c r="G191" i="63"/>
  <c r="G27" i="63"/>
  <c r="N27" i="63" s="1"/>
  <c r="G160" i="63"/>
  <c r="G96" i="63"/>
  <c r="G161" i="63"/>
  <c r="G334" i="63"/>
  <c r="N334" i="63" s="1"/>
  <c r="G88" i="63"/>
  <c r="G114" i="63"/>
  <c r="G342" i="63"/>
  <c r="G6" i="63"/>
  <c r="G109" i="63"/>
  <c r="N109" i="63" s="1"/>
  <c r="G151" i="63"/>
  <c r="G187" i="63"/>
  <c r="G312" i="63"/>
  <c r="G164" i="63"/>
  <c r="G124" i="63"/>
  <c r="G112" i="63"/>
  <c r="G159" i="63"/>
  <c r="G243" i="63"/>
  <c r="G195" i="63"/>
  <c r="N195" i="63" s="1"/>
  <c r="G251" i="63"/>
  <c r="G262" i="63"/>
  <c r="G200" i="63"/>
  <c r="G50" i="63"/>
  <c r="N50" i="63" s="1"/>
  <c r="G94" i="63"/>
  <c r="N94" i="63" s="1"/>
  <c r="G43" i="63"/>
  <c r="N43" i="63" s="1"/>
  <c r="G222" i="63"/>
  <c r="G291" i="63"/>
  <c r="G305" i="63"/>
  <c r="N305" i="63" s="1"/>
  <c r="G52" i="63"/>
  <c r="N52" i="63" s="1"/>
  <c r="G248" i="63"/>
  <c r="N248" i="63" s="1"/>
  <c r="G78" i="63"/>
  <c r="G167" i="63"/>
  <c r="G113" i="63"/>
  <c r="N113" i="63" s="1"/>
  <c r="G42" i="63"/>
  <c r="G286" i="63"/>
  <c r="N286" i="63" s="1"/>
  <c r="G322" i="63"/>
  <c r="N322" i="63" s="1"/>
  <c r="G166" i="63"/>
  <c r="N166" i="63" s="1"/>
  <c r="G330" i="63"/>
  <c r="G123" i="63"/>
  <c r="N123" i="63" s="1"/>
  <c r="G240" i="63"/>
  <c r="G280" i="63"/>
  <c r="N280" i="63" s="1"/>
  <c r="G273" i="63"/>
  <c r="N273" i="63" s="1"/>
  <c r="G65" i="63"/>
  <c r="G321" i="63"/>
  <c r="N321" i="63" s="1"/>
  <c r="G247" i="63"/>
  <c r="G45" i="63"/>
  <c r="N45" i="63" s="1"/>
  <c r="G230" i="63"/>
  <c r="G208" i="63"/>
  <c r="G307" i="63"/>
  <c r="N307" i="63" s="1"/>
  <c r="G323" i="63"/>
  <c r="N323" i="63" s="1"/>
  <c r="G341" i="63"/>
  <c r="G41" i="63"/>
  <c r="G298" i="63"/>
  <c r="G257" i="63"/>
  <c r="N257" i="63" s="1"/>
  <c r="G338" i="63"/>
  <c r="G249" i="63"/>
  <c r="N249" i="63" s="1"/>
  <c r="G8" i="63"/>
  <c r="G154" i="63"/>
  <c r="N154" i="63" s="1"/>
  <c r="G219" i="63"/>
  <c r="G140" i="63"/>
  <c r="N140" i="63" s="1"/>
  <c r="G183" i="63"/>
  <c r="N183" i="63" s="1"/>
  <c r="G236" i="63"/>
  <c r="N236" i="63" s="1"/>
  <c r="G270" i="63"/>
  <c r="G348" i="63"/>
  <c r="G268" i="63"/>
  <c r="N268" i="63" s="1"/>
  <c r="G148" i="63"/>
  <c r="G36" i="63"/>
  <c r="G238" i="63"/>
  <c r="N238" i="63" s="1"/>
  <c r="G282" i="63"/>
  <c r="G59" i="63"/>
  <c r="G256" i="63"/>
  <c r="G340" i="63"/>
  <c r="N340" i="63" s="1"/>
  <c r="G237" i="63"/>
  <c r="G40" i="63"/>
  <c r="G327" i="63"/>
  <c r="G171" i="63"/>
  <c r="N171" i="63" s="1"/>
  <c r="G84" i="63"/>
  <c r="G184" i="63"/>
  <c r="N184" i="63" s="1"/>
  <c r="G277" i="63"/>
  <c r="G9" i="63"/>
  <c r="N9" i="63" s="1"/>
  <c r="G276" i="63"/>
  <c r="G34" i="63"/>
  <c r="G82" i="63"/>
  <c r="G19" i="63"/>
  <c r="G31" i="63"/>
  <c r="G207" i="63"/>
  <c r="N50" i="61"/>
  <c r="O50" i="61"/>
  <c r="N117" i="61"/>
  <c r="Q13" i="62"/>
  <c r="Q6" i="62"/>
  <c r="N205" i="63"/>
  <c r="N14" i="60"/>
  <c r="O14" i="60"/>
  <c r="O35" i="60"/>
  <c r="O54" i="60"/>
  <c r="N27" i="60"/>
  <c r="N52" i="60"/>
  <c r="O52" i="60"/>
  <c r="O49" i="60"/>
  <c r="N37" i="60"/>
  <c r="O9" i="62"/>
  <c r="P9" i="62"/>
  <c r="P3" i="62"/>
  <c r="O3" i="62"/>
  <c r="P10" i="62"/>
  <c r="O10" i="62"/>
  <c r="N302" i="61"/>
  <c r="Q89" i="61"/>
  <c r="H326" i="63"/>
  <c r="P326" i="63" s="1"/>
  <c r="H92" i="63"/>
  <c r="H183" i="63"/>
  <c r="H88" i="63"/>
  <c r="H24" i="63"/>
  <c r="H164" i="63"/>
  <c r="H140" i="63"/>
  <c r="P140" i="63" s="1"/>
  <c r="H300" i="63"/>
  <c r="H246" i="63"/>
  <c r="P246" i="63" s="1"/>
  <c r="H220" i="63"/>
  <c r="H102" i="63"/>
  <c r="P102" i="63" s="1"/>
  <c r="H284" i="63"/>
  <c r="H154" i="63"/>
  <c r="P154" i="63" s="1"/>
  <c r="H160" i="63"/>
  <c r="H43" i="63"/>
  <c r="H85" i="63"/>
  <c r="H199" i="63"/>
  <c r="P199" i="63" s="1"/>
  <c r="H13" i="63"/>
  <c r="H91" i="63"/>
  <c r="P91" i="63" s="1"/>
  <c r="H169" i="63"/>
  <c r="H217" i="63"/>
  <c r="P217" i="63" s="1"/>
  <c r="H241" i="63"/>
  <c r="H20" i="63"/>
  <c r="H110" i="63"/>
  <c r="H128" i="63"/>
  <c r="H272" i="63"/>
  <c r="P272" i="63" s="1"/>
  <c r="H86" i="63"/>
  <c r="P86" i="63" s="1"/>
  <c r="H104" i="63"/>
  <c r="H118" i="63"/>
  <c r="P118" i="63" s="1"/>
  <c r="H69" i="63"/>
  <c r="H141" i="63"/>
  <c r="H210" i="63"/>
  <c r="P210" i="63" s="1"/>
  <c r="H224" i="63"/>
  <c r="H113" i="63"/>
  <c r="H257" i="63"/>
  <c r="H328" i="63"/>
  <c r="H298" i="63"/>
  <c r="H243" i="63"/>
  <c r="H329" i="63"/>
  <c r="H309" i="63"/>
  <c r="H320" i="63"/>
  <c r="H219" i="63"/>
  <c r="H42" i="63"/>
  <c r="H248" i="63"/>
  <c r="H189" i="63"/>
  <c r="P189" i="63" s="1"/>
  <c r="H262" i="63"/>
  <c r="H192" i="63"/>
  <c r="H83" i="63"/>
  <c r="H240" i="63"/>
  <c r="P240" i="63" s="1"/>
  <c r="H98" i="63"/>
  <c r="H278" i="63"/>
  <c r="P278" i="63" s="1"/>
  <c r="H32" i="63"/>
  <c r="P32" i="63" s="1"/>
  <c r="H285" i="63"/>
  <c r="P285" i="63" s="1"/>
  <c r="H100" i="63"/>
  <c r="H87" i="63"/>
  <c r="P87" i="63" s="1"/>
  <c r="H314" i="63"/>
  <c r="P314" i="63" s="1"/>
  <c r="H19" i="63"/>
  <c r="H307" i="63"/>
  <c r="H331" i="63"/>
  <c r="H121" i="63"/>
  <c r="H145" i="63"/>
  <c r="P145" i="63" s="1"/>
  <c r="H205" i="63"/>
  <c r="H259" i="63"/>
  <c r="P259" i="63" s="1"/>
  <c r="H119" i="63"/>
  <c r="H134" i="63"/>
  <c r="H146" i="63"/>
  <c r="H221" i="63"/>
  <c r="H260" i="63"/>
  <c r="H275" i="63"/>
  <c r="H239" i="63"/>
  <c r="H311" i="63"/>
  <c r="P311" i="63" s="1"/>
  <c r="H74" i="63"/>
  <c r="H46" i="63"/>
  <c r="H9" i="63"/>
  <c r="H316" i="63"/>
  <c r="H184" i="63"/>
  <c r="H323" i="63"/>
  <c r="H15" i="63"/>
  <c r="H202" i="63"/>
  <c r="H22" i="63"/>
  <c r="H186" i="63"/>
  <c r="P186" i="63" s="1"/>
  <c r="H297" i="63"/>
  <c r="H256" i="63"/>
  <c r="P256" i="63" s="1"/>
  <c r="H123" i="63"/>
  <c r="H29" i="63"/>
  <c r="H17" i="63"/>
  <c r="H218" i="63"/>
  <c r="H62" i="63"/>
  <c r="H30" i="63"/>
  <c r="H338" i="63"/>
  <c r="P338" i="63" s="1"/>
  <c r="H7" i="63"/>
  <c r="H31" i="63"/>
  <c r="P31" i="63" s="1"/>
  <c r="H266" i="63"/>
  <c r="H143" i="63"/>
  <c r="H281" i="63"/>
  <c r="H70" i="63"/>
  <c r="P70" i="63" s="1"/>
  <c r="H96" i="63"/>
  <c r="H156" i="63"/>
  <c r="H263" i="63"/>
  <c r="P263" i="63" s="1"/>
  <c r="H155" i="63"/>
  <c r="P155" i="63" s="1"/>
  <c r="H191" i="63"/>
  <c r="H188" i="63"/>
  <c r="H232" i="63"/>
  <c r="P2" i="63"/>
  <c r="H270" i="63"/>
  <c r="H149" i="63"/>
  <c r="H242" i="63"/>
  <c r="P242" i="63" s="1"/>
  <c r="H72" i="63"/>
  <c r="H177" i="63"/>
  <c r="H165" i="63"/>
  <c r="H347" i="63"/>
  <c r="H291" i="63"/>
  <c r="H343" i="63"/>
  <c r="H181" i="63"/>
  <c r="H229" i="63"/>
  <c r="P229" i="63" s="1"/>
  <c r="H122" i="63"/>
  <c r="H64" i="63"/>
  <c r="H56" i="63"/>
  <c r="H16" i="63"/>
  <c r="P16" i="63" s="1"/>
  <c r="H227" i="63"/>
  <c r="H73" i="63"/>
  <c r="P73" i="63" s="1"/>
  <c r="H136" i="63"/>
  <c r="P136" i="63" s="1"/>
  <c r="H203" i="63"/>
  <c r="P203" i="63" s="1"/>
  <c r="H231" i="63"/>
  <c r="H116" i="63"/>
  <c r="H95" i="63"/>
  <c r="H38" i="63"/>
  <c r="P38" i="63" s="1"/>
  <c r="H101" i="63"/>
  <c r="P101" i="63" s="1"/>
  <c r="H261" i="63"/>
  <c r="H315" i="63"/>
  <c r="H282" i="63"/>
  <c r="P282" i="63" s="1"/>
  <c r="H197" i="63"/>
  <c r="H350" i="63"/>
  <c r="P350" i="63" s="1"/>
  <c r="H94" i="63"/>
  <c r="P94" i="63" s="1"/>
  <c r="H173" i="63"/>
  <c r="H23" i="63"/>
  <c r="H103" i="63"/>
  <c r="H317" i="63"/>
  <c r="H79" i="63"/>
  <c r="H302" i="63"/>
  <c r="H54" i="63"/>
  <c r="H45" i="63"/>
  <c r="H161" i="63"/>
  <c r="H152" i="63"/>
  <c r="H324" i="63"/>
  <c r="H144" i="63"/>
  <c r="H51" i="63"/>
  <c r="P51" i="63" s="1"/>
  <c r="H167" i="63"/>
  <c r="H109" i="63"/>
  <c r="H97" i="63"/>
  <c r="H163" i="63"/>
  <c r="H175" i="63"/>
  <c r="H223" i="63"/>
  <c r="P223" i="63" s="1"/>
  <c r="H133" i="63"/>
  <c r="H89" i="63"/>
  <c r="H196" i="63"/>
  <c r="P196" i="63" s="1"/>
  <c r="H63" i="63"/>
  <c r="H341" i="63"/>
  <c r="P341" i="63" s="1"/>
  <c r="H48" i="63"/>
  <c r="H135" i="63"/>
  <c r="H198" i="63"/>
  <c r="H286" i="63"/>
  <c r="H277" i="63"/>
  <c r="H187" i="63"/>
  <c r="P187" i="63" s="1"/>
  <c r="H11" i="63"/>
  <c r="H182" i="63"/>
  <c r="H308" i="63"/>
  <c r="H334" i="63"/>
  <c r="H153" i="63"/>
  <c r="H255" i="63"/>
  <c r="P255" i="63" s="1"/>
  <c r="H250" i="63"/>
  <c r="H5" i="63"/>
  <c r="P5" i="63" s="1"/>
  <c r="H287" i="63"/>
  <c r="H78" i="63"/>
  <c r="H234" i="63"/>
  <c r="H4" i="63"/>
  <c r="H348" i="63"/>
  <c r="H296" i="63"/>
  <c r="P296" i="63" s="1"/>
  <c r="H349" i="63"/>
  <c r="P349" i="63" s="1"/>
  <c r="H115" i="63"/>
  <c r="P115" i="63" s="1"/>
  <c r="H151" i="63"/>
  <c r="P151" i="63" s="1"/>
  <c r="H211" i="63"/>
  <c r="H235" i="63"/>
  <c r="P235" i="63" s="1"/>
  <c r="H247" i="63"/>
  <c r="P247" i="63" s="1"/>
  <c r="H271" i="63"/>
  <c r="P271" i="63" s="1"/>
  <c r="H301" i="63"/>
  <c r="P301" i="63" s="1"/>
  <c r="H283" i="63"/>
  <c r="H322" i="63"/>
  <c r="P322" i="63" s="1"/>
  <c r="H333" i="63"/>
  <c r="P333" i="63" s="1"/>
  <c r="H148" i="63"/>
  <c r="P148" i="63" s="1"/>
  <c r="H245" i="63"/>
  <c r="H125" i="63"/>
  <c r="P125" i="63" s="1"/>
  <c r="H342" i="63"/>
  <c r="P342" i="63" s="1"/>
  <c r="H112" i="63"/>
  <c r="P112" i="63" s="1"/>
  <c r="H332" i="63"/>
  <c r="H336" i="63"/>
  <c r="H236" i="63"/>
  <c r="H237" i="63"/>
  <c r="P237" i="63" s="1"/>
  <c r="H170" i="63"/>
  <c r="H254" i="63"/>
  <c r="H12" i="63"/>
  <c r="P12" i="63" s="1"/>
  <c r="H178" i="63"/>
  <c r="H50" i="63"/>
  <c r="P50" i="63" s="1"/>
  <c r="H126" i="63"/>
  <c r="P126" i="63" s="1"/>
  <c r="H215" i="63"/>
  <c r="H201" i="63"/>
  <c r="H264" i="63"/>
  <c r="H209" i="63"/>
  <c r="P209" i="63" s="1"/>
  <c r="H130" i="63"/>
  <c r="P130" i="63" s="1"/>
  <c r="H158" i="63"/>
  <c r="H80" i="63"/>
  <c r="P80" i="63" s="1"/>
  <c r="H194" i="63"/>
  <c r="P194" i="63" s="1"/>
  <c r="H90" i="63"/>
  <c r="P90" i="63" s="1"/>
  <c r="H180" i="63"/>
  <c r="H293" i="63"/>
  <c r="H212" i="63"/>
  <c r="H190" i="63"/>
  <c r="H52" i="63"/>
  <c r="H330" i="63"/>
  <c r="P330" i="63" s="1"/>
  <c r="H233" i="63"/>
  <c r="H6" i="63"/>
  <c r="P6" i="63" s="1"/>
  <c r="H312" i="63"/>
  <c r="H288" i="63"/>
  <c r="H345" i="63"/>
  <c r="P345" i="63" s="1"/>
  <c r="H82" i="63"/>
  <c r="P82" i="63" s="1"/>
  <c r="H77" i="63"/>
  <c r="H84" i="63"/>
  <c r="P84" i="63" s="1"/>
  <c r="H319" i="63"/>
  <c r="H61" i="63"/>
  <c r="P61" i="63" s="1"/>
  <c r="H249" i="63"/>
  <c r="H157" i="63"/>
  <c r="H258" i="63"/>
  <c r="H208" i="63"/>
  <c r="H27" i="63"/>
  <c r="H93" i="63"/>
  <c r="H325" i="63"/>
  <c r="P325" i="63" s="1"/>
  <c r="H168" i="63"/>
  <c r="H142" i="63"/>
  <c r="H265" i="63"/>
  <c r="H321" i="63"/>
  <c r="H25" i="63"/>
  <c r="H138" i="63"/>
  <c r="H57" i="63"/>
  <c r="P57" i="63" s="1"/>
  <c r="H306" i="63"/>
  <c r="P306" i="63" s="1"/>
  <c r="H222" i="63"/>
  <c r="H36" i="63"/>
  <c r="H274" i="63"/>
  <c r="H225" i="63"/>
  <c r="P225" i="63" s="1"/>
  <c r="H299" i="63"/>
  <c r="H66" i="63"/>
  <c r="H305" i="63"/>
  <c r="P305" i="63" s="1"/>
  <c r="H21" i="63"/>
  <c r="H313" i="63"/>
  <c r="H139" i="63"/>
  <c r="H228" i="63"/>
  <c r="H108" i="63"/>
  <c r="H37" i="63"/>
  <c r="H58" i="63"/>
  <c r="P58" i="63" s="1"/>
  <c r="H8" i="63"/>
  <c r="H28" i="63"/>
  <c r="P28" i="63" s="1"/>
  <c r="H41" i="63"/>
  <c r="P41" i="63" s="1"/>
  <c r="H47" i="63"/>
  <c r="P47" i="63" s="1"/>
  <c r="H44" i="63"/>
  <c r="H14" i="63"/>
  <c r="H99" i="63"/>
  <c r="P99" i="63" s="1"/>
  <c r="H171" i="63"/>
  <c r="P171" i="63" s="1"/>
  <c r="H318" i="63"/>
  <c r="H76" i="63"/>
  <c r="P76" i="63" s="1"/>
  <c r="H174" i="63"/>
  <c r="P174" i="63" s="1"/>
  <c r="H107" i="63"/>
  <c r="P107" i="63" s="1"/>
  <c r="H18" i="63"/>
  <c r="P18" i="63" s="1"/>
  <c r="H105" i="63"/>
  <c r="P105" i="63" s="1"/>
  <c r="H10" i="63"/>
  <c r="P10" i="63" s="1"/>
  <c r="H238" i="63"/>
  <c r="P238" i="63" s="1"/>
  <c r="H114" i="63"/>
  <c r="H226" i="63"/>
  <c r="H292" i="63"/>
  <c r="P292" i="63" s="1"/>
  <c r="H185" i="63"/>
  <c r="H252" i="63"/>
  <c r="H290" i="63"/>
  <c r="P290" i="63" s="1"/>
  <c r="H273" i="63"/>
  <c r="H268" i="63"/>
  <c r="H176" i="63"/>
  <c r="H276" i="63"/>
  <c r="H131" i="63"/>
  <c r="H117" i="63"/>
  <c r="H346" i="63"/>
  <c r="H34" i="63"/>
  <c r="P34" i="63" s="1"/>
  <c r="H267" i="63"/>
  <c r="P267" i="63" s="1"/>
  <c r="H35" i="63"/>
  <c r="H200" i="63"/>
  <c r="H75" i="63"/>
  <c r="H81" i="63"/>
  <c r="H303" i="63"/>
  <c r="H129" i="63"/>
  <c r="H244" i="63"/>
  <c r="H172" i="63"/>
  <c r="H193" i="63"/>
  <c r="P193" i="63" s="1"/>
  <c r="H179" i="63"/>
  <c r="H147" i="63"/>
  <c r="H339" i="63"/>
  <c r="H230" i="63"/>
  <c r="H251" i="63"/>
  <c r="P251" i="63" s="1"/>
  <c r="H327" i="63"/>
  <c r="H40" i="63"/>
  <c r="P40" i="63" s="1"/>
  <c r="H216" i="63"/>
  <c r="P216" i="63" s="1"/>
  <c r="H60" i="63"/>
  <c r="H59" i="63"/>
  <c r="P59" i="63" s="1"/>
  <c r="H39" i="63"/>
  <c r="P39" i="63" s="1"/>
  <c r="H294" i="63"/>
  <c r="P294" i="63" s="1"/>
  <c r="H106" i="63"/>
  <c r="H53" i="63"/>
  <c r="P53" i="63" s="1"/>
  <c r="H280" i="63"/>
  <c r="H337" i="63"/>
  <c r="H127" i="63"/>
  <c r="H206" i="63"/>
  <c r="H111" i="63"/>
  <c r="P111" i="63" s="1"/>
  <c r="H279" i="63"/>
  <c r="H162" i="63"/>
  <c r="P162" i="63" s="1"/>
  <c r="H137" i="63"/>
  <c r="H3" i="63"/>
  <c r="P3" i="63" s="1"/>
  <c r="H26" i="63"/>
  <c r="P26" i="63" s="1"/>
  <c r="H150" i="63"/>
  <c r="H304" i="63"/>
  <c r="P304" i="63" s="1"/>
  <c r="H310" i="63"/>
  <c r="H344" i="63"/>
  <c r="H71" i="63"/>
  <c r="P71" i="63" s="1"/>
  <c r="H68" i="63"/>
  <c r="H124" i="63"/>
  <c r="H214" i="63"/>
  <c r="H65" i="63"/>
  <c r="H204" i="63"/>
  <c r="H132" i="63"/>
  <c r="H166" i="63"/>
  <c r="H120" i="63"/>
  <c r="P120" i="63" s="1"/>
  <c r="H335" i="63"/>
  <c r="P335" i="63" s="1"/>
  <c r="H340" i="63"/>
  <c r="H159" i="63"/>
  <c r="H207" i="63"/>
  <c r="H213" i="63"/>
  <c r="H55" i="63"/>
  <c r="H289" i="63"/>
  <c r="P289" i="63" s="1"/>
  <c r="H49" i="63"/>
  <c r="H33" i="63"/>
  <c r="H269" i="63"/>
  <c r="H295" i="63"/>
  <c r="P295" i="63" s="1"/>
  <c r="H253" i="63"/>
  <c r="H67" i="63"/>
  <c r="H195" i="63"/>
  <c r="P195" i="63" s="1"/>
  <c r="O59" i="64"/>
  <c r="Q7" i="62"/>
  <c r="N186" i="63"/>
  <c r="N143" i="63"/>
  <c r="O34" i="60"/>
  <c r="N34" i="60"/>
  <c r="O65" i="60"/>
  <c r="N39" i="60"/>
  <c r="O13" i="62"/>
  <c r="P13" i="62"/>
  <c r="O6" i="62"/>
  <c r="P6" i="62"/>
  <c r="P147" i="63" l="1"/>
  <c r="N188" i="63"/>
  <c r="Q26" i="63"/>
  <c r="Q101" i="63"/>
  <c r="Q118" i="63"/>
  <c r="O46" i="65"/>
  <c r="O133" i="64"/>
  <c r="N192" i="64"/>
  <c r="P102" i="64"/>
  <c r="N152" i="64"/>
  <c r="N25" i="60"/>
  <c r="N11" i="64"/>
  <c r="P228" i="61"/>
  <c r="N327" i="63"/>
  <c r="N22" i="63"/>
  <c r="N325" i="63"/>
  <c r="Q292" i="63"/>
  <c r="Q91" i="63"/>
  <c r="P199" i="61"/>
  <c r="N239" i="61"/>
  <c r="N47" i="61"/>
  <c r="N22" i="64"/>
  <c r="Q14" i="65"/>
  <c r="P14" i="65"/>
  <c r="N275" i="63"/>
  <c r="N231" i="63"/>
  <c r="N134" i="63"/>
  <c r="N288" i="63"/>
  <c r="N133" i="63"/>
  <c r="Q79" i="63"/>
  <c r="Q232" i="63"/>
  <c r="Q21" i="63"/>
  <c r="P71" i="61"/>
  <c r="P218" i="61"/>
  <c r="P235" i="61"/>
  <c r="N41" i="65"/>
  <c r="N150" i="64"/>
  <c r="Q182" i="64"/>
  <c r="N44" i="63"/>
  <c r="N303" i="63"/>
  <c r="N21" i="63"/>
  <c r="Q58" i="63"/>
  <c r="P301" i="61"/>
  <c r="Q180" i="61"/>
  <c r="P35" i="60"/>
  <c r="P37" i="65"/>
  <c r="N147" i="63"/>
  <c r="Q114" i="63"/>
  <c r="Q55" i="63"/>
  <c r="P298" i="61"/>
  <c r="P222" i="61"/>
  <c r="Q178" i="61"/>
  <c r="Q7" i="64"/>
  <c r="Q11" i="64"/>
  <c r="Q13" i="64"/>
  <c r="O168" i="64"/>
  <c r="N206" i="63"/>
  <c r="N66" i="63"/>
  <c r="Q130" i="63"/>
  <c r="P270" i="61"/>
  <c r="P105" i="61"/>
  <c r="N230" i="61"/>
  <c r="P41" i="61"/>
  <c r="Q216" i="61"/>
  <c r="O3" i="64"/>
  <c r="N185" i="64"/>
  <c r="O101" i="64"/>
  <c r="P103" i="63"/>
  <c r="P191" i="63"/>
  <c r="N59" i="63"/>
  <c r="N241" i="63"/>
  <c r="N5" i="63"/>
  <c r="N37" i="63"/>
  <c r="Q227" i="63"/>
  <c r="Q343" i="63"/>
  <c r="Q320" i="63"/>
  <c r="Q14" i="61"/>
  <c r="O184" i="64"/>
  <c r="N40" i="60"/>
  <c r="O194" i="64"/>
  <c r="N35" i="64"/>
  <c r="P104" i="63"/>
  <c r="N38" i="63"/>
  <c r="N138" i="63"/>
  <c r="N56" i="63"/>
  <c r="N173" i="63"/>
  <c r="Q228" i="63"/>
  <c r="Q189" i="63"/>
  <c r="Q322" i="63"/>
  <c r="Q211" i="63"/>
  <c r="Q39" i="63"/>
  <c r="P44" i="61"/>
  <c r="P147" i="61"/>
  <c r="P316" i="61"/>
  <c r="P118" i="61"/>
  <c r="P108" i="61"/>
  <c r="O18" i="65"/>
  <c r="N148" i="64"/>
  <c r="O12" i="73"/>
  <c r="P281" i="61"/>
  <c r="N251" i="63"/>
  <c r="N264" i="63"/>
  <c r="Q196" i="63"/>
  <c r="Q70" i="63"/>
  <c r="P178" i="61"/>
  <c r="P195" i="61"/>
  <c r="O29" i="60"/>
  <c r="P25" i="60"/>
  <c r="Q67" i="64"/>
  <c r="N193" i="63"/>
  <c r="N157" i="63"/>
  <c r="Q222" i="63"/>
  <c r="Q71" i="63"/>
  <c r="P14" i="61"/>
  <c r="P334" i="61"/>
  <c r="N103" i="61"/>
  <c r="N45" i="60"/>
  <c r="P18" i="60"/>
  <c r="Q14" i="60"/>
  <c r="N73" i="63"/>
  <c r="Q133" i="64"/>
  <c r="P164" i="64"/>
  <c r="P13" i="64"/>
  <c r="N40" i="61"/>
  <c r="N65" i="60"/>
  <c r="N79" i="64"/>
  <c r="V23" i="1"/>
  <c r="O25" i="60"/>
  <c r="P75" i="63"/>
  <c r="P233" i="63"/>
  <c r="P336" i="63"/>
  <c r="P122" i="63"/>
  <c r="P284" i="63"/>
  <c r="N277" i="63"/>
  <c r="N230" i="63"/>
  <c r="N302" i="63"/>
  <c r="Q32" i="63"/>
  <c r="Q15" i="63"/>
  <c r="Q325" i="63"/>
  <c r="Q6" i="63"/>
  <c r="Q219" i="63"/>
  <c r="Q41" i="63"/>
  <c r="O5" i="61"/>
  <c r="N45" i="61"/>
  <c r="Q281" i="61"/>
  <c r="P259" i="61"/>
  <c r="P4" i="60"/>
  <c r="P31" i="60"/>
  <c r="N131" i="64"/>
  <c r="Q16" i="64"/>
  <c r="Q124" i="64"/>
  <c r="P211" i="63"/>
  <c r="P127" i="63"/>
  <c r="P200" i="63"/>
  <c r="P176" i="63"/>
  <c r="P8" i="63"/>
  <c r="P332" i="63"/>
  <c r="P283" i="63"/>
  <c r="N103" i="63"/>
  <c r="Q170" i="63"/>
  <c r="Q92" i="63"/>
  <c r="Q138" i="63"/>
  <c r="Q243" i="63"/>
  <c r="Q89" i="63"/>
  <c r="Q340" i="63"/>
  <c r="Q33" i="63"/>
  <c r="P167" i="61"/>
  <c r="N36" i="63"/>
  <c r="P107" i="64"/>
  <c r="O17" i="65"/>
  <c r="Q13" i="73"/>
  <c r="P273" i="63"/>
  <c r="P37" i="63"/>
  <c r="P324" i="63"/>
  <c r="N19" i="63"/>
  <c r="N333" i="63"/>
  <c r="N71" i="63"/>
  <c r="Q150" i="63"/>
  <c r="Q100" i="63"/>
  <c r="Q347" i="63"/>
  <c r="Q117" i="63"/>
  <c r="Q198" i="63"/>
  <c r="Q245" i="63"/>
  <c r="Q56" i="63"/>
  <c r="Q220" i="63"/>
  <c r="Q49" i="63"/>
  <c r="O45" i="65"/>
  <c r="P43" i="65"/>
  <c r="N68" i="60"/>
  <c r="P137" i="63"/>
  <c r="P108" i="63"/>
  <c r="P334" i="63"/>
  <c r="P309" i="63"/>
  <c r="N65" i="63"/>
  <c r="N344" i="63"/>
  <c r="Q323" i="63"/>
  <c r="Q22" i="63"/>
  <c r="Q302" i="63"/>
  <c r="Q286" i="63"/>
  <c r="Q107" i="63"/>
  <c r="P103" i="61"/>
  <c r="P21" i="64"/>
  <c r="P32" i="65"/>
  <c r="O7" i="60"/>
  <c r="P106" i="63"/>
  <c r="P228" i="63"/>
  <c r="P293" i="63"/>
  <c r="P264" i="63"/>
  <c r="P234" i="63"/>
  <c r="P161" i="63"/>
  <c r="P173" i="63"/>
  <c r="P281" i="63"/>
  <c r="N34" i="63"/>
  <c r="N263" i="63"/>
  <c r="N287" i="63"/>
  <c r="Q316" i="63"/>
  <c r="Q156" i="63"/>
  <c r="O323" i="61"/>
  <c r="Q167" i="61"/>
  <c r="N87" i="64"/>
  <c r="P85" i="64"/>
  <c r="N105" i="63"/>
  <c r="N324" i="63"/>
  <c r="N110" i="63"/>
  <c r="Q51" i="63"/>
  <c r="Q47" i="63"/>
  <c r="Q246" i="63"/>
  <c r="Q136" i="63"/>
  <c r="Q94" i="63"/>
  <c r="Q21" i="64"/>
  <c r="N196" i="64"/>
  <c r="P8" i="61"/>
  <c r="P322" i="61"/>
  <c r="O46" i="60"/>
  <c r="P83" i="61"/>
  <c r="N48" i="60"/>
  <c r="P35" i="61"/>
  <c r="P344" i="63"/>
  <c r="N339" i="63"/>
  <c r="P266" i="63"/>
  <c r="Q48" i="63"/>
  <c r="Q275" i="63"/>
  <c r="Q339" i="63"/>
  <c r="Q153" i="63"/>
  <c r="Q308" i="63"/>
  <c r="Q280" i="63"/>
  <c r="P319" i="61"/>
  <c r="P49" i="61"/>
  <c r="P286" i="61"/>
  <c r="N241" i="61"/>
  <c r="N46" i="61"/>
  <c r="N84" i="64"/>
  <c r="N15" i="64"/>
  <c r="Q85" i="64"/>
  <c r="P308" i="63"/>
  <c r="P329" i="63"/>
  <c r="N114" i="63"/>
  <c r="N299" i="63"/>
  <c r="N137" i="63"/>
  <c r="Q93" i="63"/>
  <c r="Q81" i="63"/>
  <c r="P333" i="61"/>
  <c r="P200" i="61"/>
  <c r="P27" i="61"/>
  <c r="P247" i="61"/>
  <c r="O172" i="64"/>
  <c r="Q240" i="61"/>
  <c r="Q200" i="61"/>
  <c r="O124" i="64"/>
  <c r="Q142" i="64"/>
  <c r="Q66" i="64"/>
  <c r="N8" i="60"/>
  <c r="Q13" i="63"/>
  <c r="P192" i="63"/>
  <c r="P141" i="63"/>
  <c r="P339" i="63"/>
  <c r="P215" i="63"/>
  <c r="P11" i="63"/>
  <c r="P29" i="63"/>
  <c r="P298" i="63"/>
  <c r="N31" i="63"/>
  <c r="N298" i="63"/>
  <c r="N255" i="63"/>
  <c r="N58" i="63"/>
  <c r="Q258" i="63"/>
  <c r="Q271" i="63"/>
  <c r="Q175" i="63"/>
  <c r="Q278" i="63"/>
  <c r="Q296" i="63"/>
  <c r="P81" i="61"/>
  <c r="P244" i="61"/>
  <c r="P142" i="61"/>
  <c r="P51" i="61"/>
  <c r="P129" i="61"/>
  <c r="O164" i="61"/>
  <c r="N64" i="61"/>
  <c r="N70" i="64"/>
  <c r="N195" i="64"/>
  <c r="N132" i="64"/>
  <c r="Q10" i="73"/>
  <c r="Q117" i="64"/>
  <c r="P60" i="63"/>
  <c r="P179" i="63"/>
  <c r="P221" i="63"/>
  <c r="N219" i="63"/>
  <c r="Q105" i="63"/>
  <c r="Q309" i="63"/>
  <c r="Q3" i="63"/>
  <c r="Q306" i="63"/>
  <c r="Q294" i="63"/>
  <c r="Q50" i="63"/>
  <c r="Q102" i="63"/>
  <c r="Q80" i="63"/>
  <c r="O266" i="61"/>
  <c r="P342" i="61"/>
  <c r="P140" i="61"/>
  <c r="P57" i="61"/>
  <c r="P306" i="61"/>
  <c r="Q10" i="61"/>
  <c r="O41" i="60"/>
  <c r="Q181" i="64"/>
  <c r="Q36" i="63"/>
  <c r="P304" i="61"/>
  <c r="P210" i="61"/>
  <c r="P149" i="61"/>
  <c r="P291" i="61"/>
  <c r="P240" i="61"/>
  <c r="P193" i="61"/>
  <c r="P184" i="61"/>
  <c r="P97" i="61"/>
  <c r="O8" i="61"/>
  <c r="O8" i="60"/>
  <c r="N24" i="64"/>
  <c r="P24" i="65"/>
  <c r="N100" i="63"/>
  <c r="N335" i="63"/>
  <c r="N83" i="63"/>
  <c r="N121" i="63"/>
  <c r="Q35" i="61"/>
  <c r="Q87" i="63"/>
  <c r="Q12" i="63"/>
  <c r="Q151" i="63"/>
  <c r="Q28" i="63"/>
  <c r="Q53" i="63"/>
  <c r="Q125" i="63"/>
  <c r="P207" i="61"/>
  <c r="O322" i="61"/>
  <c r="Q57" i="61"/>
  <c r="N46" i="64"/>
  <c r="Q146" i="64"/>
  <c r="P39" i="64"/>
  <c r="N32" i="60"/>
  <c r="P269" i="63"/>
  <c r="P280" i="63"/>
  <c r="P153" i="63"/>
  <c r="P96" i="63"/>
  <c r="P134" i="63"/>
  <c r="P321" i="63"/>
  <c r="N208" i="63"/>
  <c r="N278" i="63"/>
  <c r="O63" i="61"/>
  <c r="P225" i="61"/>
  <c r="P324" i="61"/>
  <c r="Q142" i="61"/>
  <c r="Q184" i="61"/>
  <c r="O91" i="64"/>
  <c r="Q51" i="64"/>
  <c r="P83" i="64"/>
  <c r="N51" i="60"/>
  <c r="P157" i="63"/>
  <c r="P218" i="63"/>
  <c r="Q279" i="63"/>
  <c r="Q182" i="63"/>
  <c r="Q324" i="63"/>
  <c r="Q234" i="63"/>
  <c r="Q137" i="63"/>
  <c r="P282" i="61"/>
  <c r="P10" i="61"/>
  <c r="P135" i="61"/>
  <c r="N4" i="61"/>
  <c r="Q321" i="61"/>
  <c r="Q83" i="61"/>
  <c r="P25" i="64"/>
  <c r="Q80" i="64"/>
  <c r="P128" i="64"/>
  <c r="O64" i="60"/>
  <c r="O22" i="60"/>
  <c r="Q113" i="64"/>
  <c r="O107" i="64"/>
  <c r="O71" i="64"/>
  <c r="O26" i="64"/>
  <c r="N26" i="64"/>
  <c r="N78" i="64"/>
  <c r="O78" i="64"/>
  <c r="P26" i="65"/>
  <c r="O26" i="65"/>
  <c r="P178" i="63"/>
  <c r="P133" i="63"/>
  <c r="P156" i="63"/>
  <c r="P297" i="63"/>
  <c r="P9" i="63"/>
  <c r="N237" i="63"/>
  <c r="N289" i="63"/>
  <c r="Q64" i="63"/>
  <c r="Q168" i="63"/>
  <c r="Q63" i="63"/>
  <c r="Q201" i="63"/>
  <c r="Q52" i="63"/>
  <c r="Q54" i="63"/>
  <c r="Q337" i="63"/>
  <c r="Q259" i="63"/>
  <c r="Q235" i="63"/>
  <c r="Q62" i="63"/>
  <c r="Q290" i="63"/>
  <c r="Q263" i="63"/>
  <c r="Q262" i="63"/>
  <c r="Q162" i="63"/>
  <c r="Q204" i="63"/>
  <c r="P267" i="61"/>
  <c r="P21" i="61"/>
  <c r="P25" i="61"/>
  <c r="P220" i="61"/>
  <c r="P331" i="61"/>
  <c r="P17" i="61"/>
  <c r="P130" i="61"/>
  <c r="P102" i="61"/>
  <c r="Q46" i="63"/>
  <c r="Q244" i="63"/>
  <c r="P48" i="61"/>
  <c r="P221" i="61"/>
  <c r="P163" i="61"/>
  <c r="N51" i="64"/>
  <c r="Q38" i="64"/>
  <c r="P38" i="64"/>
  <c r="P68" i="63"/>
  <c r="P327" i="63"/>
  <c r="P244" i="63"/>
  <c r="P258" i="63"/>
  <c r="P212" i="63"/>
  <c r="P254" i="63"/>
  <c r="P175" i="63"/>
  <c r="P62" i="63"/>
  <c r="P22" i="63"/>
  <c r="P110" i="63"/>
  <c r="Q229" i="63"/>
  <c r="Q73" i="63"/>
  <c r="Q256" i="63"/>
  <c r="Q289" i="63"/>
  <c r="Q301" i="63"/>
  <c r="Q305" i="63"/>
  <c r="Q145" i="63"/>
  <c r="Q148" i="63"/>
  <c r="Q251" i="63"/>
  <c r="Q76" i="63"/>
  <c r="P76" i="61"/>
  <c r="P123" i="61"/>
  <c r="P336" i="61"/>
  <c r="P66" i="61"/>
  <c r="P326" i="61"/>
  <c r="P16" i="61"/>
  <c r="P60" i="61"/>
  <c r="P305" i="61"/>
  <c r="P68" i="61"/>
  <c r="P255" i="61"/>
  <c r="P332" i="61"/>
  <c r="Q183" i="61"/>
  <c r="Q94" i="61"/>
  <c r="Q154" i="61"/>
  <c r="Q137" i="61"/>
  <c r="O21" i="64"/>
  <c r="P348" i="63"/>
  <c r="Q265" i="63"/>
  <c r="Q133" i="63"/>
  <c r="P261" i="61"/>
  <c r="P279" i="61"/>
  <c r="P245" i="63"/>
  <c r="P20" i="63"/>
  <c r="N29" i="63"/>
  <c r="O122" i="61"/>
  <c r="Q205" i="63"/>
  <c r="Q135" i="63"/>
  <c r="Q11" i="63"/>
  <c r="Q215" i="63"/>
  <c r="Q27" i="63"/>
  <c r="Q29" i="63"/>
  <c r="Q158" i="63"/>
  <c r="Q69" i="63"/>
  <c r="Q60" i="63"/>
  <c r="Q321" i="63"/>
  <c r="Q216" i="63"/>
  <c r="Q211" i="61"/>
  <c r="Q226" i="61"/>
  <c r="Q19" i="61"/>
  <c r="Q332" i="61"/>
  <c r="Q247" i="63"/>
  <c r="Q214" i="63"/>
  <c r="Q242" i="63"/>
  <c r="Q111" i="63"/>
  <c r="Q126" i="63"/>
  <c r="Q98" i="63"/>
  <c r="Q350" i="63"/>
  <c r="Q342" i="63"/>
  <c r="Q335" i="63"/>
  <c r="Q199" i="63"/>
  <c r="Q10" i="63"/>
  <c r="Q99" i="63"/>
  <c r="P36" i="61"/>
  <c r="P177" i="61"/>
  <c r="P242" i="61"/>
  <c r="P65" i="61"/>
  <c r="P271" i="61"/>
  <c r="P19" i="61"/>
  <c r="P226" i="61"/>
  <c r="P234" i="61"/>
  <c r="P329" i="61"/>
  <c r="P211" i="61"/>
  <c r="P42" i="61"/>
  <c r="P152" i="61"/>
  <c r="P176" i="61"/>
  <c r="P182" i="61"/>
  <c r="P201" i="61"/>
  <c r="Q335" i="61"/>
  <c r="Q176" i="61"/>
  <c r="Q221" i="61"/>
  <c r="Q261" i="61"/>
  <c r="Q183" i="64"/>
  <c r="P49" i="63"/>
  <c r="N22" i="60"/>
  <c r="P55" i="63"/>
  <c r="P310" i="63"/>
  <c r="P63" i="63"/>
  <c r="P109" i="63"/>
  <c r="P54" i="63"/>
  <c r="P64" i="63"/>
  <c r="P323" i="63"/>
  <c r="P24" i="63"/>
  <c r="O47" i="61"/>
  <c r="O241" i="61"/>
  <c r="Q76" i="61"/>
  <c r="Q313" i="61"/>
  <c r="Q185" i="61"/>
  <c r="Q203" i="61"/>
  <c r="N16" i="65"/>
  <c r="O16" i="65"/>
  <c r="Q4" i="63"/>
  <c r="Q236" i="63"/>
  <c r="P312" i="63"/>
  <c r="O45" i="61"/>
  <c r="P132" i="63"/>
  <c r="P222" i="63"/>
  <c r="P168" i="63"/>
  <c r="P204" i="63"/>
  <c r="P206" i="63"/>
  <c r="P276" i="63"/>
  <c r="P226" i="63"/>
  <c r="P319" i="63"/>
  <c r="P167" i="63"/>
  <c r="P302" i="63"/>
  <c r="P72" i="63"/>
  <c r="P184" i="63"/>
  <c r="P248" i="63"/>
  <c r="P328" i="63"/>
  <c r="P169" i="63"/>
  <c r="N96" i="63"/>
  <c r="N101" i="63"/>
  <c r="N77" i="63"/>
  <c r="N258" i="63"/>
  <c r="N10" i="63"/>
  <c r="Q139" i="63"/>
  <c r="Q233" i="63"/>
  <c r="Q272" i="63"/>
  <c r="Q273" i="63"/>
  <c r="Q122" i="63"/>
  <c r="Q108" i="63"/>
  <c r="Q238" i="63"/>
  <c r="Q127" i="63"/>
  <c r="Q338" i="63"/>
  <c r="Q171" i="63"/>
  <c r="Q293" i="63"/>
  <c r="Q193" i="63"/>
  <c r="O23" i="64"/>
  <c r="O57" i="64"/>
  <c r="Q97" i="64"/>
  <c r="P71" i="64"/>
  <c r="P75" i="64"/>
  <c r="P64" i="60"/>
  <c r="N40" i="64"/>
  <c r="P117" i="64"/>
  <c r="Q79" i="64"/>
  <c r="Q34" i="64"/>
  <c r="P171" i="64"/>
  <c r="N15" i="63"/>
  <c r="Q124" i="63"/>
  <c r="Q331" i="63"/>
  <c r="Q163" i="63"/>
  <c r="Q43" i="63"/>
  <c r="Q260" i="63"/>
  <c r="Q17" i="63"/>
  <c r="Q25" i="63"/>
  <c r="Q67" i="63"/>
  <c r="Q257" i="63"/>
  <c r="Q291" i="63"/>
  <c r="Q144" i="63"/>
  <c r="Q317" i="63"/>
  <c r="Q313" i="63"/>
  <c r="Q185" i="63"/>
  <c r="Q303" i="63"/>
  <c r="Q42" i="63"/>
  <c r="P40" i="61"/>
  <c r="P249" i="61"/>
  <c r="P293" i="61"/>
  <c r="P3" i="61"/>
  <c r="P268" i="61"/>
  <c r="P338" i="61"/>
  <c r="P206" i="61"/>
  <c r="P136" i="61"/>
  <c r="P18" i="61"/>
  <c r="P303" i="61"/>
  <c r="P169" i="61"/>
  <c r="P344" i="61"/>
  <c r="P269" i="61"/>
  <c r="P69" i="61"/>
  <c r="P98" i="61"/>
  <c r="P285" i="61"/>
  <c r="P94" i="61"/>
  <c r="P179" i="61"/>
  <c r="P191" i="61"/>
  <c r="P159" i="61"/>
  <c r="P87" i="61"/>
  <c r="P132" i="61"/>
  <c r="O172" i="61"/>
  <c r="N13" i="61"/>
  <c r="N16" i="61"/>
  <c r="Q182" i="61"/>
  <c r="Q201" i="61"/>
  <c r="Q242" i="61"/>
  <c r="Q72" i="61"/>
  <c r="Q120" i="61"/>
  <c r="P32" i="60"/>
  <c r="P68" i="60"/>
  <c r="N33" i="64"/>
  <c r="Q18" i="73"/>
  <c r="N67" i="64"/>
  <c r="N58" i="64"/>
  <c r="N112" i="64"/>
  <c r="N89" i="64"/>
  <c r="Q132" i="64"/>
  <c r="Q171" i="64"/>
  <c r="Q155" i="64"/>
  <c r="Q198" i="64"/>
  <c r="Q168" i="64"/>
  <c r="Q43" i="64"/>
  <c r="O150" i="64"/>
  <c r="O5" i="65"/>
  <c r="O141" i="64"/>
  <c r="O28" i="65"/>
  <c r="O3" i="65"/>
  <c r="O33" i="65"/>
  <c r="Q171" i="61"/>
  <c r="Q279" i="61"/>
  <c r="O36" i="60"/>
  <c r="O6" i="65"/>
  <c r="P141" i="64"/>
  <c r="N102" i="64"/>
  <c r="N12" i="64"/>
  <c r="N186" i="64"/>
  <c r="Q56" i="64"/>
  <c r="Q71" i="64"/>
  <c r="Q128" i="64"/>
  <c r="O63" i="64"/>
  <c r="P183" i="64"/>
  <c r="P12" i="62"/>
  <c r="Q49" i="64"/>
  <c r="Q282" i="63"/>
  <c r="Q147" i="63"/>
  <c r="Q314" i="63"/>
  <c r="Q104" i="63"/>
  <c r="Q267" i="63"/>
  <c r="Q195" i="63"/>
  <c r="Q225" i="63"/>
  <c r="Q86" i="63"/>
  <c r="Q191" i="63"/>
  <c r="P134" i="61"/>
  <c r="P90" i="61"/>
  <c r="P75" i="61"/>
  <c r="P204" i="61"/>
  <c r="P335" i="61"/>
  <c r="P214" i="61"/>
  <c r="P250" i="61"/>
  <c r="P64" i="61"/>
  <c r="P219" i="61"/>
  <c r="P256" i="61"/>
  <c r="P78" i="61"/>
  <c r="P180" i="61"/>
  <c r="P320" i="61"/>
  <c r="P258" i="61"/>
  <c r="P325" i="61"/>
  <c r="P175" i="61"/>
  <c r="P85" i="61"/>
  <c r="P216" i="61"/>
  <c r="P313" i="61"/>
  <c r="P114" i="61"/>
  <c r="P133" i="61"/>
  <c r="P274" i="61"/>
  <c r="P245" i="61"/>
  <c r="P24" i="61"/>
  <c r="P288" i="61"/>
  <c r="O8" i="65"/>
  <c r="Q265" i="61"/>
  <c r="Q236" i="61"/>
  <c r="N28" i="60"/>
  <c r="P33" i="60"/>
  <c r="N25" i="64"/>
  <c r="N200" i="64"/>
  <c r="N197" i="64"/>
  <c r="Q165" i="64"/>
  <c r="Q116" i="64"/>
  <c r="Q33" i="64"/>
  <c r="Q75" i="64"/>
  <c r="Q87" i="64"/>
  <c r="Q57" i="64"/>
  <c r="P11" i="65"/>
  <c r="P183" i="61"/>
  <c r="P28" i="61"/>
  <c r="P166" i="61"/>
  <c r="P9" i="61"/>
  <c r="P137" i="61"/>
  <c r="P277" i="61"/>
  <c r="P190" i="61"/>
  <c r="P171" i="61"/>
  <c r="P154" i="61"/>
  <c r="P124" i="61"/>
  <c r="P213" i="61"/>
  <c r="P33" i="61"/>
  <c r="P12" i="61"/>
  <c r="P96" i="61"/>
  <c r="P117" i="61"/>
  <c r="P43" i="61"/>
  <c r="P203" i="61"/>
  <c r="P37" i="61"/>
  <c r="P161" i="61"/>
  <c r="P138" i="61"/>
  <c r="P229" i="61"/>
  <c r="P13" i="61"/>
  <c r="O350" i="61"/>
  <c r="O253" i="61"/>
  <c r="O113" i="61"/>
  <c r="Q344" i="61"/>
  <c r="Q105" i="61"/>
  <c r="Q55" i="61"/>
  <c r="Q24" i="61"/>
  <c r="Q305" i="61"/>
  <c r="P173" i="61"/>
  <c r="P45" i="64"/>
  <c r="P9" i="60"/>
  <c r="N99" i="64"/>
  <c r="N106" i="64"/>
  <c r="O175" i="64"/>
  <c r="Q9" i="64"/>
  <c r="Q180" i="64"/>
  <c r="Q83" i="64"/>
  <c r="Q179" i="64"/>
  <c r="N23" i="64"/>
  <c r="P11" i="64"/>
  <c r="P123" i="64"/>
  <c r="P116" i="64"/>
  <c r="P88" i="63"/>
  <c r="N175" i="64"/>
  <c r="P152" i="63"/>
  <c r="P227" i="63"/>
  <c r="P119" i="63"/>
  <c r="P300" i="63"/>
  <c r="K77" i="61"/>
  <c r="R77" i="61" s="1"/>
  <c r="L82" i="61"/>
  <c r="P54" i="60"/>
  <c r="O24" i="60"/>
  <c r="Q150" i="64"/>
  <c r="Q6" i="65"/>
  <c r="P49" i="60"/>
  <c r="Q31" i="64"/>
  <c r="O68" i="64"/>
  <c r="O23" i="65"/>
  <c r="O60" i="64"/>
  <c r="Q136" i="64"/>
  <c r="P9" i="64"/>
  <c r="P51" i="60"/>
  <c r="Q19" i="65"/>
  <c r="Q31" i="65"/>
  <c r="Q99" i="64"/>
  <c r="P48" i="60"/>
  <c r="O36" i="65"/>
  <c r="P20" i="64"/>
  <c r="O24" i="65"/>
  <c r="P60" i="60"/>
  <c r="P11" i="60"/>
  <c r="P62" i="60"/>
  <c r="P67" i="60"/>
  <c r="P23" i="60"/>
  <c r="O7" i="65"/>
  <c r="P197" i="64"/>
  <c r="P45" i="60"/>
  <c r="P53" i="60"/>
  <c r="P38" i="60"/>
  <c r="P69" i="64"/>
  <c r="O77" i="64"/>
  <c r="P3" i="60"/>
  <c r="P13" i="60"/>
  <c r="Q20" i="73"/>
  <c r="P20" i="60"/>
  <c r="P39" i="60"/>
  <c r="Q86" i="64"/>
  <c r="O21" i="65"/>
  <c r="K246" i="61"/>
  <c r="R246" i="61" s="1"/>
  <c r="Q4" i="73"/>
  <c r="O43" i="60"/>
  <c r="P17" i="60"/>
  <c r="Q59" i="60"/>
  <c r="O11" i="65"/>
  <c r="O112" i="61"/>
  <c r="O144" i="61"/>
  <c r="O38" i="65"/>
  <c r="L103" i="61"/>
  <c r="Q148" i="64"/>
  <c r="K117" i="61"/>
  <c r="P197" i="63"/>
  <c r="P121" i="63"/>
  <c r="P315" i="61"/>
  <c r="P327" i="61"/>
  <c r="P339" i="61"/>
  <c r="O31" i="60"/>
  <c r="P70" i="60"/>
  <c r="P42" i="60"/>
  <c r="Q5" i="73"/>
  <c r="N66" i="64"/>
  <c r="O93" i="64"/>
  <c r="P93" i="64"/>
  <c r="O5" i="62"/>
  <c r="P213" i="63"/>
  <c r="P260" i="63"/>
  <c r="P254" i="61"/>
  <c r="Q215" i="61"/>
  <c r="P44" i="60"/>
  <c r="P46" i="60"/>
  <c r="P16" i="60"/>
  <c r="P40" i="60"/>
  <c r="Q187" i="64"/>
  <c r="O189" i="64"/>
  <c r="N189" i="64"/>
  <c r="P67" i="63"/>
  <c r="P21" i="63"/>
  <c r="P231" i="63"/>
  <c r="P123" i="63"/>
  <c r="L44" i="61"/>
  <c r="L45" i="61"/>
  <c r="P66" i="63"/>
  <c r="P138" i="63"/>
  <c r="P144" i="63"/>
  <c r="P317" i="63"/>
  <c r="O338" i="61"/>
  <c r="P107" i="61"/>
  <c r="P243" i="61"/>
  <c r="O41" i="61"/>
  <c r="Q311" i="61"/>
  <c r="P71" i="60"/>
  <c r="P72" i="60"/>
  <c r="O10" i="65"/>
  <c r="N10" i="65"/>
  <c r="N33" i="65"/>
  <c r="P343" i="61"/>
  <c r="P350" i="61"/>
  <c r="O70" i="60"/>
  <c r="O3" i="60"/>
  <c r="P8" i="60"/>
  <c r="P36" i="60"/>
  <c r="P59" i="60"/>
  <c r="P29" i="60"/>
  <c r="Q100" i="64"/>
  <c r="Q145" i="64"/>
  <c r="O11" i="64"/>
  <c r="N28" i="65"/>
  <c r="O42" i="65"/>
  <c r="P33" i="63"/>
  <c r="P14" i="63"/>
  <c r="P4" i="63"/>
  <c r="P135" i="63"/>
  <c r="P23" i="63"/>
  <c r="P291" i="63"/>
  <c r="P74" i="63"/>
  <c r="P83" i="63"/>
  <c r="P85" i="63"/>
  <c r="P70" i="61"/>
  <c r="P223" i="61"/>
  <c r="Q44" i="61"/>
  <c r="P28" i="60"/>
  <c r="P7" i="60"/>
  <c r="P43" i="60"/>
  <c r="Q188" i="64"/>
  <c r="N3" i="65"/>
  <c r="N39" i="65"/>
  <c r="P166" i="63"/>
  <c r="P279" i="63"/>
  <c r="P303" i="63"/>
  <c r="P185" i="63"/>
  <c r="P139" i="63"/>
  <c r="P78" i="63"/>
  <c r="P182" i="63"/>
  <c r="P95" i="63"/>
  <c r="P188" i="63"/>
  <c r="P17" i="63"/>
  <c r="P239" i="63"/>
  <c r="P243" i="63"/>
  <c r="P187" i="61"/>
  <c r="P215" i="61"/>
  <c r="P52" i="61"/>
  <c r="O9" i="60"/>
  <c r="P63" i="60"/>
  <c r="P12" i="60"/>
  <c r="P34" i="60"/>
  <c r="P19" i="60"/>
  <c r="N39" i="64"/>
  <c r="Q78" i="64"/>
  <c r="Q109" i="64"/>
  <c r="Q17" i="73"/>
  <c r="O174" i="64"/>
  <c r="N27" i="64"/>
  <c r="N178" i="64"/>
  <c r="O4" i="65"/>
  <c r="P4" i="65"/>
  <c r="N65" i="64"/>
  <c r="O65" i="64"/>
  <c r="O38" i="60"/>
  <c r="O71" i="60"/>
  <c r="P8" i="64"/>
  <c r="O8" i="64"/>
  <c r="N137" i="64"/>
  <c r="O137" i="64"/>
  <c r="Q19" i="64"/>
  <c r="O129" i="64"/>
  <c r="P129" i="64"/>
  <c r="N41" i="64"/>
  <c r="Q191" i="64"/>
  <c r="P126" i="64"/>
  <c r="Q126" i="64"/>
  <c r="Q108" i="64"/>
  <c r="Q192" i="64"/>
  <c r="Q6" i="64"/>
  <c r="Q138" i="64"/>
  <c r="Q12" i="64"/>
  <c r="Q3" i="64"/>
  <c r="Q170" i="64"/>
  <c r="Q30" i="64"/>
  <c r="Q40" i="64"/>
  <c r="P62" i="64"/>
  <c r="Q15" i="64"/>
  <c r="Q39" i="64"/>
  <c r="P19" i="64"/>
  <c r="Q139" i="64"/>
  <c r="P139" i="64"/>
  <c r="Q14" i="73"/>
  <c r="Q81" i="64"/>
  <c r="P99" i="64"/>
  <c r="P180" i="64"/>
  <c r="P112" i="64"/>
  <c r="P16" i="64"/>
  <c r="P47" i="64"/>
  <c r="P118" i="64"/>
  <c r="P94" i="64"/>
  <c r="P61" i="64"/>
  <c r="P72" i="64"/>
  <c r="P166" i="64"/>
  <c r="P132" i="64"/>
  <c r="P27" i="64"/>
  <c r="P6" i="64"/>
  <c r="O6" i="64"/>
  <c r="P156" i="64"/>
  <c r="P120" i="64"/>
  <c r="O43" i="64"/>
  <c r="P12" i="64"/>
  <c r="Q189" i="64"/>
  <c r="P6" i="73"/>
  <c r="O32" i="64"/>
  <c r="O126" i="64"/>
  <c r="O72" i="64"/>
  <c r="O27" i="64"/>
  <c r="N116" i="64"/>
  <c r="O116" i="64"/>
  <c r="O171" i="64"/>
  <c r="O145" i="64"/>
  <c r="O49" i="64"/>
  <c r="N166" i="64"/>
  <c r="O166" i="64"/>
  <c r="O193" i="64"/>
  <c r="O39" i="64"/>
  <c r="O154" i="64"/>
  <c r="O37" i="64"/>
  <c r="N42" i="64"/>
  <c r="O42" i="64"/>
  <c r="P7" i="73"/>
  <c r="P15" i="73"/>
  <c r="P9" i="73"/>
  <c r="P13" i="73"/>
  <c r="O83" i="64"/>
  <c r="P184" i="64"/>
  <c r="P182" i="64"/>
  <c r="N57" i="64"/>
  <c r="O164" i="64"/>
  <c r="O120" i="61"/>
  <c r="O312" i="61"/>
  <c r="O37" i="61"/>
  <c r="O170" i="61"/>
  <c r="O192" i="61"/>
  <c r="O233" i="61"/>
  <c r="O9" i="61"/>
  <c r="O343" i="61"/>
  <c r="O73" i="61"/>
  <c r="O277" i="61"/>
  <c r="O157" i="61"/>
  <c r="O145" i="61"/>
  <c r="O7" i="61"/>
  <c r="O249" i="61"/>
  <c r="O229" i="61"/>
  <c r="O324" i="61"/>
  <c r="O136" i="61"/>
  <c r="O228" i="61"/>
  <c r="O336" i="61"/>
  <c r="O94" i="61"/>
  <c r="O300" i="61"/>
  <c r="O179" i="61"/>
  <c r="O124" i="61"/>
  <c r="O321" i="61"/>
  <c r="O91" i="61"/>
  <c r="O26" i="61"/>
  <c r="O326" i="61"/>
  <c r="O161" i="61"/>
  <c r="O132" i="61"/>
  <c r="O159" i="61"/>
  <c r="N15" i="61"/>
  <c r="N90" i="61"/>
  <c r="N110" i="61"/>
  <c r="N331" i="61"/>
  <c r="O127" i="64"/>
  <c r="N127" i="64"/>
  <c r="P14" i="73"/>
  <c r="Q153" i="64"/>
  <c r="P153" i="64"/>
  <c r="Q70" i="64"/>
  <c r="Q169" i="64"/>
  <c r="Q159" i="64"/>
  <c r="Q90" i="64"/>
  <c r="P90" i="64"/>
  <c r="Q160" i="64"/>
  <c r="Q162" i="64"/>
  <c r="Q194" i="64"/>
  <c r="Q4" i="64"/>
  <c r="Q60" i="64"/>
  <c r="Q48" i="64"/>
  <c r="P186" i="64"/>
  <c r="Q186" i="64"/>
  <c r="Q98" i="64"/>
  <c r="Q22" i="64"/>
  <c r="Q94" i="64"/>
  <c r="P151" i="64"/>
  <c r="P81" i="64"/>
  <c r="N17" i="64"/>
  <c r="P10" i="64"/>
  <c r="P148" i="64"/>
  <c r="P36" i="64"/>
  <c r="O138" i="64"/>
  <c r="P138" i="64"/>
  <c r="P193" i="64"/>
  <c r="P169" i="64"/>
  <c r="O176" i="64"/>
  <c r="P176" i="64"/>
  <c r="P56" i="64"/>
  <c r="P154" i="64"/>
  <c r="P42" i="64"/>
  <c r="O22" i="64"/>
  <c r="P22" i="64"/>
  <c r="P95" i="64"/>
  <c r="O95" i="64"/>
  <c r="P37" i="64"/>
  <c r="P108" i="64"/>
  <c r="P159" i="64"/>
  <c r="P198" i="64"/>
  <c r="O198" i="64"/>
  <c r="P4" i="64"/>
  <c r="P86" i="64"/>
  <c r="Q9" i="73"/>
  <c r="Q7" i="73"/>
  <c r="Q19" i="73"/>
  <c r="O85" i="64"/>
  <c r="O169" i="64"/>
  <c r="N126" i="64"/>
  <c r="Q103" i="64"/>
  <c r="N173" i="64"/>
  <c r="P57" i="64"/>
  <c r="O192" i="64"/>
  <c r="N142" i="64"/>
  <c r="O142" i="64"/>
  <c r="O121" i="64"/>
  <c r="N176" i="64"/>
  <c r="O10" i="64"/>
  <c r="O104" i="64"/>
  <c r="O16" i="64"/>
  <c r="O94" i="64"/>
  <c r="O128" i="64"/>
  <c r="N128" i="64"/>
  <c r="O190" i="64"/>
  <c r="O96" i="64"/>
  <c r="O4" i="64"/>
  <c r="O181" i="64"/>
  <c r="O112" i="64"/>
  <c r="O148" i="64"/>
  <c r="P10" i="73"/>
  <c r="P8" i="73"/>
  <c r="P3" i="73"/>
  <c r="P4" i="73"/>
  <c r="O149" i="64"/>
  <c r="N77" i="64"/>
  <c r="P142" i="63"/>
  <c r="P181" i="63"/>
  <c r="P149" i="63"/>
  <c r="Q260" i="61"/>
  <c r="O19" i="60"/>
  <c r="O39" i="60"/>
  <c r="P58" i="60"/>
  <c r="O187" i="64"/>
  <c r="N187" i="64"/>
  <c r="Q92" i="64"/>
  <c r="Q144" i="64"/>
  <c r="Q27" i="64"/>
  <c r="Q134" i="64"/>
  <c r="Q178" i="64"/>
  <c r="Q46" i="64"/>
  <c r="Q18" i="64"/>
  <c r="Q147" i="64"/>
  <c r="Q118" i="64"/>
  <c r="Q52" i="64"/>
  <c r="Q72" i="64"/>
  <c r="Q37" i="64"/>
  <c r="Q166" i="64"/>
  <c r="Q156" i="64"/>
  <c r="Q82" i="64"/>
  <c r="Q8" i="64"/>
  <c r="Q35" i="64"/>
  <c r="Q24" i="64"/>
  <c r="Q36" i="64"/>
  <c r="P31" i="64"/>
  <c r="P170" i="64"/>
  <c r="O9" i="64"/>
  <c r="P105" i="64"/>
  <c r="P160" i="64"/>
  <c r="P127" i="64"/>
  <c r="P82" i="64"/>
  <c r="P131" i="64"/>
  <c r="O92" i="64"/>
  <c r="P92" i="64"/>
  <c r="P98" i="64"/>
  <c r="P80" i="64"/>
  <c r="O80" i="64"/>
  <c r="P190" i="64"/>
  <c r="P87" i="64"/>
  <c r="O87" i="64"/>
  <c r="P109" i="64"/>
  <c r="P155" i="64"/>
  <c r="P64" i="64"/>
  <c r="P147" i="64"/>
  <c r="O147" i="64"/>
  <c r="P54" i="64"/>
  <c r="P168" i="64"/>
  <c r="P106" i="64"/>
  <c r="P192" i="64"/>
  <c r="P24" i="64"/>
  <c r="P18" i="73"/>
  <c r="Q8" i="73"/>
  <c r="Q11" i="73"/>
  <c r="O13" i="64"/>
  <c r="O108" i="64"/>
  <c r="N9" i="64"/>
  <c r="N7" i="64"/>
  <c r="O7" i="64"/>
  <c r="P187" i="64"/>
  <c r="N81" i="64"/>
  <c r="N53" i="64"/>
  <c r="O120" i="64"/>
  <c r="O160" i="64"/>
  <c r="O75" i="64"/>
  <c r="O99" i="64"/>
  <c r="O152" i="64"/>
  <c r="O109" i="64"/>
  <c r="O135" i="64"/>
  <c r="O82" i="64"/>
  <c r="O180" i="64"/>
  <c r="P17" i="73"/>
  <c r="O16" i="73"/>
  <c r="P16" i="73"/>
  <c r="P20" i="73"/>
  <c r="P84" i="64"/>
  <c r="N113" i="64"/>
  <c r="O28" i="61"/>
  <c r="O166" i="61"/>
  <c r="O316" i="61"/>
  <c r="O66" i="61"/>
  <c r="O30" i="61"/>
  <c r="O276" i="61"/>
  <c r="O297" i="61"/>
  <c r="O11" i="61"/>
  <c r="O151" i="61"/>
  <c r="N29" i="60"/>
  <c r="P79" i="64"/>
  <c r="O79" i="64"/>
  <c r="N163" i="64"/>
  <c r="O163" i="64"/>
  <c r="O29" i="64"/>
  <c r="N29" i="64"/>
  <c r="Q141" i="64"/>
  <c r="P7" i="64"/>
  <c r="Q172" i="64"/>
  <c r="Q190" i="64"/>
  <c r="Q73" i="64"/>
  <c r="Q174" i="64"/>
  <c r="Q54" i="64"/>
  <c r="Q28" i="64"/>
  <c r="Q106" i="64"/>
  <c r="Q74" i="64"/>
  <c r="Q130" i="64"/>
  <c r="O117" i="64"/>
  <c r="Q114" i="64"/>
  <c r="Q157" i="64"/>
  <c r="N103" i="64"/>
  <c r="Q199" i="64"/>
  <c r="P199" i="64"/>
  <c r="O188" i="64"/>
  <c r="P188" i="64"/>
  <c r="P145" i="64"/>
  <c r="P30" i="64"/>
  <c r="O30" i="64"/>
  <c r="P142" i="64"/>
  <c r="P200" i="64"/>
  <c r="O111" i="64"/>
  <c r="P111" i="64"/>
  <c r="O178" i="64"/>
  <c r="P178" i="64"/>
  <c r="P144" i="64"/>
  <c r="P191" i="64"/>
  <c r="P100" i="64"/>
  <c r="P181" i="64"/>
  <c r="P121" i="64"/>
  <c r="P3" i="64"/>
  <c r="P179" i="64"/>
  <c r="P34" i="64"/>
  <c r="P150" i="64"/>
  <c r="O69" i="64"/>
  <c r="O18" i="73"/>
  <c r="Q15" i="73"/>
  <c r="O36" i="64"/>
  <c r="O47" i="64"/>
  <c r="P66" i="64"/>
  <c r="O19" i="64"/>
  <c r="O123" i="64"/>
  <c r="O56" i="64"/>
  <c r="O34" i="64"/>
  <c r="O195" i="64"/>
  <c r="O24" i="64"/>
  <c r="O200" i="64"/>
  <c r="O106" i="64"/>
  <c r="N188" i="64"/>
  <c r="O54" i="64"/>
  <c r="O58" i="64"/>
  <c r="O132" i="64"/>
  <c r="P19" i="73"/>
  <c r="O19" i="73"/>
  <c r="P5" i="73"/>
  <c r="O5" i="73"/>
  <c r="O61" i="64"/>
  <c r="O199" i="64"/>
  <c r="O98" i="64"/>
  <c r="K167" i="64"/>
  <c r="R167" i="64" s="1"/>
  <c r="L73" i="63"/>
  <c r="K63" i="64"/>
  <c r="R63" i="64" s="1"/>
  <c r="L237" i="63"/>
  <c r="L202" i="63"/>
  <c r="K218" i="61"/>
  <c r="R218" i="61" s="1"/>
  <c r="N269" i="61"/>
  <c r="N270" i="61"/>
  <c r="N99" i="61"/>
  <c r="N309" i="61"/>
  <c r="N108" i="61"/>
  <c r="N210" i="61"/>
  <c r="N282" i="61"/>
  <c r="N310" i="61"/>
  <c r="N72" i="61"/>
  <c r="N116" i="61"/>
  <c r="N165" i="61"/>
  <c r="O4" i="60"/>
  <c r="N4" i="60"/>
  <c r="N16" i="60"/>
  <c r="O16" i="60"/>
  <c r="O6" i="60"/>
  <c r="P6" i="60"/>
  <c r="P55" i="60"/>
  <c r="Q55" i="60"/>
  <c r="P27" i="60"/>
  <c r="P48" i="63"/>
  <c r="O54" i="61"/>
  <c r="O25" i="61"/>
  <c r="O193" i="61"/>
  <c r="O252" i="61"/>
  <c r="O182" i="61"/>
  <c r="O283" i="61"/>
  <c r="O242" i="61"/>
  <c r="O234" i="61"/>
  <c r="O199" i="61"/>
  <c r="O106" i="61"/>
  <c r="O130" i="61"/>
  <c r="O271" i="61"/>
  <c r="Q322" i="61"/>
  <c r="N26" i="60"/>
  <c r="O32" i="60"/>
  <c r="O53" i="60"/>
  <c r="N10" i="60"/>
  <c r="P41" i="60"/>
  <c r="P52" i="60"/>
  <c r="P56" i="60"/>
  <c r="P57" i="60"/>
  <c r="P65" i="60"/>
  <c r="P30" i="60"/>
  <c r="P22" i="60"/>
  <c r="O15" i="60"/>
  <c r="O42" i="60"/>
  <c r="P5" i="60"/>
  <c r="Q5" i="60"/>
  <c r="P114" i="63"/>
  <c r="P93" i="63"/>
  <c r="P347" i="63"/>
  <c r="P159" i="63"/>
  <c r="P214" i="63"/>
  <c r="P337" i="63"/>
  <c r="P230" i="63"/>
  <c r="P35" i="63"/>
  <c r="P117" i="63"/>
  <c r="P268" i="63"/>
  <c r="P36" i="63"/>
  <c r="P27" i="63"/>
  <c r="P249" i="63"/>
  <c r="P77" i="63"/>
  <c r="P52" i="63"/>
  <c r="P180" i="63"/>
  <c r="P158" i="63"/>
  <c r="P201" i="63"/>
  <c r="P286" i="63"/>
  <c r="P97" i="63"/>
  <c r="P45" i="63"/>
  <c r="P315" i="63"/>
  <c r="P56" i="63"/>
  <c r="P165" i="63"/>
  <c r="P143" i="63"/>
  <c r="P15" i="63"/>
  <c r="P146" i="63"/>
  <c r="P205" i="63"/>
  <c r="P307" i="63"/>
  <c r="P100" i="63"/>
  <c r="P98" i="63"/>
  <c r="P262" i="63"/>
  <c r="P219" i="63"/>
  <c r="P113" i="63"/>
  <c r="P69" i="63"/>
  <c r="P241" i="63"/>
  <c r="P13" i="63"/>
  <c r="P160" i="63"/>
  <c r="P220" i="63"/>
  <c r="L19" i="60"/>
  <c r="P260" i="61"/>
  <c r="O186" i="61"/>
  <c r="Q110" i="61"/>
  <c r="O344" i="61"/>
  <c r="N224" i="61"/>
  <c r="N104" i="61"/>
  <c r="N253" i="61"/>
  <c r="N264" i="61"/>
  <c r="N280" i="61"/>
  <c r="N177" i="61"/>
  <c r="N19" i="61"/>
  <c r="N133" i="61"/>
  <c r="N195" i="61"/>
  <c r="N69" i="61"/>
  <c r="N275" i="61"/>
  <c r="N121" i="61"/>
  <c r="N257" i="61"/>
  <c r="N148" i="61"/>
  <c r="N77" i="61"/>
  <c r="N262" i="61"/>
  <c r="N238" i="61"/>
  <c r="N208" i="61"/>
  <c r="N315" i="61"/>
  <c r="N184" i="61"/>
  <c r="N334" i="61"/>
  <c r="N299" i="61"/>
  <c r="N291" i="61"/>
  <c r="N194" i="61"/>
  <c r="N153" i="61"/>
  <c r="N284" i="61"/>
  <c r="N113" i="61"/>
  <c r="N206" i="61"/>
  <c r="N74" i="61"/>
  <c r="N248" i="61"/>
  <c r="N138" i="61"/>
  <c r="N155" i="61"/>
  <c r="N214" i="61"/>
  <c r="N251" i="61"/>
  <c r="N325" i="61"/>
  <c r="N201" i="61"/>
  <c r="N147" i="61"/>
  <c r="Q277" i="61"/>
  <c r="Q350" i="61"/>
  <c r="Q273" i="61"/>
  <c r="Q31" i="61"/>
  <c r="Q175" i="61"/>
  <c r="Q198" i="61"/>
  <c r="Q117" i="61"/>
  <c r="Q136" i="61"/>
  <c r="Q293" i="61"/>
  <c r="Q124" i="61"/>
  <c r="Q250" i="61"/>
  <c r="Q13" i="61"/>
  <c r="Q206" i="61"/>
  <c r="Q235" i="61"/>
  <c r="Q53" i="61"/>
  <c r="Q325" i="61"/>
  <c r="Q71" i="61"/>
  <c r="Q303" i="61"/>
  <c r="Q302" i="61"/>
  <c r="Q36" i="61"/>
  <c r="Q197" i="61"/>
  <c r="Q108" i="61"/>
  <c r="Q195" i="61"/>
  <c r="Q204" i="61"/>
  <c r="Q258" i="61"/>
  <c r="Q29" i="61"/>
  <c r="Q341" i="61"/>
  <c r="Q73" i="61"/>
  <c r="Q320" i="61"/>
  <c r="Q147" i="61"/>
  <c r="Q312" i="61"/>
  <c r="O56" i="60"/>
  <c r="N56" i="60"/>
  <c r="O28" i="60"/>
  <c r="O68" i="60"/>
  <c r="O51" i="60"/>
  <c r="N43" i="60"/>
  <c r="P10" i="60"/>
  <c r="P47" i="60"/>
  <c r="P37" i="60"/>
  <c r="P14" i="60"/>
  <c r="P61" i="60"/>
  <c r="P66" i="60"/>
  <c r="N66" i="60"/>
  <c r="O59" i="60"/>
  <c r="N36" i="60"/>
  <c r="O30" i="60"/>
  <c r="P150" i="63"/>
  <c r="P7" i="63"/>
  <c r="P81" i="63"/>
  <c r="P208" i="63"/>
  <c r="P236" i="63"/>
  <c r="P198" i="63"/>
  <c r="P177" i="63"/>
  <c r="P275" i="63"/>
  <c r="O82" i="61"/>
  <c r="O103" i="61"/>
  <c r="L235" i="61"/>
  <c r="O281" i="61"/>
  <c r="O328" i="61"/>
  <c r="O257" i="61"/>
  <c r="O97" i="61"/>
  <c r="O240" i="61"/>
  <c r="O226" i="61"/>
  <c r="O184" i="61"/>
  <c r="O27" i="61"/>
  <c r="O327" i="61"/>
  <c r="O176" i="61"/>
  <c r="O311" i="61"/>
  <c r="O111" i="61"/>
  <c r="O17" i="61"/>
  <c r="O247" i="61"/>
  <c r="O251" i="61"/>
  <c r="N23" i="60"/>
  <c r="O23" i="60"/>
  <c r="O21" i="60"/>
  <c r="N21" i="60"/>
  <c r="O60" i="60"/>
  <c r="O44" i="60"/>
  <c r="O69" i="60"/>
  <c r="P69" i="60"/>
  <c r="P50" i="60"/>
  <c r="P26" i="60"/>
  <c r="O11" i="60"/>
  <c r="O57" i="60"/>
  <c r="O12" i="60"/>
  <c r="O48" i="60"/>
  <c r="K172" i="64"/>
  <c r="R172" i="64" s="1"/>
  <c r="L225" i="63"/>
  <c r="K36" i="65"/>
  <c r="R36" i="65" s="1"/>
  <c r="L104" i="63"/>
  <c r="K9" i="65"/>
  <c r="R9" i="65" s="1"/>
  <c r="K35" i="61"/>
  <c r="R35" i="61" s="1"/>
  <c r="K17" i="73"/>
  <c r="R17" i="73" s="1"/>
  <c r="L111" i="64"/>
  <c r="K345" i="61"/>
  <c r="R345" i="61" s="1"/>
  <c r="K148" i="61"/>
  <c r="R148" i="61" s="1"/>
  <c r="K315" i="63"/>
  <c r="R315" i="63" s="1"/>
  <c r="K123" i="63"/>
  <c r="R123" i="63" s="1"/>
  <c r="K128" i="63"/>
  <c r="R128" i="63" s="1"/>
  <c r="K26" i="61"/>
  <c r="R26" i="61" s="1"/>
  <c r="L55" i="60"/>
  <c r="L266" i="61"/>
  <c r="L324" i="61"/>
  <c r="K349" i="63"/>
  <c r="R349" i="63" s="1"/>
  <c r="L147" i="61"/>
  <c r="L312" i="63"/>
  <c r="K248" i="61"/>
  <c r="R248" i="61" s="1"/>
  <c r="K286" i="61"/>
  <c r="R286" i="61" s="1"/>
  <c r="K310" i="61"/>
  <c r="R310" i="61" s="1"/>
  <c r="L13" i="64"/>
  <c r="L85" i="61"/>
  <c r="L118" i="61"/>
  <c r="L225" i="61"/>
  <c r="L126" i="63"/>
  <c r="L326" i="61"/>
  <c r="L184" i="63"/>
  <c r="K58" i="63"/>
  <c r="R58" i="63" s="1"/>
  <c r="L141" i="61"/>
  <c r="K346" i="63"/>
  <c r="R346" i="63" s="1"/>
  <c r="K260" i="61"/>
  <c r="R260" i="61" s="1"/>
  <c r="K242" i="61"/>
  <c r="R242" i="61" s="1"/>
  <c r="K13" i="65"/>
  <c r="R13" i="65" s="1"/>
  <c r="K194" i="61"/>
  <c r="R194" i="61" s="1"/>
  <c r="L226" i="61"/>
  <c r="K119" i="61"/>
  <c r="R119" i="61" s="1"/>
  <c r="K122" i="61"/>
  <c r="R122" i="61" s="1"/>
  <c r="L59" i="63"/>
  <c r="L188" i="61"/>
  <c r="K251" i="61"/>
  <c r="R251" i="61" s="1"/>
  <c r="K301" i="61"/>
  <c r="R301" i="61" s="1"/>
  <c r="K145" i="63"/>
  <c r="R145" i="63" s="1"/>
  <c r="L308" i="63"/>
  <c r="K29" i="64"/>
  <c r="R29" i="64" s="1"/>
  <c r="K160" i="63"/>
  <c r="R160" i="63" s="1"/>
  <c r="K146" i="63"/>
  <c r="R146" i="63" s="1"/>
  <c r="K95" i="63"/>
  <c r="R95" i="63" s="1"/>
  <c r="L139" i="63"/>
  <c r="L85" i="63"/>
  <c r="L165" i="64"/>
  <c r="K142" i="64"/>
  <c r="R142" i="64" s="1"/>
  <c r="K32" i="64"/>
  <c r="R32" i="64" s="1"/>
  <c r="L36" i="63"/>
  <c r="K44" i="64"/>
  <c r="R44" i="64" s="1"/>
  <c r="K43" i="64"/>
  <c r="R43" i="64" s="1"/>
  <c r="K161" i="63"/>
  <c r="R161" i="63" s="1"/>
  <c r="L92" i="63"/>
  <c r="L74" i="64"/>
  <c r="L114" i="63"/>
  <c r="K326" i="63"/>
  <c r="R326" i="63" s="1"/>
  <c r="L24" i="63"/>
  <c r="K147" i="63"/>
  <c r="R147" i="63" s="1"/>
  <c r="L20" i="65"/>
  <c r="K169" i="63"/>
  <c r="R169" i="63" s="1"/>
  <c r="K135" i="63"/>
  <c r="R135" i="63" s="1"/>
  <c r="L11" i="64"/>
  <c r="L286" i="63"/>
  <c r="L309" i="63"/>
  <c r="L283" i="63"/>
  <c r="L180" i="63"/>
  <c r="K47" i="64"/>
  <c r="R47" i="64" s="1"/>
  <c r="K38" i="65"/>
  <c r="R38" i="65" s="1"/>
  <c r="L100" i="64"/>
  <c r="L238" i="63"/>
  <c r="L187" i="63"/>
  <c r="L175" i="63"/>
  <c r="L135" i="63"/>
  <c r="K118" i="64"/>
  <c r="R118" i="64" s="1"/>
  <c r="K265" i="63"/>
  <c r="R265" i="63" s="1"/>
  <c r="K335" i="63"/>
  <c r="R335" i="63" s="1"/>
  <c r="L12" i="65"/>
  <c r="K221" i="63"/>
  <c r="R221" i="63" s="1"/>
  <c r="K144" i="63"/>
  <c r="R144" i="63" s="1"/>
  <c r="K157" i="63"/>
  <c r="R157" i="63" s="1"/>
  <c r="L325" i="63"/>
  <c r="K20" i="65"/>
  <c r="R20" i="65" s="1"/>
  <c r="L46" i="65"/>
  <c r="K212" i="61"/>
  <c r="R212" i="61" s="1"/>
  <c r="L339" i="61"/>
  <c r="L18" i="60"/>
  <c r="K54" i="64"/>
  <c r="R54" i="64" s="1"/>
  <c r="L51" i="60"/>
  <c r="L40" i="60"/>
  <c r="K174" i="61"/>
  <c r="R174" i="61" s="1"/>
  <c r="K336" i="61"/>
  <c r="R336" i="61" s="1"/>
  <c r="L15" i="63"/>
  <c r="K39" i="63"/>
  <c r="R39" i="63" s="1"/>
  <c r="L193" i="61"/>
  <c r="K223" i="63"/>
  <c r="R223" i="63" s="1"/>
  <c r="L142" i="61"/>
  <c r="L3" i="64"/>
  <c r="L108" i="63"/>
  <c r="L329" i="63"/>
  <c r="K26" i="63"/>
  <c r="R26" i="63" s="1"/>
  <c r="L137" i="64"/>
  <c r="L55" i="61"/>
  <c r="L309" i="61"/>
  <c r="L46" i="61"/>
  <c r="L263" i="63"/>
  <c r="K320" i="61"/>
  <c r="R320" i="61" s="1"/>
  <c r="K289" i="61"/>
  <c r="R289" i="61" s="1"/>
  <c r="L162" i="61"/>
  <c r="L164" i="61"/>
  <c r="L74" i="63"/>
  <c r="K97" i="64"/>
  <c r="R97" i="64" s="1"/>
  <c r="L29" i="60"/>
  <c r="K210" i="61"/>
  <c r="R210" i="61" s="1"/>
  <c r="L19" i="73"/>
  <c r="L289" i="63"/>
  <c r="K84" i="63"/>
  <c r="R84" i="63" s="1"/>
  <c r="L252" i="63"/>
  <c r="L8" i="73"/>
  <c r="K158" i="61"/>
  <c r="R158" i="61" s="1"/>
  <c r="K17" i="65"/>
  <c r="R17" i="65" s="1"/>
  <c r="K191" i="63"/>
  <c r="R191" i="63" s="1"/>
  <c r="L53" i="63"/>
  <c r="K325" i="61"/>
  <c r="R325" i="61" s="1"/>
  <c r="L135" i="61"/>
  <c r="K38" i="63"/>
  <c r="R38" i="63" s="1"/>
  <c r="K46" i="65"/>
  <c r="R46" i="65" s="1"/>
  <c r="L16" i="60"/>
  <c r="K59" i="63"/>
  <c r="L226" i="63"/>
  <c r="K226" i="61"/>
  <c r="K145" i="64"/>
  <c r="R145" i="64" s="1"/>
  <c r="L187" i="61"/>
  <c r="L307" i="61"/>
  <c r="L84" i="61"/>
  <c r="K86" i="64"/>
  <c r="R86" i="64" s="1"/>
  <c r="K52" i="64"/>
  <c r="R52" i="64" s="1"/>
  <c r="L130" i="61"/>
  <c r="L344" i="63"/>
  <c r="L4" i="63"/>
  <c r="L230" i="61"/>
  <c r="L111" i="61"/>
  <c r="K339" i="61"/>
  <c r="R339" i="61" s="1"/>
  <c r="L21" i="63"/>
  <c r="L25" i="60"/>
  <c r="L22" i="61"/>
  <c r="K37" i="64"/>
  <c r="R37" i="64" s="1"/>
  <c r="K321" i="61"/>
  <c r="R321" i="61" s="1"/>
  <c r="K21" i="64"/>
  <c r="R21" i="64" s="1"/>
  <c r="L338" i="63"/>
  <c r="L43" i="60"/>
  <c r="L51" i="63"/>
  <c r="K71" i="63"/>
  <c r="R71" i="63" s="1"/>
  <c r="K150" i="61"/>
  <c r="R150" i="61" s="1"/>
  <c r="L140" i="61"/>
  <c r="K5" i="61"/>
  <c r="R5" i="61" s="1"/>
  <c r="L58" i="63"/>
  <c r="L7" i="61"/>
  <c r="L158" i="63"/>
  <c r="K154" i="61"/>
  <c r="R154" i="61" s="1"/>
  <c r="K213" i="61"/>
  <c r="R213" i="61" s="1"/>
  <c r="K64" i="64"/>
  <c r="R64" i="64" s="1"/>
  <c r="L14" i="62"/>
  <c r="K24" i="65"/>
  <c r="R24" i="65" s="1"/>
  <c r="L48" i="61"/>
  <c r="L54" i="60"/>
  <c r="L211" i="61"/>
  <c r="L279" i="63"/>
  <c r="L186" i="64"/>
  <c r="K203" i="63"/>
  <c r="R203" i="63" s="1"/>
  <c r="K152" i="64"/>
  <c r="R152" i="64" s="1"/>
  <c r="L117" i="64"/>
  <c r="L224" i="63"/>
  <c r="L12" i="62"/>
  <c r="L6" i="60"/>
  <c r="K161" i="61"/>
  <c r="R161" i="61" s="1"/>
  <c r="K181" i="61"/>
  <c r="R181" i="61" s="1"/>
  <c r="L222" i="63"/>
  <c r="L10" i="62"/>
  <c r="K219" i="61"/>
  <c r="R219" i="61" s="1"/>
  <c r="L70" i="63"/>
  <c r="K14" i="62"/>
  <c r="R14" i="62" s="1"/>
  <c r="K312" i="61"/>
  <c r="R312" i="61" s="1"/>
  <c r="K16" i="64"/>
  <c r="K187" i="61"/>
  <c r="R187" i="61" s="1"/>
  <c r="K124" i="64"/>
  <c r="R124" i="64" s="1"/>
  <c r="L16" i="64"/>
  <c r="L248" i="61"/>
  <c r="L302" i="63"/>
  <c r="L243" i="61"/>
  <c r="L139" i="61"/>
  <c r="L68" i="60"/>
  <c r="K8" i="63"/>
  <c r="R8" i="63" s="1"/>
  <c r="L162" i="63"/>
  <c r="L31" i="63"/>
  <c r="L25" i="65"/>
  <c r="L204" i="61"/>
  <c r="L91" i="61"/>
  <c r="K325" i="63"/>
  <c r="R325" i="63" s="1"/>
  <c r="K66" i="61"/>
  <c r="R66" i="61" s="1"/>
  <c r="L197" i="61"/>
  <c r="L158" i="61"/>
  <c r="L119" i="63"/>
  <c r="K22" i="65"/>
  <c r="R22" i="65" s="1"/>
  <c r="K307" i="61"/>
  <c r="L22" i="60"/>
  <c r="K45" i="65"/>
  <c r="R45" i="65" s="1"/>
  <c r="L53" i="64"/>
  <c r="K91" i="61"/>
  <c r="R91" i="61" s="1"/>
  <c r="L22" i="65"/>
  <c r="K331" i="61"/>
  <c r="R331" i="61" s="1"/>
  <c r="K84" i="64"/>
  <c r="R84" i="64" s="1"/>
  <c r="L303" i="63"/>
  <c r="K115" i="64"/>
  <c r="R115" i="64" s="1"/>
  <c r="L237" i="61"/>
  <c r="K298" i="63"/>
  <c r="R298" i="63" s="1"/>
  <c r="K290" i="63"/>
  <c r="R290" i="63" s="1"/>
  <c r="K54" i="61"/>
  <c r="R54" i="61" s="1"/>
  <c r="L50" i="60"/>
  <c r="L72" i="64"/>
  <c r="L190" i="64"/>
  <c r="L39" i="64"/>
  <c r="L11" i="73"/>
  <c r="L88" i="64"/>
  <c r="L327" i="61"/>
  <c r="L311" i="61"/>
  <c r="L7" i="64"/>
  <c r="L254" i="61"/>
  <c r="L18" i="61"/>
  <c r="L216" i="63"/>
  <c r="K25" i="63"/>
  <c r="K214" i="61"/>
  <c r="R214" i="61" s="1"/>
  <c r="L17" i="73"/>
  <c r="L297" i="61"/>
  <c r="K93" i="64"/>
  <c r="R93" i="64" s="1"/>
  <c r="L173" i="63"/>
  <c r="L185" i="63"/>
  <c r="K114" i="61"/>
  <c r="R114" i="61" s="1"/>
  <c r="L286" i="61"/>
  <c r="K34" i="63"/>
  <c r="R34" i="63" s="1"/>
  <c r="K124" i="63"/>
  <c r="R124" i="63" s="1"/>
  <c r="K18" i="61"/>
  <c r="R18" i="61" s="1"/>
  <c r="K46" i="63"/>
  <c r="R46" i="63" s="1"/>
  <c r="K10" i="63"/>
  <c r="R10" i="63" s="1"/>
  <c r="L75" i="63"/>
  <c r="L25" i="63"/>
  <c r="L217" i="61"/>
  <c r="L23" i="61"/>
  <c r="L317" i="61"/>
  <c r="L21" i="61"/>
  <c r="K9" i="61"/>
  <c r="R9" i="61" s="1"/>
  <c r="L314" i="63"/>
  <c r="L119" i="64"/>
  <c r="K111" i="61"/>
  <c r="L310" i="63"/>
  <c r="K247" i="63"/>
  <c r="R247" i="63" s="1"/>
  <c r="L13" i="73"/>
  <c r="L132" i="64"/>
  <c r="L153" i="64"/>
  <c r="L343" i="61"/>
  <c r="K258" i="61"/>
  <c r="R258" i="61" s="1"/>
  <c r="K334" i="61"/>
  <c r="R334" i="61" s="1"/>
  <c r="L124" i="63"/>
  <c r="K78" i="63"/>
  <c r="R78" i="63" s="1"/>
  <c r="L291" i="63"/>
  <c r="L335" i="63"/>
  <c r="L164" i="63"/>
  <c r="L323" i="61"/>
  <c r="K165" i="63"/>
  <c r="R165" i="63" s="1"/>
  <c r="L43" i="65"/>
  <c r="L128" i="61"/>
  <c r="L239" i="61"/>
  <c r="K230" i="63"/>
  <c r="R230" i="63" s="1"/>
  <c r="L102" i="63"/>
  <c r="K83" i="63"/>
  <c r="R83" i="63" s="1"/>
  <c r="K115" i="63"/>
  <c r="R115" i="63" s="1"/>
  <c r="K231" i="63"/>
  <c r="R231" i="63" s="1"/>
  <c r="K278" i="61"/>
  <c r="R278" i="61" s="1"/>
  <c r="K25" i="64"/>
  <c r="R25" i="64" s="1"/>
  <c r="O68" i="61"/>
  <c r="N68" i="61"/>
  <c r="O32" i="61"/>
  <c r="P32" i="61"/>
  <c r="O299" i="61"/>
  <c r="P299" i="61"/>
  <c r="L9" i="62"/>
  <c r="L172" i="63"/>
  <c r="L57" i="60"/>
  <c r="L350" i="61"/>
  <c r="L156" i="61"/>
  <c r="K297" i="63"/>
  <c r="R297" i="63" s="1"/>
  <c r="L145" i="61"/>
  <c r="L308" i="61"/>
  <c r="L51" i="61"/>
  <c r="K143" i="63"/>
  <c r="R143" i="63" s="1"/>
  <c r="K40" i="64"/>
  <c r="R40" i="64" s="1"/>
  <c r="K6" i="64"/>
  <c r="R6" i="64" s="1"/>
  <c r="L155" i="63"/>
  <c r="L159" i="64"/>
  <c r="L179" i="63"/>
  <c r="L60" i="61"/>
  <c r="K72" i="63"/>
  <c r="R72" i="63" s="1"/>
  <c r="L322" i="63"/>
  <c r="K116" i="61"/>
  <c r="R116" i="61" s="1"/>
  <c r="K74" i="63"/>
  <c r="L113" i="63"/>
  <c r="K4" i="73"/>
  <c r="R4" i="73" s="1"/>
  <c r="K260" i="63"/>
  <c r="R260" i="63" s="1"/>
  <c r="K10" i="61"/>
  <c r="R10" i="61" s="1"/>
  <c r="K67" i="61"/>
  <c r="R67" i="61" s="1"/>
  <c r="K96" i="61"/>
  <c r="R96" i="61" s="1"/>
  <c r="L252" i="61"/>
  <c r="K113" i="61"/>
  <c r="R113" i="61" s="1"/>
  <c r="K131" i="64"/>
  <c r="R131" i="64" s="1"/>
  <c r="L250" i="63"/>
  <c r="L157" i="63"/>
  <c r="K342" i="61"/>
  <c r="R342" i="61" s="1"/>
  <c r="L200" i="61"/>
  <c r="K56" i="61"/>
  <c r="R56" i="61" s="1"/>
  <c r="L304" i="63"/>
  <c r="L113" i="64"/>
  <c r="L47" i="63"/>
  <c r="L101" i="61"/>
  <c r="K168" i="61"/>
  <c r="R168" i="61" s="1"/>
  <c r="K36" i="64"/>
  <c r="R36" i="64" s="1"/>
  <c r="K299" i="63"/>
  <c r="R299" i="63" s="1"/>
  <c r="L182" i="64"/>
  <c r="L208" i="63"/>
  <c r="K10" i="73"/>
  <c r="R10" i="73" s="1"/>
  <c r="K26" i="65"/>
  <c r="R26" i="65" s="1"/>
  <c r="K293" i="61"/>
  <c r="R293" i="61" s="1"/>
  <c r="K21" i="61"/>
  <c r="R21" i="61" s="1"/>
  <c r="P164" i="63"/>
  <c r="P92" i="63"/>
  <c r="L104" i="61"/>
  <c r="K163" i="61"/>
  <c r="R163" i="61" s="1"/>
  <c r="K92" i="61"/>
  <c r="R92" i="61" s="1"/>
  <c r="K75" i="64"/>
  <c r="R75" i="64" s="1"/>
  <c r="L233" i="61"/>
  <c r="K20" i="61"/>
  <c r="R20" i="61" s="1"/>
  <c r="K345" i="63"/>
  <c r="R345" i="63" s="1"/>
  <c r="L349" i="63"/>
  <c r="K217" i="63"/>
  <c r="R217" i="63" s="1"/>
  <c r="L47" i="64"/>
  <c r="L333" i="61"/>
  <c r="L191" i="63"/>
  <c r="L57" i="63"/>
  <c r="L174" i="63"/>
  <c r="L206" i="63"/>
  <c r="L87" i="64"/>
  <c r="K11" i="63"/>
  <c r="R11" i="63" s="1"/>
  <c r="K193" i="61"/>
  <c r="R193" i="61" s="1"/>
  <c r="L59" i="64"/>
  <c r="K71" i="61"/>
  <c r="R71" i="61" s="1"/>
  <c r="O185" i="61"/>
  <c r="P185" i="61"/>
  <c r="O278" i="61"/>
  <c r="P278" i="61"/>
  <c r="N202" i="61"/>
  <c r="O202" i="61"/>
  <c r="N346" i="61"/>
  <c r="O346" i="61"/>
  <c r="N289" i="61"/>
  <c r="O289" i="61"/>
  <c r="N203" i="61"/>
  <c r="O203" i="61"/>
  <c r="O142" i="61"/>
  <c r="N196" i="61"/>
  <c r="O196" i="61"/>
  <c r="O114" i="61"/>
  <c r="N75" i="61"/>
  <c r="O75" i="61"/>
  <c r="O246" i="61"/>
  <c r="N123" i="61"/>
  <c r="O123" i="61"/>
  <c r="O218" i="61"/>
  <c r="N296" i="61"/>
  <c r="O296" i="61"/>
  <c r="O150" i="61"/>
  <c r="O207" i="61"/>
  <c r="N18" i="61"/>
  <c r="O18" i="61"/>
  <c r="O48" i="61"/>
  <c r="O221" i="61"/>
  <c r="N171" i="61"/>
  <c r="O171" i="61"/>
  <c r="N245" i="61"/>
  <c r="O245" i="61"/>
  <c r="N141" i="61"/>
  <c r="O141" i="61"/>
  <c r="O71" i="61"/>
  <c r="O254" i="61"/>
  <c r="O88" i="61"/>
  <c r="N124" i="61"/>
  <c r="N326" i="61"/>
  <c r="N54" i="61"/>
  <c r="N207" i="61"/>
  <c r="N271" i="61"/>
  <c r="N229" i="61"/>
  <c r="N89" i="61"/>
  <c r="N343" i="61"/>
  <c r="N32" i="61"/>
  <c r="N242" i="61"/>
  <c r="N199" i="61"/>
  <c r="N316" i="61"/>
  <c r="N278" i="61"/>
  <c r="N150" i="61"/>
  <c r="N11" i="61"/>
  <c r="N213" i="61"/>
  <c r="N159" i="61"/>
  <c r="N336" i="61"/>
  <c r="N157" i="61"/>
  <c r="N312" i="61"/>
  <c r="N67" i="61"/>
  <c r="O190" i="61"/>
  <c r="Q107" i="61"/>
  <c r="N247" i="61"/>
  <c r="O12" i="61"/>
  <c r="O117" i="61"/>
  <c r="Q263" i="61"/>
  <c r="P143" i="61"/>
  <c r="Q143" i="61"/>
  <c r="P280" i="61"/>
  <c r="Q280" i="61"/>
  <c r="Q52" i="61"/>
  <c r="Q99" i="61"/>
  <c r="Q234" i="61"/>
  <c r="Q43" i="61"/>
  <c r="Q334" i="61"/>
  <c r="P150" i="61"/>
  <c r="Q150" i="61"/>
  <c r="Q92" i="61"/>
  <c r="Q275" i="61"/>
  <c r="Q4" i="61"/>
  <c r="Q85" i="61"/>
  <c r="P156" i="61"/>
  <c r="Q156" i="61"/>
  <c r="Q93" i="61"/>
  <c r="Q251" i="61"/>
  <c r="Q298" i="61"/>
  <c r="Q168" i="61"/>
  <c r="Q56" i="61"/>
  <c r="Q310" i="61"/>
  <c r="P292" i="61"/>
  <c r="Q292" i="61"/>
  <c r="Q112" i="61"/>
  <c r="Q222" i="61"/>
  <c r="P230" i="61"/>
  <c r="Q316" i="61"/>
  <c r="Q177" i="61"/>
  <c r="Q30" i="61"/>
  <c r="Q336" i="61"/>
  <c r="Q330" i="61"/>
  <c r="Q186" i="61"/>
  <c r="Q199" i="61"/>
  <c r="Q272" i="61"/>
  <c r="Q6" i="61"/>
  <c r="P101" i="61"/>
  <c r="Q101" i="61"/>
  <c r="Q347" i="61"/>
  <c r="P347" i="61"/>
  <c r="Q100" i="61"/>
  <c r="Q37" i="61"/>
  <c r="Q58" i="61"/>
  <c r="Q205" i="61"/>
  <c r="O16" i="61"/>
  <c r="O13" i="61"/>
  <c r="O305" i="61"/>
  <c r="P253" i="63"/>
  <c r="P207" i="63"/>
  <c r="P65" i="63"/>
  <c r="P129" i="63"/>
  <c r="P346" i="63"/>
  <c r="P252" i="63"/>
  <c r="P318" i="63"/>
  <c r="P44" i="63"/>
  <c r="P274" i="63"/>
  <c r="P265" i="63"/>
  <c r="P288" i="63"/>
  <c r="P170" i="63"/>
  <c r="P250" i="63"/>
  <c r="P277" i="63"/>
  <c r="P89" i="63"/>
  <c r="P163" i="63"/>
  <c r="P79" i="63"/>
  <c r="P232" i="63"/>
  <c r="P202" i="63"/>
  <c r="P316" i="63"/>
  <c r="P331" i="63"/>
  <c r="P42" i="63"/>
  <c r="P257" i="63"/>
  <c r="P43" i="63"/>
  <c r="P183" i="63"/>
  <c r="P110" i="61"/>
  <c r="O272" i="61"/>
  <c r="P272" i="61"/>
  <c r="O224" i="61"/>
  <c r="P224" i="61"/>
  <c r="O189" i="61"/>
  <c r="P189" i="61"/>
  <c r="O248" i="61"/>
  <c r="P248" i="61"/>
  <c r="O264" i="61"/>
  <c r="N61" i="61"/>
  <c r="O61" i="61"/>
  <c r="O180" i="61"/>
  <c r="O105" i="61"/>
  <c r="O70" i="61"/>
  <c r="O133" i="61"/>
  <c r="O56" i="61"/>
  <c r="O213" i="61"/>
  <c r="O34" i="61"/>
  <c r="O315" i="61"/>
  <c r="O304" i="61"/>
  <c r="O143" i="61"/>
  <c r="O219" i="61"/>
  <c r="O301" i="61"/>
  <c r="N60" i="61"/>
  <c r="O60" i="61"/>
  <c r="O348" i="61"/>
  <c r="N58" i="61"/>
  <c r="O58" i="61"/>
  <c r="O204" i="61"/>
  <c r="O222" i="61"/>
  <c r="O139" i="61"/>
  <c r="N174" i="61"/>
  <c r="O174" i="61"/>
  <c r="O14" i="61"/>
  <c r="O267" i="61"/>
  <c r="O286" i="61"/>
  <c r="O44" i="61"/>
  <c r="O295" i="61"/>
  <c r="O294" i="61"/>
  <c r="O3" i="61"/>
  <c r="O285" i="61"/>
  <c r="O90" i="61"/>
  <c r="O284" i="61"/>
  <c r="O195" i="61"/>
  <c r="N263" i="61"/>
  <c r="O263" i="61"/>
  <c r="O55" i="61"/>
  <c r="N255" i="61"/>
  <c r="O255" i="61"/>
  <c r="O140" i="61"/>
  <c r="O129" i="61"/>
  <c r="O33" i="61"/>
  <c r="O110" i="61"/>
  <c r="O15" i="61"/>
  <c r="O126" i="61"/>
  <c r="N223" i="61"/>
  <c r="O223" i="61"/>
  <c r="O147" i="61"/>
  <c r="O243" i="61"/>
  <c r="O209" i="61"/>
  <c r="O92" i="61"/>
  <c r="O258" i="61"/>
  <c r="O74" i="61"/>
  <c r="O21" i="61"/>
  <c r="O331" i="61"/>
  <c r="N237" i="61"/>
  <c r="O237" i="61"/>
  <c r="O201" i="61"/>
  <c r="O177" i="61"/>
  <c r="O217" i="61"/>
  <c r="O225" i="61"/>
  <c r="O158" i="61"/>
  <c r="O134" i="61"/>
  <c r="O197" i="61"/>
  <c r="O53" i="61"/>
  <c r="O191" i="61"/>
  <c r="O65" i="61"/>
  <c r="O345" i="61"/>
  <c r="O339" i="61"/>
  <c r="O152" i="61"/>
  <c r="O149" i="61"/>
  <c r="N344" i="61"/>
  <c r="O293" i="61"/>
  <c r="N173" i="61"/>
  <c r="N81" i="61"/>
  <c r="N329" i="61"/>
  <c r="N193" i="61"/>
  <c r="N232" i="61"/>
  <c r="N166" i="61"/>
  <c r="N35" i="61"/>
  <c r="N181" i="61"/>
  <c r="N249" i="61"/>
  <c r="N168" i="61"/>
  <c r="N65" i="61"/>
  <c r="N7" i="61"/>
  <c r="N71" i="61"/>
  <c r="N22" i="61"/>
  <c r="N23" i="61"/>
  <c r="N345" i="61"/>
  <c r="N55" i="61"/>
  <c r="N85" i="61"/>
  <c r="N228" i="61"/>
  <c r="N53" i="61"/>
  <c r="N283" i="61"/>
  <c r="N128" i="61"/>
  <c r="N311" i="61"/>
  <c r="N9" i="61"/>
  <c r="N340" i="61"/>
  <c r="N187" i="61"/>
  <c r="N102" i="61"/>
  <c r="N306" i="61"/>
  <c r="N317" i="61"/>
  <c r="N197" i="61"/>
  <c r="N254" i="61"/>
  <c r="N256" i="61"/>
  <c r="N261" i="61"/>
  <c r="N126" i="61"/>
  <c r="N42" i="61"/>
  <c r="N225" i="61"/>
  <c r="N43" i="61"/>
  <c r="N297" i="61"/>
  <c r="N136" i="61"/>
  <c r="N209" i="61"/>
  <c r="N347" i="61"/>
  <c r="N179" i="61"/>
  <c r="N337" i="61"/>
  <c r="N250" i="61"/>
  <c r="N186" i="61"/>
  <c r="N27" i="61"/>
  <c r="N233" i="61"/>
  <c r="N145" i="61"/>
  <c r="N175" i="61"/>
  <c r="N57" i="61"/>
  <c r="N119" i="61"/>
  <c r="N300" i="61"/>
  <c r="N160" i="61"/>
  <c r="N30" i="61"/>
  <c r="N281" i="61"/>
  <c r="N246" i="61"/>
  <c r="N227" i="61"/>
  <c r="N303" i="61"/>
  <c r="N139" i="61"/>
  <c r="N330" i="61"/>
  <c r="N106" i="61"/>
  <c r="N39" i="61"/>
  <c r="N204" i="61"/>
  <c r="N172" i="61"/>
  <c r="N93" i="61"/>
  <c r="N95" i="61"/>
  <c r="N161" i="61"/>
  <c r="Q139" i="61"/>
  <c r="Q256" i="61"/>
  <c r="Q15" i="61"/>
  <c r="Q317" i="61"/>
  <c r="Q190" i="61"/>
  <c r="Q88" i="61"/>
  <c r="Q228" i="61"/>
  <c r="O319" i="61"/>
  <c r="O302" i="61"/>
  <c r="N164" i="61"/>
  <c r="N92" i="61"/>
  <c r="N272" i="61"/>
  <c r="Q16" i="61"/>
  <c r="Q337" i="61"/>
  <c r="P145" i="61"/>
  <c r="Q145" i="61"/>
  <c r="Q129" i="61"/>
  <c r="Q97" i="61"/>
  <c r="Q109" i="61"/>
  <c r="Q210" i="61"/>
  <c r="Q90" i="61"/>
  <c r="Q51" i="61"/>
  <c r="Q213" i="61"/>
  <c r="Q282" i="61"/>
  <c r="Q267" i="61"/>
  <c r="Q135" i="61"/>
  <c r="Q21" i="61"/>
  <c r="P345" i="61"/>
  <c r="Q345" i="61"/>
  <c r="Q115" i="61"/>
  <c r="Q207" i="61"/>
  <c r="Q248" i="61"/>
  <c r="Q22" i="61"/>
  <c r="P237" i="61"/>
  <c r="Q237" i="61"/>
  <c r="Q119" i="61"/>
  <c r="Q27" i="61"/>
  <c r="Q47" i="61"/>
  <c r="Q304" i="61"/>
  <c r="Q64" i="61"/>
  <c r="Q68" i="61"/>
  <c r="Q149" i="61"/>
  <c r="Q212" i="61"/>
  <c r="Q225" i="61"/>
  <c r="Q165" i="61"/>
  <c r="Q308" i="61"/>
  <c r="Q346" i="61"/>
  <c r="Q3" i="61"/>
  <c r="Q131" i="61"/>
  <c r="Q324" i="61"/>
  <c r="Q127" i="61"/>
  <c r="Q140" i="61"/>
  <c r="Q340" i="61"/>
  <c r="Q276" i="61"/>
  <c r="Q103" i="61"/>
  <c r="Q259" i="61"/>
  <c r="Q220" i="61"/>
  <c r="Q241" i="61"/>
  <c r="Q309" i="61"/>
  <c r="Q202" i="61"/>
  <c r="Q146" i="61"/>
  <c r="P146" i="61"/>
  <c r="Q153" i="61"/>
  <c r="Q18" i="61"/>
  <c r="Q244" i="61"/>
  <c r="Q179" i="61"/>
  <c r="Q65" i="61"/>
  <c r="Q81" i="61"/>
  <c r="P151" i="61"/>
  <c r="Q151" i="61"/>
  <c r="Q291" i="61"/>
  <c r="Q333" i="61"/>
  <c r="Q306" i="61"/>
  <c r="Q121" i="61"/>
  <c r="Q40" i="61"/>
  <c r="Q247" i="61"/>
  <c r="Q297" i="61"/>
  <c r="Q191" i="61"/>
  <c r="Q12" i="61"/>
  <c r="Q299" i="61"/>
  <c r="N134" i="61"/>
  <c r="O115" i="61"/>
  <c r="O211" i="61"/>
  <c r="O40" i="61"/>
  <c r="O287" i="61"/>
  <c r="P275" i="61"/>
  <c r="O198" i="61"/>
  <c r="P198" i="61"/>
  <c r="O337" i="61"/>
  <c r="P337" i="61"/>
  <c r="O317" i="61"/>
  <c r="P317" i="61"/>
  <c r="O188" i="61"/>
  <c r="P188" i="61"/>
  <c r="O239" i="61"/>
  <c r="P239" i="61"/>
  <c r="O330" i="61"/>
  <c r="N244" i="61"/>
  <c r="O244" i="61"/>
  <c r="N78" i="61"/>
  <c r="O78" i="61"/>
  <c r="O306" i="61"/>
  <c r="N178" i="61"/>
  <c r="O178" i="61"/>
  <c r="O340" i="61"/>
  <c r="O314" i="61"/>
  <c r="O279" i="61"/>
  <c r="O119" i="61"/>
  <c r="O57" i="61"/>
  <c r="O51" i="61"/>
  <c r="N274" i="61"/>
  <c r="O274" i="61"/>
  <c r="O256" i="61"/>
  <c r="O227" i="61"/>
  <c r="O220" i="61"/>
  <c r="N220" i="61"/>
  <c r="N290" i="61"/>
  <c r="O290" i="61"/>
  <c r="O20" i="61"/>
  <c r="O288" i="61"/>
  <c r="O212" i="61"/>
  <c r="N307" i="61"/>
  <c r="O307" i="61"/>
  <c r="O313" i="61"/>
  <c r="O49" i="61"/>
  <c r="O77" i="61"/>
  <c r="N215" i="61"/>
  <c r="O215" i="61"/>
  <c r="N118" i="61"/>
  <c r="O118" i="61"/>
  <c r="N273" i="61"/>
  <c r="O273" i="61"/>
  <c r="O137" i="61"/>
  <c r="N183" i="61"/>
  <c r="O183" i="61"/>
  <c r="O206" i="61"/>
  <c r="N6" i="61"/>
  <c r="O6" i="61"/>
  <c r="O107" i="61"/>
  <c r="O80" i="61"/>
  <c r="O69" i="61"/>
  <c r="O205" i="61"/>
  <c r="O162" i="61"/>
  <c r="O104" i="61"/>
  <c r="O98" i="61"/>
  <c r="N83" i="61"/>
  <c r="O83" i="61"/>
  <c r="O349" i="61"/>
  <c r="O335" i="61"/>
  <c r="O334" i="61"/>
  <c r="O101" i="61"/>
  <c r="O156" i="61"/>
  <c r="O187" i="61"/>
  <c r="N298" i="61"/>
  <c r="O298" i="61"/>
  <c r="O87" i="61"/>
  <c r="N156" i="61"/>
  <c r="O4" i="61"/>
  <c r="N107" i="61"/>
  <c r="N98" i="61"/>
  <c r="N170" i="61"/>
  <c r="N105" i="61"/>
  <c r="N87" i="61"/>
  <c r="N304" i="61"/>
  <c r="N97" i="61"/>
  <c r="N25" i="61"/>
  <c r="N222" i="61"/>
  <c r="N322" i="61"/>
  <c r="N80" i="61"/>
  <c r="N267" i="61"/>
  <c r="N51" i="61"/>
  <c r="N151" i="61"/>
  <c r="N167" i="61"/>
  <c r="N252" i="61"/>
  <c r="N192" i="61"/>
  <c r="N3" i="61"/>
  <c r="N240" i="61"/>
  <c r="N48" i="61"/>
  <c r="N258" i="61"/>
  <c r="N91" i="61"/>
  <c r="N349" i="61"/>
  <c r="N114" i="61"/>
  <c r="N130" i="61"/>
  <c r="N294" i="61"/>
  <c r="N321" i="61"/>
  <c r="N182" i="61"/>
  <c r="N132" i="61"/>
  <c r="N313" i="61"/>
  <c r="N158" i="61"/>
  <c r="N14" i="61"/>
  <c r="N37" i="61"/>
  <c r="N33" i="61"/>
  <c r="N295" i="61"/>
  <c r="N226" i="61"/>
  <c r="N205" i="61"/>
  <c r="N188" i="61"/>
  <c r="N31" i="61"/>
  <c r="N129" i="61"/>
  <c r="N79" i="61"/>
  <c r="N219" i="61"/>
  <c r="N339" i="61"/>
  <c r="N52" i="61"/>
  <c r="N66" i="61"/>
  <c r="N144" i="61"/>
  <c r="O127" i="61"/>
  <c r="N335" i="61"/>
  <c r="Q194" i="61"/>
  <c r="Q271" i="61"/>
  <c r="N212" i="61"/>
  <c r="N8" i="61"/>
  <c r="Q98" i="61"/>
  <c r="Q122" i="61"/>
  <c r="P157" i="61"/>
  <c r="Q157" i="61"/>
  <c r="Q42" i="61"/>
  <c r="P174" i="61"/>
  <c r="Q174" i="61"/>
  <c r="Q287" i="61"/>
  <c r="Q41" i="61"/>
  <c r="Q134" i="61"/>
  <c r="Q160" i="61"/>
  <c r="Q301" i="61"/>
  <c r="Q59" i="61"/>
  <c r="Q20" i="61"/>
  <c r="Q187" i="61"/>
  <c r="Q339" i="61"/>
  <c r="Q166" i="61"/>
  <c r="Q294" i="61"/>
  <c r="Q188" i="61"/>
  <c r="Q288" i="61"/>
  <c r="Q315" i="61"/>
  <c r="Q67" i="61"/>
  <c r="Q343" i="61"/>
  <c r="Q262" i="61"/>
  <c r="Q254" i="61"/>
  <c r="P172" i="61"/>
  <c r="Q172" i="61"/>
  <c r="Q70" i="61"/>
  <c r="Q133" i="61"/>
  <c r="Q243" i="61"/>
  <c r="Q327" i="61"/>
  <c r="Q192" i="61"/>
  <c r="P323" i="61"/>
  <c r="Q323" i="61"/>
  <c r="Q223" i="61"/>
  <c r="Q46" i="61"/>
  <c r="Q268" i="61"/>
  <c r="Q86" i="61"/>
  <c r="Q69" i="61"/>
  <c r="Q189" i="61"/>
  <c r="P80" i="61"/>
  <c r="Q80" i="61"/>
  <c r="Q232" i="61"/>
  <c r="Q61" i="61"/>
  <c r="Q32" i="61"/>
  <c r="Q26" i="61"/>
  <c r="Q349" i="61"/>
  <c r="Q208" i="61"/>
  <c r="P111" i="61"/>
  <c r="Q111" i="61"/>
  <c r="Q231" i="61"/>
  <c r="Q245" i="61"/>
  <c r="Q328" i="61"/>
  <c r="Q246" i="61"/>
  <c r="Q218" i="61"/>
  <c r="Q50" i="61"/>
  <c r="Q284" i="61"/>
  <c r="Q270" i="61"/>
  <c r="Q348" i="61"/>
  <c r="Q87" i="61"/>
  <c r="Q289" i="61"/>
  <c r="Q106" i="61"/>
  <c r="Q82" i="61"/>
  <c r="Q269" i="61"/>
  <c r="Q38" i="61"/>
  <c r="Q126" i="61"/>
  <c r="Q118" i="61"/>
  <c r="Q91" i="61"/>
  <c r="Q28" i="61"/>
  <c r="N137" i="61"/>
  <c r="N44" i="61"/>
  <c r="O38" i="61"/>
  <c r="P340" i="63"/>
  <c r="P124" i="63"/>
  <c r="P172" i="63"/>
  <c r="P131" i="63"/>
  <c r="P313" i="63"/>
  <c r="P299" i="63"/>
  <c r="P25" i="63"/>
  <c r="P190" i="63"/>
  <c r="P287" i="63"/>
  <c r="P261" i="63"/>
  <c r="P116" i="63"/>
  <c r="P343" i="63"/>
  <c r="P270" i="63"/>
  <c r="P30" i="63"/>
  <c r="P46" i="63"/>
  <c r="P19" i="63"/>
  <c r="P320" i="63"/>
  <c r="P224" i="63"/>
  <c r="P128" i="63"/>
  <c r="O168" i="61"/>
  <c r="P168" i="61"/>
  <c r="O22" i="61"/>
  <c r="P22" i="61"/>
  <c r="O125" i="61"/>
  <c r="P125" i="61"/>
  <c r="O89" i="61"/>
  <c r="O308" i="61"/>
  <c r="P308" i="61"/>
  <c r="O236" i="61"/>
  <c r="P236" i="61"/>
  <c r="O135" i="61"/>
  <c r="N62" i="61"/>
  <c r="O62" i="61"/>
  <c r="N96" i="61"/>
  <c r="O96" i="61"/>
  <c r="N109" i="61"/>
  <c r="O109" i="61"/>
  <c r="O270" i="61"/>
  <c r="O93" i="61"/>
  <c r="O181" i="61"/>
  <c r="O167" i="61"/>
  <c r="N332" i="61"/>
  <c r="O332" i="61"/>
  <c r="N76" i="61"/>
  <c r="O76" i="61"/>
  <c r="O318" i="61"/>
  <c r="O36" i="61"/>
  <c r="O160" i="61"/>
  <c r="O85" i="61"/>
  <c r="O169" i="61"/>
  <c r="O10" i="61"/>
  <c r="O148" i="61"/>
  <c r="O24" i="61"/>
  <c r="O19" i="61"/>
  <c r="O238" i="61"/>
  <c r="O39" i="61"/>
  <c r="O291" i="61"/>
  <c r="N59" i="61"/>
  <c r="O59" i="61"/>
  <c r="N342" i="61"/>
  <c r="O342" i="61"/>
  <c r="O325" i="61"/>
  <c r="O43" i="61"/>
  <c r="O52" i="61"/>
  <c r="O86" i="61"/>
  <c r="O230" i="61"/>
  <c r="O99" i="61"/>
  <c r="O72" i="61"/>
  <c r="O262" i="61"/>
  <c r="O175" i="61"/>
  <c r="O84" i="61"/>
  <c r="O208" i="61"/>
  <c r="N216" i="61"/>
  <c r="O216" i="61"/>
  <c r="N320" i="61"/>
  <c r="O320" i="61"/>
  <c r="N163" i="61"/>
  <c r="O163" i="61"/>
  <c r="O23" i="61"/>
  <c r="O231" i="61"/>
  <c r="O116" i="61"/>
  <c r="O303" i="61"/>
  <c r="O102" i="61"/>
  <c r="O232" i="61"/>
  <c r="O29" i="61"/>
  <c r="O81" i="61"/>
  <c r="O131" i="61"/>
  <c r="O79" i="61"/>
  <c r="N268" i="61"/>
  <c r="O268" i="61"/>
  <c r="O210" i="61"/>
  <c r="O154" i="61"/>
  <c r="O214" i="61"/>
  <c r="O280" i="61"/>
  <c r="O108" i="61"/>
  <c r="O261" i="61"/>
  <c r="O250" i="61"/>
  <c r="O310" i="61"/>
  <c r="O42" i="61"/>
  <c r="O153" i="61"/>
  <c r="O194" i="61"/>
  <c r="O333" i="61"/>
  <c r="O128" i="61"/>
  <c r="O269" i="61"/>
  <c r="O235" i="61"/>
  <c r="O282" i="61"/>
  <c r="O138" i="61"/>
  <c r="O309" i="61"/>
  <c r="O165" i="61"/>
  <c r="O64" i="61"/>
  <c r="N191" i="61"/>
  <c r="N5" i="61"/>
  <c r="N24" i="61"/>
  <c r="N341" i="61"/>
  <c r="N243" i="61"/>
  <c r="N180" i="61"/>
  <c r="N221" i="61"/>
  <c r="N189" i="61"/>
  <c r="N176" i="61"/>
  <c r="N288" i="61"/>
  <c r="N277" i="61"/>
  <c r="N49" i="61"/>
  <c r="N142" i="61"/>
  <c r="N217" i="61"/>
  <c r="N154" i="61"/>
  <c r="N140" i="61"/>
  <c r="N94" i="61"/>
  <c r="N135" i="61"/>
  <c r="N324" i="61"/>
  <c r="N70" i="61"/>
  <c r="N21" i="61"/>
  <c r="N185" i="61"/>
  <c r="N36" i="61"/>
  <c r="N314" i="61"/>
  <c r="N112" i="61"/>
  <c r="N34" i="61"/>
  <c r="N10" i="61"/>
  <c r="N318" i="61"/>
  <c r="N88" i="61"/>
  <c r="N348" i="61"/>
  <c r="N28" i="61"/>
  <c r="N17" i="61"/>
  <c r="N20" i="61"/>
  <c r="N328" i="61"/>
  <c r="N301" i="61"/>
  <c r="N111" i="61"/>
  <c r="N26" i="61"/>
  <c r="N327" i="61"/>
  <c r="N231" i="61"/>
  <c r="N162" i="61"/>
  <c r="N218" i="61"/>
  <c r="N146" i="61"/>
  <c r="N279" i="61"/>
  <c r="N86" i="61"/>
  <c r="N285" i="61"/>
  <c r="N56" i="61"/>
  <c r="N131" i="61"/>
  <c r="N84" i="61"/>
  <c r="N286" i="61"/>
  <c r="N350" i="61"/>
  <c r="N265" i="61"/>
  <c r="N333" i="61"/>
  <c r="N276" i="61"/>
  <c r="N120" i="61"/>
  <c r="N149" i="61"/>
  <c r="N234" i="61"/>
  <c r="N73" i="61"/>
  <c r="N152" i="61"/>
  <c r="P95" i="61"/>
  <c r="Q128" i="61"/>
  <c r="Q233" i="61"/>
  <c r="N169" i="61"/>
  <c r="Q125" i="61"/>
  <c r="P170" i="61"/>
  <c r="Q170" i="61"/>
  <c r="P264" i="61"/>
  <c r="Q264" i="61"/>
  <c r="Q74" i="61"/>
  <c r="P253" i="61"/>
  <c r="Q253" i="61"/>
  <c r="Q45" i="61"/>
  <c r="Q130" i="61"/>
  <c r="Q169" i="61"/>
  <c r="Q148" i="61"/>
  <c r="Q96" i="61"/>
  <c r="Q326" i="61"/>
  <c r="Q219" i="61"/>
  <c r="Q25" i="61"/>
  <c r="Q278" i="61"/>
  <c r="Q331" i="61"/>
  <c r="Q8" i="61"/>
  <c r="Q9" i="61"/>
  <c r="Q60" i="61"/>
  <c r="Q79" i="61"/>
  <c r="Q274" i="61"/>
  <c r="P11" i="61"/>
  <c r="Q11" i="61"/>
  <c r="Q7" i="61"/>
  <c r="Q17" i="61"/>
  <c r="Q138" i="61"/>
  <c r="Q77" i="61"/>
  <c r="Q286" i="61"/>
  <c r="Q144" i="61"/>
  <c r="Q33" i="61"/>
  <c r="Q300" i="61"/>
  <c r="Q159" i="61"/>
  <c r="Q229" i="61"/>
  <c r="Q161" i="61"/>
  <c r="Q295" i="61"/>
  <c r="Q78" i="61"/>
  <c r="Q214" i="61"/>
  <c r="Q238" i="61"/>
  <c r="Q75" i="61"/>
  <c r="Q217" i="61"/>
  <c r="Q285" i="61"/>
  <c r="Q49" i="61"/>
  <c r="Q257" i="61"/>
  <c r="Q102" i="61"/>
  <c r="Q329" i="61"/>
  <c r="Q62" i="61"/>
  <c r="Q39" i="61"/>
  <c r="Q209" i="61"/>
  <c r="Q338" i="61"/>
  <c r="P5" i="61"/>
  <c r="Q5" i="61"/>
  <c r="P164" i="61"/>
  <c r="Q164" i="61"/>
  <c r="Q48" i="61"/>
  <c r="Q249" i="61"/>
  <c r="Q152" i="61"/>
  <c r="Q307" i="61"/>
  <c r="Q319" i="61"/>
  <c r="Q132" i="61"/>
  <c r="Q66" i="61"/>
  <c r="Q114" i="61"/>
  <c r="Q224" i="61"/>
  <c r="Q318" i="61"/>
  <c r="Q113" i="61"/>
  <c r="Q158" i="61"/>
  <c r="Q239" i="61"/>
  <c r="Q283" i="61"/>
  <c r="Q163" i="61"/>
  <c r="Q63" i="61"/>
  <c r="Q54" i="61"/>
  <c r="Q123" i="61"/>
  <c r="O46" i="61"/>
  <c r="P296" i="61"/>
  <c r="O260" i="61"/>
  <c r="N41" i="61"/>
  <c r="K31" i="60"/>
  <c r="R31" i="60" s="1"/>
  <c r="K23" i="60"/>
  <c r="R23" i="60" s="1"/>
  <c r="K39" i="60"/>
  <c r="R39" i="60" s="1"/>
  <c r="K47" i="60"/>
  <c r="K46" i="60"/>
  <c r="R46" i="60" s="1"/>
  <c r="K37" i="60"/>
  <c r="K28" i="60"/>
  <c r="R28" i="60" s="1"/>
  <c r="K7" i="60"/>
  <c r="K52" i="60"/>
  <c r="R52" i="60" s="1"/>
  <c r="K40" i="60"/>
  <c r="K57" i="60"/>
  <c r="K56" i="60"/>
  <c r="R56" i="60" s="1"/>
  <c r="K5" i="60"/>
  <c r="K60" i="60"/>
  <c r="R60" i="60" s="1"/>
  <c r="K12" i="60"/>
  <c r="K34" i="60"/>
  <c r="R34" i="60" s="1"/>
  <c r="K53" i="60"/>
  <c r="R53" i="60" s="1"/>
  <c r="K26" i="60"/>
  <c r="K66" i="60"/>
  <c r="R66" i="60" s="1"/>
  <c r="K68" i="60"/>
  <c r="K69" i="60"/>
  <c r="R69" i="60" s="1"/>
  <c r="K59" i="60"/>
  <c r="K22" i="60"/>
  <c r="R22" i="60" s="1"/>
  <c r="K6" i="60"/>
  <c r="K44" i="60"/>
  <c r="R44" i="60" s="1"/>
  <c r="K42" i="60"/>
  <c r="R42" i="60" s="1"/>
  <c r="K71" i="60"/>
  <c r="K49" i="60"/>
  <c r="K8" i="60"/>
  <c r="K36" i="60"/>
  <c r="K41" i="60"/>
  <c r="K33" i="60"/>
  <c r="K50" i="60"/>
  <c r="R50" i="60" s="1"/>
  <c r="K27" i="60"/>
  <c r="R27" i="60" s="1"/>
  <c r="K61" i="60"/>
  <c r="R61" i="60" s="1"/>
  <c r="K63" i="60"/>
  <c r="K64" i="60"/>
  <c r="K55" i="60"/>
  <c r="R55" i="60" s="1"/>
  <c r="K18" i="60"/>
  <c r="K25" i="60"/>
  <c r="R25" i="60" s="1"/>
  <c r="K15" i="60"/>
  <c r="R15" i="60" s="1"/>
  <c r="K30" i="60"/>
  <c r="K62" i="60"/>
  <c r="K38" i="60"/>
  <c r="R38" i="60" s="1"/>
  <c r="K51" i="60"/>
  <c r="K20" i="60"/>
  <c r="R20" i="60" s="1"/>
  <c r="K21" i="60"/>
  <c r="R21" i="60" s="1"/>
  <c r="K43" i="60"/>
  <c r="R43" i="60" s="1"/>
  <c r="K4" i="60"/>
  <c r="R4" i="60" s="1"/>
  <c r="K13" i="60"/>
  <c r="K32" i="60"/>
  <c r="K72" i="60"/>
  <c r="R72" i="60" s="1"/>
  <c r="K3" i="60"/>
  <c r="R3" i="60" s="1"/>
  <c r="K54" i="60"/>
  <c r="R54" i="60" s="1"/>
  <c r="K29" i="60"/>
  <c r="R29" i="60" s="1"/>
  <c r="K48" i="60"/>
  <c r="K70" i="60"/>
  <c r="R70" i="60" s="1"/>
  <c r="K17" i="60"/>
  <c r="R17" i="60" s="1"/>
  <c r="K65" i="60"/>
  <c r="K9" i="60"/>
  <c r="K16" i="60"/>
  <c r="R16" i="60" s="1"/>
  <c r="K58" i="60"/>
  <c r="K45" i="60"/>
  <c r="R45" i="60" s="1"/>
  <c r="K35" i="60"/>
  <c r="K10" i="60"/>
  <c r="R10" i="60" s="1"/>
  <c r="K11" i="60"/>
  <c r="K67" i="60"/>
  <c r="K14" i="60"/>
  <c r="R14" i="60" s="1"/>
  <c r="K19" i="60"/>
  <c r="K24" i="60"/>
  <c r="R24" i="60" s="1"/>
  <c r="L13" i="61"/>
  <c r="K17" i="61"/>
  <c r="K62" i="61"/>
  <c r="R62" i="61" s="1"/>
  <c r="K198" i="61"/>
  <c r="R198" i="61" s="1"/>
  <c r="L216" i="61"/>
  <c r="L295" i="61"/>
  <c r="L292" i="61"/>
  <c r="K94" i="61"/>
  <c r="R94" i="61" s="1"/>
  <c r="L174" i="61"/>
  <c r="L336" i="61"/>
  <c r="L236" i="61"/>
  <c r="K249" i="61"/>
  <c r="R249" i="61" s="1"/>
  <c r="L5" i="65"/>
  <c r="L86" i="61"/>
  <c r="L49" i="60"/>
  <c r="K335" i="61"/>
  <c r="R335" i="61" s="1"/>
  <c r="L242" i="61"/>
  <c r="K65" i="61"/>
  <c r="R65" i="61" s="1"/>
  <c r="L75" i="61"/>
  <c r="K302" i="61"/>
  <c r="R302" i="61" s="1"/>
  <c r="K287" i="61"/>
  <c r="R287" i="61" s="1"/>
  <c r="K4" i="65"/>
  <c r="R4" i="65" s="1"/>
  <c r="L44" i="60"/>
  <c r="L63" i="60"/>
  <c r="L92" i="61"/>
  <c r="L16" i="61"/>
  <c r="L47" i="61"/>
  <c r="K282" i="61"/>
  <c r="R282" i="61" s="1"/>
  <c r="L8" i="60"/>
  <c r="K34" i="65"/>
  <c r="R34" i="65" s="1"/>
  <c r="L167" i="61"/>
  <c r="L125" i="61"/>
  <c r="L14" i="61"/>
  <c r="L277" i="61"/>
  <c r="K327" i="61"/>
  <c r="L261" i="61"/>
  <c r="L114" i="61"/>
  <c r="K84" i="61"/>
  <c r="R84" i="61" s="1"/>
  <c r="L228" i="61"/>
  <c r="L48" i="60"/>
  <c r="K186" i="61"/>
  <c r="R186" i="61" s="1"/>
  <c r="K221" i="61"/>
  <c r="R221" i="61" s="1"/>
  <c r="K189" i="61"/>
  <c r="R189" i="61" s="1"/>
  <c r="L253" i="61"/>
  <c r="L20" i="60"/>
  <c r="K171" i="61"/>
  <c r="R171" i="61" s="1"/>
  <c r="K29" i="65"/>
  <c r="K338" i="61"/>
  <c r="R338" i="61" s="1"/>
  <c r="K167" i="61"/>
  <c r="R167" i="61" s="1"/>
  <c r="L161" i="61"/>
  <c r="L18" i="64"/>
  <c r="L315" i="61"/>
  <c r="L34" i="61"/>
  <c r="L211" i="63"/>
  <c r="K24" i="64"/>
  <c r="R24" i="64" s="1"/>
  <c r="L62" i="64"/>
  <c r="L121" i="61"/>
  <c r="L3" i="62"/>
  <c r="K193" i="63"/>
  <c r="R193" i="63" s="1"/>
  <c r="L19" i="63"/>
  <c r="L348" i="61"/>
  <c r="K25" i="65"/>
  <c r="K190" i="63"/>
  <c r="R190" i="63" s="1"/>
  <c r="K178" i="61"/>
  <c r="K150" i="63"/>
  <c r="R150" i="63" s="1"/>
  <c r="L176" i="61"/>
  <c r="K341" i="61"/>
  <c r="R341" i="61" s="1"/>
  <c r="K58" i="61"/>
  <c r="R58" i="61" s="1"/>
  <c r="L261" i="63"/>
  <c r="K127" i="63"/>
  <c r="R127" i="63" s="1"/>
  <c r="K14" i="61"/>
  <c r="R14" i="61" s="1"/>
  <c r="L344" i="61"/>
  <c r="L38" i="61"/>
  <c r="L34" i="60"/>
  <c r="K238" i="61"/>
  <c r="R238" i="61" s="1"/>
  <c r="K229" i="63"/>
  <c r="R229" i="63" s="1"/>
  <c r="L229" i="63"/>
  <c r="K144" i="64"/>
  <c r="R144" i="64" s="1"/>
  <c r="L294" i="61"/>
  <c r="L93" i="63"/>
  <c r="L147" i="64"/>
  <c r="L303" i="61"/>
  <c r="L259" i="61"/>
  <c r="K280" i="61"/>
  <c r="K14" i="73"/>
  <c r="L119" i="61"/>
  <c r="K237" i="61"/>
  <c r="R237" i="61" s="1"/>
  <c r="L26" i="65"/>
  <c r="K16" i="73"/>
  <c r="R16" i="73" s="1"/>
  <c r="L38" i="60"/>
  <c r="K7" i="64"/>
  <c r="R7" i="64" s="1"/>
  <c r="K23" i="61"/>
  <c r="L332" i="63"/>
  <c r="L224" i="61"/>
  <c r="L60" i="64"/>
  <c r="K147" i="64"/>
  <c r="R147" i="64" s="1"/>
  <c r="L5" i="60"/>
  <c r="L62" i="63"/>
  <c r="L188" i="63"/>
  <c r="K177" i="61"/>
  <c r="L14" i="63"/>
  <c r="L107" i="63"/>
  <c r="L278" i="61"/>
  <c r="L106" i="64"/>
  <c r="L339" i="63"/>
  <c r="K187" i="63"/>
  <c r="K136" i="64"/>
  <c r="R136" i="64" s="1"/>
  <c r="K224" i="63"/>
  <c r="R224" i="63" s="1"/>
  <c r="K184" i="61"/>
  <c r="R184" i="61" s="1"/>
  <c r="L113" i="61"/>
  <c r="L191" i="64"/>
  <c r="K90" i="63"/>
  <c r="R90" i="63" s="1"/>
  <c r="K137" i="61"/>
  <c r="R137" i="61" s="1"/>
  <c r="L108" i="64"/>
  <c r="K39" i="64"/>
  <c r="R39" i="64" s="1"/>
  <c r="K309" i="63"/>
  <c r="R309" i="63" s="1"/>
  <c r="L169" i="61"/>
  <c r="K51" i="64"/>
  <c r="K3" i="63"/>
  <c r="R3" i="63" s="1"/>
  <c r="K35" i="63"/>
  <c r="R35" i="63" s="1"/>
  <c r="L63" i="61"/>
  <c r="K3" i="73"/>
  <c r="R3" i="73" s="1"/>
  <c r="K8" i="65"/>
  <c r="R8" i="65" s="1"/>
  <c r="K48" i="64"/>
  <c r="R48" i="64" s="1"/>
  <c r="K318" i="63"/>
  <c r="R318" i="63" s="1"/>
  <c r="L6" i="62"/>
  <c r="K308" i="61"/>
  <c r="R308" i="61" s="1"/>
  <c r="L247" i="61"/>
  <c r="K277" i="61"/>
  <c r="K94" i="64"/>
  <c r="R94" i="64" s="1"/>
  <c r="K185" i="64"/>
  <c r="R185" i="64" s="1"/>
  <c r="K81" i="63"/>
  <c r="R81" i="63" s="1"/>
  <c r="L30" i="61"/>
  <c r="L3" i="61"/>
  <c r="L231" i="61"/>
  <c r="K181" i="64"/>
  <c r="R181" i="64" s="1"/>
  <c r="L50" i="61"/>
  <c r="L262" i="63"/>
  <c r="K324" i="61"/>
  <c r="L110" i="63"/>
  <c r="L162" i="64"/>
  <c r="L106" i="61"/>
  <c r="L189" i="63"/>
  <c r="K121" i="61"/>
  <c r="L154" i="63"/>
  <c r="L67" i="60"/>
  <c r="K170" i="61"/>
  <c r="R170" i="61" s="1"/>
  <c r="K114" i="63"/>
  <c r="R114" i="63" s="1"/>
  <c r="K15" i="65"/>
  <c r="R15" i="65" s="1"/>
  <c r="L10" i="61"/>
  <c r="K315" i="61"/>
  <c r="R315" i="61" s="1"/>
  <c r="L33" i="61"/>
  <c r="K279" i="63"/>
  <c r="K142" i="61"/>
  <c r="R142" i="61" s="1"/>
  <c r="K39" i="65"/>
  <c r="R39" i="65" s="1"/>
  <c r="L35" i="60"/>
  <c r="L21" i="65"/>
  <c r="K268" i="63"/>
  <c r="R268" i="63" s="1"/>
  <c r="K198" i="64"/>
  <c r="R198" i="64" s="1"/>
  <c r="L83" i="63"/>
  <c r="K299" i="61"/>
  <c r="R299" i="61" s="1"/>
  <c r="L12" i="60"/>
  <c r="L58" i="60"/>
  <c r="L41" i="60"/>
  <c r="K288" i="61"/>
  <c r="R288" i="61" s="1"/>
  <c r="L66" i="61"/>
  <c r="L24" i="61"/>
  <c r="K220" i="61"/>
  <c r="R220" i="61" s="1"/>
  <c r="L192" i="61"/>
  <c r="K211" i="61"/>
  <c r="L340" i="61"/>
  <c r="K311" i="61"/>
  <c r="K80" i="61"/>
  <c r="R80" i="61" s="1"/>
  <c r="L112" i="61"/>
  <c r="L191" i="61"/>
  <c r="K266" i="61"/>
  <c r="R266" i="61" s="1"/>
  <c r="K166" i="61"/>
  <c r="R166" i="61" s="1"/>
  <c r="L37" i="61"/>
  <c r="L250" i="61"/>
  <c r="L154" i="61"/>
  <c r="K126" i="61"/>
  <c r="R126" i="61" s="1"/>
  <c r="K173" i="61"/>
  <c r="R173" i="61" s="1"/>
  <c r="L97" i="61"/>
  <c r="L83" i="61"/>
  <c r="L279" i="61"/>
  <c r="K151" i="61"/>
  <c r="R151" i="61" s="1"/>
  <c r="L30" i="65"/>
  <c r="L59" i="60"/>
  <c r="K180" i="61"/>
  <c r="L36" i="65"/>
  <c r="L19" i="65"/>
  <c r="K274" i="61"/>
  <c r="R274" i="61" s="1"/>
  <c r="L137" i="61"/>
  <c r="L26" i="60"/>
  <c r="K224" i="61"/>
  <c r="R224" i="61" s="1"/>
  <c r="K153" i="61"/>
  <c r="R153" i="61" s="1"/>
  <c r="L9" i="61"/>
  <c r="L6" i="61"/>
  <c r="K94" i="63"/>
  <c r="K257" i="63"/>
  <c r="L267" i="61"/>
  <c r="K133" i="63"/>
  <c r="L170" i="63"/>
  <c r="K112" i="61"/>
  <c r="R112" i="61" s="1"/>
  <c r="K33" i="64"/>
  <c r="R33" i="64" s="1"/>
  <c r="L232" i="63"/>
  <c r="L30" i="60"/>
  <c r="K18" i="73"/>
  <c r="K138" i="64"/>
  <c r="R138" i="64" s="1"/>
  <c r="K152" i="61"/>
  <c r="R152" i="61" s="1"/>
  <c r="L64" i="60"/>
  <c r="K281" i="61"/>
  <c r="K31" i="61"/>
  <c r="R31" i="61" s="1"/>
  <c r="K208" i="63"/>
  <c r="R208" i="63" s="1"/>
  <c r="L130" i="63"/>
  <c r="K34" i="64"/>
  <c r="R34" i="64" s="1"/>
  <c r="L11" i="62"/>
  <c r="L94" i="61"/>
  <c r="K245" i="61"/>
  <c r="R245" i="61" s="1"/>
  <c r="K192" i="61"/>
  <c r="R192" i="61" s="1"/>
  <c r="L180" i="61"/>
  <c r="L4" i="65"/>
  <c r="K183" i="61"/>
  <c r="R183" i="61" s="1"/>
  <c r="L79" i="61"/>
  <c r="L32" i="65"/>
  <c r="K55" i="64"/>
  <c r="R55" i="64" s="1"/>
  <c r="K28" i="64"/>
  <c r="R28" i="64" s="1"/>
  <c r="L141" i="63"/>
  <c r="K38" i="64"/>
  <c r="L186" i="63"/>
  <c r="L13" i="60"/>
  <c r="K283" i="61"/>
  <c r="R283" i="61" s="1"/>
  <c r="K57" i="63"/>
  <c r="L27" i="64"/>
  <c r="L29" i="65"/>
  <c r="K149" i="63"/>
  <c r="R149" i="63" s="1"/>
  <c r="L298" i="61"/>
  <c r="K204" i="61"/>
  <c r="K134" i="61"/>
  <c r="R134" i="61" s="1"/>
  <c r="L28" i="64"/>
  <c r="L136" i="64"/>
  <c r="K237" i="63"/>
  <c r="L134" i="63"/>
  <c r="L218" i="63"/>
  <c r="K128" i="64"/>
  <c r="R128" i="64" s="1"/>
  <c r="L71" i="61"/>
  <c r="L259" i="63"/>
  <c r="K15" i="63"/>
  <c r="K183" i="64"/>
  <c r="R183" i="64" s="1"/>
  <c r="K215" i="61"/>
  <c r="R215" i="61" s="1"/>
  <c r="L157" i="61"/>
  <c r="K194" i="63"/>
  <c r="L133" i="64"/>
  <c r="L97" i="64"/>
  <c r="L302" i="61"/>
  <c r="K82" i="63"/>
  <c r="R82" i="63" s="1"/>
  <c r="L94" i="63"/>
  <c r="K122" i="64"/>
  <c r="R122" i="64" s="1"/>
  <c r="L333" i="63"/>
  <c r="L183" i="61"/>
  <c r="L182" i="63"/>
  <c r="L116" i="61"/>
  <c r="L103" i="64"/>
  <c r="K118" i="61"/>
  <c r="K277" i="63"/>
  <c r="R277" i="63" s="1"/>
  <c r="K30" i="64"/>
  <c r="R30" i="64" s="1"/>
  <c r="L131" i="63"/>
  <c r="L199" i="63"/>
  <c r="L208" i="61"/>
  <c r="K113" i="64"/>
  <c r="L256" i="61"/>
  <c r="K149" i="61"/>
  <c r="R149" i="61" s="1"/>
  <c r="L118" i="63"/>
  <c r="L342" i="61"/>
  <c r="L18" i="65"/>
  <c r="L39" i="61"/>
  <c r="K284" i="61"/>
  <c r="R284" i="61" s="1"/>
  <c r="K76" i="61"/>
  <c r="R76" i="61" s="1"/>
  <c r="L120" i="61"/>
  <c r="K247" i="61"/>
  <c r="L99" i="61"/>
  <c r="K173" i="63"/>
  <c r="L109" i="64"/>
  <c r="K254" i="61"/>
  <c r="K153" i="63"/>
  <c r="R153" i="63" s="1"/>
  <c r="K285" i="63"/>
  <c r="L50" i="64"/>
  <c r="L17" i="64"/>
  <c r="L80" i="61"/>
  <c r="L148" i="61"/>
  <c r="K30" i="65"/>
  <c r="R30" i="65" s="1"/>
  <c r="L15" i="65"/>
  <c r="L233" i="63"/>
  <c r="L39" i="65"/>
  <c r="K57" i="61"/>
  <c r="L93" i="61"/>
  <c r="L170" i="64"/>
  <c r="K254" i="63"/>
  <c r="R254" i="63" s="1"/>
  <c r="L107" i="64"/>
  <c r="L264" i="63"/>
  <c r="K97" i="63"/>
  <c r="R97" i="63" s="1"/>
  <c r="L22" i="63"/>
  <c r="L33" i="60"/>
  <c r="L124" i="64"/>
  <c r="L260" i="61"/>
  <c r="L199" i="64"/>
  <c r="K346" i="61"/>
  <c r="R346" i="61" s="1"/>
  <c r="K300" i="63"/>
  <c r="R300" i="63" s="1"/>
  <c r="K236" i="61"/>
  <c r="R236" i="61" s="1"/>
  <c r="K81" i="64"/>
  <c r="R81" i="64" s="1"/>
  <c r="L146" i="64"/>
  <c r="K66" i="63"/>
  <c r="R66" i="63" s="1"/>
  <c r="L134" i="64"/>
  <c r="K240" i="63"/>
  <c r="R240" i="63" s="1"/>
  <c r="K132" i="64"/>
  <c r="L185" i="64"/>
  <c r="L205" i="63"/>
  <c r="K31" i="63"/>
  <c r="K179" i="61"/>
  <c r="R179" i="61" s="1"/>
  <c r="L326" i="63"/>
  <c r="L340" i="63"/>
  <c r="K314" i="61"/>
  <c r="R314" i="61" s="1"/>
  <c r="K271" i="61"/>
  <c r="R271" i="61" s="1"/>
  <c r="L195" i="61"/>
  <c r="L115" i="63"/>
  <c r="K8" i="64"/>
  <c r="R8" i="64" s="1"/>
  <c r="K153" i="64"/>
  <c r="L346" i="61"/>
  <c r="L177" i="61"/>
  <c r="L71" i="64"/>
  <c r="K173" i="64"/>
  <c r="K125" i="61"/>
  <c r="L67" i="61"/>
  <c r="L13" i="65"/>
  <c r="K3" i="61"/>
  <c r="R3" i="61" s="1"/>
  <c r="K306" i="61"/>
  <c r="R306" i="61" s="1"/>
  <c r="L318" i="61"/>
  <c r="L11" i="65"/>
  <c r="L194" i="61"/>
  <c r="L5" i="61"/>
  <c r="L345" i="61"/>
  <c r="L42" i="65"/>
  <c r="K88" i="61"/>
  <c r="R88" i="61" s="1"/>
  <c r="K329" i="61"/>
  <c r="R329" i="61" s="1"/>
  <c r="L293" i="61"/>
  <c r="K28" i="65"/>
  <c r="R28" i="65" s="1"/>
  <c r="K199" i="61"/>
  <c r="R199" i="61" s="1"/>
  <c r="L209" i="61"/>
  <c r="K133" i="61"/>
  <c r="R133" i="61" s="1"/>
  <c r="K3" i="65"/>
  <c r="R3" i="65" s="1"/>
  <c r="L212" i="61"/>
  <c r="L87" i="61"/>
  <c r="K175" i="61"/>
  <c r="R175" i="61" s="1"/>
  <c r="K259" i="61"/>
  <c r="L32" i="61"/>
  <c r="L287" i="61"/>
  <c r="L245" i="61"/>
  <c r="K74" i="61"/>
  <c r="R74" i="61" s="1"/>
  <c r="K240" i="61"/>
  <c r="R240" i="61" s="1"/>
  <c r="K10" i="65"/>
  <c r="R10" i="65" s="1"/>
  <c r="K143" i="61"/>
  <c r="R143" i="61" s="1"/>
  <c r="L232" i="61"/>
  <c r="K43" i="65"/>
  <c r="R43" i="65" s="1"/>
  <c r="K61" i="61"/>
  <c r="R61" i="61" s="1"/>
  <c r="L320" i="61"/>
  <c r="L53" i="61"/>
  <c r="L4" i="60"/>
  <c r="L27" i="60"/>
  <c r="K61" i="63"/>
  <c r="R61" i="63" s="1"/>
  <c r="K317" i="61"/>
  <c r="R317" i="61" s="1"/>
  <c r="L3" i="60"/>
  <c r="K340" i="61"/>
  <c r="K302" i="63"/>
  <c r="K146" i="64"/>
  <c r="R146" i="64" s="1"/>
  <c r="L23" i="63"/>
  <c r="L64" i="64"/>
  <c r="L168" i="61"/>
  <c r="L196" i="61"/>
  <c r="L163" i="61"/>
  <c r="K347" i="63"/>
  <c r="K171" i="63"/>
  <c r="R171" i="63" s="1"/>
  <c r="K73" i="61"/>
  <c r="L24" i="65"/>
  <c r="K163" i="63"/>
  <c r="L27" i="65"/>
  <c r="L270" i="61"/>
  <c r="K27" i="64"/>
  <c r="R27" i="64" s="1"/>
  <c r="L244" i="63"/>
  <c r="L163" i="64"/>
  <c r="L16" i="63"/>
  <c r="K9" i="63"/>
  <c r="R9" i="63" s="1"/>
  <c r="K68" i="63"/>
  <c r="L56" i="64"/>
  <c r="L159" i="61"/>
  <c r="K11" i="62"/>
  <c r="K17" i="63"/>
  <c r="R17" i="63" s="1"/>
  <c r="L328" i="63"/>
  <c r="K270" i="61"/>
  <c r="L62" i="60"/>
  <c r="K14" i="65"/>
  <c r="R14" i="65" s="1"/>
  <c r="K137" i="64"/>
  <c r="L172" i="61"/>
  <c r="L214" i="61"/>
  <c r="L341" i="61"/>
  <c r="L49" i="61"/>
  <c r="K326" i="61"/>
  <c r="L64" i="61"/>
  <c r="K267" i="61"/>
  <c r="R267" i="61" s="1"/>
  <c r="L218" i="61"/>
  <c r="L178" i="64"/>
  <c r="K168" i="63"/>
  <c r="R168" i="63" s="1"/>
  <c r="L285" i="63"/>
  <c r="K334" i="63"/>
  <c r="R334" i="63" s="1"/>
  <c r="L40" i="63"/>
  <c r="L68" i="61"/>
  <c r="L5" i="63"/>
  <c r="L152" i="61"/>
  <c r="K303" i="61"/>
  <c r="R303" i="61" s="1"/>
  <c r="L42" i="63"/>
  <c r="K6" i="63"/>
  <c r="R6" i="63" s="1"/>
  <c r="K60" i="61"/>
  <c r="K7" i="65"/>
  <c r="R7" i="65" s="1"/>
  <c r="L5" i="64"/>
  <c r="L44" i="65"/>
  <c r="L197" i="64"/>
  <c r="L221" i="63"/>
  <c r="L31" i="65"/>
  <c r="L132" i="61"/>
  <c r="L202" i="61"/>
  <c r="L83" i="64"/>
  <c r="K11" i="73"/>
  <c r="R11" i="73" s="1"/>
  <c r="K76" i="63"/>
  <c r="R76" i="63" s="1"/>
  <c r="K81" i="61"/>
  <c r="K201" i="63"/>
  <c r="R201" i="63" s="1"/>
  <c r="K108" i="64"/>
  <c r="R108" i="64" s="1"/>
  <c r="L122" i="61"/>
  <c r="K236" i="63"/>
  <c r="R236" i="63" s="1"/>
  <c r="L203" i="61"/>
  <c r="L103" i="63"/>
  <c r="K83" i="61"/>
  <c r="R83" i="61" s="1"/>
  <c r="L78" i="61"/>
  <c r="L126" i="64"/>
  <c r="K109" i="64"/>
  <c r="R109" i="64" s="1"/>
  <c r="L135" i="64"/>
  <c r="L11" i="60"/>
  <c r="L69" i="64"/>
  <c r="K168" i="64"/>
  <c r="R168" i="64" s="1"/>
  <c r="L273" i="61"/>
  <c r="K312" i="63"/>
  <c r="L254" i="63"/>
  <c r="L66" i="64"/>
  <c r="L15" i="61"/>
  <c r="K261" i="61"/>
  <c r="R261" i="61" s="1"/>
  <c r="K67" i="63"/>
  <c r="R67" i="63" s="1"/>
  <c r="K131" i="61"/>
  <c r="R131" i="61" s="1"/>
  <c r="K93" i="61"/>
  <c r="R93" i="61" s="1"/>
  <c r="K264" i="63"/>
  <c r="R264" i="63" s="1"/>
  <c r="K140" i="63"/>
  <c r="R140" i="63" s="1"/>
  <c r="K5" i="62"/>
  <c r="R5" i="62" s="1"/>
  <c r="L45" i="64"/>
  <c r="L17" i="61"/>
  <c r="K160" i="61"/>
  <c r="R160" i="61" s="1"/>
  <c r="L89" i="64"/>
  <c r="K149" i="64"/>
  <c r="R149" i="64" s="1"/>
  <c r="K42" i="61"/>
  <c r="R42" i="61" s="1"/>
  <c r="K96" i="63"/>
  <c r="R96" i="63" s="1"/>
  <c r="L235" i="63"/>
  <c r="K201" i="61"/>
  <c r="R201" i="61" s="1"/>
  <c r="L241" i="61"/>
  <c r="K42" i="65"/>
  <c r="R42" i="65" s="1"/>
  <c r="K320" i="63"/>
  <c r="R320" i="63" s="1"/>
  <c r="L167" i="64"/>
  <c r="L207" i="63"/>
  <c r="L96" i="64"/>
  <c r="L102" i="64"/>
  <c r="L8" i="63"/>
  <c r="K4" i="62"/>
  <c r="R4" i="62" s="1"/>
  <c r="K54" i="63"/>
  <c r="R54" i="63" s="1"/>
  <c r="L338" i="61"/>
  <c r="L21" i="60"/>
  <c r="L213" i="61"/>
  <c r="K102" i="61"/>
  <c r="R102" i="61" s="1"/>
  <c r="L22" i="64"/>
  <c r="L31" i="60"/>
  <c r="L28" i="60"/>
  <c r="L54" i="64"/>
  <c r="L290" i="61"/>
  <c r="K27" i="61"/>
  <c r="L106" i="63"/>
  <c r="L134" i="61"/>
  <c r="L316" i="63"/>
  <c r="K266" i="63"/>
  <c r="L30" i="63"/>
  <c r="L268" i="61"/>
  <c r="L301" i="61"/>
  <c r="L123" i="63"/>
  <c r="L140" i="64"/>
  <c r="L44" i="63"/>
  <c r="K116" i="63"/>
  <c r="L57" i="61"/>
  <c r="L10" i="63"/>
  <c r="K6" i="65"/>
  <c r="R6" i="65" s="1"/>
  <c r="L143" i="61"/>
  <c r="K239" i="63"/>
  <c r="K50" i="64"/>
  <c r="R50" i="64" s="1"/>
  <c r="L60" i="60"/>
  <c r="K96" i="64"/>
  <c r="L242" i="63"/>
  <c r="K64" i="61"/>
  <c r="R64" i="61" s="1"/>
  <c r="K333" i="63"/>
  <c r="L207" i="61"/>
  <c r="K13" i="62"/>
  <c r="R13" i="62" s="1"/>
  <c r="K314" i="63"/>
  <c r="R314" i="63" s="1"/>
  <c r="L9" i="65"/>
  <c r="L255" i="63"/>
  <c r="K268" i="61"/>
  <c r="K58" i="64"/>
  <c r="R58" i="64" s="1"/>
  <c r="K185" i="63"/>
  <c r="K98" i="63"/>
  <c r="R98" i="63" s="1"/>
  <c r="K79" i="61"/>
  <c r="K275" i="61"/>
  <c r="R275" i="61" s="1"/>
  <c r="L71" i="60"/>
  <c r="L161" i="63"/>
  <c r="K34" i="61"/>
  <c r="L9" i="60"/>
  <c r="L116" i="63"/>
  <c r="K132" i="61"/>
  <c r="K182" i="64"/>
  <c r="R182" i="64" s="1"/>
  <c r="L68" i="63"/>
  <c r="L170" i="61"/>
  <c r="L80" i="64"/>
  <c r="K112" i="63"/>
  <c r="R112" i="63" s="1"/>
  <c r="L37" i="64"/>
  <c r="K106" i="61"/>
  <c r="R106" i="61" s="1"/>
  <c r="L209" i="63"/>
  <c r="K32" i="61"/>
  <c r="R32" i="61" s="1"/>
  <c r="L190" i="63"/>
  <c r="L99" i="63"/>
  <c r="K89" i="63"/>
  <c r="R89" i="63" s="1"/>
  <c r="K128" i="61"/>
  <c r="R128" i="61" s="1"/>
  <c r="L49" i="63"/>
  <c r="L151" i="63"/>
  <c r="L138" i="64"/>
  <c r="L65" i="61"/>
  <c r="L79" i="64"/>
  <c r="K310" i="63"/>
  <c r="K4" i="64"/>
  <c r="R4" i="64" s="1"/>
  <c r="K69" i="64"/>
  <c r="R69" i="64" s="1"/>
  <c r="L298" i="63"/>
  <c r="K37" i="65"/>
  <c r="R37" i="65" s="1"/>
  <c r="K18" i="65"/>
  <c r="R18" i="65" s="1"/>
  <c r="L271" i="63"/>
  <c r="K125" i="64"/>
  <c r="R125" i="64" s="1"/>
  <c r="L41" i="65"/>
  <c r="L67" i="64"/>
  <c r="K244" i="61"/>
  <c r="L166" i="61"/>
  <c r="L115" i="64"/>
  <c r="L262" i="61"/>
  <c r="K200" i="61"/>
  <c r="L349" i="61"/>
  <c r="L7" i="63"/>
  <c r="K292" i="61"/>
  <c r="L146" i="61"/>
  <c r="L251" i="63"/>
  <c r="L28" i="63"/>
  <c r="K86" i="63"/>
  <c r="R86" i="63" s="1"/>
  <c r="K39" i="61"/>
  <c r="L66" i="63"/>
  <c r="L62" i="61"/>
  <c r="L11" i="61"/>
  <c r="L163" i="63"/>
  <c r="L219" i="61"/>
  <c r="L244" i="61"/>
  <c r="L337" i="61"/>
  <c r="L78" i="64"/>
  <c r="K49" i="61"/>
  <c r="K70" i="63"/>
  <c r="L239" i="63"/>
  <c r="L99" i="64"/>
  <c r="K19" i="65"/>
  <c r="R19" i="65" s="1"/>
  <c r="L112" i="63"/>
  <c r="L200" i="64"/>
  <c r="L81" i="64"/>
  <c r="K139" i="61"/>
  <c r="K40" i="63"/>
  <c r="L348" i="63"/>
  <c r="K55" i="61"/>
  <c r="R55" i="61" s="1"/>
  <c r="L90" i="63"/>
  <c r="K48" i="61"/>
  <c r="K53" i="61"/>
  <c r="R53" i="61" s="1"/>
  <c r="L32" i="63"/>
  <c r="K56" i="63"/>
  <c r="K255" i="61"/>
  <c r="R255" i="61" s="1"/>
  <c r="L327" i="63"/>
  <c r="K228" i="61"/>
  <c r="R228" i="61" s="1"/>
  <c r="L79" i="63"/>
  <c r="L319" i="61"/>
  <c r="L193" i="64"/>
  <c r="K169" i="64"/>
  <c r="R169" i="64" s="1"/>
  <c r="L194" i="64"/>
  <c r="K186" i="63"/>
  <c r="R186" i="63" s="1"/>
  <c r="L17" i="65"/>
  <c r="L148" i="64"/>
  <c r="K10" i="64"/>
  <c r="R10" i="64" s="1"/>
  <c r="L173" i="64"/>
  <c r="L120" i="64"/>
  <c r="K52" i="63"/>
  <c r="R52" i="63" s="1"/>
  <c r="K101" i="61"/>
  <c r="K16" i="61"/>
  <c r="R16" i="61" s="1"/>
  <c r="L174" i="64"/>
  <c r="L115" i="61"/>
  <c r="L284" i="63"/>
  <c r="K234" i="63"/>
  <c r="R234" i="63" s="1"/>
  <c r="L181" i="63"/>
  <c r="K252" i="61"/>
  <c r="K323" i="63"/>
  <c r="K46" i="61"/>
  <c r="R46" i="61" s="1"/>
  <c r="K127" i="64"/>
  <c r="R127" i="64" s="1"/>
  <c r="K159" i="61"/>
  <c r="K328" i="63"/>
  <c r="R328" i="63" s="1"/>
  <c r="L42" i="60"/>
  <c r="K172" i="61"/>
  <c r="R172" i="61" s="1"/>
  <c r="L50" i="63"/>
  <c r="K228" i="63"/>
  <c r="R228" i="63" s="1"/>
  <c r="K11" i="65"/>
  <c r="R11" i="65" s="1"/>
  <c r="L325" i="61"/>
  <c r="K235" i="63"/>
  <c r="R235" i="63" s="1"/>
  <c r="L98" i="61"/>
  <c r="K195" i="64"/>
  <c r="R195" i="64" s="1"/>
  <c r="L27" i="61"/>
  <c r="L7" i="65"/>
  <c r="K265" i="61"/>
  <c r="R265" i="61" s="1"/>
  <c r="K309" i="61"/>
  <c r="L213" i="63"/>
  <c r="L201" i="61"/>
  <c r="L95" i="64"/>
  <c r="L149" i="61"/>
  <c r="K212" i="63"/>
  <c r="R212" i="63" s="1"/>
  <c r="L81" i="61"/>
  <c r="L43" i="64"/>
  <c r="K20" i="63"/>
  <c r="R20" i="63" s="1"/>
  <c r="K179" i="63"/>
  <c r="R179" i="63" s="1"/>
  <c r="K180" i="63"/>
  <c r="L57" i="64"/>
  <c r="K158" i="64"/>
  <c r="R158" i="64" s="1"/>
  <c r="L149" i="64"/>
  <c r="K72" i="64"/>
  <c r="K123" i="64"/>
  <c r="R123" i="64" s="1"/>
  <c r="L77" i="64"/>
  <c r="K24" i="61"/>
  <c r="R24" i="61" s="1"/>
  <c r="L264" i="61"/>
  <c r="L10" i="65"/>
  <c r="L61" i="60"/>
  <c r="L189" i="61"/>
  <c r="K197" i="61"/>
  <c r="R197" i="61" s="1"/>
  <c r="K82" i="61"/>
  <c r="K304" i="61"/>
  <c r="R304" i="61" s="1"/>
  <c r="L328" i="61"/>
  <c r="K33" i="61"/>
  <c r="L206" i="61"/>
  <c r="L3" i="65"/>
  <c r="K28" i="61"/>
  <c r="R28" i="61" s="1"/>
  <c r="L332" i="61"/>
  <c r="K337" i="61"/>
  <c r="R337" i="61" s="1"/>
  <c r="L45" i="65"/>
  <c r="K21" i="65"/>
  <c r="R21" i="65" s="1"/>
  <c r="K44" i="65"/>
  <c r="L165" i="61"/>
  <c r="K130" i="61"/>
  <c r="R130" i="61" s="1"/>
  <c r="K162" i="63"/>
  <c r="L10" i="73"/>
  <c r="K165" i="61"/>
  <c r="R165" i="61" s="1"/>
  <c r="L269" i="61"/>
  <c r="K22" i="61"/>
  <c r="K117" i="64"/>
  <c r="R117" i="64" s="1"/>
  <c r="K99" i="61"/>
  <c r="R99" i="61" s="1"/>
  <c r="K205" i="61"/>
  <c r="R205" i="61" s="1"/>
  <c r="L95" i="63"/>
  <c r="K316" i="61"/>
  <c r="R316" i="61" s="1"/>
  <c r="L220" i="61"/>
  <c r="K318" i="61"/>
  <c r="L13" i="63"/>
  <c r="K166" i="64"/>
  <c r="R166" i="64" s="1"/>
  <c r="K133" i="64"/>
  <c r="R133" i="64" s="1"/>
  <c r="K12" i="65"/>
  <c r="R12" i="65" s="1"/>
  <c r="L126" i="61"/>
  <c r="K85" i="64"/>
  <c r="R85" i="64" s="1"/>
  <c r="K29" i="63"/>
  <c r="R29" i="63" s="1"/>
  <c r="K200" i="64"/>
  <c r="R200" i="64" s="1"/>
  <c r="L18" i="63"/>
  <c r="K114" i="64"/>
  <c r="K130" i="64"/>
  <c r="R130" i="64" s="1"/>
  <c r="K327" i="63"/>
  <c r="R327" i="63" s="1"/>
  <c r="K209" i="61"/>
  <c r="R209" i="61" s="1"/>
  <c r="L41" i="63"/>
  <c r="L55" i="63"/>
  <c r="K216" i="63"/>
  <c r="L269" i="63"/>
  <c r="L34" i="65"/>
  <c r="K196" i="61"/>
  <c r="L316" i="61"/>
  <c r="L305" i="63"/>
  <c r="K162" i="64"/>
  <c r="K322" i="63"/>
  <c r="L101" i="64"/>
  <c r="L152" i="64"/>
  <c r="K179" i="64"/>
  <c r="R179" i="64" s="1"/>
  <c r="L146" i="63"/>
  <c r="K51" i="61"/>
  <c r="L227" i="61"/>
  <c r="L53" i="60"/>
  <c r="L74" i="61"/>
  <c r="K88" i="63"/>
  <c r="R88" i="63" s="1"/>
  <c r="K129" i="63"/>
  <c r="R129" i="63" s="1"/>
  <c r="K141" i="64"/>
  <c r="R141" i="64" s="1"/>
  <c r="K103" i="61"/>
  <c r="R103" i="61" s="1"/>
  <c r="K279" i="61"/>
  <c r="R279" i="61" s="1"/>
  <c r="L26" i="61"/>
  <c r="K83" i="64"/>
  <c r="R83" i="64" s="1"/>
  <c r="L38" i="64"/>
  <c r="K185" i="61"/>
  <c r="R185" i="61" s="1"/>
  <c r="L37" i="63"/>
  <c r="L127" i="61"/>
  <c r="L151" i="64"/>
  <c r="L72" i="61"/>
  <c r="K106" i="64"/>
  <c r="L306" i="61"/>
  <c r="K195" i="61"/>
  <c r="R195" i="61" s="1"/>
  <c r="K134" i="64"/>
  <c r="R134" i="64" s="1"/>
  <c r="L16" i="73"/>
  <c r="L93" i="64"/>
  <c r="L150" i="63"/>
  <c r="K251" i="63"/>
  <c r="R251" i="63" s="1"/>
  <c r="K7" i="62"/>
  <c r="R7" i="62" s="1"/>
  <c r="K27" i="63"/>
  <c r="R27" i="63" s="1"/>
  <c r="L56" i="61"/>
  <c r="L284" i="61"/>
  <c r="K178" i="63"/>
  <c r="R178" i="63" s="1"/>
  <c r="K176" i="64"/>
  <c r="R176" i="64" s="1"/>
  <c r="K182" i="61"/>
  <c r="R182" i="61" s="1"/>
  <c r="L342" i="63"/>
  <c r="L81" i="63"/>
  <c r="K350" i="61"/>
  <c r="L177" i="63"/>
  <c r="L12" i="73"/>
  <c r="K193" i="64"/>
  <c r="L223" i="63"/>
  <c r="L41" i="61"/>
  <c r="L33" i="65"/>
  <c r="K203" i="61"/>
  <c r="R203" i="61" s="1"/>
  <c r="L15" i="64"/>
  <c r="K347" i="61"/>
  <c r="R347" i="61" s="1"/>
  <c r="K69" i="61"/>
  <c r="R69" i="61" s="1"/>
  <c r="L76" i="61"/>
  <c r="K206" i="63"/>
  <c r="L96" i="63"/>
  <c r="L192" i="63"/>
  <c r="L11" i="63"/>
  <c r="K98" i="61"/>
  <c r="K177" i="64"/>
  <c r="R177" i="64" s="1"/>
  <c r="L260" i="63"/>
  <c r="K63" i="61"/>
  <c r="K72" i="61"/>
  <c r="K93" i="63"/>
  <c r="R93" i="63" s="1"/>
  <c r="L129" i="61"/>
  <c r="K141" i="61"/>
  <c r="L73" i="64"/>
  <c r="L258" i="63"/>
  <c r="K234" i="61"/>
  <c r="R234" i="61" s="1"/>
  <c r="L48" i="64"/>
  <c r="K294" i="61"/>
  <c r="R294" i="61" s="1"/>
  <c r="L272" i="61"/>
  <c r="K92" i="63"/>
  <c r="R92" i="63" s="1"/>
  <c r="K192" i="63"/>
  <c r="R192" i="63" s="1"/>
  <c r="L33" i="64"/>
  <c r="L246" i="63"/>
  <c r="K330" i="61"/>
  <c r="L121" i="64"/>
  <c r="L121" i="63"/>
  <c r="L45" i="60"/>
  <c r="K259" i="63"/>
  <c r="K204" i="63"/>
  <c r="R204" i="63" s="1"/>
  <c r="L300" i="61"/>
  <c r="L247" i="63"/>
  <c r="K307" i="63"/>
  <c r="R307" i="63" s="1"/>
  <c r="K138" i="63"/>
  <c r="L192" i="64"/>
  <c r="L183" i="63"/>
  <c r="K344" i="61"/>
  <c r="L151" i="61"/>
  <c r="K20" i="64"/>
  <c r="R20" i="64" s="1"/>
  <c r="L280" i="61"/>
  <c r="L148" i="63"/>
  <c r="K13" i="64"/>
  <c r="L227" i="63"/>
  <c r="L246" i="61"/>
  <c r="K52" i="61"/>
  <c r="R52" i="61" s="1"/>
  <c r="L56" i="60"/>
  <c r="K60" i="63"/>
  <c r="R60" i="63" s="1"/>
  <c r="K257" i="61"/>
  <c r="L65" i="63"/>
  <c r="K67" i="64"/>
  <c r="R67" i="64" s="1"/>
  <c r="K36" i="63"/>
  <c r="K120" i="64"/>
  <c r="K263" i="61"/>
  <c r="R263" i="61" s="1"/>
  <c r="K6" i="73"/>
  <c r="R6" i="73" s="1"/>
  <c r="K305" i="63"/>
  <c r="R305" i="63" s="1"/>
  <c r="K86" i="61"/>
  <c r="R86" i="61" s="1"/>
  <c r="K8" i="62"/>
  <c r="R8" i="62" s="1"/>
  <c r="L335" i="61"/>
  <c r="K177" i="63"/>
  <c r="K190" i="61"/>
  <c r="R190" i="61" s="1"/>
  <c r="K44" i="63"/>
  <c r="R44" i="63" s="1"/>
  <c r="L321" i="61"/>
  <c r="L8" i="65"/>
  <c r="L14" i="73"/>
  <c r="L36" i="64"/>
  <c r="K11" i="61"/>
  <c r="L167" i="63"/>
  <c r="L299" i="63"/>
  <c r="L77" i="63"/>
  <c r="L210" i="61"/>
  <c r="K15" i="73"/>
  <c r="R15" i="73" s="1"/>
  <c r="L270" i="63"/>
  <c r="L145" i="64"/>
  <c r="L281" i="61"/>
  <c r="L158" i="64"/>
  <c r="L283" i="61"/>
  <c r="K7" i="73"/>
  <c r="R7" i="73" s="1"/>
  <c r="L181" i="64"/>
  <c r="K105" i="64"/>
  <c r="R105" i="64" s="1"/>
  <c r="L6" i="64"/>
  <c r="L142" i="63"/>
  <c r="L306" i="63"/>
  <c r="K19" i="61"/>
  <c r="R19" i="61" s="1"/>
  <c r="L127" i="63"/>
  <c r="K245" i="63"/>
  <c r="R245" i="63" s="1"/>
  <c r="K15" i="61"/>
  <c r="L100" i="63"/>
  <c r="K181" i="63"/>
  <c r="R181" i="63" s="1"/>
  <c r="L58" i="61"/>
  <c r="K184" i="64"/>
  <c r="R184" i="64" s="1"/>
  <c r="K62" i="64"/>
  <c r="K164" i="61"/>
  <c r="K95" i="61"/>
  <c r="K99" i="64"/>
  <c r="R99" i="64" s="1"/>
  <c r="L310" i="61"/>
  <c r="L150" i="64"/>
  <c r="K49" i="64"/>
  <c r="R49" i="64" s="1"/>
  <c r="K291" i="63"/>
  <c r="L9" i="73"/>
  <c r="K89" i="61"/>
  <c r="K222" i="63"/>
  <c r="L164" i="64"/>
  <c r="K206" i="61"/>
  <c r="K222" i="61"/>
  <c r="K43" i="61"/>
  <c r="K31" i="65"/>
  <c r="R31" i="65" s="1"/>
  <c r="K235" i="61"/>
  <c r="R235" i="61" s="1"/>
  <c r="L181" i="61"/>
  <c r="K40" i="65"/>
  <c r="K290" i="61"/>
  <c r="R290" i="61" s="1"/>
  <c r="K113" i="63"/>
  <c r="R113" i="63" s="1"/>
  <c r="L19" i="64"/>
  <c r="L145" i="63"/>
  <c r="K19" i="63"/>
  <c r="R19" i="63" s="1"/>
  <c r="L304" i="61"/>
  <c r="K339" i="63"/>
  <c r="K208" i="61"/>
  <c r="R208" i="61" s="1"/>
  <c r="K319" i="61"/>
  <c r="R319" i="61" s="1"/>
  <c r="L46" i="60"/>
  <c r="L95" i="61"/>
  <c r="L157" i="64"/>
  <c r="L346" i="63"/>
  <c r="K305" i="61"/>
  <c r="L43" i="61"/>
  <c r="K332" i="61"/>
  <c r="R332" i="61" s="1"/>
  <c r="L72" i="60"/>
  <c r="K21" i="63"/>
  <c r="R21" i="63" s="1"/>
  <c r="K136" i="61"/>
  <c r="R136" i="61" s="1"/>
  <c r="L70" i="61"/>
  <c r="L187" i="64"/>
  <c r="K127" i="61"/>
  <c r="R127" i="61" s="1"/>
  <c r="L29" i="64"/>
  <c r="L32" i="64"/>
  <c r="L296" i="63"/>
  <c r="K45" i="64"/>
  <c r="R45" i="64" s="1"/>
  <c r="L109" i="63"/>
  <c r="L127" i="64"/>
  <c r="K191" i="64"/>
  <c r="K53" i="64"/>
  <c r="L15" i="60"/>
  <c r="L240" i="61"/>
  <c r="K23" i="64"/>
  <c r="R23" i="64" s="1"/>
  <c r="L25" i="61"/>
  <c r="K109" i="63"/>
  <c r="K119" i="63"/>
  <c r="L33" i="63"/>
  <c r="L38" i="63"/>
  <c r="K169" i="61"/>
  <c r="R169" i="61" s="1"/>
  <c r="K101" i="63"/>
  <c r="R101" i="63" s="1"/>
  <c r="K288" i="63"/>
  <c r="R288" i="63" s="1"/>
  <c r="L184" i="64"/>
  <c r="K338" i="63"/>
  <c r="R338" i="63" s="1"/>
  <c r="L66" i="60"/>
  <c r="L155" i="61"/>
  <c r="K239" i="61"/>
  <c r="K298" i="61"/>
  <c r="K20" i="73"/>
  <c r="R20" i="73" s="1"/>
  <c r="L330" i="61"/>
  <c r="K6" i="61"/>
  <c r="L82" i="63"/>
  <c r="K263" i="63"/>
  <c r="R263" i="63" s="1"/>
  <c r="L228" i="63"/>
  <c r="K308" i="63"/>
  <c r="R308" i="63" s="1"/>
  <c r="K30" i="61"/>
  <c r="R30" i="61" s="1"/>
  <c r="K178" i="64"/>
  <c r="R178" i="64" s="1"/>
  <c r="K170" i="63"/>
  <c r="L222" i="61"/>
  <c r="L6" i="65"/>
  <c r="K170" i="64"/>
  <c r="R170" i="64" s="1"/>
  <c r="K287" i="63"/>
  <c r="R287" i="63" s="1"/>
  <c r="K140" i="64"/>
  <c r="L29" i="61"/>
  <c r="L153" i="63"/>
  <c r="K189" i="63"/>
  <c r="L12" i="61"/>
  <c r="L34" i="64"/>
  <c r="L9" i="63"/>
  <c r="L257" i="63"/>
  <c r="K77" i="63"/>
  <c r="R77" i="63" s="1"/>
  <c r="K103" i="63"/>
  <c r="R103" i="63" s="1"/>
  <c r="L234" i="61"/>
  <c r="K126" i="63"/>
  <c r="L274" i="61"/>
  <c r="L234" i="63"/>
  <c r="K249" i="63"/>
  <c r="L329" i="61"/>
  <c r="L160" i="63"/>
  <c r="K132" i="63"/>
  <c r="K295" i="61"/>
  <c r="L138" i="61"/>
  <c r="K229" i="61"/>
  <c r="R229" i="61" s="1"/>
  <c r="L8" i="61"/>
  <c r="L271" i="61"/>
  <c r="K100" i="61"/>
  <c r="L153" i="61"/>
  <c r="K155" i="61"/>
  <c r="R155" i="61" s="1"/>
  <c r="L249" i="61"/>
  <c r="L273" i="63"/>
  <c r="K243" i="61"/>
  <c r="R243" i="61" s="1"/>
  <c r="L123" i="61"/>
  <c r="L39" i="60"/>
  <c r="K292" i="63"/>
  <c r="K350" i="63"/>
  <c r="L289" i="61"/>
  <c r="K65" i="64"/>
  <c r="R65" i="64" s="1"/>
  <c r="K252" i="63"/>
  <c r="R252" i="63" s="1"/>
  <c r="K197" i="64"/>
  <c r="K272" i="63"/>
  <c r="R272" i="63" s="1"/>
  <c r="L150" i="61"/>
  <c r="K47" i="61"/>
  <c r="R47" i="61" s="1"/>
  <c r="L251" i="61"/>
  <c r="L171" i="61"/>
  <c r="K337" i="63"/>
  <c r="L105" i="63"/>
  <c r="L61" i="64"/>
  <c r="L84" i="63"/>
  <c r="L205" i="61"/>
  <c r="L77" i="61"/>
  <c r="L173" i="61"/>
  <c r="L23" i="60"/>
  <c r="K27" i="65"/>
  <c r="R27" i="65" s="1"/>
  <c r="K333" i="61"/>
  <c r="R333" i="61" s="1"/>
  <c r="L35" i="61"/>
  <c r="L61" i="61"/>
  <c r="K176" i="61"/>
  <c r="R176" i="61" s="1"/>
  <c r="K348" i="61"/>
  <c r="R348" i="61" s="1"/>
  <c r="L54" i="61"/>
  <c r="L257" i="61"/>
  <c r="K250" i="61"/>
  <c r="R250" i="61" s="1"/>
  <c r="L313" i="61"/>
  <c r="L4" i="61"/>
  <c r="K7" i="61"/>
  <c r="R7" i="61" s="1"/>
  <c r="K41" i="65"/>
  <c r="K188" i="61"/>
  <c r="R188" i="61" s="1"/>
  <c r="L282" i="61"/>
  <c r="L52" i="63"/>
  <c r="L294" i="63"/>
  <c r="L100" i="61"/>
  <c r="K129" i="64"/>
  <c r="R129" i="64" s="1"/>
  <c r="K68" i="61"/>
  <c r="K213" i="63"/>
  <c r="K62" i="63"/>
  <c r="R62" i="63" s="1"/>
  <c r="K175" i="63"/>
  <c r="L265" i="61"/>
  <c r="K205" i="63"/>
  <c r="R205" i="63" s="1"/>
  <c r="L320" i="63"/>
  <c r="L183" i="64"/>
  <c r="K241" i="61"/>
  <c r="K107" i="63"/>
  <c r="R107" i="63" s="1"/>
  <c r="L166" i="63"/>
  <c r="K262" i="63"/>
  <c r="L305" i="61"/>
  <c r="L124" i="61"/>
  <c r="L188" i="64"/>
  <c r="K23" i="63"/>
  <c r="R23" i="63" s="1"/>
  <c r="L64" i="63"/>
  <c r="K291" i="61"/>
  <c r="K104" i="61"/>
  <c r="R104" i="61" s="1"/>
  <c r="K283" i="63"/>
  <c r="L114" i="64"/>
  <c r="L91" i="63"/>
  <c r="L32" i="60"/>
  <c r="L5" i="73"/>
  <c r="L61" i="63"/>
  <c r="L20" i="61"/>
  <c r="K12" i="64"/>
  <c r="L314" i="61"/>
  <c r="K45" i="63"/>
  <c r="R45" i="63" s="1"/>
  <c r="K230" i="61"/>
  <c r="K89" i="64"/>
  <c r="L37" i="60"/>
  <c r="K32" i="63"/>
  <c r="R32" i="63" s="1"/>
  <c r="K231" i="61"/>
  <c r="L200" i="63"/>
  <c r="K297" i="61"/>
  <c r="R297" i="61" s="1"/>
  <c r="K99" i="63"/>
  <c r="L96" i="61"/>
  <c r="K189" i="64"/>
  <c r="R189" i="64" s="1"/>
  <c r="L37" i="65"/>
  <c r="K50" i="61"/>
  <c r="K147" i="61"/>
  <c r="R147" i="61" s="1"/>
  <c r="K140" i="61"/>
  <c r="L275" i="61"/>
  <c r="L176" i="63"/>
  <c r="L21" i="64"/>
  <c r="K322" i="61"/>
  <c r="R322" i="61" s="1"/>
  <c r="L88" i="61"/>
  <c r="L341" i="63"/>
  <c r="K248" i="63"/>
  <c r="R248" i="63" s="1"/>
  <c r="K130" i="63"/>
  <c r="R130" i="63" s="1"/>
  <c r="K135" i="61"/>
  <c r="L288" i="61"/>
  <c r="K343" i="63"/>
  <c r="R343" i="63" s="1"/>
  <c r="K276" i="61"/>
  <c r="R276" i="61" s="1"/>
  <c r="K100" i="63"/>
  <c r="L230" i="63"/>
  <c r="L60" i="63"/>
  <c r="K13" i="73"/>
  <c r="R13" i="73" s="1"/>
  <c r="L90" i="64"/>
  <c r="L3" i="73"/>
  <c r="K295" i="63"/>
  <c r="R295" i="63" s="1"/>
  <c r="L40" i="64"/>
  <c r="L92" i="64"/>
  <c r="K348" i="63"/>
  <c r="L223" i="61"/>
  <c r="L10" i="64"/>
  <c r="L24" i="64"/>
  <c r="L47" i="60"/>
  <c r="K129" i="61"/>
  <c r="S129" i="61" s="1"/>
  <c r="K253" i="61"/>
  <c r="R253" i="61" s="1"/>
  <c r="L28" i="61"/>
  <c r="K57" i="64"/>
  <c r="R57" i="64" s="1"/>
  <c r="K44" i="61"/>
  <c r="R44" i="61" s="1"/>
  <c r="K138" i="61"/>
  <c r="R138" i="61" s="1"/>
  <c r="K35" i="65"/>
  <c r="R35" i="65" s="1"/>
  <c r="K272" i="61"/>
  <c r="S272" i="61" s="1"/>
  <c r="K157" i="64"/>
  <c r="K87" i="64"/>
  <c r="R87" i="64" s="1"/>
  <c r="L295" i="63"/>
  <c r="K187" i="64"/>
  <c r="R187" i="64" s="1"/>
  <c r="L195" i="64"/>
  <c r="K285" i="61"/>
  <c r="R285" i="61" s="1"/>
  <c r="K190" i="64"/>
  <c r="L229" i="61"/>
  <c r="K209" i="63"/>
  <c r="L122" i="63"/>
  <c r="K9" i="73"/>
  <c r="R9" i="73" s="1"/>
  <c r="K100" i="64"/>
  <c r="R100" i="64" s="1"/>
  <c r="L253" i="63"/>
  <c r="L321" i="63"/>
  <c r="L160" i="61"/>
  <c r="K6" i="62"/>
  <c r="L190" i="61"/>
  <c r="L331" i="61"/>
  <c r="L175" i="61"/>
  <c r="K78" i="61"/>
  <c r="R78" i="61" s="1"/>
  <c r="K98" i="64"/>
  <c r="R98" i="64" s="1"/>
  <c r="L132" i="63"/>
  <c r="K155" i="64"/>
  <c r="R155" i="64" s="1"/>
  <c r="K77" i="64"/>
  <c r="R77" i="64" s="1"/>
  <c r="K216" i="61"/>
  <c r="K8" i="61"/>
  <c r="R8" i="61" s="1"/>
  <c r="L276" i="61"/>
  <c r="L18" i="73"/>
  <c r="K97" i="61"/>
  <c r="L238" i="61"/>
  <c r="L97" i="63"/>
  <c r="L59" i="61"/>
  <c r="K242" i="63"/>
  <c r="L198" i="61"/>
  <c r="L144" i="61"/>
  <c r="L75" i="64"/>
  <c r="L258" i="61"/>
  <c r="K73" i="64"/>
  <c r="R73" i="64" s="1"/>
  <c r="L34" i="63"/>
  <c r="K5" i="64"/>
  <c r="R5" i="64" s="1"/>
  <c r="L9" i="64"/>
  <c r="L19" i="61"/>
  <c r="L178" i="63"/>
  <c r="K241" i="63"/>
  <c r="R241" i="63" s="1"/>
  <c r="K18" i="63"/>
  <c r="K188" i="64"/>
  <c r="K144" i="61"/>
  <c r="K154" i="64"/>
  <c r="R154" i="64" s="1"/>
  <c r="K262" i="61"/>
  <c r="L82" i="64"/>
  <c r="L195" i="63"/>
  <c r="L76" i="63"/>
  <c r="L350" i="63"/>
  <c r="K196" i="63"/>
  <c r="L154" i="64"/>
  <c r="K232" i="61"/>
  <c r="R232" i="61" s="1"/>
  <c r="L179" i="61"/>
  <c r="L263" i="61"/>
  <c r="K12" i="73"/>
  <c r="R12" i="73" s="1"/>
  <c r="K85" i="63"/>
  <c r="K26" i="64"/>
  <c r="R26" i="64" s="1"/>
  <c r="K17" i="64"/>
  <c r="L137" i="63"/>
  <c r="L322" i="61"/>
  <c r="L86" i="63"/>
  <c r="L14" i="60"/>
  <c r="K48" i="63"/>
  <c r="R48" i="63" s="1"/>
  <c r="L90" i="61"/>
  <c r="K90" i="61"/>
  <c r="R90" i="61" s="1"/>
  <c r="L312" i="61"/>
  <c r="L128" i="64"/>
  <c r="L73" i="61"/>
  <c r="L138" i="63"/>
  <c r="K75" i="61"/>
  <c r="R75" i="61" s="1"/>
  <c r="L76" i="64"/>
  <c r="K273" i="61"/>
  <c r="R273" i="61" s="1"/>
  <c r="K267" i="63"/>
  <c r="R267" i="63" s="1"/>
  <c r="K151" i="64"/>
  <c r="R151" i="64" s="1"/>
  <c r="L281" i="63"/>
  <c r="K180" i="64"/>
  <c r="R180" i="64" s="1"/>
  <c r="L133" i="63"/>
  <c r="K146" i="61"/>
  <c r="K104" i="64"/>
  <c r="R104" i="64" s="1"/>
  <c r="L67" i="63"/>
  <c r="L301" i="63"/>
  <c r="L249" i="63"/>
  <c r="K12" i="61"/>
  <c r="R12" i="61" s="1"/>
  <c r="K344" i="63"/>
  <c r="L185" i="61"/>
  <c r="K319" i="63"/>
  <c r="R319" i="63" s="1"/>
  <c r="K38" i="61"/>
  <c r="K65" i="63"/>
  <c r="K349" i="61"/>
  <c r="R349" i="61" s="1"/>
  <c r="K145" i="61"/>
  <c r="K37" i="61"/>
  <c r="R37" i="61" s="1"/>
  <c r="L331" i="63"/>
  <c r="L48" i="63"/>
  <c r="L268" i="63"/>
  <c r="K76" i="64"/>
  <c r="K69" i="63"/>
  <c r="R69" i="63" s="1"/>
  <c r="L98" i="63"/>
  <c r="L20" i="63"/>
  <c r="K30" i="63"/>
  <c r="R30" i="63" s="1"/>
  <c r="K80" i="63"/>
  <c r="R80" i="63" s="1"/>
  <c r="K124" i="61"/>
  <c r="L125" i="64"/>
  <c r="K214" i="63"/>
  <c r="R214" i="63" s="1"/>
  <c r="K202" i="61"/>
  <c r="L313" i="63"/>
  <c r="L323" i="63"/>
  <c r="L243" i="63"/>
  <c r="K111" i="64"/>
  <c r="R111" i="64" s="1"/>
  <c r="L189" i="64"/>
  <c r="K106" i="63"/>
  <c r="R106" i="63" s="1"/>
  <c r="K188" i="63"/>
  <c r="R188" i="63" s="1"/>
  <c r="L131" i="61"/>
  <c r="L36" i="61"/>
  <c r="L24" i="60"/>
  <c r="L215" i="61"/>
  <c r="L31" i="61"/>
  <c r="K11" i="64"/>
  <c r="L102" i="61"/>
  <c r="K102" i="63"/>
  <c r="L40" i="61"/>
  <c r="K225" i="61"/>
  <c r="K162" i="61"/>
  <c r="L4" i="73"/>
  <c r="L186" i="61"/>
  <c r="K296" i="61"/>
  <c r="L347" i="61"/>
  <c r="L41" i="64"/>
  <c r="L8" i="62"/>
  <c r="L12" i="64"/>
  <c r="L272" i="63"/>
  <c r="L17" i="60"/>
  <c r="K286" i="63"/>
  <c r="L136" i="61"/>
  <c r="K225" i="63"/>
  <c r="L56" i="63"/>
  <c r="L265" i="63"/>
  <c r="K343" i="61"/>
  <c r="K341" i="63"/>
  <c r="L38" i="65"/>
  <c r="K313" i="61"/>
  <c r="R313" i="61" s="1"/>
  <c r="L42" i="61"/>
  <c r="L36" i="60"/>
  <c r="L52" i="61"/>
  <c r="L178" i="61"/>
  <c r="L334" i="61"/>
  <c r="K157" i="61"/>
  <c r="R157" i="61" s="1"/>
  <c r="L7" i="60"/>
  <c r="K207" i="61"/>
  <c r="R207" i="61" s="1"/>
  <c r="K32" i="65"/>
  <c r="K317" i="63"/>
  <c r="R317" i="63" s="1"/>
  <c r="K56" i="64"/>
  <c r="L44" i="64"/>
  <c r="K172" i="63"/>
  <c r="K13" i="63"/>
  <c r="K284" i="63"/>
  <c r="K42" i="63"/>
  <c r="R42" i="63" s="1"/>
  <c r="K253" i="63"/>
  <c r="L210" i="63"/>
  <c r="K87" i="61"/>
  <c r="R87" i="61" s="1"/>
  <c r="L280" i="63"/>
  <c r="K197" i="63"/>
  <c r="R197" i="63" s="1"/>
  <c r="L144" i="64"/>
  <c r="K300" i="61"/>
  <c r="R300" i="61" s="1"/>
  <c r="L52" i="60"/>
  <c r="L144" i="63"/>
  <c r="L104" i="64"/>
  <c r="L78" i="63"/>
  <c r="L14" i="64"/>
  <c r="K329" i="63"/>
  <c r="R329" i="63" s="1"/>
  <c r="L296" i="61"/>
  <c r="L221" i="61"/>
  <c r="K191" i="61"/>
  <c r="L10" i="60"/>
  <c r="K227" i="61"/>
  <c r="L324" i="63"/>
  <c r="K70" i="64"/>
  <c r="K136" i="63"/>
  <c r="R136" i="63" s="1"/>
  <c r="K4" i="61"/>
  <c r="R4" i="61" s="1"/>
  <c r="K41" i="61"/>
  <c r="K148" i="63"/>
  <c r="L203" i="63"/>
  <c r="L129" i="64"/>
  <c r="K137" i="63"/>
  <c r="L16" i="65"/>
  <c r="L196" i="63"/>
  <c r="K3" i="64"/>
  <c r="R3" i="64" s="1"/>
  <c r="L70" i="60"/>
  <c r="K36" i="61"/>
  <c r="K160" i="64"/>
  <c r="R160" i="64" s="1"/>
  <c r="K40" i="61"/>
  <c r="R40" i="61" s="1"/>
  <c r="L139" i="64"/>
  <c r="L133" i="61"/>
  <c r="K328" i="61"/>
  <c r="R328" i="61" s="1"/>
  <c r="K163" i="64"/>
  <c r="R163" i="64" s="1"/>
  <c r="K111" i="63"/>
  <c r="R111" i="63" s="1"/>
  <c r="K13" i="61"/>
  <c r="L84" i="64"/>
  <c r="K323" i="61"/>
  <c r="K311" i="63"/>
  <c r="R311" i="63" s="1"/>
  <c r="K45" i="61"/>
  <c r="K293" i="63"/>
  <c r="R293" i="63" s="1"/>
  <c r="L69" i="60"/>
  <c r="K182" i="63"/>
  <c r="R182" i="63" s="1"/>
  <c r="L54" i="63"/>
  <c r="K66" i="64"/>
  <c r="R66" i="64" s="1"/>
  <c r="K87" i="63"/>
  <c r="R87" i="63" s="1"/>
  <c r="L171" i="64"/>
  <c r="K164" i="64"/>
  <c r="R164" i="64" s="1"/>
  <c r="K5" i="65"/>
  <c r="R5" i="65" s="1"/>
  <c r="K33" i="65"/>
  <c r="R33" i="65" s="1"/>
  <c r="L28" i="65"/>
  <c r="L255" i="61"/>
  <c r="K80" i="64"/>
  <c r="R80" i="64" s="1"/>
  <c r="K256" i="61"/>
  <c r="K156" i="61"/>
  <c r="R156" i="61" s="1"/>
  <c r="K91" i="63"/>
  <c r="K192" i="64"/>
  <c r="R192" i="64" s="1"/>
  <c r="K29" i="61"/>
  <c r="L40" i="65"/>
  <c r="L14" i="65"/>
  <c r="L168" i="64"/>
  <c r="K120" i="61"/>
  <c r="R120" i="61" s="1"/>
  <c r="L184" i="61"/>
  <c r="K16" i="65"/>
  <c r="R16" i="65" s="1"/>
  <c r="L117" i="61"/>
  <c r="S117" i="61" s="1"/>
  <c r="K70" i="61"/>
  <c r="R70" i="61" s="1"/>
  <c r="L156" i="63"/>
  <c r="L110" i="64"/>
  <c r="K269" i="61"/>
  <c r="K22" i="64"/>
  <c r="R22" i="64" s="1"/>
  <c r="K223" i="61"/>
  <c r="R223" i="61" s="1"/>
  <c r="K155" i="63"/>
  <c r="R155" i="63" s="1"/>
  <c r="K85" i="61"/>
  <c r="L152" i="63"/>
  <c r="K59" i="61"/>
  <c r="L5" i="62"/>
  <c r="L72" i="63"/>
  <c r="K31" i="64"/>
  <c r="R31" i="64" s="1"/>
  <c r="K264" i="61"/>
  <c r="R264" i="61" s="1"/>
  <c r="K78" i="64"/>
  <c r="L116" i="64"/>
  <c r="L26" i="64"/>
  <c r="L35" i="65"/>
  <c r="L201" i="63"/>
  <c r="L299" i="61"/>
  <c r="L297" i="63"/>
  <c r="K25" i="61"/>
  <c r="S25" i="61" s="1"/>
  <c r="L89" i="61"/>
  <c r="L65" i="60"/>
  <c r="L291" i="61"/>
  <c r="L69" i="61"/>
  <c r="K217" i="61"/>
  <c r="K233" i="61"/>
  <c r="K115" i="61"/>
  <c r="K218" i="63"/>
  <c r="R218" i="63" s="1"/>
  <c r="L182" i="61"/>
  <c r="L285" i="61"/>
  <c r="K123" i="61"/>
  <c r="L199" i="61"/>
  <c r="L256" i="63"/>
  <c r="K139" i="64"/>
  <c r="G159" i="57"/>
  <c r="L105" i="61" s="1"/>
  <c r="G1227" i="57"/>
  <c r="K276" i="63" s="1"/>
  <c r="R276" i="63" s="1"/>
  <c r="G1199" i="57"/>
  <c r="G1414" i="57"/>
  <c r="K3" i="62" s="1"/>
  <c r="G1053" i="57"/>
  <c r="G1008" i="57"/>
  <c r="G449" i="57"/>
  <c r="L109" i="61" s="1"/>
  <c r="G391" i="57"/>
  <c r="K108" i="61" s="1"/>
  <c r="L198" i="64"/>
  <c r="L215" i="63"/>
  <c r="L26" i="63"/>
  <c r="L282" i="63"/>
  <c r="K12" i="63"/>
  <c r="R12" i="63" s="1"/>
  <c r="K104" i="63"/>
  <c r="R104" i="63" s="1"/>
  <c r="O19" i="63"/>
  <c r="O9" i="63"/>
  <c r="O171" i="63"/>
  <c r="O340" i="63"/>
  <c r="O238" i="63"/>
  <c r="O348" i="63"/>
  <c r="O140" i="63"/>
  <c r="O249" i="63"/>
  <c r="O41" i="63"/>
  <c r="O208" i="63"/>
  <c r="O321" i="63"/>
  <c r="O240" i="63"/>
  <c r="O322" i="63"/>
  <c r="O167" i="63"/>
  <c r="O305" i="63"/>
  <c r="O94" i="63"/>
  <c r="O251" i="63"/>
  <c r="N112" i="63"/>
  <c r="O112" i="63"/>
  <c r="O187" i="63"/>
  <c r="O342" i="63"/>
  <c r="O161" i="63"/>
  <c r="O191" i="63"/>
  <c r="O242" i="63"/>
  <c r="O18" i="63"/>
  <c r="O102" i="63"/>
  <c r="O177" i="63"/>
  <c r="O97" i="63"/>
  <c r="O144" i="63"/>
  <c r="N300" i="63"/>
  <c r="O300" i="63"/>
  <c r="O108" i="63"/>
  <c r="O279" i="63"/>
  <c r="O194" i="63"/>
  <c r="O120" i="63"/>
  <c r="N120" i="63"/>
  <c r="O190" i="63"/>
  <c r="O264" i="63"/>
  <c r="O180" i="63"/>
  <c r="O192" i="63"/>
  <c r="N192" i="63"/>
  <c r="O139" i="63"/>
  <c r="O76" i="63"/>
  <c r="O64" i="63"/>
  <c r="O62" i="63"/>
  <c r="O269" i="63"/>
  <c r="O333" i="63"/>
  <c r="O72" i="63"/>
  <c r="O156" i="63"/>
  <c r="O297" i="63"/>
  <c r="O104" i="63"/>
  <c r="O201" i="63"/>
  <c r="O181" i="63"/>
  <c r="O203" i="63"/>
  <c r="O313" i="63"/>
  <c r="O220" i="63"/>
  <c r="O266" i="63"/>
  <c r="O234" i="63"/>
  <c r="O189" i="63"/>
  <c r="O85" i="63"/>
  <c r="O337" i="63"/>
  <c r="N337" i="63"/>
  <c r="O320" i="63"/>
  <c r="O233" i="63"/>
  <c r="O47" i="63"/>
  <c r="O3" i="63"/>
  <c r="O39" i="63"/>
  <c r="O122" i="63"/>
  <c r="O271" i="63"/>
  <c r="O176" i="63"/>
  <c r="N176" i="63"/>
  <c r="O332" i="63"/>
  <c r="O71" i="63"/>
  <c r="O217" i="63"/>
  <c r="N217" i="63"/>
  <c r="O308" i="63"/>
  <c r="O61" i="63"/>
  <c r="O53" i="63"/>
  <c r="O278" i="63"/>
  <c r="O147" i="63"/>
  <c r="O229" i="63"/>
  <c r="O253" i="63"/>
  <c r="O136" i="63"/>
  <c r="O142" i="63"/>
  <c r="O178" i="63"/>
  <c r="O290" i="63"/>
  <c r="O119" i="63"/>
  <c r="O146" i="63"/>
  <c r="O331" i="63"/>
  <c r="O326" i="63"/>
  <c r="O132" i="63"/>
  <c r="O33" i="63"/>
  <c r="O202" i="63"/>
  <c r="O185" i="63"/>
  <c r="L140" i="63"/>
  <c r="L94" i="64"/>
  <c r="N39" i="63"/>
  <c r="N348" i="63"/>
  <c r="N181" i="63"/>
  <c r="K227" i="63"/>
  <c r="L149" i="63"/>
  <c r="L317" i="63"/>
  <c r="K102" i="64"/>
  <c r="L266" i="63"/>
  <c r="K306" i="63"/>
  <c r="L337" i="63"/>
  <c r="L347" i="63"/>
  <c r="K24" i="63"/>
  <c r="L117" i="63"/>
  <c r="K166" i="63"/>
  <c r="L278" i="63"/>
  <c r="K269" i="63"/>
  <c r="L307" i="63"/>
  <c r="L131" i="64"/>
  <c r="K198" i="63"/>
  <c r="K79" i="63"/>
  <c r="L318" i="63"/>
  <c r="K202" i="63"/>
  <c r="L143" i="64"/>
  <c r="K195" i="63"/>
  <c r="L136" i="63"/>
  <c r="L159" i="63"/>
  <c r="K255" i="63"/>
  <c r="K211" i="63"/>
  <c r="L172" i="64"/>
  <c r="K142" i="63"/>
  <c r="K110" i="64"/>
  <c r="K167" i="63"/>
  <c r="K5" i="73"/>
  <c r="L112" i="64"/>
  <c r="L292" i="63"/>
  <c r="L88" i="63"/>
  <c r="L194" i="63"/>
  <c r="L89" i="63"/>
  <c r="K164" i="63"/>
  <c r="K296" i="63"/>
  <c r="K289" i="63"/>
  <c r="L12" i="63"/>
  <c r="K112" i="64"/>
  <c r="K150" i="64"/>
  <c r="L3" i="63"/>
  <c r="L52" i="64"/>
  <c r="K51" i="63"/>
  <c r="L122" i="64"/>
  <c r="L58" i="64"/>
  <c r="L171" i="63"/>
  <c r="L129" i="63"/>
  <c r="K131" i="63"/>
  <c r="K126" i="64"/>
  <c r="L65" i="64"/>
  <c r="K105" i="63"/>
  <c r="L248" i="63"/>
  <c r="K107" i="64"/>
  <c r="K176" i="63"/>
  <c r="L68" i="64"/>
  <c r="K281" i="63"/>
  <c r="K200" i="63"/>
  <c r="L220" i="63"/>
  <c r="L300" i="63"/>
  <c r="K92" i="64"/>
  <c r="L276" i="63"/>
  <c r="L156" i="64"/>
  <c r="K261" i="63"/>
  <c r="N177" i="63"/>
  <c r="N194" i="63"/>
  <c r="N136" i="63"/>
  <c r="N102" i="63"/>
  <c r="N85" i="63"/>
  <c r="R117" i="61"/>
  <c r="O82" i="63"/>
  <c r="O277" i="63"/>
  <c r="O327" i="63"/>
  <c r="O256" i="63"/>
  <c r="O36" i="63"/>
  <c r="O270" i="63"/>
  <c r="O219" i="63"/>
  <c r="O338" i="63"/>
  <c r="O341" i="63"/>
  <c r="O230" i="63"/>
  <c r="O65" i="63"/>
  <c r="O123" i="63"/>
  <c r="O286" i="63"/>
  <c r="O78" i="63"/>
  <c r="N78" i="63"/>
  <c r="O291" i="63"/>
  <c r="N291" i="63"/>
  <c r="O50" i="63"/>
  <c r="O195" i="63"/>
  <c r="O124" i="63"/>
  <c r="O151" i="63"/>
  <c r="N151" i="63"/>
  <c r="O114" i="63"/>
  <c r="O96" i="63"/>
  <c r="O254" i="63"/>
  <c r="O170" i="63"/>
  <c r="O22" i="63"/>
  <c r="O306" i="63"/>
  <c r="O7" i="63"/>
  <c r="O315" i="63"/>
  <c r="N315" i="63"/>
  <c r="O252" i="63"/>
  <c r="O196" i="63"/>
  <c r="N196" i="63"/>
  <c r="O198" i="63"/>
  <c r="O328" i="63"/>
  <c r="O296" i="63"/>
  <c r="N209" i="63"/>
  <c r="O209" i="63"/>
  <c r="O63" i="63"/>
  <c r="O329" i="63"/>
  <c r="O14" i="63"/>
  <c r="O206" i="63"/>
  <c r="O99" i="63"/>
  <c r="O246" i="63"/>
  <c r="O172" i="63"/>
  <c r="O93" i="63"/>
  <c r="O302" i="63"/>
  <c r="O66" i="63"/>
  <c r="O12" i="63"/>
  <c r="O23" i="63"/>
  <c r="O293" i="63"/>
  <c r="O92" i="63"/>
  <c r="O106" i="63"/>
  <c r="O213" i="63"/>
  <c r="O193" i="63"/>
  <c r="O344" i="63"/>
  <c r="O168" i="63"/>
  <c r="O343" i="63"/>
  <c r="O225" i="63"/>
  <c r="O128" i="63"/>
  <c r="N128" i="63"/>
  <c r="O235" i="63"/>
  <c r="O325" i="63"/>
  <c r="O101" i="63"/>
  <c r="O141" i="63"/>
  <c r="O309" i="63"/>
  <c r="O317" i="63"/>
  <c r="O11" i="63"/>
  <c r="O67" i="63"/>
  <c r="O77" i="63"/>
  <c r="O143" i="63"/>
  <c r="O311" i="63"/>
  <c r="O157" i="63"/>
  <c r="O258" i="63"/>
  <c r="O215" i="63"/>
  <c r="O87" i="63"/>
  <c r="O69" i="63"/>
  <c r="O179" i="63"/>
  <c r="O169" i="63"/>
  <c r="O49" i="63"/>
  <c r="O165" i="63"/>
  <c r="O152" i="63"/>
  <c r="O70" i="63"/>
  <c r="N70" i="63"/>
  <c r="O10" i="63"/>
  <c r="O281" i="63"/>
  <c r="O205" i="63"/>
  <c r="O301" i="63"/>
  <c r="O117" i="63"/>
  <c r="O4" i="63"/>
  <c r="N4" i="63"/>
  <c r="O310" i="63"/>
  <c r="O16" i="63"/>
  <c r="O15" i="63"/>
  <c r="N341" i="63"/>
  <c r="N3" i="63"/>
  <c r="N229" i="63"/>
  <c r="N49" i="63"/>
  <c r="N235" i="63"/>
  <c r="N253" i="63"/>
  <c r="N63" i="63"/>
  <c r="N144" i="63"/>
  <c r="N306" i="63"/>
  <c r="N198" i="63"/>
  <c r="N169" i="63"/>
  <c r="N215" i="63"/>
  <c r="L39" i="63"/>
  <c r="L343" i="63"/>
  <c r="L63" i="63"/>
  <c r="K121" i="63"/>
  <c r="L231" i="63"/>
  <c r="K9" i="64"/>
  <c r="L31" i="64"/>
  <c r="L35" i="64"/>
  <c r="K33" i="63"/>
  <c r="K47" i="63"/>
  <c r="L193" i="63"/>
  <c r="K19" i="73"/>
  <c r="K74" i="64"/>
  <c r="L123" i="64"/>
  <c r="K250" i="63"/>
  <c r="L169" i="63"/>
  <c r="L70" i="64"/>
  <c r="K16" i="63"/>
  <c r="L336" i="63"/>
  <c r="K270" i="63"/>
  <c r="K321" i="63"/>
  <c r="K42" i="64"/>
  <c r="L141" i="64"/>
  <c r="L293" i="63"/>
  <c r="K12" i="62"/>
  <c r="L165" i="63"/>
  <c r="K82" i="64"/>
  <c r="K64" i="63"/>
  <c r="L63" i="64"/>
  <c r="K119" i="64"/>
  <c r="L319" i="63"/>
  <c r="K60" i="64"/>
  <c r="K330" i="63"/>
  <c r="L98" i="64"/>
  <c r="L275" i="63"/>
  <c r="K184" i="63"/>
  <c r="K117" i="63"/>
  <c r="L177" i="64"/>
  <c r="K10" i="62"/>
  <c r="K233" i="63"/>
  <c r="K141" i="63"/>
  <c r="L118" i="64"/>
  <c r="L334" i="63"/>
  <c r="L169" i="64"/>
  <c r="L51" i="64"/>
  <c r="K183" i="63"/>
  <c r="K199" i="63"/>
  <c r="K103" i="64"/>
  <c r="K165" i="64"/>
  <c r="L105" i="64"/>
  <c r="K7" i="63"/>
  <c r="K116" i="64"/>
  <c r="K152" i="63"/>
  <c r="K71" i="64"/>
  <c r="K342" i="63"/>
  <c r="L30" i="64"/>
  <c r="L240" i="63"/>
  <c r="K79" i="64"/>
  <c r="L7" i="62"/>
  <c r="L166" i="64"/>
  <c r="K336" i="63"/>
  <c r="K53" i="63"/>
  <c r="K101" i="64"/>
  <c r="K256" i="63"/>
  <c r="L20" i="64"/>
  <c r="K232" i="63"/>
  <c r="N189" i="63"/>
  <c r="N342" i="63"/>
  <c r="N220" i="63"/>
  <c r="N167" i="63"/>
  <c r="N233" i="63"/>
  <c r="N308" i="63"/>
  <c r="N234" i="63"/>
  <c r="N179" i="63"/>
  <c r="N139" i="63"/>
  <c r="N16" i="63"/>
  <c r="N108" i="63"/>
  <c r="O207" i="63"/>
  <c r="N207" i="63"/>
  <c r="O34" i="63"/>
  <c r="O184" i="63"/>
  <c r="N40" i="63"/>
  <c r="O40" i="63"/>
  <c r="O59" i="63"/>
  <c r="O148" i="63"/>
  <c r="N148" i="63"/>
  <c r="O236" i="63"/>
  <c r="O154" i="63"/>
  <c r="O257" i="63"/>
  <c r="O323" i="63"/>
  <c r="O45" i="63"/>
  <c r="O273" i="63"/>
  <c r="N330" i="63"/>
  <c r="O330" i="63"/>
  <c r="O42" i="63"/>
  <c r="N42" i="63"/>
  <c r="O248" i="63"/>
  <c r="N222" i="63"/>
  <c r="O222" i="63"/>
  <c r="N200" i="63"/>
  <c r="O200" i="63"/>
  <c r="O243" i="63"/>
  <c r="N243" i="63"/>
  <c r="O164" i="63"/>
  <c r="N164" i="63"/>
  <c r="O109" i="63"/>
  <c r="O88" i="63"/>
  <c r="N88" i="63"/>
  <c r="O160" i="63"/>
  <c r="O89" i="63"/>
  <c r="O304" i="63"/>
  <c r="O274" i="63"/>
  <c r="N274" i="63"/>
  <c r="O162" i="63"/>
  <c r="O98" i="63"/>
  <c r="O318" i="63"/>
  <c r="O316" i="63"/>
  <c r="O284" i="63"/>
  <c r="O226" i="63"/>
  <c r="O292" i="63"/>
  <c r="O299" i="63"/>
  <c r="O250" i="63"/>
  <c r="O29" i="63"/>
  <c r="O232" i="63"/>
  <c r="O228" i="63"/>
  <c r="N228" i="63"/>
  <c r="O211" i="63"/>
  <c r="N211" i="63"/>
  <c r="O212" i="63"/>
  <c r="O275" i="63"/>
  <c r="O28" i="63"/>
  <c r="O214" i="63"/>
  <c r="O130" i="63"/>
  <c r="O118" i="63"/>
  <c r="N118" i="63"/>
  <c r="O261" i="63"/>
  <c r="O231" i="63"/>
  <c r="O51" i="63"/>
  <c r="O263" i="63"/>
  <c r="O267" i="63"/>
  <c r="O350" i="63"/>
  <c r="O163" i="63"/>
  <c r="O134" i="63"/>
  <c r="O347" i="63"/>
  <c r="O30" i="63"/>
  <c r="O137" i="63"/>
  <c r="O241" i="63"/>
  <c r="O115" i="63"/>
  <c r="O288" i="63"/>
  <c r="O48" i="63"/>
  <c r="N48" i="63"/>
  <c r="O25" i="63"/>
  <c r="N25" i="63"/>
  <c r="O54" i="63"/>
  <c r="O129" i="63"/>
  <c r="N129" i="63"/>
  <c r="O272" i="63"/>
  <c r="O133" i="63"/>
  <c r="O285" i="63"/>
  <c r="O46" i="63"/>
  <c r="O131" i="63"/>
  <c r="O239" i="63"/>
  <c r="O103" i="63"/>
  <c r="O125" i="63"/>
  <c r="O158" i="63"/>
  <c r="O95" i="63"/>
  <c r="O314" i="63"/>
  <c r="N314" i="63"/>
  <c r="O287" i="63"/>
  <c r="O91" i="63"/>
  <c r="O55" i="63"/>
  <c r="O224" i="63"/>
  <c r="O227" i="63"/>
  <c r="O79" i="63"/>
  <c r="O5" i="63"/>
  <c r="O260" i="63"/>
  <c r="O145" i="63"/>
  <c r="O37" i="63"/>
  <c r="O60" i="63"/>
  <c r="O68" i="63"/>
  <c r="O155" i="63"/>
  <c r="O174" i="63"/>
  <c r="O150" i="63"/>
  <c r="N119" i="63"/>
  <c r="N61" i="63"/>
  <c r="N14" i="63"/>
  <c r="N316" i="63"/>
  <c r="N23" i="63"/>
  <c r="N7" i="63"/>
  <c r="N311" i="63"/>
  <c r="N161" i="63"/>
  <c r="N30" i="63"/>
  <c r="N124" i="63"/>
  <c r="N293" i="63"/>
  <c r="N160" i="63"/>
  <c r="K95" i="64"/>
  <c r="L23" i="65"/>
  <c r="K331" i="63"/>
  <c r="K271" i="63"/>
  <c r="L236" i="63"/>
  <c r="K226" i="63"/>
  <c r="K158" i="63"/>
  <c r="K210" i="63"/>
  <c r="L25" i="64"/>
  <c r="K175" i="64"/>
  <c r="K88" i="64"/>
  <c r="K159" i="63"/>
  <c r="L290" i="63"/>
  <c r="K313" i="63"/>
  <c r="L267" i="63"/>
  <c r="L27" i="63"/>
  <c r="K121" i="64"/>
  <c r="K161" i="64"/>
  <c r="K28" i="63"/>
  <c r="L160" i="64"/>
  <c r="L315" i="63"/>
  <c r="K282" i="63"/>
  <c r="K154" i="63"/>
  <c r="L179" i="64"/>
  <c r="L288" i="63"/>
  <c r="L91" i="64"/>
  <c r="K73" i="63"/>
  <c r="K55" i="63"/>
  <c r="K35" i="64"/>
  <c r="K118" i="63"/>
  <c r="L212" i="63"/>
  <c r="K46" i="64"/>
  <c r="L15" i="73"/>
  <c r="K246" i="63"/>
  <c r="K332" i="63"/>
  <c r="K156" i="64"/>
  <c r="L142" i="64"/>
  <c r="L168" i="63"/>
  <c r="L42" i="64"/>
  <c r="K41" i="63"/>
  <c r="L13" i="62"/>
  <c r="K280" i="63"/>
  <c r="L245" i="63"/>
  <c r="L345" i="63"/>
  <c r="K18" i="64"/>
  <c r="L6" i="63"/>
  <c r="K258" i="63"/>
  <c r="L86" i="64"/>
  <c r="K303" i="63"/>
  <c r="L17" i="63"/>
  <c r="K196" i="64"/>
  <c r="L8" i="64"/>
  <c r="K301" i="63"/>
  <c r="K171" i="64"/>
  <c r="K207" i="63"/>
  <c r="K43" i="63"/>
  <c r="L128" i="63"/>
  <c r="K220" i="63"/>
  <c r="K238" i="63"/>
  <c r="K22" i="63"/>
  <c r="L330" i="63"/>
  <c r="K174" i="63"/>
  <c r="L214" i="63"/>
  <c r="L69" i="63"/>
  <c r="K125" i="63"/>
  <c r="L111" i="63"/>
  <c r="K294" i="63"/>
  <c r="L120" i="63"/>
  <c r="K215" i="63"/>
  <c r="K8" i="73"/>
  <c r="K199" i="64"/>
  <c r="L20" i="73"/>
  <c r="N93" i="63"/>
  <c r="N69" i="63"/>
  <c r="N227" i="63"/>
  <c r="N97" i="63"/>
  <c r="N87" i="63"/>
  <c r="N332" i="63"/>
  <c r="N270" i="63"/>
  <c r="N267" i="63"/>
  <c r="N91" i="63"/>
  <c r="N201" i="63"/>
  <c r="N95" i="63"/>
  <c r="O31" i="63"/>
  <c r="O276" i="63"/>
  <c r="O84" i="63"/>
  <c r="N84" i="63"/>
  <c r="O237" i="63"/>
  <c r="O282" i="63"/>
  <c r="N282" i="63"/>
  <c r="O268" i="63"/>
  <c r="O183" i="63"/>
  <c r="O8" i="63"/>
  <c r="O298" i="63"/>
  <c r="O307" i="63"/>
  <c r="O247" i="63"/>
  <c r="O280" i="63"/>
  <c r="O166" i="63"/>
  <c r="O113" i="63"/>
  <c r="O52" i="63"/>
  <c r="O43" i="63"/>
  <c r="O262" i="63"/>
  <c r="N159" i="63"/>
  <c r="O159" i="63"/>
  <c r="N312" i="63"/>
  <c r="O312" i="63"/>
  <c r="N6" i="63"/>
  <c r="O6" i="63"/>
  <c r="O334" i="63"/>
  <c r="O27" i="63"/>
  <c r="O216" i="63"/>
  <c r="O245" i="63"/>
  <c r="O255" i="63"/>
  <c r="O336" i="63"/>
  <c r="O223" i="63"/>
  <c r="O100" i="63"/>
  <c r="O24" i="63"/>
  <c r="O107" i="63"/>
  <c r="O244" i="63"/>
  <c r="O210" i="63"/>
  <c r="N210" i="63"/>
  <c r="O81" i="63"/>
  <c r="O197" i="63"/>
  <c r="O80" i="63"/>
  <c r="O26" i="63"/>
  <c r="O13" i="63"/>
  <c r="O175" i="63"/>
  <c r="O259" i="63"/>
  <c r="O335" i="63"/>
  <c r="O218" i="63"/>
  <c r="O339" i="63"/>
  <c r="O44" i="63"/>
  <c r="O38" i="63"/>
  <c r="O294" i="63"/>
  <c r="N294" i="63"/>
  <c r="O153" i="63"/>
  <c r="O138" i="63"/>
  <c r="N57" i="63"/>
  <c r="O57" i="63"/>
  <c r="O303" i="63"/>
  <c r="O56" i="63"/>
  <c r="O127" i="63"/>
  <c r="O199" i="63"/>
  <c r="O35" i="63"/>
  <c r="O83" i="63"/>
  <c r="O74" i="63"/>
  <c r="O295" i="63"/>
  <c r="O349" i="63"/>
  <c r="O126" i="63"/>
  <c r="O17" i="63"/>
  <c r="O116" i="63"/>
  <c r="N116" i="63"/>
  <c r="O32" i="63"/>
  <c r="O75" i="63"/>
  <c r="O182" i="63"/>
  <c r="O289" i="63"/>
  <c r="O173" i="63"/>
  <c r="O105" i="63"/>
  <c r="O346" i="63"/>
  <c r="O265" i="63"/>
  <c r="O319" i="63"/>
  <c r="O186" i="63"/>
  <c r="O86" i="63"/>
  <c r="O204" i="63"/>
  <c r="O135" i="63"/>
  <c r="N135" i="63"/>
  <c r="O20" i="63"/>
  <c r="O283" i="63"/>
  <c r="O324" i="63"/>
  <c r="O58" i="63"/>
  <c r="O90" i="63"/>
  <c r="O149" i="63"/>
  <c r="O110" i="63"/>
  <c r="O221" i="63"/>
  <c r="O121" i="63"/>
  <c r="O111" i="63"/>
  <c r="O345" i="63"/>
  <c r="O21" i="63"/>
  <c r="O73" i="63"/>
  <c r="O188" i="63"/>
  <c r="N8" i="63"/>
  <c r="N75" i="63"/>
  <c r="N317" i="63"/>
  <c r="N172" i="63"/>
  <c r="N313" i="63"/>
  <c r="N13" i="63"/>
  <c r="N191" i="63"/>
  <c r="N262" i="63"/>
  <c r="N149" i="63"/>
  <c r="N126" i="63"/>
  <c r="N346" i="63"/>
  <c r="N98" i="63"/>
  <c r="N297" i="63"/>
  <c r="N60" i="63"/>
  <c r="N214" i="63"/>
  <c r="N18" i="63"/>
  <c r="N218" i="63"/>
  <c r="N168" i="63"/>
  <c r="N232" i="63"/>
  <c r="N338" i="63"/>
  <c r="N41" i="63"/>
  <c r="L35" i="63"/>
  <c r="L23" i="64"/>
  <c r="K304" i="63"/>
  <c r="K194" i="64"/>
  <c r="L6" i="73"/>
  <c r="K134" i="63"/>
  <c r="K90" i="64"/>
  <c r="L241" i="63"/>
  <c r="K19" i="64"/>
  <c r="L49" i="64"/>
  <c r="K324" i="63"/>
  <c r="K68" i="64"/>
  <c r="L29" i="63"/>
  <c r="L80" i="63"/>
  <c r="L7" i="73"/>
  <c r="K143" i="64"/>
  <c r="L277" i="63"/>
  <c r="L196" i="64"/>
  <c r="L85" i="64"/>
  <c r="K14" i="63"/>
  <c r="L274" i="63"/>
  <c r="L180" i="64"/>
  <c r="K50" i="63"/>
  <c r="L287" i="63"/>
  <c r="K91" i="64"/>
  <c r="K148" i="64"/>
  <c r="K316" i="63"/>
  <c r="L71" i="63"/>
  <c r="L198" i="63"/>
  <c r="K15" i="64"/>
  <c r="L147" i="63"/>
  <c r="K49" i="63"/>
  <c r="K151" i="63"/>
  <c r="L217" i="63"/>
  <c r="L155" i="64"/>
  <c r="L204" i="63"/>
  <c r="K59" i="64"/>
  <c r="L101" i="63"/>
  <c r="K186" i="64"/>
  <c r="K75" i="63"/>
  <c r="L175" i="64"/>
  <c r="K14" i="64"/>
  <c r="L197" i="63"/>
  <c r="L46" i="64"/>
  <c r="L45" i="63"/>
  <c r="L55" i="64"/>
  <c r="K159" i="64"/>
  <c r="L176" i="64"/>
  <c r="L125" i="63"/>
  <c r="L4" i="62"/>
  <c r="K243" i="63"/>
  <c r="K63" i="63"/>
  <c r="L130" i="64"/>
  <c r="K41" i="64"/>
  <c r="K219" i="63"/>
  <c r="L311" i="63"/>
  <c r="K244" i="63"/>
  <c r="K273" i="63"/>
  <c r="K122" i="63"/>
  <c r="L43" i="63"/>
  <c r="L219" i="63"/>
  <c r="K23" i="65"/>
  <c r="K135" i="64"/>
  <c r="K340" i="63"/>
  <c r="K120" i="63"/>
  <c r="L87" i="63"/>
  <c r="K61" i="64"/>
  <c r="L4" i="64"/>
  <c r="L143" i="63"/>
  <c r="K37" i="63"/>
  <c r="K174" i="64"/>
  <c r="K139" i="63"/>
  <c r="L161" i="64"/>
  <c r="L46" i="63"/>
  <c r="K156" i="63"/>
  <c r="K9" i="62"/>
  <c r="N35" i="63"/>
  <c r="N240" i="63"/>
  <c r="N245" i="63"/>
  <c r="N226" i="63"/>
  <c r="N284" i="63"/>
  <c r="N271" i="63"/>
  <c r="N82" i="63"/>
  <c r="N256" i="63"/>
  <c r="N130" i="63"/>
  <c r="N187" i="63"/>
  <c r="N224" i="63"/>
  <c r="N33" i="63"/>
  <c r="N152" i="63"/>
  <c r="N350" i="63"/>
  <c r="N276" i="63"/>
  <c r="N12" i="63"/>
  <c r="N261" i="63"/>
  <c r="N247" i="63"/>
  <c r="N74" i="63"/>
  <c r="S77" i="61" l="1"/>
  <c r="S191" i="61"/>
  <c r="S213" i="63"/>
  <c r="S259" i="61"/>
  <c r="S209" i="63"/>
  <c r="S39" i="60"/>
  <c r="S66" i="60"/>
  <c r="S34" i="61"/>
  <c r="S277" i="61"/>
  <c r="S106" i="64"/>
  <c r="S338" i="61"/>
  <c r="S54" i="63"/>
  <c r="S34" i="65"/>
  <c r="S307" i="61"/>
  <c r="S152" i="61"/>
  <c r="L107" i="61"/>
  <c r="L110" i="61"/>
  <c r="L108" i="61"/>
  <c r="S108" i="61" s="1"/>
  <c r="S14" i="60"/>
  <c r="S72" i="60"/>
  <c r="S76" i="64"/>
  <c r="S56" i="60"/>
  <c r="S216" i="61"/>
  <c r="S6" i="61"/>
  <c r="S46" i="60"/>
  <c r="S100" i="63"/>
  <c r="S262" i="63"/>
  <c r="S67" i="63"/>
  <c r="S60" i="60"/>
  <c r="S40" i="63"/>
  <c r="S146" i="61"/>
  <c r="S98" i="63"/>
  <c r="S140" i="64"/>
  <c r="S246" i="61"/>
  <c r="S234" i="61"/>
  <c r="S201" i="63"/>
  <c r="S23" i="60"/>
  <c r="S188" i="64"/>
  <c r="S255" i="61"/>
  <c r="S99" i="63"/>
  <c r="S42" i="60"/>
  <c r="S333" i="63"/>
  <c r="S80" i="61"/>
  <c r="S144" i="61"/>
  <c r="S44" i="60"/>
  <c r="S234" i="63"/>
  <c r="S63" i="64"/>
  <c r="S167" i="64"/>
  <c r="S237" i="63"/>
  <c r="S253" i="63"/>
  <c r="S225" i="63"/>
  <c r="S218" i="61"/>
  <c r="S17" i="73"/>
  <c r="S38" i="65"/>
  <c r="S4" i="73"/>
  <c r="S175" i="63"/>
  <c r="S93" i="64"/>
  <c r="S322" i="63"/>
  <c r="S101" i="61"/>
  <c r="S139" i="61"/>
  <c r="S219" i="61"/>
  <c r="S345" i="61"/>
  <c r="S31" i="63"/>
  <c r="S97" i="64"/>
  <c r="S172" i="64"/>
  <c r="S312" i="61"/>
  <c r="S140" i="61"/>
  <c r="S13" i="64"/>
  <c r="S141" i="61"/>
  <c r="S200" i="61"/>
  <c r="S123" i="63"/>
  <c r="S122" i="61"/>
  <c r="S67" i="61"/>
  <c r="S336" i="61"/>
  <c r="S26" i="61"/>
  <c r="S84" i="63"/>
  <c r="S181" i="61"/>
  <c r="S247" i="63"/>
  <c r="S70" i="63"/>
  <c r="S35" i="61"/>
  <c r="S293" i="61"/>
  <c r="S161" i="61"/>
  <c r="S203" i="63"/>
  <c r="S225" i="61"/>
  <c r="S11" i="64"/>
  <c r="S258" i="61"/>
  <c r="S150" i="61"/>
  <c r="S145" i="63"/>
  <c r="S222" i="63"/>
  <c r="S36" i="64"/>
  <c r="S124" i="64"/>
  <c r="S92" i="61"/>
  <c r="S242" i="61"/>
  <c r="S174" i="61"/>
  <c r="S251" i="61"/>
  <c r="S310" i="61"/>
  <c r="S301" i="61"/>
  <c r="S312" i="63"/>
  <c r="S13" i="65"/>
  <c r="S36" i="65"/>
  <c r="S148" i="61"/>
  <c r="S286" i="61"/>
  <c r="S260" i="61"/>
  <c r="S349" i="63"/>
  <c r="S226" i="61"/>
  <c r="S315" i="63"/>
  <c r="S118" i="64"/>
  <c r="S119" i="61"/>
  <c r="S58" i="63"/>
  <c r="S128" i="63"/>
  <c r="S194" i="61"/>
  <c r="S346" i="63"/>
  <c r="S85" i="61"/>
  <c r="S9" i="65"/>
  <c r="S248" i="61"/>
  <c r="S59" i="63"/>
  <c r="R307" i="61"/>
  <c r="S290" i="63"/>
  <c r="S231" i="63"/>
  <c r="S147" i="63"/>
  <c r="S44" i="64"/>
  <c r="K278" i="63"/>
  <c r="S278" i="63" s="1"/>
  <c r="S210" i="61"/>
  <c r="S10" i="73"/>
  <c r="S8" i="63"/>
  <c r="S64" i="64"/>
  <c r="S221" i="63"/>
  <c r="S38" i="63"/>
  <c r="S146" i="63"/>
  <c r="S137" i="64"/>
  <c r="S191" i="63"/>
  <c r="S111" i="61"/>
  <c r="S91" i="61"/>
  <c r="S284" i="63"/>
  <c r="S169" i="63"/>
  <c r="S135" i="63"/>
  <c r="S46" i="63"/>
  <c r="S146" i="64"/>
  <c r="S334" i="63"/>
  <c r="S56" i="61"/>
  <c r="S302" i="61"/>
  <c r="S52" i="64"/>
  <c r="S28" i="65"/>
  <c r="S78" i="63"/>
  <c r="S34" i="63"/>
  <c r="S135" i="61"/>
  <c r="S283" i="63"/>
  <c r="S53" i="64"/>
  <c r="S187" i="61"/>
  <c r="S78" i="61"/>
  <c r="S22" i="65"/>
  <c r="S109" i="63"/>
  <c r="S193" i="61"/>
  <c r="S26" i="63"/>
  <c r="S24" i="64"/>
  <c r="S160" i="63"/>
  <c r="S71" i="63"/>
  <c r="S165" i="61"/>
  <c r="S39" i="63"/>
  <c r="S46" i="65"/>
  <c r="R277" i="61"/>
  <c r="S41" i="61"/>
  <c r="S8" i="65"/>
  <c r="S298" i="63"/>
  <c r="S10" i="63"/>
  <c r="S213" i="61"/>
  <c r="S168" i="61"/>
  <c r="S116" i="61"/>
  <c r="S179" i="64"/>
  <c r="S74" i="63"/>
  <c r="S130" i="61"/>
  <c r="S186" i="63"/>
  <c r="S3" i="73"/>
  <c r="S289" i="61"/>
  <c r="S29" i="64"/>
  <c r="S45" i="65"/>
  <c r="S153" i="64"/>
  <c r="S7" i="64"/>
  <c r="S157" i="63"/>
  <c r="S86" i="64"/>
  <c r="S100" i="64"/>
  <c r="S335" i="63"/>
  <c r="S21" i="61"/>
  <c r="S18" i="61"/>
  <c r="S14" i="62"/>
  <c r="S20" i="65"/>
  <c r="S43" i="64"/>
  <c r="R140" i="64"/>
  <c r="S32" i="64"/>
  <c r="S161" i="63"/>
  <c r="S326" i="63"/>
  <c r="S72" i="63"/>
  <c r="S95" i="63"/>
  <c r="R74" i="63"/>
  <c r="R111" i="61"/>
  <c r="S165" i="63"/>
  <c r="R226" i="61"/>
  <c r="S84" i="61"/>
  <c r="S131" i="64"/>
  <c r="S13" i="73"/>
  <c r="S14" i="65"/>
  <c r="S265" i="63"/>
  <c r="S286" i="63"/>
  <c r="S344" i="63"/>
  <c r="S75" i="64"/>
  <c r="S230" i="63"/>
  <c r="S6" i="64"/>
  <c r="S299" i="63"/>
  <c r="S115" i="64"/>
  <c r="S54" i="64"/>
  <c r="S317" i="61"/>
  <c r="S39" i="64"/>
  <c r="S278" i="61"/>
  <c r="S47" i="64"/>
  <c r="S339" i="61"/>
  <c r="S144" i="63"/>
  <c r="S334" i="61"/>
  <c r="S152" i="64"/>
  <c r="S162" i="63"/>
  <c r="S311" i="61"/>
  <c r="S26" i="65"/>
  <c r="S114" i="61"/>
  <c r="S142" i="64"/>
  <c r="S345" i="63"/>
  <c r="S155" i="63"/>
  <c r="S102" i="63"/>
  <c r="S54" i="61"/>
  <c r="S223" i="63"/>
  <c r="S350" i="61"/>
  <c r="S37" i="64"/>
  <c r="S320" i="61"/>
  <c r="S342" i="61"/>
  <c r="S113" i="64"/>
  <c r="S71" i="61"/>
  <c r="S211" i="61"/>
  <c r="S10" i="61"/>
  <c r="S113" i="61"/>
  <c r="S187" i="63"/>
  <c r="S25" i="65"/>
  <c r="S327" i="61"/>
  <c r="S124" i="63"/>
  <c r="S25" i="63"/>
  <c r="S117" i="64"/>
  <c r="S5" i="61"/>
  <c r="S134" i="61"/>
  <c r="S66" i="61"/>
  <c r="S16" i="64"/>
  <c r="S143" i="63"/>
  <c r="S130" i="64"/>
  <c r="S158" i="61"/>
  <c r="S27" i="63"/>
  <c r="S105" i="64"/>
  <c r="S177" i="64"/>
  <c r="R113" i="64"/>
  <c r="R59" i="63"/>
  <c r="R70" i="63"/>
  <c r="S46" i="61"/>
  <c r="R6" i="61"/>
  <c r="S12" i="65"/>
  <c r="R16" i="64"/>
  <c r="S140" i="63"/>
  <c r="S325" i="63"/>
  <c r="R25" i="63"/>
  <c r="R298" i="61"/>
  <c r="S298" i="61"/>
  <c r="S164" i="61"/>
  <c r="R164" i="61"/>
  <c r="S216" i="63"/>
  <c r="R216" i="63"/>
  <c r="S318" i="61"/>
  <c r="R318" i="61"/>
  <c r="S309" i="61"/>
  <c r="R309" i="61"/>
  <c r="S48" i="61"/>
  <c r="R48" i="61"/>
  <c r="S310" i="63"/>
  <c r="R310" i="63"/>
  <c r="S185" i="63"/>
  <c r="R185" i="63"/>
  <c r="S326" i="61"/>
  <c r="R326" i="61"/>
  <c r="R270" i="61"/>
  <c r="S270" i="61"/>
  <c r="S173" i="64"/>
  <c r="R173" i="64"/>
  <c r="S132" i="64"/>
  <c r="R132" i="64"/>
  <c r="S57" i="61"/>
  <c r="R57" i="61"/>
  <c r="S324" i="61"/>
  <c r="R324" i="61"/>
  <c r="S29" i="65"/>
  <c r="S94" i="61"/>
  <c r="S59" i="61"/>
  <c r="R56" i="64"/>
  <c r="S56" i="64"/>
  <c r="R197" i="64"/>
  <c r="S197" i="64"/>
  <c r="R239" i="61"/>
  <c r="S239" i="61"/>
  <c r="R206" i="61"/>
  <c r="S206" i="61"/>
  <c r="S98" i="61"/>
  <c r="R98" i="61"/>
  <c r="R49" i="61"/>
  <c r="S49" i="61"/>
  <c r="R302" i="63"/>
  <c r="S302" i="63"/>
  <c r="S173" i="63"/>
  <c r="R173" i="63"/>
  <c r="R204" i="61"/>
  <c r="S204" i="61"/>
  <c r="R29" i="65"/>
  <c r="R322" i="63"/>
  <c r="S30" i="65"/>
  <c r="S308" i="63"/>
  <c r="S50" i="64"/>
  <c r="R40" i="63"/>
  <c r="R76" i="64"/>
  <c r="R283" i="63"/>
  <c r="R333" i="63"/>
  <c r="R108" i="61"/>
  <c r="R305" i="61"/>
  <c r="S305" i="61"/>
  <c r="R177" i="63"/>
  <c r="S177" i="63"/>
  <c r="S36" i="63"/>
  <c r="R36" i="63"/>
  <c r="R206" i="63"/>
  <c r="S206" i="63"/>
  <c r="R82" i="61"/>
  <c r="S82" i="61"/>
  <c r="R56" i="63"/>
  <c r="S56" i="63"/>
  <c r="S60" i="61"/>
  <c r="R60" i="61"/>
  <c r="S237" i="61"/>
  <c r="S254" i="63"/>
  <c r="R153" i="64"/>
  <c r="R109" i="63"/>
  <c r="R259" i="61"/>
  <c r="R175" i="63"/>
  <c r="S42" i="65"/>
  <c r="R102" i="63"/>
  <c r="S303" i="61"/>
  <c r="S37" i="65"/>
  <c r="S217" i="63"/>
  <c r="R187" i="63"/>
  <c r="S3" i="63"/>
  <c r="S123" i="61"/>
  <c r="S297" i="63"/>
  <c r="S29" i="61"/>
  <c r="S256" i="61"/>
  <c r="S323" i="61"/>
  <c r="S24" i="60"/>
  <c r="S145" i="61"/>
  <c r="S198" i="61"/>
  <c r="S238" i="61"/>
  <c r="S331" i="61"/>
  <c r="S40" i="64"/>
  <c r="S191" i="64"/>
  <c r="S321" i="61"/>
  <c r="S335" i="61"/>
  <c r="S11" i="63"/>
  <c r="S203" i="61"/>
  <c r="S72" i="64"/>
  <c r="S252" i="61"/>
  <c r="S128" i="61"/>
  <c r="S115" i="63"/>
  <c r="S57" i="63"/>
  <c r="S9" i="61"/>
  <c r="S279" i="63"/>
  <c r="R327" i="61"/>
  <c r="S25" i="64"/>
  <c r="S30" i="64"/>
  <c r="S233" i="61"/>
  <c r="S192" i="64"/>
  <c r="S84" i="64"/>
  <c r="S10" i="60"/>
  <c r="S172" i="63"/>
  <c r="S343" i="61"/>
  <c r="S136" i="61"/>
  <c r="S179" i="61"/>
  <c r="S97" i="61"/>
  <c r="S190" i="61"/>
  <c r="S195" i="64"/>
  <c r="S21" i="64"/>
  <c r="S96" i="61"/>
  <c r="S231" i="61"/>
  <c r="S20" i="61"/>
  <c r="S205" i="61"/>
  <c r="S249" i="61"/>
  <c r="S271" i="61"/>
  <c r="S145" i="64"/>
  <c r="S260" i="63"/>
  <c r="S189" i="61"/>
  <c r="S325" i="61"/>
  <c r="S17" i="65"/>
  <c r="S143" i="61"/>
  <c r="S214" i="61"/>
  <c r="S24" i="65"/>
  <c r="S163" i="61"/>
  <c r="S212" i="61"/>
  <c r="S254" i="61"/>
  <c r="S154" i="61"/>
  <c r="S83" i="63"/>
  <c r="S23" i="61"/>
  <c r="S45" i="64"/>
  <c r="S133" i="64"/>
  <c r="S136" i="64"/>
  <c r="S38" i="64"/>
  <c r="S180" i="61"/>
  <c r="S279" i="61"/>
  <c r="S137" i="61"/>
  <c r="S14" i="73"/>
  <c r="S16" i="61"/>
  <c r="S17" i="61"/>
  <c r="S48" i="63"/>
  <c r="S346" i="61"/>
  <c r="S185" i="64"/>
  <c r="R279" i="63"/>
  <c r="S7" i="62"/>
  <c r="R146" i="61"/>
  <c r="S318" i="63"/>
  <c r="S317" i="63"/>
  <c r="S153" i="63"/>
  <c r="S192" i="63"/>
  <c r="S149" i="64"/>
  <c r="R14" i="73"/>
  <c r="R17" i="61"/>
  <c r="S65" i="61"/>
  <c r="R38" i="64"/>
  <c r="S267" i="61"/>
  <c r="S55" i="61"/>
  <c r="R180" i="61"/>
  <c r="R34" i="61"/>
  <c r="R200" i="61"/>
  <c r="R57" i="63"/>
  <c r="S43" i="60"/>
  <c r="S76" i="63"/>
  <c r="S169" i="61"/>
  <c r="S184" i="61"/>
  <c r="S25" i="60"/>
  <c r="S32" i="65"/>
  <c r="S295" i="61"/>
  <c r="S16" i="73"/>
  <c r="S87" i="64"/>
  <c r="S164" i="64"/>
  <c r="S201" i="61"/>
  <c r="R13" i="64"/>
  <c r="S299" i="61"/>
  <c r="S221" i="61"/>
  <c r="S38" i="61"/>
  <c r="S70" i="61"/>
  <c r="S337" i="61"/>
  <c r="S103" i="63"/>
  <c r="S281" i="61"/>
  <c r="S83" i="61"/>
  <c r="S315" i="61"/>
  <c r="S253" i="61"/>
  <c r="S14" i="61"/>
  <c r="S111" i="64"/>
  <c r="S53" i="61"/>
  <c r="R284" i="63"/>
  <c r="S297" i="61"/>
  <c r="S348" i="61"/>
  <c r="S309" i="63"/>
  <c r="S75" i="61"/>
  <c r="S167" i="61"/>
  <c r="S337" i="63"/>
  <c r="S44" i="63"/>
  <c r="S11" i="73"/>
  <c r="R254" i="61"/>
  <c r="S266" i="61"/>
  <c r="S129" i="63"/>
  <c r="R281" i="61"/>
  <c r="R23" i="61"/>
  <c r="R29" i="61"/>
  <c r="S69" i="63"/>
  <c r="S120" i="61"/>
  <c r="S40" i="61"/>
  <c r="S7" i="61"/>
  <c r="R256" i="61"/>
  <c r="R295" i="61"/>
  <c r="S209" i="61"/>
  <c r="R311" i="61"/>
  <c r="R25" i="61"/>
  <c r="R41" i="61"/>
  <c r="S43" i="65"/>
  <c r="S92" i="63"/>
  <c r="S57" i="64"/>
  <c r="S106" i="61"/>
  <c r="S62" i="61"/>
  <c r="S66" i="63"/>
  <c r="S66" i="64"/>
  <c r="S24" i="61"/>
  <c r="S21" i="63"/>
  <c r="R53" i="64"/>
  <c r="S175" i="61"/>
  <c r="S142" i="61"/>
  <c r="S131" i="61"/>
  <c r="S178" i="64"/>
  <c r="S300" i="61"/>
  <c r="R106" i="64"/>
  <c r="S18" i="65"/>
  <c r="R135" i="61"/>
  <c r="S223" i="61"/>
  <c r="R101" i="61"/>
  <c r="S235" i="61"/>
  <c r="S13" i="61"/>
  <c r="S133" i="61"/>
  <c r="S148" i="63"/>
  <c r="S104" i="64"/>
  <c r="S144" i="64"/>
  <c r="S13" i="63"/>
  <c r="S106" i="63"/>
  <c r="S125" i="64"/>
  <c r="S17" i="64"/>
  <c r="S73" i="64"/>
  <c r="S10" i="64"/>
  <c r="S320" i="63"/>
  <c r="S47" i="61"/>
  <c r="S11" i="61"/>
  <c r="S67" i="64"/>
  <c r="S81" i="63"/>
  <c r="S79" i="61"/>
  <c r="S239" i="63"/>
  <c r="S266" i="63"/>
  <c r="S27" i="61"/>
  <c r="S21" i="60"/>
  <c r="S287" i="61"/>
  <c r="S99" i="61"/>
  <c r="S284" i="61"/>
  <c r="S29" i="63"/>
  <c r="S35" i="63"/>
  <c r="S147" i="64"/>
  <c r="S224" i="63"/>
  <c r="R312" i="63"/>
  <c r="S208" i="61"/>
  <c r="S127" i="61"/>
  <c r="S15" i="73"/>
  <c r="R25" i="65"/>
  <c r="S208" i="63"/>
  <c r="R253" i="63"/>
  <c r="R139" i="61"/>
  <c r="S12" i="61"/>
  <c r="S103" i="61"/>
  <c r="S182" i="63"/>
  <c r="R211" i="61"/>
  <c r="S307" i="63"/>
  <c r="R137" i="64"/>
  <c r="R85" i="61"/>
  <c r="S69" i="60"/>
  <c r="S129" i="64"/>
  <c r="S4" i="61"/>
  <c r="S52" i="60"/>
  <c r="S202" i="61"/>
  <c r="S6" i="62"/>
  <c r="S229" i="61"/>
  <c r="S348" i="63"/>
  <c r="S61" i="63"/>
  <c r="S327" i="63"/>
  <c r="S112" i="63"/>
  <c r="S69" i="64"/>
  <c r="S94" i="63"/>
  <c r="S170" i="61"/>
  <c r="S193" i="63"/>
  <c r="S261" i="61"/>
  <c r="S18" i="63"/>
  <c r="R18" i="63"/>
  <c r="R32" i="65"/>
  <c r="S107" i="63"/>
  <c r="S98" i="64"/>
  <c r="S248" i="63"/>
  <c r="R241" i="61"/>
  <c r="S241" i="61"/>
  <c r="S180" i="64"/>
  <c r="S80" i="63"/>
  <c r="R59" i="61"/>
  <c r="R129" i="61"/>
  <c r="R216" i="61"/>
  <c r="R97" i="61"/>
  <c r="S3" i="64"/>
  <c r="R348" i="63"/>
  <c r="R344" i="63"/>
  <c r="R222" i="63"/>
  <c r="S276" i="63"/>
  <c r="S88" i="63"/>
  <c r="S77" i="64"/>
  <c r="S86" i="61"/>
  <c r="R217" i="61"/>
  <c r="S217" i="61"/>
  <c r="S91" i="63"/>
  <c r="S45" i="61"/>
  <c r="R45" i="61"/>
  <c r="S36" i="61"/>
  <c r="R70" i="64"/>
  <c r="S70" i="64"/>
  <c r="S162" i="61"/>
  <c r="R162" i="61"/>
  <c r="S102" i="61"/>
  <c r="S20" i="63"/>
  <c r="R12" i="64"/>
  <c r="S12" i="64"/>
  <c r="S292" i="63"/>
  <c r="S170" i="63"/>
  <c r="S288" i="63"/>
  <c r="S15" i="61"/>
  <c r="R15" i="61"/>
  <c r="S138" i="63"/>
  <c r="S114" i="64"/>
  <c r="R180" i="63"/>
  <c r="S180" i="63"/>
  <c r="S7" i="65"/>
  <c r="S159" i="61"/>
  <c r="S32" i="63"/>
  <c r="R39" i="61"/>
  <c r="S39" i="61"/>
  <c r="R137" i="63"/>
  <c r="S137" i="63"/>
  <c r="S267" i="63"/>
  <c r="S147" i="61"/>
  <c r="S85" i="63"/>
  <c r="R85" i="63"/>
  <c r="R257" i="61"/>
  <c r="S257" i="61"/>
  <c r="R51" i="61"/>
  <c r="S51" i="61"/>
  <c r="S73" i="61"/>
  <c r="S296" i="61"/>
  <c r="R296" i="61"/>
  <c r="R262" i="61"/>
  <c r="S262" i="61"/>
  <c r="R119" i="63"/>
  <c r="S119" i="63"/>
  <c r="S65" i="64"/>
  <c r="S170" i="64"/>
  <c r="S96" i="63"/>
  <c r="S218" i="63"/>
  <c r="R99" i="63"/>
  <c r="S232" i="61"/>
  <c r="S11" i="65"/>
  <c r="S338" i="63"/>
  <c r="R94" i="63"/>
  <c r="S205" i="63"/>
  <c r="S308" i="61"/>
  <c r="S6" i="65"/>
  <c r="R272" i="61"/>
  <c r="R343" i="61"/>
  <c r="R123" i="61"/>
  <c r="S3" i="65"/>
  <c r="S343" i="63"/>
  <c r="R337" i="63"/>
  <c r="S185" i="61"/>
  <c r="S99" i="64"/>
  <c r="R73" i="61"/>
  <c r="S163" i="64"/>
  <c r="S268" i="61"/>
  <c r="S341" i="61"/>
  <c r="S340" i="61"/>
  <c r="S61" i="61"/>
  <c r="S134" i="64"/>
  <c r="S8" i="62"/>
  <c r="S259" i="63"/>
  <c r="S33" i="65"/>
  <c r="S305" i="63"/>
  <c r="S126" i="61"/>
  <c r="S21" i="65"/>
  <c r="S172" i="61"/>
  <c r="S181" i="63"/>
  <c r="S200" i="64"/>
  <c r="S138" i="64"/>
  <c r="S89" i="63"/>
  <c r="S207" i="61"/>
  <c r="S96" i="64"/>
  <c r="S22" i="64"/>
  <c r="S109" i="64"/>
  <c r="S5" i="64"/>
  <c r="S42" i="63"/>
  <c r="S23" i="63"/>
  <c r="S240" i="61"/>
  <c r="S125" i="61"/>
  <c r="S15" i="65"/>
  <c r="S183" i="61"/>
  <c r="S194" i="63"/>
  <c r="S28" i="64"/>
  <c r="S192" i="61"/>
  <c r="S18" i="73"/>
  <c r="S153" i="61"/>
  <c r="S121" i="61"/>
  <c r="S177" i="61"/>
  <c r="S280" i="61"/>
  <c r="S229" i="63"/>
  <c r="S182" i="64"/>
  <c r="S32" i="61"/>
  <c r="S198" i="64"/>
  <c r="S269" i="61"/>
  <c r="S17" i="60"/>
  <c r="S188" i="63"/>
  <c r="S128" i="64"/>
  <c r="S154" i="64"/>
  <c r="S160" i="61"/>
  <c r="S282" i="61"/>
  <c r="S304" i="61"/>
  <c r="S158" i="64"/>
  <c r="S294" i="61"/>
  <c r="S72" i="61"/>
  <c r="S74" i="61"/>
  <c r="S196" i="61"/>
  <c r="S19" i="65"/>
  <c r="S190" i="63"/>
  <c r="S245" i="61"/>
  <c r="S39" i="65"/>
  <c r="R78" i="64"/>
  <c r="S78" i="64"/>
  <c r="S89" i="64"/>
  <c r="R89" i="64"/>
  <c r="S100" i="61"/>
  <c r="S189" i="63"/>
  <c r="R189" i="63"/>
  <c r="R291" i="63"/>
  <c r="S291" i="63"/>
  <c r="S63" i="61"/>
  <c r="R63" i="61"/>
  <c r="R193" i="64"/>
  <c r="S193" i="64"/>
  <c r="S162" i="64"/>
  <c r="R162" i="64"/>
  <c r="R44" i="65"/>
  <c r="S44" i="65"/>
  <c r="S33" i="61"/>
  <c r="R33" i="61"/>
  <c r="S244" i="61"/>
  <c r="R244" i="61"/>
  <c r="R68" i="63"/>
  <c r="S68" i="63"/>
  <c r="S163" i="63"/>
  <c r="S347" i="63"/>
  <c r="S329" i="61"/>
  <c r="S306" i="61"/>
  <c r="S341" i="63"/>
  <c r="R341" i="63"/>
  <c r="R196" i="63"/>
  <c r="S196" i="63"/>
  <c r="S16" i="65"/>
  <c r="R148" i="63"/>
  <c r="S157" i="61"/>
  <c r="S189" i="64"/>
  <c r="R91" i="63"/>
  <c r="R138" i="63"/>
  <c r="R225" i="63"/>
  <c r="S52" i="63"/>
  <c r="R13" i="61"/>
  <c r="S290" i="61"/>
  <c r="S264" i="61"/>
  <c r="R124" i="61"/>
  <c r="S124" i="61"/>
  <c r="R157" i="64"/>
  <c r="S157" i="64"/>
  <c r="R41" i="65"/>
  <c r="S41" i="65"/>
  <c r="S249" i="63"/>
  <c r="R249" i="63"/>
  <c r="S332" i="61"/>
  <c r="R95" i="61"/>
  <c r="S95" i="61"/>
  <c r="S22" i="61"/>
  <c r="R22" i="61"/>
  <c r="S127" i="64"/>
  <c r="S292" i="61"/>
  <c r="R292" i="61"/>
  <c r="S9" i="63"/>
  <c r="S247" i="61"/>
  <c r="R247" i="61"/>
  <c r="S118" i="61"/>
  <c r="R118" i="61"/>
  <c r="S178" i="61"/>
  <c r="R178" i="61"/>
  <c r="S197" i="61"/>
  <c r="S101" i="63"/>
  <c r="S277" i="63"/>
  <c r="S23" i="64"/>
  <c r="R162" i="63"/>
  <c r="S58" i="61"/>
  <c r="R292" i="63"/>
  <c r="R177" i="61"/>
  <c r="S149" i="61"/>
  <c r="S236" i="61"/>
  <c r="R27" i="61"/>
  <c r="S69" i="61"/>
  <c r="R141" i="61"/>
  <c r="R17" i="64"/>
  <c r="R252" i="61"/>
  <c r="R159" i="61"/>
  <c r="S179" i="63"/>
  <c r="R72" i="64"/>
  <c r="S319" i="61"/>
  <c r="R191" i="64"/>
  <c r="S263" i="63"/>
  <c r="S333" i="61"/>
  <c r="S199" i="61"/>
  <c r="S168" i="63"/>
  <c r="S212" i="63"/>
  <c r="R347" i="63"/>
  <c r="R13" i="63"/>
  <c r="R114" i="64"/>
  <c r="R194" i="63"/>
  <c r="S181" i="64"/>
  <c r="R121" i="61"/>
  <c r="S114" i="63"/>
  <c r="R266" i="63"/>
  <c r="R125" i="61"/>
  <c r="R239" i="63"/>
  <c r="S44" i="61"/>
  <c r="S8" i="61"/>
  <c r="R11" i="61"/>
  <c r="S349" i="61"/>
  <c r="R191" i="61"/>
  <c r="R170" i="63"/>
  <c r="R340" i="61"/>
  <c r="R18" i="73"/>
  <c r="S283" i="61"/>
  <c r="S104" i="61"/>
  <c r="S83" i="64"/>
  <c r="R268" i="61"/>
  <c r="R79" i="61"/>
  <c r="R209" i="63"/>
  <c r="R188" i="64"/>
  <c r="R145" i="61"/>
  <c r="R100" i="61"/>
  <c r="R140" i="61"/>
  <c r="S130" i="63"/>
  <c r="S138" i="61"/>
  <c r="R259" i="63"/>
  <c r="R36" i="61"/>
  <c r="S19" i="63"/>
  <c r="R126" i="63"/>
  <c r="S126" i="63"/>
  <c r="S252" i="63"/>
  <c r="R242" i="63"/>
  <c r="S242" i="63"/>
  <c r="R230" i="61"/>
  <c r="S230" i="61"/>
  <c r="R291" i="61"/>
  <c r="S291" i="61"/>
  <c r="R40" i="65"/>
  <c r="S40" i="65"/>
  <c r="S43" i="61"/>
  <c r="R43" i="61"/>
  <c r="S263" i="61"/>
  <c r="S344" i="61"/>
  <c r="R344" i="61"/>
  <c r="S330" i="61"/>
  <c r="S132" i="61"/>
  <c r="R132" i="61"/>
  <c r="R116" i="63"/>
  <c r="S116" i="63"/>
  <c r="S5" i="62"/>
  <c r="S11" i="62"/>
  <c r="R11" i="62"/>
  <c r="R15" i="63"/>
  <c r="S15" i="63"/>
  <c r="S257" i="63"/>
  <c r="S4" i="64"/>
  <c r="S311" i="63"/>
  <c r="S287" i="63"/>
  <c r="R280" i="61"/>
  <c r="S48" i="64"/>
  <c r="S156" i="61"/>
  <c r="S235" i="63"/>
  <c r="R11" i="64"/>
  <c r="S17" i="63"/>
  <c r="S6" i="63"/>
  <c r="S13" i="62"/>
  <c r="R213" i="63"/>
  <c r="S93" i="61"/>
  <c r="R330" i="61"/>
  <c r="R225" i="61"/>
  <c r="R257" i="63"/>
  <c r="S316" i="61"/>
  <c r="R172" i="63"/>
  <c r="R231" i="61"/>
  <c r="R96" i="64"/>
  <c r="S86" i="63"/>
  <c r="S250" i="61"/>
  <c r="S188" i="61"/>
  <c r="R163" i="63"/>
  <c r="S90" i="63"/>
  <c r="S329" i="63"/>
  <c r="S31" i="65"/>
  <c r="S197" i="63"/>
  <c r="S204" i="63"/>
  <c r="S85" i="64"/>
  <c r="S7" i="73"/>
  <c r="S49" i="64"/>
  <c r="S6" i="73"/>
  <c r="S20" i="73"/>
  <c r="S111" i="63"/>
  <c r="S245" i="63"/>
  <c r="S293" i="63"/>
  <c r="R38" i="61"/>
  <c r="S300" i="63"/>
  <c r="R144" i="61"/>
  <c r="S37" i="61"/>
  <c r="S30" i="63"/>
  <c r="S166" i="64"/>
  <c r="S169" i="64"/>
  <c r="S319" i="63"/>
  <c r="S141" i="64"/>
  <c r="S139" i="64"/>
  <c r="S285" i="61"/>
  <c r="S168" i="64"/>
  <c r="S80" i="64"/>
  <c r="S5" i="65"/>
  <c r="S328" i="61"/>
  <c r="S52" i="61"/>
  <c r="S12" i="73"/>
  <c r="S178" i="63"/>
  <c r="S97" i="63"/>
  <c r="S276" i="61"/>
  <c r="S190" i="64"/>
  <c r="R190" i="64"/>
  <c r="S295" i="63"/>
  <c r="S35" i="65"/>
  <c r="S149" i="63"/>
  <c r="S115" i="61"/>
  <c r="S26" i="64"/>
  <c r="S227" i="61"/>
  <c r="S186" i="61"/>
  <c r="S31" i="61"/>
  <c r="S65" i="63"/>
  <c r="S90" i="61"/>
  <c r="S322" i="61"/>
  <c r="S187" i="64"/>
  <c r="S288" i="61"/>
  <c r="S50" i="61"/>
  <c r="S68" i="61"/>
  <c r="S272" i="63"/>
  <c r="S132" i="63"/>
  <c r="S34" i="64"/>
  <c r="S30" i="61"/>
  <c r="S82" i="63"/>
  <c r="S339" i="63"/>
  <c r="S222" i="61"/>
  <c r="S89" i="61"/>
  <c r="S120" i="64"/>
  <c r="S45" i="60"/>
  <c r="S93" i="63"/>
  <c r="S347" i="61"/>
  <c r="S182" i="61"/>
  <c r="S150" i="63"/>
  <c r="S61" i="60"/>
  <c r="S28" i="61"/>
  <c r="S88" i="61"/>
  <c r="S183" i="64"/>
  <c r="S350" i="63"/>
  <c r="S274" i="61"/>
  <c r="S184" i="64"/>
  <c r="S62" i="64"/>
  <c r="S19" i="61"/>
  <c r="S60" i="63"/>
  <c r="S20" i="64"/>
  <c r="S33" i="64"/>
  <c r="S195" i="61"/>
  <c r="S151" i="64"/>
  <c r="S220" i="61"/>
  <c r="S10" i="65"/>
  <c r="S323" i="63"/>
  <c r="S251" i="63"/>
  <c r="S166" i="61"/>
  <c r="S275" i="61"/>
  <c r="S28" i="60"/>
  <c r="S264" i="63"/>
  <c r="S81" i="61"/>
  <c r="S27" i="65"/>
  <c r="S8" i="64"/>
  <c r="S314" i="61"/>
  <c r="S285" i="63"/>
  <c r="S76" i="61"/>
  <c r="S122" i="64"/>
  <c r="S215" i="61"/>
  <c r="S27" i="64"/>
  <c r="S4" i="65"/>
  <c r="S133" i="63"/>
  <c r="S151" i="61"/>
  <c r="S112" i="61"/>
  <c r="S268" i="63"/>
  <c r="S3" i="61"/>
  <c r="S94" i="64"/>
  <c r="S51" i="64"/>
  <c r="S108" i="64"/>
  <c r="S62" i="63"/>
  <c r="S224" i="61"/>
  <c r="S38" i="60"/>
  <c r="S34" i="60"/>
  <c r="S176" i="61"/>
  <c r="S171" i="61"/>
  <c r="S228" i="61"/>
  <c r="S87" i="61"/>
  <c r="S12" i="63"/>
  <c r="S243" i="61"/>
  <c r="R100" i="63"/>
  <c r="R269" i="61"/>
  <c r="S15" i="60"/>
  <c r="S11" i="60"/>
  <c r="R11" i="60"/>
  <c r="R58" i="60"/>
  <c r="S58" i="60"/>
  <c r="S13" i="60"/>
  <c r="R13" i="60"/>
  <c r="S30" i="60"/>
  <c r="R30" i="60"/>
  <c r="R36" i="60"/>
  <c r="S36" i="60"/>
  <c r="R59" i="60"/>
  <c r="S59" i="60"/>
  <c r="R26" i="60"/>
  <c r="S26" i="60"/>
  <c r="R40" i="60"/>
  <c r="S40" i="60"/>
  <c r="S37" i="60"/>
  <c r="R37" i="60"/>
  <c r="S55" i="60"/>
  <c r="R8" i="60"/>
  <c r="S8" i="60"/>
  <c r="S5" i="60"/>
  <c r="R5" i="60"/>
  <c r="S16" i="60"/>
  <c r="S4" i="62"/>
  <c r="S241" i="63"/>
  <c r="S127" i="63"/>
  <c r="S81" i="64"/>
  <c r="R72" i="61"/>
  <c r="R323" i="63"/>
  <c r="S328" i="63"/>
  <c r="S228" i="63"/>
  <c r="S265" i="61"/>
  <c r="S123" i="64"/>
  <c r="S160" i="64"/>
  <c r="R227" i="61"/>
  <c r="R133" i="63"/>
  <c r="R68" i="61"/>
  <c r="S171" i="63"/>
  <c r="R350" i="63"/>
  <c r="R262" i="63"/>
  <c r="R196" i="61"/>
  <c r="R285" i="63"/>
  <c r="S64" i="61"/>
  <c r="S314" i="63"/>
  <c r="R89" i="61"/>
  <c r="S173" i="61"/>
  <c r="S155" i="61"/>
  <c r="R233" i="61"/>
  <c r="R237" i="63"/>
  <c r="R81" i="61"/>
  <c r="R50" i="61"/>
  <c r="R120" i="64"/>
  <c r="R65" i="63"/>
  <c r="R62" i="64"/>
  <c r="R202" i="61"/>
  <c r="R222" i="61"/>
  <c r="S113" i="63"/>
  <c r="R339" i="63"/>
  <c r="S53" i="60"/>
  <c r="S31" i="60"/>
  <c r="S27" i="60"/>
  <c r="S20" i="60"/>
  <c r="S35" i="60"/>
  <c r="R35" i="60"/>
  <c r="S9" i="60"/>
  <c r="R9" i="60"/>
  <c r="S48" i="60"/>
  <c r="R48" i="60"/>
  <c r="R63" i="60"/>
  <c r="S63" i="60"/>
  <c r="S33" i="60"/>
  <c r="R33" i="60"/>
  <c r="S49" i="60"/>
  <c r="R49" i="60"/>
  <c r="S6" i="60"/>
  <c r="R6" i="60"/>
  <c r="R68" i="60"/>
  <c r="S68" i="60"/>
  <c r="S7" i="60"/>
  <c r="R7" i="60"/>
  <c r="S47" i="60"/>
  <c r="R47" i="60"/>
  <c r="S22" i="60"/>
  <c r="S54" i="60"/>
  <c r="S19" i="60"/>
  <c r="R19" i="60"/>
  <c r="R51" i="60"/>
  <c r="S51" i="60"/>
  <c r="R64" i="60"/>
  <c r="S64" i="60"/>
  <c r="S87" i="63"/>
  <c r="S313" i="61"/>
  <c r="S176" i="64"/>
  <c r="S55" i="64"/>
  <c r="R139" i="64"/>
  <c r="R115" i="61"/>
  <c r="R51" i="64"/>
  <c r="S240" i="63"/>
  <c r="R31" i="63"/>
  <c r="S42" i="61"/>
  <c r="R6" i="62"/>
  <c r="R350" i="61"/>
  <c r="S9" i="73"/>
  <c r="R323" i="61"/>
  <c r="S273" i="61"/>
  <c r="S77" i="63"/>
  <c r="R286" i="63"/>
  <c r="R132" i="63"/>
  <c r="S45" i="63"/>
  <c r="S155" i="64"/>
  <c r="S214" i="63"/>
  <c r="S236" i="63"/>
  <c r="S31" i="64"/>
  <c r="S58" i="64"/>
  <c r="S136" i="63"/>
  <c r="S70" i="60"/>
  <c r="S3" i="60"/>
  <c r="S4" i="60"/>
  <c r="R67" i="60"/>
  <c r="S67" i="60"/>
  <c r="S65" i="60"/>
  <c r="R65" i="60"/>
  <c r="S32" i="60"/>
  <c r="R32" i="60"/>
  <c r="R62" i="60"/>
  <c r="S62" i="60"/>
  <c r="S18" i="60"/>
  <c r="R18" i="60"/>
  <c r="S41" i="60"/>
  <c r="R41" i="60"/>
  <c r="S71" i="60"/>
  <c r="R71" i="60"/>
  <c r="R12" i="60"/>
  <c r="S12" i="60"/>
  <c r="S57" i="60"/>
  <c r="R57" i="60"/>
  <c r="S50" i="60"/>
  <c r="S29" i="60"/>
  <c r="K275" i="63"/>
  <c r="K274" i="63"/>
  <c r="R274" i="63" s="1"/>
  <c r="K109" i="61"/>
  <c r="K110" i="61"/>
  <c r="K110" i="63"/>
  <c r="K108" i="63"/>
  <c r="K4" i="63"/>
  <c r="K5" i="63"/>
  <c r="K105" i="61"/>
  <c r="K107" i="61"/>
  <c r="S104" i="63"/>
  <c r="R63" i="63"/>
  <c r="S63" i="63"/>
  <c r="R75" i="63"/>
  <c r="S75" i="63"/>
  <c r="S49" i="63"/>
  <c r="R49" i="63"/>
  <c r="S14" i="63"/>
  <c r="R14" i="63"/>
  <c r="R143" i="64"/>
  <c r="S143" i="64"/>
  <c r="S68" i="64"/>
  <c r="R68" i="64"/>
  <c r="S8" i="73"/>
  <c r="R8" i="73"/>
  <c r="S174" i="63"/>
  <c r="R174" i="63"/>
  <c r="R220" i="63"/>
  <c r="S220" i="63"/>
  <c r="R171" i="64"/>
  <c r="S171" i="64"/>
  <c r="R280" i="63"/>
  <c r="S280" i="63"/>
  <c r="R246" i="63"/>
  <c r="S246" i="63"/>
  <c r="S161" i="64"/>
  <c r="R161" i="64"/>
  <c r="S159" i="63"/>
  <c r="R159" i="63"/>
  <c r="R175" i="64"/>
  <c r="S175" i="64"/>
  <c r="R271" i="63"/>
  <c r="S271" i="63"/>
  <c r="S256" i="63"/>
  <c r="R256" i="63"/>
  <c r="R79" i="64"/>
  <c r="S79" i="64"/>
  <c r="R71" i="64"/>
  <c r="S71" i="64"/>
  <c r="R183" i="63"/>
  <c r="S183" i="63"/>
  <c r="R184" i="63"/>
  <c r="S184" i="63"/>
  <c r="S64" i="63"/>
  <c r="R64" i="63"/>
  <c r="S42" i="64"/>
  <c r="R42" i="64"/>
  <c r="S47" i="63"/>
  <c r="R47" i="63"/>
  <c r="S9" i="64"/>
  <c r="R9" i="64"/>
  <c r="S121" i="63"/>
  <c r="R121" i="63"/>
  <c r="R200" i="63"/>
  <c r="S200" i="63"/>
  <c r="R176" i="63"/>
  <c r="S176" i="63"/>
  <c r="R142" i="63"/>
  <c r="S142" i="63"/>
  <c r="S195" i="63"/>
  <c r="R195" i="63"/>
  <c r="S202" i="63"/>
  <c r="R202" i="63"/>
  <c r="R24" i="63"/>
  <c r="S24" i="63"/>
  <c r="R227" i="63"/>
  <c r="S227" i="63"/>
  <c r="S3" i="62"/>
  <c r="R3" i="62"/>
  <c r="S120" i="63"/>
  <c r="R120" i="63"/>
  <c r="R122" i="63"/>
  <c r="S122" i="63"/>
  <c r="R219" i="63"/>
  <c r="S219" i="63"/>
  <c r="R186" i="64"/>
  <c r="S186" i="64"/>
  <c r="R316" i="63"/>
  <c r="S316" i="63"/>
  <c r="R50" i="63"/>
  <c r="S50" i="63"/>
  <c r="S324" i="63"/>
  <c r="R324" i="63"/>
  <c r="S90" i="64"/>
  <c r="R90" i="64"/>
  <c r="S215" i="63"/>
  <c r="R215" i="63"/>
  <c r="S294" i="63"/>
  <c r="R294" i="63"/>
  <c r="R301" i="63"/>
  <c r="S301" i="63"/>
  <c r="R196" i="64"/>
  <c r="S196" i="64"/>
  <c r="S303" i="63"/>
  <c r="R303" i="63"/>
  <c r="R18" i="64"/>
  <c r="S18" i="64"/>
  <c r="R154" i="63"/>
  <c r="S154" i="63"/>
  <c r="S158" i="63"/>
  <c r="R158" i="63"/>
  <c r="R331" i="63"/>
  <c r="S331" i="63"/>
  <c r="S95" i="64"/>
  <c r="R95" i="64"/>
  <c r="S101" i="64"/>
  <c r="R101" i="64"/>
  <c r="R152" i="63"/>
  <c r="S152" i="63"/>
  <c r="S165" i="64"/>
  <c r="R165" i="64"/>
  <c r="S141" i="63"/>
  <c r="R141" i="63"/>
  <c r="R330" i="63"/>
  <c r="S330" i="63"/>
  <c r="S82" i="64"/>
  <c r="R82" i="64"/>
  <c r="S321" i="63"/>
  <c r="R321" i="63"/>
  <c r="S250" i="63"/>
  <c r="R250" i="63"/>
  <c r="S92" i="64"/>
  <c r="R92" i="64"/>
  <c r="S107" i="64"/>
  <c r="R107" i="64"/>
  <c r="R126" i="64"/>
  <c r="S126" i="64"/>
  <c r="S51" i="63"/>
  <c r="R51" i="63"/>
  <c r="S289" i="63"/>
  <c r="R289" i="63"/>
  <c r="S164" i="63"/>
  <c r="R164" i="63"/>
  <c r="S5" i="73"/>
  <c r="R5" i="73"/>
  <c r="R255" i="63"/>
  <c r="S255" i="63"/>
  <c r="R102" i="64"/>
  <c r="S102" i="64"/>
  <c r="S9" i="62"/>
  <c r="R9" i="62"/>
  <c r="R37" i="63"/>
  <c r="S37" i="63"/>
  <c r="R23" i="65"/>
  <c r="S23" i="65"/>
  <c r="R273" i="63"/>
  <c r="S273" i="63"/>
  <c r="R41" i="64"/>
  <c r="S41" i="64"/>
  <c r="R14" i="64"/>
  <c r="S14" i="64"/>
  <c r="S15" i="64"/>
  <c r="R15" i="64"/>
  <c r="R148" i="64"/>
  <c r="S148" i="64"/>
  <c r="R134" i="63"/>
  <c r="S134" i="63"/>
  <c r="S194" i="64"/>
  <c r="R194" i="64"/>
  <c r="S22" i="63"/>
  <c r="R22" i="63"/>
  <c r="S43" i="63"/>
  <c r="R43" i="63"/>
  <c r="S41" i="63"/>
  <c r="R41" i="63"/>
  <c r="S156" i="64"/>
  <c r="R156" i="64"/>
  <c r="R46" i="64"/>
  <c r="S46" i="64"/>
  <c r="R118" i="63"/>
  <c r="S118" i="63"/>
  <c r="R55" i="63"/>
  <c r="S55" i="63"/>
  <c r="S282" i="63"/>
  <c r="R282" i="63"/>
  <c r="S313" i="63"/>
  <c r="R313" i="63"/>
  <c r="R210" i="63"/>
  <c r="S210" i="63"/>
  <c r="S226" i="63"/>
  <c r="R226" i="63"/>
  <c r="S232" i="63"/>
  <c r="R232" i="63"/>
  <c r="S53" i="63"/>
  <c r="R53" i="63"/>
  <c r="S116" i="64"/>
  <c r="R116" i="64"/>
  <c r="S103" i="64"/>
  <c r="R103" i="64"/>
  <c r="S233" i="63"/>
  <c r="R233" i="63"/>
  <c r="S60" i="64"/>
  <c r="R60" i="64"/>
  <c r="S119" i="64"/>
  <c r="R119" i="64"/>
  <c r="R270" i="63"/>
  <c r="S270" i="63"/>
  <c r="S16" i="63"/>
  <c r="R16" i="63"/>
  <c r="S19" i="73"/>
  <c r="R19" i="73"/>
  <c r="S261" i="63"/>
  <c r="R261" i="63"/>
  <c r="S131" i="63"/>
  <c r="R131" i="63"/>
  <c r="R150" i="64"/>
  <c r="S150" i="64"/>
  <c r="R296" i="63"/>
  <c r="S296" i="63"/>
  <c r="S167" i="63"/>
  <c r="R167" i="63"/>
  <c r="S211" i="63"/>
  <c r="R211" i="63"/>
  <c r="S79" i="63"/>
  <c r="R79" i="63"/>
  <c r="S269" i="63"/>
  <c r="R269" i="63"/>
  <c r="R166" i="63"/>
  <c r="S166" i="63"/>
  <c r="S139" i="63"/>
  <c r="R139" i="63"/>
  <c r="R340" i="63"/>
  <c r="S340" i="63"/>
  <c r="R156" i="63"/>
  <c r="S156" i="63"/>
  <c r="S174" i="64"/>
  <c r="R174" i="64"/>
  <c r="S61" i="64"/>
  <c r="R61" i="64"/>
  <c r="R135" i="64"/>
  <c r="S135" i="64"/>
  <c r="R244" i="63"/>
  <c r="S244" i="63"/>
  <c r="R243" i="63"/>
  <c r="S243" i="63"/>
  <c r="S159" i="64"/>
  <c r="R159" i="64"/>
  <c r="S59" i="64"/>
  <c r="R59" i="64"/>
  <c r="S151" i="63"/>
  <c r="R151" i="63"/>
  <c r="R91" i="64"/>
  <c r="S91" i="64"/>
  <c r="S19" i="64"/>
  <c r="R19" i="64"/>
  <c r="R304" i="63"/>
  <c r="S304" i="63"/>
  <c r="S199" i="64"/>
  <c r="R199" i="64"/>
  <c r="S125" i="63"/>
  <c r="R125" i="63"/>
  <c r="R238" i="63"/>
  <c r="S238" i="63"/>
  <c r="R207" i="63"/>
  <c r="S207" i="63"/>
  <c r="S258" i="63"/>
  <c r="R258" i="63"/>
  <c r="S332" i="63"/>
  <c r="R332" i="63"/>
  <c r="R35" i="64"/>
  <c r="S35" i="64"/>
  <c r="R73" i="63"/>
  <c r="S73" i="63"/>
  <c r="S28" i="63"/>
  <c r="R28" i="63"/>
  <c r="S121" i="64"/>
  <c r="R121" i="64"/>
  <c r="R88" i="64"/>
  <c r="S88" i="64"/>
  <c r="S336" i="63"/>
  <c r="R336" i="63"/>
  <c r="S342" i="63"/>
  <c r="R342" i="63"/>
  <c r="S7" i="63"/>
  <c r="R7" i="63"/>
  <c r="S199" i="63"/>
  <c r="R199" i="63"/>
  <c r="S10" i="62"/>
  <c r="R10" i="62"/>
  <c r="S117" i="63"/>
  <c r="R117" i="63"/>
  <c r="S12" i="62"/>
  <c r="R12" i="62"/>
  <c r="S74" i="64"/>
  <c r="R74" i="64"/>
  <c r="S33" i="63"/>
  <c r="R33" i="63"/>
  <c r="S281" i="63"/>
  <c r="R281" i="63"/>
  <c r="R105" i="63"/>
  <c r="S105" i="63"/>
  <c r="S112" i="64"/>
  <c r="R112" i="64"/>
  <c r="S110" i="64"/>
  <c r="R110" i="64"/>
  <c r="S198" i="63"/>
  <c r="R198" i="63"/>
  <c r="S306" i="63"/>
  <c r="R306" i="63"/>
  <c r="R278" i="63" l="1"/>
  <c r="R5" i="63"/>
  <c r="S5" i="63"/>
  <c r="R105" i="61"/>
  <c r="S105" i="61"/>
  <c r="S108" i="63"/>
  <c r="R108" i="63"/>
  <c r="S110" i="63"/>
  <c r="R110" i="63"/>
  <c r="S4" i="63"/>
  <c r="R4" i="63"/>
  <c r="S110" i="61"/>
  <c r="R110" i="61"/>
  <c r="S275" i="63"/>
  <c r="R275" i="63"/>
  <c r="S107" i="61"/>
  <c r="R107" i="61"/>
  <c r="S274" i="63"/>
  <c r="R109" i="61"/>
  <c r="S109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McCusker</author>
  </authors>
  <commentList>
    <comment ref="Q88" authorId="0" shapeId="0" xr:uid="{FACAFD03-811B-41B5-A631-E794123BF916}">
      <text>
        <r>
          <rPr>
            <b/>
            <sz val="8"/>
            <color indexed="81"/>
            <rFont val="Tahoma"/>
            <family val="2"/>
          </rPr>
          <t>Alex McCusker:</t>
        </r>
        <r>
          <rPr>
            <sz val="8"/>
            <color indexed="81"/>
            <rFont val="Tahoma"/>
            <family val="2"/>
          </rPr>
          <t xml:space="preserve">
0.003 per Conversion Factors Study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McCusker 14/6/07</author>
  </authors>
  <commentList>
    <comment ref="S1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McCusker 14/6/07:</t>
        </r>
        <r>
          <rPr>
            <sz val="8"/>
            <color indexed="81"/>
            <rFont val="Tahoma"/>
            <family val="2"/>
          </rPr>
          <t xml:space="preserve">
за исключением 1.2.3 (прочие сортименты делового круглого леса) </t>
        </r>
      </text>
    </comment>
  </commentList>
</comments>
</file>

<file path=xl/sharedStrings.xml><?xml version="1.0" encoding="utf-8"?>
<sst xmlns="http://schemas.openxmlformats.org/spreadsheetml/2006/main" count="24018" uniqueCount="1172">
  <si>
    <t xml:space="preserve"> Joint Forest Sector Questionnaire </t>
  </si>
  <si>
    <t>DATA INPUT FILE</t>
  </si>
  <si>
    <t xml:space="preserve">Correspondent country: </t>
  </si>
  <si>
    <t xml:space="preserve">Reference year: </t>
  </si>
  <si>
    <t>Fill in the year</t>
  </si>
  <si>
    <t>Name of person responsible for reply:</t>
  </si>
  <si>
    <t xml:space="preserve"> </t>
  </si>
  <si>
    <t>Official address (in full):</t>
  </si>
  <si>
    <t>Telephone:</t>
  </si>
  <si>
    <t>Fax:</t>
  </si>
  <si>
    <t>E-mail:</t>
  </si>
  <si>
    <t>Руководство по заполнению СВЛС за 2022 год доступно на веб-сайте ЕЭК ООН:</t>
  </si>
  <si>
    <t>https://unece.org/forestry-timber/documents/2023/04/informal-documents/jfsq-2022-data-manual</t>
  </si>
  <si>
    <t>Определения для СВЛС за 2022 год также доступны на веб-сайте ЕЭК ООН:</t>
  </si>
  <si>
    <t>https://unece.org/forestry-timber/documents/2023/04/informal-documents/jfsq-2022-data-definitions</t>
  </si>
  <si>
    <t>JFSQ</t>
  </si>
  <si>
    <t>JOINT FOREST SECTOR QUESTIONNAIRE</t>
  </si>
  <si>
    <t>Conversion Factors</t>
  </si>
  <si>
    <t>NOTE THESE ARE ONLY GENERAL FACTORS. IT WOULD BE PREFERABLE TO USE SPECIES- OR COUNTRY-SPECIFIC FACTORS</t>
  </si>
  <si>
    <t>Multiply the quantity expressed in units on the right side of "per" with the factor to get the value expressed in units on left side of "per".</t>
  </si>
  <si>
    <r>
      <t xml:space="preserve">Items in </t>
    </r>
    <r>
      <rPr>
        <b/>
        <sz val="10"/>
        <color rgb="FFFF0000"/>
        <rFont val="Arial Narrow"/>
        <family val="2"/>
      </rPr>
      <t>BOLD RED</t>
    </r>
    <r>
      <rPr>
        <sz val="10"/>
        <rFont val="Arial Narrow"/>
        <family val="2"/>
      </rPr>
      <t xml:space="preserve"> text were added to the JFSQ in February 2023</t>
    </r>
  </si>
  <si>
    <t>Product Code</t>
  </si>
  <si>
    <t>Product</t>
  </si>
  <si>
    <t>JFSQ Quantity Unit</t>
  </si>
  <si>
    <t>Results from UNECE/FAO/ITTO 2020 publication "Forest Product Conversion Factors"</t>
  </si>
  <si>
    <t>UNECE/FAO Engineered Wood Products Questionnaire (last revised 2020)</t>
  </si>
  <si>
    <t>Results from UNECE/FAO 2009 Conversion Factors Questionnaire (median)</t>
  </si>
  <si>
    <t>FAO and UNECE Statistical Publications (Pre-2009)</t>
  </si>
  <si>
    <t>volume to weight</t>
  </si>
  <si>
    <t>volume/weight of finished product to volume of roundwood</t>
  </si>
  <si>
    <t>Notes to Results</t>
  </si>
  <si>
    <t>volume to area</t>
  </si>
  <si>
    <r>
      <t>m</t>
    </r>
    <r>
      <rPr>
        <b/>
        <vertAlign val="superscript"/>
        <sz val="12"/>
        <rFont val="Arial Narrow"/>
        <family val="2"/>
      </rPr>
      <t>3</t>
    </r>
    <r>
      <rPr>
        <b/>
        <sz val="12"/>
        <rFont val="Arial Narrow"/>
        <family val="2"/>
      </rPr>
      <t xml:space="preserve"> per MT</t>
    </r>
  </si>
  <si>
    <t>Roundwood 
equivalent</t>
  </si>
  <si>
    <r>
      <t>m</t>
    </r>
    <r>
      <rPr>
        <b/>
        <vertAlign val="superscript"/>
        <sz val="12"/>
        <rFont val="Arial Narrow"/>
        <family val="2"/>
      </rPr>
      <t>3</t>
    </r>
    <r>
      <rPr>
        <b/>
        <sz val="12"/>
        <rFont val="Arial Narrow"/>
        <family val="2"/>
      </rPr>
      <t xml:space="preserve"> per m</t>
    </r>
    <r>
      <rPr>
        <b/>
        <vertAlign val="superscript"/>
        <sz val="12"/>
        <rFont val="Arial Narrow"/>
        <family val="2"/>
      </rPr>
      <t>2</t>
    </r>
  </si>
  <si>
    <t>Roundwood</t>
  </si>
  <si>
    <t>equivalent</t>
  </si>
  <si>
    <t>Europe</t>
  </si>
  <si>
    <t>NA**</t>
  </si>
  <si>
    <t>EECCA**</t>
  </si>
  <si>
    <t>ROUNDWOOD (WOOD IN THE ROUGH)</t>
  </si>
  <si>
    <r>
      <t>1000 m</t>
    </r>
    <r>
      <rPr>
        <vertAlign val="superscript"/>
        <sz val="11"/>
        <rFont val="Arial Narrow"/>
        <family val="2"/>
      </rPr>
      <t xml:space="preserve">3 </t>
    </r>
    <r>
      <rPr>
        <sz val="11"/>
        <rFont val="Arial Narrow"/>
        <family val="2"/>
      </rPr>
      <t>ub</t>
    </r>
  </si>
  <si>
    <t>WOOD FUEL, INCLUDING WOOD FOR CHARCOAL</t>
  </si>
  <si>
    <t>1.1.C</t>
  </si>
  <si>
    <t>Coniferous</t>
  </si>
  <si>
    <t>typical shipping weight</t>
  </si>
  <si>
    <t>Green = 1.12</t>
  </si>
  <si>
    <t xml:space="preserve">Based on 891 kg/m3 green, basic density of .41, and 20% moisture seasoned </t>
  </si>
  <si>
    <t>Seasoned = 1.82</t>
  </si>
  <si>
    <t>Based on 407 kg/m3 dry, assuming 20% moisture</t>
  </si>
  <si>
    <t>1.1.NC</t>
  </si>
  <si>
    <t>Non-Coniferous</t>
  </si>
  <si>
    <t>Green=1.05</t>
  </si>
  <si>
    <t xml:space="preserve">Based on 1137 kg/m3 green, specific gravity of .55, and 20% moisture seasoned </t>
  </si>
  <si>
    <t>Seasoned=1.43</t>
  </si>
  <si>
    <t>INDUSTRIAL ROUNDWOOD</t>
  </si>
  <si>
    <t>1.2.C</t>
  </si>
  <si>
    <t>Averaged pulp and log</t>
  </si>
  <si>
    <t>Based on 50/50 ratio of share of logs/pulpwood in industrial roundwood</t>
  </si>
  <si>
    <t>1.2.C.Fir</t>
  </si>
  <si>
    <t>Fir (and Spruce)</t>
  </si>
  <si>
    <t>Austrian Energy Agency, 2009. weighted by share of standing inventory of European speices (57% spruce, 10% silver fir and remaining species)</t>
  </si>
  <si>
    <t>1.2.C.Pine</t>
  </si>
  <si>
    <t>Pine</t>
  </si>
  <si>
    <t>Austrian Energy Agency, 2009, weighted 25% Scots Pine, 2% maritime pine, 2% black pine and remaining species</t>
  </si>
  <si>
    <t>1.2.NC</t>
  </si>
  <si>
    <t>1.2.NC.T</t>
  </si>
  <si>
    <t>of which:Tropical</t>
  </si>
  <si>
    <t>AFRICA=1.31,
ASIA=0.956,
LA. AM= 0.847,
World=1.12</t>
  </si>
  <si>
    <t>Source: Fonseca "Measurement of Roundwood" 2005, ITTO Annual Review 2007, table 3-2-a
Species weight averaged using m3/tonne from Fonseca 2005 and volume exported by species from each region as shown in ITTO 2007 (assumes that bark is removed)</t>
  </si>
  <si>
    <t>1.2.1</t>
  </si>
  <si>
    <t>SAWLOGS AND VENEER LOGS</t>
  </si>
  <si>
    <t>Averaged C &amp; NC</t>
  </si>
  <si>
    <t>Based on 950 kg/m3 green. Bark is included in weight but not in volume.</t>
  </si>
  <si>
    <t>1.2.1.C</t>
  </si>
  <si>
    <t>Based on 935 kg/m3 green. Bark is included in weight but not in volume.</t>
  </si>
  <si>
    <t>1.2.1.NC</t>
  </si>
  <si>
    <t>Based on 1093 kg/m3 green.  Bark is included in weight but not in volume.</t>
  </si>
  <si>
    <t>1.2.NC.Beech</t>
  </si>
  <si>
    <t>Beech</t>
  </si>
  <si>
    <t>Austrian Energy Agency, 2009</t>
  </si>
  <si>
    <t>1.2.NC.Birch</t>
  </si>
  <si>
    <t>Birch</t>
  </si>
  <si>
    <t>1.2.NC.Eucalyptus</t>
  </si>
  <si>
    <t>Eucalyptus</t>
  </si>
  <si>
    <t>ATIBT, 1982</t>
  </si>
  <si>
    <t>1.2.NC.Oak</t>
  </si>
  <si>
    <t>Oak</t>
  </si>
  <si>
    <t>1.2.NC.Poplar</t>
  </si>
  <si>
    <t>Poplar</t>
  </si>
  <si>
    <t>1.2.2</t>
  </si>
  <si>
    <t xml:space="preserve">PULPWOOD (ROUND &amp; SPLIT) </t>
  </si>
  <si>
    <t>Based on 930 kg/m3 green.  Bark is included in weight but not in volume.</t>
  </si>
  <si>
    <t>1.2.2.C</t>
  </si>
  <si>
    <t>Based on 891 kg/m3 green.  Bark is included in weight but not in volume.</t>
  </si>
  <si>
    <t>1.2.2.NC</t>
  </si>
  <si>
    <t>Based on 1095 kg/m3 green.  Bark is included in weight but not in volume.</t>
  </si>
  <si>
    <t>1.2.3</t>
  </si>
  <si>
    <t>OTHER INDUSTRIAL ROUNDWOOD</t>
  </si>
  <si>
    <t>1.2.3.C</t>
  </si>
  <si>
    <t>used pulpwood data</t>
  </si>
  <si>
    <t>same as 1.2.2.C</t>
  </si>
  <si>
    <t>1.2.3.NC</t>
  </si>
  <si>
    <t>same as 1.2.2.NC</t>
  </si>
  <si>
    <t>WOOD CHARCOAL</t>
  </si>
  <si>
    <t>1000 MT</t>
  </si>
  <si>
    <t>6  m3rw/tonne</t>
  </si>
  <si>
    <t>Does not include the use of any of the wood fiber to generate the heat to make (add about 30% if inputted wood fiber used to provide heat)</t>
  </si>
  <si>
    <t>3</t>
  </si>
  <si>
    <t>WOOD CHIPS, PARTICLES AND RESIDUES</t>
  </si>
  <si>
    <r>
      <t>1000 m</t>
    </r>
    <r>
      <rPr>
        <vertAlign val="superscript"/>
        <sz val="11"/>
        <rFont val="Arial Narrow"/>
        <family val="2"/>
      </rPr>
      <t>3</t>
    </r>
  </si>
  <si>
    <t>3.1</t>
  </si>
  <si>
    <t>WOOD CHIPS AND PARTICLES</t>
  </si>
  <si>
    <t>m3 /MT = green swe per odmt / avg delivered tonne/odmt,  rwe= +1%</t>
  </si>
  <si>
    <t>softwood=1.19</t>
  </si>
  <si>
    <t>Based on swe/odmt of 2.41 and avg delivered mt / odmt of 2.0 in solid m3</t>
  </si>
  <si>
    <t>hardwood = 1.05</t>
  </si>
  <si>
    <t>Based on swe/odmt of 2.01 and avg delivered mt / odmt of 1.79 in solid m3</t>
  </si>
  <si>
    <t>Woodchip, Green swe to oven-dry tonne m3/odmt</t>
  </si>
  <si>
    <t>mix = 1.15</t>
  </si>
  <si>
    <t>3.2</t>
  </si>
  <si>
    <t>WOOD RESIDUES</t>
  </si>
  <si>
    <t xml:space="preserve">Based on wood chips </t>
  </si>
  <si>
    <t>Green=1.15</t>
  </si>
  <si>
    <t>Based on wood chips</t>
  </si>
  <si>
    <t>Seasoned = 2.12</t>
  </si>
  <si>
    <t>Assumption for seasoned is based on average basic density of .42 from questionnaire and assumes 15% moisture content</t>
  </si>
  <si>
    <t>3.2.1</t>
  </si>
  <si>
    <t>of which: SAWDUST</t>
  </si>
  <si>
    <t>4</t>
  </si>
  <si>
    <t>RECOVERED POST-CONSUMER WOOD</t>
  </si>
  <si>
    <t>1000 mt</t>
  </si>
  <si>
    <t>Delivered MT (12-20% atmospheric moisture). Convert to dry weight for energy purposes (multiply by 0.88 - 0.80)</t>
  </si>
  <si>
    <t>5</t>
  </si>
  <si>
    <t>WOOD PELLETS AND OTHER AGGLOMERATES</t>
  </si>
  <si>
    <t>5.1</t>
  </si>
  <si>
    <t>WOOD PELLETS</t>
  </si>
  <si>
    <t xml:space="preserve">nodata </t>
  </si>
  <si>
    <t xml:space="preserve">m3/ton - bulk density, loose volume, 5-10% mcw- Equivalent - solid wood imput to bulk m3 pellets </t>
  </si>
  <si>
    <t>Bulk (loose) volume, 5-10% moisture</t>
  </si>
  <si>
    <t>5.2</t>
  </si>
  <si>
    <t>OTHER AGGLOMERATES</t>
  </si>
  <si>
    <t xml:space="preserve">m3/ton - Pressed logs and briquettes, bulk density, loose volume. Equivalent - m3rw/odmt </t>
  </si>
  <si>
    <t>roundwood equivalent is m3rw/odmt, volume to weight is bulk (loose volume)</t>
  </si>
  <si>
    <t>6</t>
  </si>
  <si>
    <t xml:space="preserve">SAWNWOOD </t>
  </si>
  <si>
    <t>1.6 / 1.82*</t>
  </si>
  <si>
    <t>6.C</t>
  </si>
  <si>
    <t>m3/ton - Average Sawnwood shipping weight. Equivalent - Sawnwood green rough</t>
  </si>
  <si>
    <t>Green=1.202</t>
  </si>
  <si>
    <t>RoughGreen=1.67</t>
  </si>
  <si>
    <t>Green sawnwood based on basic density of .94, less bark (11%)</t>
  </si>
  <si>
    <t>Nodata</t>
  </si>
  <si>
    <t>Sawnwood dry rough</t>
  </si>
  <si>
    <t>Dry = 1.99</t>
  </si>
  <si>
    <t>RoughDry=1.99</t>
  </si>
  <si>
    <t>Dry sawnwood weight based on basic density of .42, 4% shrinkage and 15% moisture content</t>
  </si>
  <si>
    <t>Sawnwood dry planed</t>
  </si>
  <si>
    <t>PlanedDry=2.13</t>
  </si>
  <si>
    <t>6.C.Fir</t>
  </si>
  <si>
    <t>Fir and Spruce</t>
  </si>
  <si>
    <t>Austrian Energy Agency, 2009. Dried weight (15% moisture content dry weight). Weighted ratio of standing inventory.</t>
  </si>
  <si>
    <t>6.C.Pine</t>
  </si>
  <si>
    <t>6.NC</t>
  </si>
  <si>
    <t>Sawnwood green rough</t>
  </si>
  <si>
    <t>Green=1.04</t>
  </si>
  <si>
    <t>RoughGreen=1.86</t>
  </si>
  <si>
    <t>Green sawnwood based on basic density of 1.09, less bark (12%)</t>
  </si>
  <si>
    <t>nodata</t>
  </si>
  <si>
    <t>Seasoned=1.50</t>
  </si>
  <si>
    <t>RoughDry=2.01</t>
  </si>
  <si>
    <t>Dry sawnwood weight based on basic density of .55, 5% shrinkage and 15% moisture content</t>
  </si>
  <si>
    <t>PlanedDry=2.81</t>
  </si>
  <si>
    <t>6.NC.Ash</t>
  </si>
  <si>
    <t>Ash</t>
  </si>
  <si>
    <t>Wood Database (wood-database.com). Air-dry.</t>
  </si>
  <si>
    <t>6.NC.Beech</t>
  </si>
  <si>
    <t>Austrian Energy Agency, 2009. Dried weight (15% moisture content dry weight).</t>
  </si>
  <si>
    <t>6.NC.Birch</t>
  </si>
  <si>
    <t>6.NC.Cherry</t>
  </si>
  <si>
    <t>Cherry</t>
  </si>
  <si>
    <t>Giordano, 1976, Tecnologia del legno. Air-dry. Prunus avium.</t>
  </si>
  <si>
    <t>6.NC.Maple</t>
  </si>
  <si>
    <t>Maple</t>
  </si>
  <si>
    <t>Giordano, 1976, Tecnologia del legno. Air-dry</t>
  </si>
  <si>
    <t>6.NC.Oak</t>
  </si>
  <si>
    <t>6.NC.Poplar</t>
  </si>
  <si>
    <t>6.NC.T</t>
  </si>
  <si>
    <t>Based on FP Conversion Factors (2019), Asia (720 kg / m3)</t>
  </si>
  <si>
    <t>7</t>
  </si>
  <si>
    <t>VENEER SHEETS</t>
  </si>
  <si>
    <t>1.9*</t>
  </si>
  <si>
    <t>7.C</t>
  </si>
  <si>
    <t xml:space="preserve">Green veneer based on the ratio from the old conversion factors </t>
  </si>
  <si>
    <t>Green=1.20</t>
  </si>
  <si>
    <t>1.5***</t>
  </si>
  <si>
    <t>Green veneer based on basic density of .94, less bark (11%)</t>
  </si>
  <si>
    <t>m3/ton - Average panel shipping weight; Roundwood equivalent - m3rw = cubic metre roundwood, m3p = cubic metre product</t>
  </si>
  <si>
    <t>Seasoned=2.06</t>
  </si>
  <si>
    <t>1.6***</t>
  </si>
  <si>
    <t>Dry veneer weight based on basic density of .42, 9% shrinkage and 5% moisture content</t>
  </si>
  <si>
    <t>7.NC</t>
  </si>
  <si>
    <t>Green veneer based on basic density of 1.09, less bark (11%)</t>
  </si>
  <si>
    <t>Seasoned=1.53</t>
  </si>
  <si>
    <t>Dry veneer weight based on basic density of .55, 11.5% shrinkage and 5% moisture content</t>
  </si>
  <si>
    <t>7.NC.T</t>
  </si>
  <si>
    <t>8</t>
  </si>
  <si>
    <t>WOOD-BASED PANELS</t>
  </si>
  <si>
    <t>8.1</t>
  </si>
  <si>
    <t xml:space="preserve">PLYWOOD </t>
  </si>
  <si>
    <t>2.3*</t>
  </si>
  <si>
    <t>8,1.C</t>
  </si>
  <si>
    <t>dried, sanded, peeled</t>
  </si>
  <si>
    <t>0.0165***</t>
  </si>
  <si>
    <t>8.1.NC</t>
  </si>
  <si>
    <t>dried, sanded, sliced</t>
  </si>
  <si>
    <t>0.0215***</t>
  </si>
  <si>
    <t>8.1.NC.T</t>
  </si>
  <si>
    <t>8.1.1</t>
  </si>
  <si>
    <t>of which: LAMINATED VENEER LUMBER</t>
  </si>
  <si>
    <t>Same as coniferous plywood</t>
  </si>
  <si>
    <t>8.1.1.C</t>
  </si>
  <si>
    <t>8.1.1.NC</t>
  </si>
  <si>
    <t>no data</t>
  </si>
  <si>
    <t>8.1.1.NC.T</t>
  </si>
  <si>
    <t>8.2</t>
  </si>
  <si>
    <t>PARTICLE BOARD (including OSB)</t>
  </si>
  <si>
    <t>8.2x</t>
  </si>
  <si>
    <t>PARTICLE BOARD (excluding OSB)</t>
  </si>
  <si>
    <t xml:space="preserve">m3/ton - Based on Product based density; Roundwood equivalent - m3rw = cubic metre roundwood, m3p = cubic metre product. </t>
  </si>
  <si>
    <t>0.018***</t>
  </si>
  <si>
    <t>8.2.1</t>
  </si>
  <si>
    <t>of which: OSB</t>
  </si>
  <si>
    <t>8.3</t>
  </si>
  <si>
    <t xml:space="preserve">FIBREBOARD </t>
  </si>
  <si>
    <t>8.3.1</t>
  </si>
  <si>
    <t xml:space="preserve">HARDBOARD </t>
  </si>
  <si>
    <t>solid wood per m3 of product</t>
  </si>
  <si>
    <t>8.3.2</t>
  </si>
  <si>
    <t>MEDIUM/HIGH DENSITY FIBREBOARD (MDF/HDF)</t>
  </si>
  <si>
    <t>8.3.3</t>
  </si>
  <si>
    <t>OTHER FIBREBOARD</t>
  </si>
  <si>
    <t>solid wood per m3 of product, mostly insulating board</t>
  </si>
  <si>
    <t>9</t>
  </si>
  <si>
    <t>WOOD PULP</t>
  </si>
  <si>
    <t>m3sw/MT, where m3sw = cubic metre solid wood, and MT = tonne (in this case assumed air-dry – 10% moisture, wet basis)</t>
  </si>
  <si>
    <t>9.1</t>
  </si>
  <si>
    <t>MECHANICAL AND SEMI-CHEMICAL</t>
  </si>
  <si>
    <t>air-dried metric ton (mechanical 2.50, semi-chemical 2.70)</t>
  </si>
  <si>
    <t>9..2</t>
  </si>
  <si>
    <t>CHEMICAL</t>
  </si>
  <si>
    <t>9.2.1</t>
  </si>
  <si>
    <t>SULPHATE</t>
  </si>
  <si>
    <t>air-dried metric ton (unbleached 4.63, bleached 4.50)</t>
  </si>
  <si>
    <t>9.2.1.1</t>
  </si>
  <si>
    <t>of which: bleached</t>
  </si>
  <si>
    <t>air-dried metric ton</t>
  </si>
  <si>
    <t>9.2.2</t>
  </si>
  <si>
    <t>SULPHITE</t>
  </si>
  <si>
    <t>air-dried metric ton (unbleached 4.64 and bleached 5.01)</t>
  </si>
  <si>
    <t>9.3</t>
  </si>
  <si>
    <t>DISSOLVING GRADES</t>
  </si>
  <si>
    <t>10</t>
  </si>
  <si>
    <t xml:space="preserve">OTHER PULP </t>
  </si>
  <si>
    <t>10.1</t>
  </si>
  <si>
    <t>PULP FROM FIBRES OTHER THAN WOOD</t>
  </si>
  <si>
    <t>10.2</t>
  </si>
  <si>
    <t>RECOVERED FIBRE PULP</t>
  </si>
  <si>
    <t>11</t>
  </si>
  <si>
    <t>RECOVERED PAPER</t>
  </si>
  <si>
    <t>1.28 MT in per MT out</t>
  </si>
  <si>
    <t>12</t>
  </si>
  <si>
    <t>PAPER AND PAPERBOARD</t>
  </si>
  <si>
    <t>12.1</t>
  </si>
  <si>
    <t>GRAPHIC PAPERS</t>
  </si>
  <si>
    <t>12.1.1</t>
  </si>
  <si>
    <t>NEWSPRINT</t>
  </si>
  <si>
    <t>12.1.2</t>
  </si>
  <si>
    <t>UNCOATED MECHANICAL</t>
  </si>
  <si>
    <t>12.1.3</t>
  </si>
  <si>
    <t>UNCOATED WOODFREE</t>
  </si>
  <si>
    <t>12.1.4</t>
  </si>
  <si>
    <t>COATED PAPERS</t>
  </si>
  <si>
    <t>12.2</t>
  </si>
  <si>
    <t>SANITARY AND HOUSEHOLD PAPERS</t>
  </si>
  <si>
    <t>12.3</t>
  </si>
  <si>
    <t>PACKAGING MATERIALS</t>
  </si>
  <si>
    <t>12.3.1</t>
  </si>
  <si>
    <t>CASE MATERIALS</t>
  </si>
  <si>
    <t>12.3.2</t>
  </si>
  <si>
    <t>CARTONBOARD</t>
  </si>
  <si>
    <t>12.3.3</t>
  </si>
  <si>
    <t>WRAPPING PAPERS</t>
  </si>
  <si>
    <t>12.3.4</t>
  </si>
  <si>
    <t>OTHER PAPERS MAINLY FOR PACKAGING</t>
  </si>
  <si>
    <t>12.4</t>
  </si>
  <si>
    <t>OTHER PAPER AND PAPERBOARD N.E.S</t>
  </si>
  <si>
    <t>15</t>
  </si>
  <si>
    <t>GLULAM AND CROSS-LAMINATED TIMBER</t>
  </si>
  <si>
    <t>15.1</t>
  </si>
  <si>
    <t>GLULAM</t>
  </si>
  <si>
    <t>same as coniferous plywood</t>
  </si>
  <si>
    <t>15.2</t>
  </si>
  <si>
    <t>CROSS-LAMINATED TIMBER</t>
  </si>
  <si>
    <t>16</t>
  </si>
  <si>
    <t>I-BEAMS</t>
  </si>
  <si>
    <t>222 linear meters per MT</t>
  </si>
  <si>
    <t>For inverse relationships divide 1 by the factor given, e.g. to convert m3 of wood charcoal to mt divide 1 by m3/mt factor of 6 = 0.167</t>
  </si>
  <si>
    <t>Notes:</t>
  </si>
  <si>
    <t>Forest Measures</t>
  </si>
  <si>
    <t>MT = metric tonnes (1000 kg)</t>
  </si>
  <si>
    <t>Unit</t>
  </si>
  <si>
    <t>m3/unit</t>
  </si>
  <si>
    <r>
      <t>m</t>
    </r>
    <r>
      <rPr>
        <vertAlign val="superscript"/>
        <sz val="12"/>
        <rFont val="Arial Narrow"/>
        <family val="2"/>
      </rPr>
      <t>3</t>
    </r>
    <r>
      <rPr>
        <sz val="12"/>
        <rFont val="Arial Narrow"/>
        <family val="2"/>
      </rPr>
      <t xml:space="preserve"> = cubic meters (solid volume)</t>
    </r>
  </si>
  <si>
    <t>1000 board feet (sawlogs)</t>
  </si>
  <si>
    <t>4.53****</t>
  </si>
  <si>
    <t>**** = obsolete - more recent figures would be:</t>
  </si>
  <si>
    <r>
      <t>m</t>
    </r>
    <r>
      <rPr>
        <vertAlign val="super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= square meters</t>
    </r>
  </si>
  <si>
    <t>1000 board feet (sawnwood - nominal)</t>
  </si>
  <si>
    <t>for Oregon, Washington State, Alaska (west of Cascades), South East United States (Doyle region):  6.3</t>
  </si>
  <si>
    <t>(s) = solid volume</t>
  </si>
  <si>
    <t>1000 board feet (sawnwood - actual)</t>
  </si>
  <si>
    <t>Inland Western North America, Great Lakes (North America), Eastern Canada:  5.7</t>
  </si>
  <si>
    <t>1000 square feet (1/8 inch thickness)</t>
  </si>
  <si>
    <t>Northeast United States Int 1/4": 5</t>
  </si>
  <si>
    <t>Unit Conversion</t>
  </si>
  <si>
    <t>cord</t>
  </si>
  <si>
    <t>1 inch = 25.4 millimetres</t>
  </si>
  <si>
    <t>cord (pulpwood)</t>
  </si>
  <si>
    <t>1 square foot = 0.0929 square metre</t>
  </si>
  <si>
    <t>cord (wood fuel)</t>
  </si>
  <si>
    <t>1 pound = 0.454 kilograms</t>
  </si>
  <si>
    <t>cubic foot</t>
  </si>
  <si>
    <t>1 short ton (2000 pounds) = 0.9072 metric ton</t>
  </si>
  <si>
    <t>cubic foot (stacked)</t>
  </si>
  <si>
    <t>1 long ton (2240 pounds) = 1.016 metric ton</t>
  </si>
  <si>
    <t>cunit</t>
  </si>
  <si>
    <r>
      <t>Bold</t>
    </r>
    <r>
      <rPr>
        <sz val="12"/>
        <rFont val="Arial Narrow"/>
        <family val="2"/>
      </rPr>
      <t xml:space="preserve"> = FAO published figure</t>
    </r>
  </si>
  <si>
    <t>fathom</t>
  </si>
  <si>
    <t>hoppus cubic foot</t>
  </si>
  <si>
    <t>*  = ITTO</t>
  </si>
  <si>
    <t>hoppus super(ficial) foot</t>
  </si>
  <si>
    <t>hoppus ton (50 hoppus cubic feet)</t>
  </si>
  <si>
    <t>** NA = North America; EECCA = Eastern Europe, Caucasus and Central Asia</t>
  </si>
  <si>
    <t>Petrograd Standard</t>
  </si>
  <si>
    <t>stere</t>
  </si>
  <si>
    <t>*** = Conversion Factor Study, US figures, rotary for conifer and sliced for non-conifer</t>
  </si>
  <si>
    <t>stere (pulpwood)</t>
  </si>
  <si>
    <t>stere (wood fuel)</t>
  </si>
  <si>
    <t>Fonseca "Measurement of Roundwood" 2005. Estimated by Matt Fonseca based on regional knowledge of the scaling methods and timber types</t>
  </si>
  <si>
    <t>prepared February 2004</t>
  </si>
  <si>
    <t>updated 2007 with RWE factors</t>
  </si>
  <si>
    <t>updated 2009 with provisional results of forest products conversion factors study</t>
  </si>
  <si>
    <t>updated 2011 with results of forest products conversion factors study (DP49)</t>
  </si>
  <si>
    <t>updated 2023 with results of 2019 UNECE/FAO/ITTO study - https://www.fao.org/documents/card/en/c/ca7952en</t>
  </si>
  <si>
    <t xml:space="preserve">Страна: </t>
  </si>
  <si>
    <t>Дата:</t>
  </si>
  <si>
    <t>Ф.И.О. должностного лица, ответственного</t>
  </si>
  <si>
    <t>за предоставление ответа:</t>
  </si>
  <si>
    <t xml:space="preserve">Официальный адрес (полный): </t>
  </si>
  <si>
    <t>ВОПРОСНИК ПО ЛЕСНОМУ СЕКТОРУ  CB1</t>
  </si>
  <si>
    <t>Материальный баланс круглого леса</t>
  </si>
  <si>
    <t>ЛЕСНЫЕ ТОВАРЫ ПЕРВИЧНОЙ ОБРАБОТКИ</t>
  </si>
  <si>
    <t xml:space="preserve">Телефон: </t>
  </si>
  <si>
    <t>Если показатель не равен 0 (нулю), просьба проверить данные.</t>
  </si>
  <si>
    <t>Расхождения</t>
  </si>
  <si>
    <t>Вывозки и производство</t>
  </si>
  <si>
    <t xml:space="preserve">Электронная почта: </t>
  </si>
  <si>
    <t>Флаг</t>
  </si>
  <si>
    <t>Заметка</t>
  </si>
  <si>
    <t>Код</t>
  </si>
  <si>
    <t>Товар</t>
  </si>
  <si>
    <t>Единица</t>
  </si>
  <si>
    <r>
      <t>2022</t>
    </r>
    <r>
      <rPr>
        <b/>
        <vertAlign val="superscript"/>
        <sz val="14"/>
        <rFont val="Univers"/>
        <family val="2"/>
      </rPr>
      <t>*</t>
    </r>
  </si>
  <si>
    <t>% изменение</t>
  </si>
  <si>
    <t>Коэффициенты пересчета</t>
  </si>
  <si>
    <t>товара</t>
  </si>
  <si>
    <t>Объем</t>
  </si>
  <si>
    <t>Круглый лес</t>
  </si>
  <si>
    <t>Наличие делового круглого леса</t>
  </si>
  <si>
    <r>
      <t>из м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древесины в м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и тонны товара</t>
    </r>
  </si>
  <si>
    <t>ВСЕ ВЫВОЗКИ КРУГЛОГО ЛЕСА (НЕОБРАБОТАННЫХ ЛЕСОМАТЕРИАЛОВ)</t>
  </si>
  <si>
    <t>Рекуперированная древесина, используемая в древесно-стружечных плитах</t>
  </si>
  <si>
    <t>Эквивалент древесины</t>
  </si>
  <si>
    <t>КРУГЛЫЙ ЛЕС (НЕОБРАБОТАННЫЕ ЛЕСОМАТЕРИАЛЫ)</t>
  </si>
  <si>
    <r>
      <t>1000 м</t>
    </r>
    <r>
      <rPr>
        <vertAlign val="superscript"/>
        <sz val="10"/>
        <rFont val="Univers"/>
        <family val="2"/>
      </rPr>
      <t>3</t>
    </r>
    <r>
      <rPr>
        <sz val="10"/>
        <rFont val="Univers"/>
        <family val="2"/>
      </rPr>
      <t>бк</t>
    </r>
  </si>
  <si>
    <r>
      <t>1000 м</t>
    </r>
    <r>
      <rPr>
        <vertAlign val="superscript"/>
        <sz val="8"/>
        <rFont val="Univers"/>
        <family val="2"/>
      </rPr>
      <t>3</t>
    </r>
    <r>
      <rPr>
        <sz val="8"/>
        <rFont val="Univers"/>
        <family val="2"/>
      </rPr>
      <t>бк</t>
    </r>
  </si>
  <si>
    <t>Спрос на древесину</t>
  </si>
  <si>
    <t>Производство агломератов</t>
  </si>
  <si>
    <t>ТОПЛИВНАЯ ДРЕВЕСИНА (ВКЛЮЧАЯ ДРЕВЕСИНУ ДЛЯ ПРОИЗВОДСТВА ДРЕВЕСНОГО УГЛЯ)</t>
  </si>
  <si>
    <t>Производство пиломатериалов</t>
  </si>
  <si>
    <t>Хвойные породы</t>
  </si>
  <si>
    <t>Производство шпона</t>
  </si>
  <si>
    <t>Лиственные породы</t>
  </si>
  <si>
    <t>Производство фанеры</t>
  </si>
  <si>
    <t>ДЕЛОВОЙ КРУГЛЫЙ ЛЕС</t>
  </si>
  <si>
    <t>Производство стружечных плит, включая OSB</t>
  </si>
  <si>
    <t>Производство древесноволокнистых плит</t>
  </si>
  <si>
    <t>Производство механической древесной массы и полуцеллюлозы</t>
  </si>
  <si>
    <t>в том числе тропические породы</t>
  </si>
  <si>
    <t>Производство целюллозы</t>
  </si>
  <si>
    <t>ПИЛОВОЧНИК И ФАНЕРНЫЙ КРЯЖ</t>
  </si>
  <si>
    <t xml:space="preserve">Производство целюллозы для химической переработки </t>
  </si>
  <si>
    <t>Наличие</t>
  </si>
  <si>
    <t>Разница (круглый лес-спрос)</t>
  </si>
  <si>
    <t>Положительное = излишек</t>
  </si>
  <si>
    <t>БАЛАНСОВАЯ ДРЕВЕСИНА, КРУГЛАЯ И КОЛОТАЯ (ВКЛЮЧАЯ ДРЕВЕСИНУ ДЛЯ ИЗГОТОВЛЕНИЯ СТРУЖЕЧНЫХ ПЛИТ, OSB-ПЛИТ И ДРЕВЕСНОВОЛОКНИСТЫХ ПЛИТ)</t>
  </si>
  <si>
    <t>gap (спрос/наличие)</t>
  </si>
  <si>
    <t xml:space="preserve">Отрицательное число означает недостаток круглого леса </t>
  </si>
  <si>
    <t xml:space="preserve">Положительное число означает, что круглый лес в наличии превышает спрос на него </t>
  </si>
  <si>
    <t>ПРОЧИЕ СОРТИМЕНТЫ ДЕЛОВОГО КРУГЛОГО ЛЕСА</t>
  </si>
  <si>
    <t>% стружечных плит, изготовленных из рекуперированной древесины</t>
  </si>
  <si>
    <t xml:space="preserve">доля агломератов, изготовленных из отходов делового круглого леса </t>
  </si>
  <si>
    <t xml:space="preserve">  ПРОИЗВОДСТВО</t>
  </si>
  <si>
    <t>используемый объем делового круглого леса, оставшаяся часть покидает промышленность</t>
  </si>
  <si>
    <t>ДРЕВЕСНЫЙ УГОЛЬ</t>
  </si>
  <si>
    <t>1000 т</t>
  </si>
  <si>
    <t>ДРЕВЕСНАЯ ЩЕПА, СТРУЖКА И ОТХОДЫ</t>
  </si>
  <si>
    <r>
      <t>1000 м</t>
    </r>
    <r>
      <rPr>
        <vertAlign val="superscript"/>
        <sz val="10"/>
        <rFont val="Univers"/>
        <family val="2"/>
      </rPr>
      <t>3</t>
    </r>
  </si>
  <si>
    <r>
      <t>1000 м</t>
    </r>
    <r>
      <rPr>
        <vertAlign val="superscript"/>
        <sz val="8"/>
        <rFont val="Univers"/>
        <family val="2"/>
      </rPr>
      <t>3</t>
    </r>
  </si>
  <si>
    <t>ДРЕВЕСНАЯ ЩЕПА И СТРУЖКА</t>
  </si>
  <si>
    <t>ДРЕВЕСНЫЕ ОТХОДЫ (ВКЛЮЧАЯ ДРЕВЕСИНУ ДЛЯ АГЛОМЕРАТОВ)</t>
  </si>
  <si>
    <t>в том числе опилки</t>
  </si>
  <si>
    <r>
      <t>1000 м</t>
    </r>
    <r>
      <rPr>
        <vertAlign val="superscript"/>
        <sz val="10"/>
        <color rgb="FFFF0000"/>
        <rFont val="Univers"/>
        <family val="2"/>
      </rPr>
      <t>3</t>
    </r>
  </si>
  <si>
    <r>
      <t>1000 м</t>
    </r>
    <r>
      <rPr>
        <vertAlign val="superscript"/>
        <sz val="8"/>
        <color rgb="FFFF0000"/>
        <rFont val="Univers"/>
        <family val="2"/>
      </rPr>
      <t>3</t>
    </r>
  </si>
  <si>
    <t>БЫВШАЯ В УПОТРЕБЛЕНИИ РЕКУПЕРИРОВАННАЯ ДРЕВЕСИНА</t>
  </si>
  <si>
    <t>ДРЕВЕСНЫЕ ПЕЛЛЕТЫ И ПРОЧИЕ АГЛОМЕРАТЫ</t>
  </si>
  <si>
    <t>ДРЕВЕСНЫЕ ПЕЛЛЕТЫ</t>
  </si>
  <si>
    <t>ПРОЧИЕ АГЛОМЕРАТЫ</t>
  </si>
  <si>
    <t>ПИЛОМАТЕРИАЛЫ (ВКЛЮЧАЯ ШПАЛЫ)</t>
  </si>
  <si>
    <t>ШПОН</t>
  </si>
  <si>
    <t>ЛИСТОВЫЕ ДРЕВЕСНЫЕ МАТЕРИАЛЫ</t>
  </si>
  <si>
    <t xml:space="preserve">ФАНЕРА  </t>
  </si>
  <si>
    <t>8.1.C</t>
  </si>
  <si>
    <t xml:space="preserve">      в том числе Брус из клеёного шпона (LVL)</t>
  </si>
  <si>
    <t xml:space="preserve">            Хвойные породы</t>
  </si>
  <si>
    <t xml:space="preserve">            Лиственные породы</t>
  </si>
  <si>
    <t xml:space="preserve">                 в том числе тропические породы</t>
  </si>
  <si>
    <t>СТРУЖЕЧНЫЕ ПЛИТЫ, ПЛИТЫ С ОРИЕНТИРОВАННОЙ СТРУЖКОЙ (OSB) И ПРОЧИЕ ПЛИТЫ ЭТОЙ КАТЕГОРИИ</t>
  </si>
  <si>
    <t>в том числе ПЛИТЫ С ОРИЕНТИРОВАННОЙ СТРУЖКОЙ (OSB)</t>
  </si>
  <si>
    <t>ДРЕВЕСНОВОЛОКНИСТЫЕ ПЛИТЫ</t>
  </si>
  <si>
    <t xml:space="preserve">ТВЕРДЫЕ ПЛИТЫ </t>
  </si>
  <si>
    <t>ДРЕВЕСНОВОЛОКНИСТЫЕ ПЛИТЫ СРЕДНЕЙ/ВЫСОКОЙ ПЛОТНОСТИ (MDF/HDF)</t>
  </si>
  <si>
    <t>ПРОЧИЕ ДРЕВЕСНОВОЛОКНИСТЫЕ ПЛИТЫ</t>
  </si>
  <si>
    <t>ДРЕВЕСНАЯ МАССА</t>
  </si>
  <si>
    <t>МЕХАНИЧЕСКАЯ ДРЕВЕСНАЯ МАССА И ПОЛУЦЕЛЛЮЛОЗА</t>
  </si>
  <si>
    <t>9.2</t>
  </si>
  <si>
    <t>ЦЕЛЛЮЛОЗА</t>
  </si>
  <si>
    <t>СУЛЬФАТНАЯ ЦЕЛЛЮЛОЗА</t>
  </si>
  <si>
    <t xml:space="preserve">в том числе БЕЛЕНАЯ </t>
  </si>
  <si>
    <t>СУЛЬФИТНАЯ ЦЕЛЛЮЛОЗА</t>
  </si>
  <si>
    <t>ЦЕЛЛЮЛОЗА ДЛЯ ХИМИЧЕСКОЙ ПЕРЕРАБОТКИ</t>
  </si>
  <si>
    <t>ПРОЧИЕ ВИДЫ МАССЫ</t>
  </si>
  <si>
    <t>МАССА ИЗ НЕДРЕВЕСНОГО ВОЛОКНА</t>
  </si>
  <si>
    <t>МАССА ИЗ РЕКУПЕРИРОВАННОГО ВОЛОКНА</t>
  </si>
  <si>
    <t>РЕКУПЕРИРОВАННАЯ БУМАГА (МАКУЛАТУРА)</t>
  </si>
  <si>
    <t>БУМАГА И КАРТОН</t>
  </si>
  <si>
    <t>ПОЛИГРАФИЧЕСКАЯ БУМАГА</t>
  </si>
  <si>
    <t>ГАЗЕТНАЯ БУМАГА</t>
  </si>
  <si>
    <t>НЕМЕЛОВАННАЯ БУМАГА С СОДЕРЖАНИЕМ ДРЕВЕСНОЙ МАССЫ</t>
  </si>
  <si>
    <t>НЕМЕЛОВАННАЯ БУМАГА БЕЗ СОДЕРЖАНИЯ ДРЕВЕСНОЙ МАССЫ</t>
  </si>
  <si>
    <t>МЕЛОВАННАЯ БУМАГА</t>
  </si>
  <si>
    <t>БЫТОВАЯ И ГИГИЕНИЧЕСКАЯ БУМАГА</t>
  </si>
  <si>
    <t>УПАКОВОЧНЫЕ МАТЕРИАЛЫ</t>
  </si>
  <si>
    <t>КАРТОНАЖНЫЕ МАТЕРИАЛЫ</t>
  </si>
  <si>
    <t>КОРОБОЧНЫЙ КАРТОН</t>
  </si>
  <si>
    <t>ОБЕРТОЧНАЯ БУМАГА</t>
  </si>
  <si>
    <t>ПРОЧИЕ СОРТА БУМАГИ, ИСПОЛЬЗУЕМЫЕ ГЛАВНЫМ ОБРАЗОМ ДЛЯ УПАКОВКИ</t>
  </si>
  <si>
    <t>ПРОЧИЕ СОРТА БУМАГИ И КАРТОНА (НЕ ВКЛЮЧЕННЫЕ В ДРУГИЕ КАТЕГОРИИ)</t>
  </si>
  <si>
    <r>
      <t>КЛЕЕНЫЙ БРУС (GLULAM) И ПЕРЕКРЕСТНО-КЛЕЕНЫЕ ПАНЕЛИ (CLT ИЛИ X-LAM)</t>
    </r>
    <r>
      <rPr>
        <b/>
        <vertAlign val="superscript"/>
        <sz val="10"/>
        <color rgb="FFFF0000"/>
        <rFont val="Univers"/>
        <family val="2"/>
      </rPr>
      <t>1</t>
    </r>
  </si>
  <si>
    <r>
      <t>КЛЕЕНЫЙ БРУС (GLULAM) И ПЕРЕКРЕСТНО-КЛЕЕНЫЕ ПАНЕЛИ  (CLT ИЛИ X-LAM)</t>
    </r>
    <r>
      <rPr>
        <b/>
        <vertAlign val="superscript"/>
        <sz val="8"/>
        <color rgb="FFFF0000"/>
        <rFont val="Univers"/>
        <family val="2"/>
      </rPr>
      <t>1</t>
    </r>
  </si>
  <si>
    <t>КЛЕЕНЫЙ БРУС (GLULAM)</t>
  </si>
  <si>
    <t>ПЕРЕКРЕСТНО-КЛЕЕНЫЕ ПАНЕЛИ  (CLT ИЛИ X-LAM)</t>
  </si>
  <si>
    <r>
      <t>ДЕРЕВЯННЫЕ ДВУТАВРОВЫЕ БАЛКИ (I-BEAMS ИЛИ I-JOISTS)</t>
    </r>
    <r>
      <rPr>
        <b/>
        <vertAlign val="superscript"/>
        <sz val="10"/>
        <color rgb="FFFF0000"/>
        <rFont val="Univers"/>
        <family val="2"/>
      </rPr>
      <t>1</t>
    </r>
  </si>
  <si>
    <r>
      <t>ДЕРЕВЯННЫЕ ДВУТАВРОВЫЕ БАЛКИ  (I-BEAMS ИЛИ I-JOISTS)</t>
    </r>
    <r>
      <rPr>
        <b/>
        <vertAlign val="superscript"/>
        <sz val="8"/>
        <color rgb="FFFF0000"/>
        <rFont val="Univers"/>
        <family val="2"/>
      </rPr>
      <t>1</t>
    </r>
  </si>
  <si>
    <r>
      <rPr>
        <vertAlign val="superscript"/>
        <sz val="10"/>
        <rFont val="Univers"/>
        <family val="2"/>
      </rPr>
      <t xml:space="preserve">1 </t>
    </r>
    <r>
      <rPr>
        <sz val="10"/>
        <rFont val="Univers"/>
        <family val="2"/>
      </rPr>
      <t xml:space="preserve">Клееный брус (Glulam) , Перекрестно-клееные панели (CLT или X-lam) и Деревянные двутавровые балки (I-Beams или I-Joists) классифицируются как </t>
    </r>
    <r>
      <rPr>
        <u/>
        <sz val="10"/>
        <rFont val="Univers"/>
        <family val="2"/>
      </rPr>
      <t>изделия из древесины, прошедшие вторичную обработку</t>
    </r>
    <r>
      <rPr>
        <sz val="10"/>
        <rFont val="Univers"/>
        <family val="2"/>
      </rPr>
      <t>, но для упрощения отчетности включены в данную таблицу.</t>
    </r>
  </si>
  <si>
    <t>* Первычные данные</t>
  </si>
  <si>
    <t>Пожалуйста, заполните каждую ячейку</t>
  </si>
  <si>
    <r>
      <t>м</t>
    </r>
    <r>
      <rPr>
        <vertAlign val="superscript"/>
        <sz val="10"/>
        <rFont val="Univers"/>
        <family val="2"/>
      </rPr>
      <t>3</t>
    </r>
    <r>
      <rPr>
        <sz val="10"/>
        <rFont val="Univers"/>
        <family val="2"/>
      </rPr>
      <t xml:space="preserve"> = плотные кубические метры</t>
    </r>
  </si>
  <si>
    <t>Данными (числовыми значениями)</t>
  </si>
  <si>
    <r>
      <t>м</t>
    </r>
    <r>
      <rPr>
        <vertAlign val="superscript"/>
        <sz val="10"/>
        <rFont val="Univers"/>
        <family val="2"/>
      </rPr>
      <t>3</t>
    </r>
    <r>
      <rPr>
        <sz val="10"/>
        <rFont val="Univers"/>
        <family val="2"/>
      </rPr>
      <t>бк = плотные кубические метры без коры (т.е. исключая кору)</t>
    </r>
  </si>
  <si>
    <t>«…», если данные недоступны</t>
  </si>
  <si>
    <t>т = метрические тонны</t>
  </si>
  <si>
    <t>«0»,  если нет производства или торговли этим товаром</t>
  </si>
  <si>
    <t>ВОПРОСНИК ПО ЛЕСНОМУ СЕКТОРУ  CB2</t>
  </si>
  <si>
    <t>Страна:</t>
  </si>
  <si>
    <t>INTRA-EU</t>
  </si>
  <si>
    <t>The difference might be caused by Intra-EU trade</t>
  </si>
  <si>
    <t>Данная таблица показывает расхождение между производством и торговлей. Если показатель является отрицательным, пожалуйста, проверьте  его точность.</t>
  </si>
  <si>
    <t>CHECK</t>
  </si>
  <si>
    <t>Торговля</t>
  </si>
  <si>
    <t xml:space="preserve">ZERO CHECK 2 - if no value in Zero Check 1 </t>
  </si>
  <si>
    <t>verifies whether the JQ2 figures refers only to intra-EU trade</t>
  </si>
  <si>
    <t>Укажите валюту и единицу стоимости (например, 1000 долл. США):</t>
  </si>
  <si>
    <t>__________</t>
  </si>
  <si>
    <t>Коммент.</t>
  </si>
  <si>
    <t>ИМПОРТ</t>
  </si>
  <si>
    <t>ЭКСПОРТ</t>
  </si>
  <si>
    <t>Импорт</t>
  </si>
  <si>
    <t>Экспорт</t>
  </si>
  <si>
    <t>Видимое потребление</t>
  </si>
  <si>
    <t>Комментариии</t>
  </si>
  <si>
    <t>Value per</t>
  </si>
  <si>
    <t>I M P O R T</t>
  </si>
  <si>
    <t>E X P O R T</t>
  </si>
  <si>
    <t>code</t>
  </si>
  <si>
    <t>unit</t>
  </si>
  <si>
    <t>Стоимость</t>
  </si>
  <si>
    <t>Стоиомость</t>
  </si>
  <si>
    <r>
      <t>1000 м</t>
    </r>
    <r>
      <rPr>
        <vertAlign val="superscript"/>
        <sz val="11"/>
        <rFont val="Univers"/>
        <family val="2"/>
      </rPr>
      <t>3</t>
    </r>
    <r>
      <rPr>
        <sz val="11"/>
        <rFont val="Univers"/>
        <family val="2"/>
      </rPr>
      <t>бк</t>
    </r>
  </si>
  <si>
    <r>
      <t>NAC/m</t>
    </r>
    <r>
      <rPr>
        <vertAlign val="superscript"/>
        <sz val="11"/>
        <rFont val="Univers"/>
        <family val="2"/>
      </rPr>
      <t>3</t>
    </r>
  </si>
  <si>
    <t>WOOD FUEL (INCLUDING WOOD FOR CHARCOAL)</t>
  </si>
  <si>
    <t>NAC/mt</t>
  </si>
  <si>
    <r>
      <t>в том числе тропические породы</t>
    </r>
    <r>
      <rPr>
        <b/>
        <vertAlign val="superscript"/>
        <sz val="11"/>
        <color rgb="FFFF0000"/>
        <rFont val="Univers"/>
        <family val="2"/>
      </rPr>
      <t>1</t>
    </r>
  </si>
  <si>
    <r>
      <t>в том числе тропические породы</t>
    </r>
    <r>
      <rPr>
        <b/>
        <vertAlign val="superscript"/>
        <sz val="8"/>
        <rFont val="Univers"/>
        <family val="2"/>
      </rPr>
      <t>1</t>
    </r>
  </si>
  <si>
    <t>of which: Tropical</t>
  </si>
  <si>
    <r>
      <t>1000 m</t>
    </r>
    <r>
      <rPr>
        <vertAlign val="superscript"/>
        <sz val="11"/>
        <rFont val="Univers"/>
        <family val="2"/>
      </rPr>
      <t>3</t>
    </r>
  </si>
  <si>
    <t>WOOD RESIDUES (INCLUDING WOOD FOR AGGLOMERATES)</t>
  </si>
  <si>
    <t>в том числе Опилки</t>
  </si>
  <si>
    <r>
      <t>1000 м</t>
    </r>
    <r>
      <rPr>
        <vertAlign val="superscript"/>
        <sz val="11"/>
        <rFont val="Univers"/>
        <family val="2"/>
      </rPr>
      <t>3</t>
    </r>
  </si>
  <si>
    <t>SAWNWOOD (INCLUDING SLEEPERS)</t>
  </si>
  <si>
    <r>
      <t>1000 м</t>
    </r>
    <r>
      <rPr>
        <vertAlign val="superscript"/>
        <sz val="11"/>
        <color rgb="FFFF0000"/>
        <rFont val="Univers"/>
        <family val="2"/>
      </rPr>
      <t>3</t>
    </r>
  </si>
  <si>
    <t>PARTICLE BOARD, ORIENTED STRANDBOARD (OSB) AND SIMILAR BOARD</t>
  </si>
  <si>
    <t>of which: ORIENTED STRANDBOARD (OSB)</t>
  </si>
  <si>
    <t>1000 м2</t>
  </si>
  <si>
    <t xml:space="preserve">OTHER FIBREBOARD </t>
  </si>
  <si>
    <t>MECHANICAL AND SEMI-CHEMICAL WOOD PULP</t>
  </si>
  <si>
    <t>CHEMICAL WOOD PULP</t>
  </si>
  <si>
    <t>SULPHATE PULP</t>
  </si>
  <si>
    <t>of which: BLEACHED</t>
  </si>
  <si>
    <t>SULPHITE PULP</t>
  </si>
  <si>
    <t>HOUSEHOLD AND SANITARY PAPERS</t>
  </si>
  <si>
    <t>OTHER PAPER AND PAPERBOARD N.E.S. (NOT ELSEWHERE SPECIFIED)</t>
  </si>
  <si>
    <r>
      <t>КЛЕЕНЫЙ БРУС (GLULAM) И ПЕРЕКРЕСТНО-КЛЕЕНЫЕ ПАНЕЛИ  (CLT ИЛИ X-LAM)</t>
    </r>
    <r>
      <rPr>
        <b/>
        <vertAlign val="superscript"/>
        <sz val="11"/>
        <color rgb="FFFF0000"/>
        <rFont val="Univers"/>
        <family val="2"/>
      </rPr>
      <t>2</t>
    </r>
  </si>
  <si>
    <t>КЛЕЕНЫЙ БРУС (GLULAM) И ПЕРЕКРЕСТНО-КЛЕЕНЫЕ ПАНЕЛИ  (CLT ИЛИ X-LAM)</t>
  </si>
  <si>
    <r>
      <t>ДЕРЕВЯННЫЕ ДВУТАВРОВЫЕ БАЛКИ  (I-BEAMS ИЛИ I-JOISTS)</t>
    </r>
    <r>
      <rPr>
        <b/>
        <vertAlign val="superscript"/>
        <sz val="11"/>
        <color rgb="FFFF0000"/>
        <rFont val="Univers"/>
        <family val="2"/>
      </rPr>
      <t>2</t>
    </r>
  </si>
  <si>
    <t>ДЕРЕВЯННЫЕ ДВУТАВРОВЫЕ БАЛКИ  (I-BEAMS ИЛИ I-JOISTS)</t>
  </si>
  <si>
    <r>
      <rPr>
        <vertAlign val="superscript"/>
        <sz val="10"/>
        <rFont val="Univers"/>
        <family val="2"/>
      </rPr>
      <t>1</t>
    </r>
    <r>
      <rPr>
        <sz val="10"/>
        <rFont val="Univers"/>
        <family val="2"/>
      </rPr>
      <t xml:space="preserve"> Пожалуйста, включите сюда </t>
    </r>
    <r>
      <rPr>
        <u/>
        <sz val="10"/>
        <rFont val="Univers"/>
        <family val="2"/>
      </rPr>
      <t>лиственные нетропические породы</t>
    </r>
    <r>
      <rPr>
        <sz val="10"/>
        <rFont val="Univers"/>
        <family val="2"/>
      </rPr>
      <t xml:space="preserve"> экспортируемые из тропических стран или импортируемые из тропических стран.</t>
    </r>
  </si>
  <si>
    <r>
      <rPr>
        <vertAlign val="superscript"/>
        <sz val="10"/>
        <rFont val="Univers"/>
        <family val="2"/>
      </rPr>
      <t xml:space="preserve">2 </t>
    </r>
    <r>
      <rPr>
        <sz val="10"/>
        <rFont val="Univers"/>
        <family val="2"/>
      </rPr>
      <t>Клееный брус (Glulam) , Перекрестно-клееные панели (CLT или X-lam) и Деревянные двутавровые балки (I-Beams или I-Joists) классифицируются как изделия из древесины, прошедшие вторичную обработку, но для упрощения отчетности включены в данную таблицу</t>
    </r>
  </si>
  <si>
    <t xml:space="preserve">Примечания:  Количество товара 3 единица обьема 1000 т,  количество товара 7 (шпонированные листы)  единица обьема 1000 т, количество товара 8.3 ( древесноволокнистые  плиты)  1000  кв. метр, количество товара 15 единица обьема 1000 т показано. </t>
  </si>
  <si>
    <t>ВОПРОСНИК ПО ЛЕСНОМУ СЕКТОРУ  CB3</t>
  </si>
  <si>
    <t>ИЗДЕЛИЯ ИЗ ДРЕВЕСИНЫ, ПРОШЕДШИЕ ВТОРИЧНУЮ ОБРАБОТКУ</t>
  </si>
  <si>
    <t>Укажите валюту и единицу стоимости (например, 1000 долл. США):______</t>
  </si>
  <si>
    <t>И М П О Р Т  СТОИМОСТЬ</t>
  </si>
  <si>
    <t>Э К С П О Р Т   СТОИМОСТЬ</t>
  </si>
  <si>
    <t>ПИЛОМАТЕРИАЛЫ, ПРОШЕДШИЕ ДОПОЛНИТЕЛЬНУЮ ОБРАБОТКУ</t>
  </si>
  <si>
    <t>13.1.C</t>
  </si>
  <si>
    <t>13.1.NC</t>
  </si>
  <si>
    <t>13.1.NC.T</t>
  </si>
  <si>
    <t>ДЕРЕВЯННАЯ ТАРА</t>
  </si>
  <si>
    <t>ИЗДЕЛИЯ ИЗ ДРЕВЕСИНЫ БЫТОВОГО/ДЕКОРАТИВНОГО НАЗНАЧЕНИЯ</t>
  </si>
  <si>
    <r>
      <t>ПЛОТНИЧНЫЕ И СТОЛЯРНЫЕ СТРОИТЕЛЬНЫЕ ДЕРЕВЯННЫЕ ИЗДЕЛИЯ</t>
    </r>
    <r>
      <rPr>
        <b/>
        <vertAlign val="superscript"/>
        <sz val="11"/>
        <color rgb="FFFF0000"/>
        <rFont val="Univers"/>
        <family val="2"/>
      </rPr>
      <t>1</t>
    </r>
  </si>
  <si>
    <t>ДЕРЕВЯННАЯ МЕБЕЛЬ</t>
  </si>
  <si>
    <t>СБОРНЫЕ СТРОИТЕЛЬНЫЕ КОНСТРУКЦИИ ИЗ ДРЕВЕСИНЫ</t>
  </si>
  <si>
    <t>ПРОЧИЕ ГОТОВЫЕ ДЕРЕВЯННЫЕ ИЗДЕЛИЯ</t>
  </si>
  <si>
    <t>БУМАЖНЫЕ ИЗДЕЛИЯ ВТОРИЧНОЙ ОБРАБОТКИ</t>
  </si>
  <si>
    <t>МНОГОСЛОЙНЫЕ БУМАГА И КАРТОН</t>
  </si>
  <si>
    <t>ИЗДЕЛИЯ ИЗ БУМАГИ И ЦЕЛЛЮЛОЗНОЙ МАССЫ СО СПЕЦИАЛЬНЫМ ПОКРЫТИЕМ</t>
  </si>
  <si>
    <t>БЫТОВАЯ И ГИГИЕНИЧЕСКАЯ БУМАГА, ГОТОВАЯ К ИСПОЛЬЗОВАНИЮ</t>
  </si>
  <si>
    <t>УПАКОВОЧНЫЕ КОРОБКИ, ЯЩИКИ И Т.Д.</t>
  </si>
  <si>
    <t>ПРОЧИЕ ИЗДЕЛИЯ ИЗ БУМАГИ И КАРТОНА, ГОТОВЫЕ К ИСПОЛЬЗОВАНИЮ</t>
  </si>
  <si>
    <t>14.5.1</t>
  </si>
  <si>
    <t>в том числе ПЕЧАТНАЯ И ПИСЧАЯ БУМАГА, ГОТОВАЯ К ИСПОЛЬЗОВАНИЮ</t>
  </si>
  <si>
    <t>14.5.2</t>
  </si>
  <si>
    <t>в том числе ЛИТЫЕ ИЛИ ПРЕССОВАННЫЕ ИЗДЕЛИЯ ИЗ БУМАЖНОЙ МАССЫ</t>
  </si>
  <si>
    <t>14.5.3</t>
  </si>
  <si>
    <t>в том числе ФИЛЬТРОВАЛЬНЫЕ БУМАГА И КАРТОН, ГОТОВЫЕ К ИСПОЛЬЗОВАНИЮ</t>
  </si>
  <si>
    <r>
      <rPr>
        <vertAlign val="superscript"/>
        <sz val="10"/>
        <color rgb="FF000000"/>
        <rFont val="Univers"/>
        <family val="2"/>
      </rPr>
      <t>1</t>
    </r>
    <r>
      <rPr>
        <sz val="10"/>
        <color rgb="FF000000"/>
        <rFont val="Univers"/>
        <family val="2"/>
      </rPr>
      <t xml:space="preserve"> В феврале 2023 года это определение было пересмотрено и больше не включает такие товары, как клееный брус (glulam), перекрестно-клееные панели (CLT или X-lam) и деревянные двутавровые балки (I-Beams или I-Joists), которые стали отдельными категориями Совместного вопросника (15.1, 15.2 and 16). Данный пересмотр соответствует изменению категорий товаров в обновленной ГС2022.  </t>
    </r>
  </si>
  <si>
    <t>ТОРГОВЛЯ СТРАН ЕЭК/ЕС В РАЗБИВКЕ ПО ПОРОДАМ</t>
  </si>
  <si>
    <t>Проверьте:</t>
  </si>
  <si>
    <t>Торговля круглым лесом и пиломатериалами в разбивке по породам</t>
  </si>
  <si>
    <t>- являются ли данные, заполненные на данном листе и листе СВ2, одинаковыми</t>
  </si>
  <si>
    <t>- чтобы подкатегории не превышали общее значение</t>
  </si>
  <si>
    <t>Export</t>
  </si>
  <si>
    <t>Классификация</t>
  </si>
  <si>
    <t>Единицы</t>
  </si>
  <si>
    <t>ГС 2022</t>
  </si>
  <si>
    <t>КН 2022</t>
  </si>
  <si>
    <t>4403.11/21/22/23/24/25/26</t>
  </si>
  <si>
    <t>Деловой круглый лес, хвойные породы</t>
  </si>
  <si>
    <t>4403.21/22</t>
  </si>
  <si>
    <r>
      <t>в том числе: cосна (</t>
    </r>
    <r>
      <rPr>
        <i/>
        <sz val="11"/>
        <rFont val="Univers"/>
        <family val="2"/>
      </rPr>
      <t>Pinus</t>
    </r>
    <r>
      <rPr>
        <sz val="11"/>
        <rFont val="Univers"/>
        <family val="2"/>
      </rPr>
      <t xml:space="preserve"> spp.)</t>
    </r>
  </si>
  <si>
    <t>4403 21 10</t>
  </si>
  <si>
    <t xml:space="preserve">Пиловочник и фанерный кряж </t>
  </si>
  <si>
    <t>4403 21 90
4403 22 00</t>
  </si>
  <si>
    <t xml:space="preserve">Балансовая древесина и прочие сортименты делового круглого леса </t>
  </si>
  <si>
    <t>4403.23/24</t>
  </si>
  <si>
    <r>
      <t>в том числе: пихта/ель (</t>
    </r>
    <r>
      <rPr>
        <i/>
        <sz val="11"/>
        <rFont val="Univers"/>
        <family val="2"/>
      </rPr>
      <t>Abies</t>
    </r>
    <r>
      <rPr>
        <sz val="11"/>
        <rFont val="Univers"/>
        <family val="2"/>
      </rPr>
      <t xml:space="preserve"> spp., </t>
    </r>
    <r>
      <rPr>
        <i/>
        <sz val="11"/>
        <rFont val="Univers"/>
        <family val="2"/>
      </rPr>
      <t>Picea</t>
    </r>
    <r>
      <rPr>
        <sz val="11"/>
        <rFont val="Univers"/>
        <family val="2"/>
      </rPr>
      <t xml:space="preserve"> spp.)</t>
    </r>
  </si>
  <si>
    <t>4403 23 10</t>
  </si>
  <si>
    <t>4403 23 90  
4403 24 00</t>
  </si>
  <si>
    <r>
      <t>4403.12/41/</t>
    </r>
    <r>
      <rPr>
        <sz val="11"/>
        <color rgb="FFFF0000"/>
        <rFont val="Univers"/>
        <family val="2"/>
      </rPr>
      <t>42</t>
    </r>
    <r>
      <rPr>
        <sz val="11"/>
        <rFont val="Univers"/>
        <family val="2"/>
      </rPr>
      <t>/49/91/93/94
4403.95/96/97/98/99</t>
    </r>
  </si>
  <si>
    <t>Деловой круглый лес, лиственные породы</t>
  </si>
  <si>
    <r>
      <rPr>
        <sz val="11"/>
        <color rgb="FFFF0000"/>
        <rFont val="Univers"/>
        <family val="2"/>
      </rPr>
      <t xml:space="preserve">ex4403.12 </t>
    </r>
    <r>
      <rPr>
        <sz val="11"/>
        <rFont val="Univers"/>
        <family val="2"/>
      </rPr>
      <t>4403.91</t>
    </r>
  </si>
  <si>
    <r>
      <t>в том числе: дуб (</t>
    </r>
    <r>
      <rPr>
        <i/>
        <sz val="11"/>
        <rFont val="Univers"/>
        <family val="2"/>
      </rPr>
      <t xml:space="preserve">Quercus </t>
    </r>
    <r>
      <rPr>
        <sz val="11"/>
        <rFont val="Univers"/>
        <family val="2"/>
      </rPr>
      <t>spp</t>
    </r>
    <r>
      <rPr>
        <i/>
        <sz val="11"/>
        <rFont val="Univers"/>
        <family val="2"/>
      </rPr>
      <t>.</t>
    </r>
    <r>
      <rPr>
        <sz val="11"/>
        <rFont val="Univers"/>
        <family val="2"/>
      </rPr>
      <t>)</t>
    </r>
  </si>
  <si>
    <r>
      <rPr>
        <sz val="11"/>
        <color rgb="FFFF0000"/>
        <rFont val="Univers"/>
        <family val="2"/>
      </rPr>
      <t>ex4403.12</t>
    </r>
    <r>
      <rPr>
        <sz val="11"/>
        <rFont val="Univers"/>
        <family val="2"/>
      </rPr>
      <t xml:space="preserve"> 4403.93/94</t>
    </r>
  </si>
  <si>
    <r>
      <t>в том числе: бук (</t>
    </r>
    <r>
      <rPr>
        <i/>
        <sz val="11"/>
        <rFont val="Univers"/>
        <family val="2"/>
      </rPr>
      <t xml:space="preserve">Fagus </t>
    </r>
    <r>
      <rPr>
        <sz val="11"/>
        <rFont val="Univers"/>
        <family val="2"/>
      </rPr>
      <t>spp</t>
    </r>
    <r>
      <rPr>
        <i/>
        <sz val="11"/>
        <rFont val="Univers"/>
        <family val="2"/>
      </rPr>
      <t>.</t>
    </r>
    <r>
      <rPr>
        <sz val="11"/>
        <rFont val="Univers"/>
        <family val="2"/>
      </rPr>
      <t>)</t>
    </r>
  </si>
  <si>
    <r>
      <rPr>
        <sz val="11"/>
        <color rgb="FFFF0000"/>
        <rFont val="Univers"/>
        <family val="2"/>
      </rPr>
      <t>ex4403.12</t>
    </r>
    <r>
      <rPr>
        <sz val="11"/>
        <rFont val="Univers"/>
        <family val="2"/>
      </rPr>
      <t xml:space="preserve"> 4403.95/96</t>
    </r>
  </si>
  <si>
    <r>
      <t>в том числе: береза (</t>
    </r>
    <r>
      <rPr>
        <i/>
        <sz val="11"/>
        <rFont val="Univers"/>
        <family val="2"/>
      </rPr>
      <t xml:space="preserve">Betula </t>
    </r>
    <r>
      <rPr>
        <sz val="11"/>
        <rFont val="Univers"/>
        <family val="2"/>
      </rPr>
      <t>spp</t>
    </r>
    <r>
      <rPr>
        <i/>
        <sz val="11"/>
        <rFont val="Univers"/>
        <family val="2"/>
      </rPr>
      <t>.</t>
    </r>
    <r>
      <rPr>
        <sz val="11"/>
        <rFont val="Univers"/>
        <family val="2"/>
      </rPr>
      <t>)</t>
    </r>
  </si>
  <si>
    <t>4403 95 10</t>
  </si>
  <si>
    <r>
      <rPr>
        <sz val="11"/>
        <color rgb="FFFF0000"/>
        <rFont val="Univers"/>
        <family val="2"/>
      </rPr>
      <t xml:space="preserve">ex4403 12 00 </t>
    </r>
    <r>
      <rPr>
        <sz val="11"/>
        <rFont val="Univers"/>
        <family val="2"/>
      </rPr>
      <t>4403 95 90
4403 96 00</t>
    </r>
  </si>
  <si>
    <r>
      <rPr>
        <sz val="11"/>
        <color rgb="FFFF0000"/>
        <rFont val="Univers"/>
        <family val="2"/>
      </rPr>
      <t>ex4403.12</t>
    </r>
    <r>
      <rPr>
        <sz val="11"/>
        <rFont val="Univers"/>
        <family val="2"/>
      </rPr>
      <t xml:space="preserve"> 4403.97</t>
    </r>
  </si>
  <si>
    <r>
      <t>в том числе: тополь/осина (</t>
    </r>
    <r>
      <rPr>
        <i/>
        <sz val="11"/>
        <rFont val="Univers"/>
        <family val="2"/>
      </rPr>
      <t xml:space="preserve">Populus </t>
    </r>
    <r>
      <rPr>
        <sz val="11"/>
        <rFont val="Univers"/>
        <family val="2"/>
      </rPr>
      <t>spp</t>
    </r>
    <r>
      <rPr>
        <i/>
        <sz val="11"/>
        <rFont val="Univers"/>
        <family val="2"/>
      </rPr>
      <t>.</t>
    </r>
    <r>
      <rPr>
        <sz val="11"/>
        <rFont val="Univers"/>
        <family val="2"/>
      </rPr>
      <t>)</t>
    </r>
  </si>
  <si>
    <r>
      <rPr>
        <sz val="11"/>
        <color rgb="FFFF0000"/>
        <rFont val="Univers"/>
        <family val="2"/>
      </rPr>
      <t>ex4403.12</t>
    </r>
    <r>
      <rPr>
        <sz val="11"/>
        <rFont val="Univers"/>
        <family val="2"/>
      </rPr>
      <t xml:space="preserve"> 4403.98</t>
    </r>
  </si>
  <si>
    <r>
      <t>в том числе: эвкалипт (</t>
    </r>
    <r>
      <rPr>
        <i/>
        <sz val="11"/>
        <rFont val="Univers"/>
        <family val="2"/>
      </rPr>
      <t xml:space="preserve">Eucalyptus </t>
    </r>
    <r>
      <rPr>
        <sz val="11"/>
        <rFont val="Univers"/>
        <family val="2"/>
      </rPr>
      <t>spp</t>
    </r>
    <r>
      <rPr>
        <i/>
        <sz val="11"/>
        <rFont val="Univers"/>
        <family val="2"/>
      </rPr>
      <t>.</t>
    </r>
    <r>
      <rPr>
        <sz val="11"/>
        <rFont val="Univers"/>
        <family val="2"/>
      </rPr>
      <t>)</t>
    </r>
  </si>
  <si>
    <r>
      <t>4406.11/91  4407.11/12/</t>
    </r>
    <r>
      <rPr>
        <sz val="11"/>
        <color rgb="FFFF0000"/>
        <rFont val="Univers"/>
        <family val="2"/>
      </rPr>
      <t>13/14</t>
    </r>
    <r>
      <rPr>
        <sz val="11"/>
        <rFont val="Univers"/>
        <family val="2"/>
      </rPr>
      <t>/19</t>
    </r>
  </si>
  <si>
    <t>Пиломатериалы хвойных пород</t>
  </si>
  <si>
    <r>
      <t xml:space="preserve">4407.11 </t>
    </r>
    <r>
      <rPr>
        <sz val="11"/>
        <color rgb="FFFF0000"/>
        <rFont val="Univers"/>
        <family val="2"/>
      </rPr>
      <t>ex4407.13</t>
    </r>
    <r>
      <rPr>
        <sz val="11"/>
        <rFont val="Univers"/>
        <family val="2"/>
      </rPr>
      <t xml:space="preserve"> </t>
    </r>
    <r>
      <rPr>
        <sz val="11"/>
        <color rgb="FFFF0000"/>
        <rFont val="Univers"/>
        <family val="2"/>
      </rPr>
      <t>ex4406.11/91</t>
    </r>
  </si>
  <si>
    <r>
      <t xml:space="preserve">в том числе: сосна </t>
    </r>
    <r>
      <rPr>
        <i/>
        <sz val="11"/>
        <rFont val="Univers"/>
        <family val="2"/>
      </rPr>
      <t>(Pinus</t>
    </r>
    <r>
      <rPr>
        <sz val="11"/>
        <rFont val="Univers"/>
        <family val="2"/>
      </rPr>
      <t xml:space="preserve"> spp.)</t>
    </r>
  </si>
  <si>
    <r>
      <t xml:space="preserve">4407.12 </t>
    </r>
    <r>
      <rPr>
        <sz val="11"/>
        <color rgb="FFFF0000"/>
        <rFont val="Univers"/>
        <family val="2"/>
      </rPr>
      <t>ex4407.13/14</t>
    </r>
    <r>
      <rPr>
        <sz val="11"/>
        <rFont val="Univers"/>
        <family val="2"/>
      </rPr>
      <t xml:space="preserve"> </t>
    </r>
    <r>
      <rPr>
        <sz val="11"/>
        <color rgb="FFFF0000"/>
        <rFont val="Univers"/>
        <family val="2"/>
      </rPr>
      <t>ex4406.11/91</t>
    </r>
  </si>
  <si>
    <r>
      <t xml:space="preserve">в том числе: пихта/ель </t>
    </r>
    <r>
      <rPr>
        <i/>
        <sz val="11"/>
        <rFont val="Univers"/>
        <family val="2"/>
      </rPr>
      <t>(Abies</t>
    </r>
    <r>
      <rPr>
        <sz val="11"/>
        <rFont val="Univers"/>
        <family val="2"/>
      </rPr>
      <t xml:space="preserve"> spp., </t>
    </r>
    <r>
      <rPr>
        <i/>
        <sz val="11"/>
        <rFont val="Univers"/>
        <family val="2"/>
      </rPr>
      <t>Picea</t>
    </r>
    <r>
      <rPr>
        <sz val="11"/>
        <rFont val="Univers"/>
        <family val="2"/>
      </rPr>
      <t xml:space="preserve"> spp.)</t>
    </r>
  </si>
  <si>
    <r>
      <t>4406.12/92  4407.21/22/</t>
    </r>
    <r>
      <rPr>
        <sz val="11"/>
        <color rgb="FFFF0000"/>
        <rFont val="Univers"/>
        <family val="2"/>
      </rPr>
      <t>23</t>
    </r>
    <r>
      <rPr>
        <sz val="11"/>
        <rFont val="Univers"/>
        <family val="2"/>
      </rPr>
      <t>/25/26/27/28/29/ 91/92/93/94/95/96/97/99</t>
    </r>
  </si>
  <si>
    <t>Пиломатериалы лиственных пород</t>
  </si>
  <si>
    <r>
      <rPr>
        <sz val="11"/>
        <color rgb="FFFF0000"/>
        <rFont val="Univers"/>
        <family val="2"/>
      </rPr>
      <t>ex4406.12/92</t>
    </r>
    <r>
      <rPr>
        <sz val="11"/>
        <rFont val="Univers"/>
        <family val="2"/>
      </rPr>
      <t xml:space="preserve"> 4407.91</t>
    </r>
  </si>
  <si>
    <r>
      <t>в том числе: дуб (</t>
    </r>
    <r>
      <rPr>
        <i/>
        <sz val="11"/>
        <rFont val="Univers"/>
        <family val="2"/>
      </rPr>
      <t>Quercus spp.</t>
    </r>
    <r>
      <rPr>
        <sz val="11"/>
        <rFont val="Univers"/>
        <family val="2"/>
      </rPr>
      <t>)</t>
    </r>
  </si>
  <si>
    <r>
      <rPr>
        <sz val="11"/>
        <color rgb="FFFF0000"/>
        <rFont val="Univers"/>
        <family val="2"/>
      </rPr>
      <t>ex4406.12/92</t>
    </r>
    <r>
      <rPr>
        <sz val="11"/>
        <rFont val="Univers"/>
        <family val="2"/>
      </rPr>
      <t xml:space="preserve"> 4407.92</t>
    </r>
  </si>
  <si>
    <r>
      <t>в том числе: бук (</t>
    </r>
    <r>
      <rPr>
        <i/>
        <sz val="11"/>
        <rFont val="Univers"/>
        <family val="2"/>
      </rPr>
      <t>Fagus spp.</t>
    </r>
    <r>
      <rPr>
        <sz val="11"/>
        <rFont val="Univers"/>
        <family val="2"/>
      </rPr>
      <t>)</t>
    </r>
  </si>
  <si>
    <r>
      <rPr>
        <sz val="11"/>
        <color rgb="FFFF0000"/>
        <rFont val="Univers"/>
        <family val="2"/>
      </rPr>
      <t>ex4406.12/92</t>
    </r>
    <r>
      <rPr>
        <sz val="11"/>
        <rFont val="Univers"/>
        <family val="2"/>
      </rPr>
      <t xml:space="preserve"> 4407.93</t>
    </r>
  </si>
  <si>
    <r>
      <t>в том числе: клен (</t>
    </r>
    <r>
      <rPr>
        <i/>
        <sz val="11"/>
        <rFont val="Univers"/>
        <family val="2"/>
      </rPr>
      <t>Acer spp.</t>
    </r>
    <r>
      <rPr>
        <sz val="11"/>
        <rFont val="Univers"/>
        <family val="2"/>
      </rPr>
      <t>)</t>
    </r>
  </si>
  <si>
    <r>
      <rPr>
        <sz val="11"/>
        <color rgb="FFFF0000"/>
        <rFont val="Univers"/>
        <family val="2"/>
      </rPr>
      <t>ex4406.12/92</t>
    </r>
    <r>
      <rPr>
        <sz val="11"/>
        <rFont val="Univers"/>
        <family val="2"/>
      </rPr>
      <t xml:space="preserve"> 4407.94</t>
    </r>
  </si>
  <si>
    <r>
      <t>в том числе: вишня (</t>
    </r>
    <r>
      <rPr>
        <i/>
        <sz val="11"/>
        <rFont val="Univers"/>
        <family val="2"/>
      </rPr>
      <t>Prunus spp.</t>
    </r>
    <r>
      <rPr>
        <sz val="11"/>
        <rFont val="Univers"/>
        <family val="2"/>
      </rPr>
      <t>)</t>
    </r>
  </si>
  <si>
    <r>
      <rPr>
        <sz val="11"/>
        <color rgb="FFFF0000"/>
        <rFont val="Univers"/>
        <family val="2"/>
      </rPr>
      <t>ex4406.12/92</t>
    </r>
    <r>
      <rPr>
        <sz val="11"/>
        <rFont val="Univers"/>
        <family val="2"/>
      </rPr>
      <t xml:space="preserve"> 4407.95</t>
    </r>
  </si>
  <si>
    <r>
      <t>в том числе: ясень (</t>
    </r>
    <r>
      <rPr>
        <i/>
        <sz val="11"/>
        <rFont val="Univers"/>
        <family val="2"/>
      </rPr>
      <t>Fraxinus spp.</t>
    </r>
    <r>
      <rPr>
        <sz val="11"/>
        <rFont val="Univers"/>
        <family val="2"/>
      </rPr>
      <t>)</t>
    </r>
  </si>
  <si>
    <r>
      <rPr>
        <sz val="11"/>
        <color rgb="FFFF0000"/>
        <rFont val="Univers"/>
        <family val="2"/>
      </rPr>
      <t xml:space="preserve">ex4406.12/92 </t>
    </r>
    <r>
      <rPr>
        <sz val="11"/>
        <rFont val="Univers"/>
        <family val="2"/>
      </rPr>
      <t>4407.96</t>
    </r>
  </si>
  <si>
    <r>
      <t>в том числе: береза (</t>
    </r>
    <r>
      <rPr>
        <i/>
        <sz val="11"/>
        <rFont val="Univers"/>
        <family val="2"/>
      </rPr>
      <t>Betula</t>
    </r>
    <r>
      <rPr>
        <sz val="11"/>
        <rFont val="Univers"/>
        <family val="2"/>
      </rPr>
      <t xml:space="preserve"> spp.)</t>
    </r>
  </si>
  <si>
    <r>
      <rPr>
        <sz val="11"/>
        <color rgb="FFFF0000"/>
        <rFont val="Univers"/>
        <family val="2"/>
      </rPr>
      <t>ex4406.12/92</t>
    </r>
    <r>
      <rPr>
        <sz val="11"/>
        <rFont val="Univers"/>
        <family val="2"/>
      </rPr>
      <t xml:space="preserve"> 4407.97</t>
    </r>
  </si>
  <si>
    <r>
      <t>в том числе: тополь/осина (</t>
    </r>
    <r>
      <rPr>
        <i/>
        <sz val="11"/>
        <rFont val="Univers"/>
        <family val="2"/>
      </rPr>
      <t>Populus</t>
    </r>
    <r>
      <rPr>
        <sz val="11"/>
        <rFont val="Univers"/>
        <family val="2"/>
      </rPr>
      <t xml:space="preserve"> spp.)</t>
    </r>
  </si>
  <si>
    <t>Ячейки светло-голубого цвета предлагается заполнить лишь странам ЕС с использованием Комбинированной номенклатуры. Другие страны могут также заполнить эти ячейки, если позволяет номенклатура их торговой классификации.</t>
  </si>
  <si>
    <t>Коды "ex" означают, что используется лишь часть кода торговой классификации.</t>
  </si>
  <si>
    <t>Просьба принять во внимание, что информация о торговле лесоматериалами тропических пород затрагивается в вопроснике МОТД 2, который заполняется странами-членами МОТД.</t>
  </si>
  <si>
    <r>
      <t>м</t>
    </r>
    <r>
      <rPr>
        <vertAlign val="superscript"/>
        <sz val="12"/>
        <rFont val="Univers"/>
        <family val="2"/>
      </rPr>
      <t>3</t>
    </r>
    <r>
      <rPr>
        <sz val="12"/>
        <rFont val="Univers"/>
        <family val="2"/>
      </rPr>
      <t xml:space="preserve"> = плотные кубические метры</t>
    </r>
  </si>
  <si>
    <r>
      <t>м</t>
    </r>
    <r>
      <rPr>
        <vertAlign val="superscript"/>
        <sz val="12"/>
        <rFont val="Univers"/>
        <family val="2"/>
      </rPr>
      <t>3</t>
    </r>
    <r>
      <rPr>
        <sz val="12"/>
        <rFont val="Univers"/>
        <family val="2"/>
      </rPr>
      <t>бк = плотные кубические метры без коры (т.е. исключая кору)</t>
    </r>
  </si>
  <si>
    <t>%</t>
  </si>
  <si>
    <t>Min:</t>
  </si>
  <si>
    <t>Max:</t>
  </si>
  <si>
    <t>Notes</t>
  </si>
  <si>
    <t>JQ1</t>
  </si>
  <si>
    <t>Country</t>
  </si>
  <si>
    <t>Flow</t>
  </si>
  <si>
    <t>P.OB</t>
  </si>
  <si>
    <t>1000 m3</t>
  </si>
  <si>
    <t>1</t>
  </si>
  <si>
    <t>1_C</t>
  </si>
  <si>
    <t>1_NC</t>
  </si>
  <si>
    <t>1_1</t>
  </si>
  <si>
    <t>1_1_C</t>
  </si>
  <si>
    <t>1_1_NC</t>
  </si>
  <si>
    <t>1_2</t>
  </si>
  <si>
    <t>1_2_C</t>
  </si>
  <si>
    <t>1_2_NC</t>
  </si>
  <si>
    <t>1_2_1</t>
  </si>
  <si>
    <t>1_2_1_C</t>
  </si>
  <si>
    <t>1_2_1_NC</t>
  </si>
  <si>
    <t>1_2_2</t>
  </si>
  <si>
    <t>1_2_2_C</t>
  </si>
  <si>
    <t>1_2_2_NC</t>
  </si>
  <si>
    <t>1_2_3</t>
  </si>
  <si>
    <t>1_2_3_C</t>
  </si>
  <si>
    <t>1_2_3_NC</t>
  </si>
  <si>
    <t>P</t>
  </si>
  <si>
    <t>3_1</t>
  </si>
  <si>
    <t>3_2</t>
  </si>
  <si>
    <t>4_1</t>
  </si>
  <si>
    <t>4_2</t>
  </si>
  <si>
    <t>5_C</t>
  </si>
  <si>
    <t>5_NC</t>
  </si>
  <si>
    <t>5_NC_T</t>
  </si>
  <si>
    <t>6_1</t>
  </si>
  <si>
    <t>6_1_C</t>
  </si>
  <si>
    <t>6_1_NC</t>
  </si>
  <si>
    <t>6_1_NC_T</t>
  </si>
  <si>
    <t>6_2</t>
  </si>
  <si>
    <t>6_2_C</t>
  </si>
  <si>
    <t>6_2_NC</t>
  </si>
  <si>
    <t>6_2_NC_T</t>
  </si>
  <si>
    <t>6_3</t>
  </si>
  <si>
    <t>6_3_1</t>
  </si>
  <si>
    <t>6_4</t>
  </si>
  <si>
    <t>6_4_1</t>
  </si>
  <si>
    <t>6_4_2</t>
  </si>
  <si>
    <t>6_4_3</t>
  </si>
  <si>
    <t>7_1</t>
  </si>
  <si>
    <t>7_2</t>
  </si>
  <si>
    <t>7_3</t>
  </si>
  <si>
    <t>7_3_1</t>
  </si>
  <si>
    <t>7_3_2</t>
  </si>
  <si>
    <t>7_3_3</t>
  </si>
  <si>
    <t>7_3_4</t>
  </si>
  <si>
    <t>7_4</t>
  </si>
  <si>
    <t>8_1</t>
  </si>
  <si>
    <t>8_2</t>
  </si>
  <si>
    <t>10_1</t>
  </si>
  <si>
    <t>10_1_1</t>
  </si>
  <si>
    <t>10_1_2</t>
  </si>
  <si>
    <t>10_1_3</t>
  </si>
  <si>
    <t>10_1_4</t>
  </si>
  <si>
    <t>10_2</t>
  </si>
  <si>
    <t>10_3</t>
  </si>
  <si>
    <t>10_3_1</t>
  </si>
  <si>
    <t>10_3_2</t>
  </si>
  <si>
    <t>10_3_3</t>
  </si>
  <si>
    <t>10_3_4</t>
  </si>
  <si>
    <t>10_4</t>
  </si>
  <si>
    <t>JQ2</t>
  </si>
  <si>
    <t>Q</t>
  </si>
  <si>
    <t>M</t>
  </si>
  <si>
    <t>€</t>
  </si>
  <si>
    <t>1000 NAC</t>
  </si>
  <si>
    <t>UV</t>
  </si>
  <si>
    <t>X</t>
  </si>
  <si>
    <t>1_2_NC_T</t>
  </si>
  <si>
    <t>JQ3</t>
  </si>
  <si>
    <t>11_1</t>
  </si>
  <si>
    <t>11_1_C</t>
  </si>
  <si>
    <t>11_1_NC</t>
  </si>
  <si>
    <t>11_1_NC_T</t>
  </si>
  <si>
    <t>11_2</t>
  </si>
  <si>
    <t>11_3</t>
  </si>
  <si>
    <t>11_4</t>
  </si>
  <si>
    <t>11_5</t>
  </si>
  <si>
    <t>11_6</t>
  </si>
  <si>
    <t>11_7</t>
  </si>
  <si>
    <t>11_7_1</t>
  </si>
  <si>
    <t>12_1</t>
  </si>
  <si>
    <t>12_2</t>
  </si>
  <si>
    <t>12_3</t>
  </si>
  <si>
    <t>12_4</t>
  </si>
  <si>
    <t>12_5</t>
  </si>
  <si>
    <t>12_6</t>
  </si>
  <si>
    <t>12_6_1</t>
  </si>
  <si>
    <t>12_6_2</t>
  </si>
  <si>
    <t>12_6_3</t>
  </si>
  <si>
    <t>12_7</t>
  </si>
  <si>
    <t>12_7_1</t>
  </si>
  <si>
    <t>12_7_2</t>
  </si>
  <si>
    <t>12_7_3</t>
  </si>
  <si>
    <t>ECEEU</t>
  </si>
  <si>
    <t>ST_1_2_C</t>
  </si>
  <si>
    <t>ST_1_2_C_1</t>
  </si>
  <si>
    <t>ST_1_2_C_1_1</t>
  </si>
  <si>
    <t>ST_1_2_C_1_2</t>
  </si>
  <si>
    <t>ST_1_2_C_1_3</t>
  </si>
  <si>
    <t>ST_1_2_C_2</t>
  </si>
  <si>
    <t>ST_1_2_C_2_1</t>
  </si>
  <si>
    <t>ST_1_2_C_2_2</t>
  </si>
  <si>
    <t>ST_1_2_C_2_3</t>
  </si>
  <si>
    <t>ST_1_2_C_3</t>
  </si>
  <si>
    <t>ST_1_2_NC</t>
  </si>
  <si>
    <t>ST_1_2_NC_1</t>
  </si>
  <si>
    <t>ST_1_2_NC_1_1</t>
  </si>
  <si>
    <t>ST_1_2_NC_1_2</t>
  </si>
  <si>
    <t>ST_1_2_NC_1_3</t>
  </si>
  <si>
    <t>ST_1_2_NC_2</t>
  </si>
  <si>
    <t>ST_1_2_NC_2_1</t>
  </si>
  <si>
    <t>ST_1_2_NC_2_2</t>
  </si>
  <si>
    <t>ST_1_2_NC_2_3</t>
  </si>
  <si>
    <t>ST_1_2_NC_3</t>
  </si>
  <si>
    <t>ST_1_2_NC_4</t>
  </si>
  <si>
    <t>ST_1_2_NC_5</t>
  </si>
  <si>
    <t>ST_5_C</t>
  </si>
  <si>
    <t>ST_5_C_1</t>
  </si>
  <si>
    <t>ST_5_C_2</t>
  </si>
  <si>
    <t>ST_5_NC</t>
  </si>
  <si>
    <t>ST_5_NC_1</t>
  </si>
  <si>
    <t>ST_5_NC_2</t>
  </si>
  <si>
    <t>ST_5_NC_3</t>
  </si>
  <si>
    <t>ST_5_NC_4</t>
  </si>
  <si>
    <t>ST_5_NC_5</t>
  </si>
  <si>
    <t>ST_5_NC_6</t>
  </si>
  <si>
    <t>ST_5_NC_7</t>
  </si>
  <si>
    <t>EU1</t>
  </si>
  <si>
    <t>EX_M</t>
  </si>
  <si>
    <t>EX_X</t>
  </si>
  <si>
    <t>EU2</t>
  </si>
  <si>
    <t>EU2_1</t>
  </si>
  <si>
    <t>EU2_1_C</t>
  </si>
  <si>
    <t>EU2_1_NC</t>
  </si>
  <si>
    <t>EU2_1_1</t>
  </si>
  <si>
    <t>EU2_1_1_C</t>
  </si>
  <si>
    <t>EU2_1_1_NC</t>
  </si>
  <si>
    <t>EU2_1_2</t>
  </si>
  <si>
    <t>EU2_1_2_C</t>
  </si>
  <si>
    <t>EU2_1_2_NC</t>
  </si>
  <si>
    <t>EU2_1_3</t>
  </si>
  <si>
    <t>EU2_1_3_C</t>
  </si>
  <si>
    <t>EU2_1_3_NC</t>
  </si>
  <si>
    <t>Последний раз таблица была обновлена в 2016 году</t>
  </si>
  <si>
    <t>ВОПРОСНИК ПО ЛЕСНОМУ СЕКТОРУ CB1 (Прил. 1)</t>
  </si>
  <si>
    <t>Вывозки и Производство</t>
  </si>
  <si>
    <t>ПЕРЕХОДНЫЕ ТАБЛИЦЫ СООТВЕТСТВИЯ КОДОВ CPC Вер.2.1</t>
  </si>
  <si>
    <t>Классификация основных продуктов Вер. 2.1
(CPC Вер. 2.1)</t>
  </si>
  <si>
    <t>ВЫВОЗКИ КРУГЛОГО ЛЕСА (НЕОБРАБОТАННЫХ ЛЕСОМАТЕРИАЛОВ)</t>
  </si>
  <si>
    <t>031</t>
  </si>
  <si>
    <t>0313</t>
  </si>
  <si>
    <t>03131</t>
  </si>
  <si>
    <t>03132</t>
  </si>
  <si>
    <t>0311  0312</t>
  </si>
  <si>
    <t>0311</t>
  </si>
  <si>
    <t>0312</t>
  </si>
  <si>
    <t>ex0312</t>
  </si>
  <si>
    <t>ex03110  ex03120</t>
  </si>
  <si>
    <t>ex03110</t>
  </si>
  <si>
    <t>ex03120</t>
  </si>
  <si>
    <t>БАЛАНСОВАЯ ДРЕВЕСИНА, КРУГЛАЯ И КОЛОТАЯ (ВКЛЮЧАЯ ДРЕВЕСИНУ ДЛЯ ПРОИЗВОДСТВА СТРУЖЕЧНХ ПЛИТ, ПЛИТ С ОРИЕНТИРОВАННОЙ СТРУЖКОЙ (OSB) И ДРЕВЕСНОВОЛОКНИСТЫХ ПЛИТ)</t>
  </si>
  <si>
    <t>ПРОИЗВОДСТВО</t>
  </si>
  <si>
    <t>ex34510</t>
  </si>
  <si>
    <t>ex31230  ex39283</t>
  </si>
  <si>
    <t>ex31230</t>
  </si>
  <si>
    <t>ex39283</t>
  </si>
  <si>
    <t>39281  39282</t>
  </si>
  <si>
    <t>39281</t>
  </si>
  <si>
    <t>39282</t>
  </si>
  <si>
    <t>311  3132</t>
  </si>
  <si>
    <r>
      <t xml:space="preserve">31101 </t>
    </r>
    <r>
      <rPr>
        <b/>
        <sz val="11"/>
        <color rgb="FFFF0000"/>
        <rFont val="Univers"/>
        <family val="2"/>
      </rPr>
      <t xml:space="preserve"> ex31109  ex3132</t>
    </r>
  </si>
  <si>
    <r>
      <t>31102</t>
    </r>
    <r>
      <rPr>
        <b/>
        <sz val="11"/>
        <color rgb="FFFF0000"/>
        <rFont val="Univers"/>
        <family val="2"/>
      </rPr>
      <t xml:space="preserve">  ex31109  ex3132</t>
    </r>
  </si>
  <si>
    <t>ex31102  ex31109  ex3132</t>
  </si>
  <si>
    <t>3151</t>
  </si>
  <si>
    <t>31511</t>
  </si>
  <si>
    <t>31512</t>
  </si>
  <si>
    <t>ex31512</t>
  </si>
  <si>
    <t>3141  3142  3143  3144</t>
  </si>
  <si>
    <t>3141  3142</t>
  </si>
  <si>
    <t>31411  31421</t>
  </si>
  <si>
    <t>31412  31422</t>
  </si>
  <si>
    <t>ex31412  ex31422</t>
  </si>
  <si>
    <t>3143</t>
  </si>
  <si>
    <t>31432</t>
  </si>
  <si>
    <t>3144</t>
  </si>
  <si>
    <t>31442</t>
  </si>
  <si>
    <t>ex31441</t>
  </si>
  <si>
    <r>
      <t xml:space="preserve">ex31441  </t>
    </r>
    <r>
      <rPr>
        <b/>
        <sz val="11"/>
        <rFont val="Univers"/>
        <family val="2"/>
      </rPr>
      <t>31449</t>
    </r>
  </si>
  <si>
    <r>
      <rPr>
        <b/>
        <sz val="11"/>
        <rFont val="Univers"/>
        <family val="2"/>
      </rPr>
      <t xml:space="preserve">32111  32112  </t>
    </r>
    <r>
      <rPr>
        <b/>
        <sz val="11"/>
        <color indexed="10"/>
        <rFont val="Univers"/>
        <family val="2"/>
      </rPr>
      <t>ex32113</t>
    </r>
  </si>
  <si>
    <t>ex32113</t>
  </si>
  <si>
    <t>32112</t>
  </si>
  <si>
    <t>ex32112</t>
  </si>
  <si>
    <t>32111</t>
  </si>
  <si>
    <t>3924</t>
  </si>
  <si>
    <r>
      <t xml:space="preserve">3212  3213  32142  32143 </t>
    </r>
    <r>
      <rPr>
        <b/>
        <sz val="11"/>
        <color indexed="10"/>
        <rFont val="Univers"/>
        <family val="2"/>
      </rPr>
      <t xml:space="preserve"> ex32149</t>
    </r>
    <r>
      <rPr>
        <b/>
        <sz val="11"/>
        <rFont val="Univers"/>
        <family val="2"/>
      </rPr>
      <t xml:space="preserve">  32151  32198  </t>
    </r>
    <r>
      <rPr>
        <b/>
        <sz val="11"/>
        <color indexed="10"/>
        <rFont val="Univers"/>
        <family val="2"/>
      </rPr>
      <t>ex32199</t>
    </r>
  </si>
  <si>
    <r>
      <t xml:space="preserve">3212  </t>
    </r>
    <r>
      <rPr>
        <b/>
        <sz val="11"/>
        <color indexed="10"/>
        <rFont val="Univers"/>
        <family val="2"/>
      </rPr>
      <t>ex32143  ex32149</t>
    </r>
  </si>
  <si>
    <t>32121</t>
  </si>
  <si>
    <t>ex32129</t>
  </si>
  <si>
    <r>
      <rPr>
        <b/>
        <sz val="11"/>
        <rFont val="Univers"/>
        <family val="2"/>
      </rPr>
      <t>32122</t>
    </r>
    <r>
      <rPr>
        <b/>
        <sz val="11"/>
        <color indexed="10"/>
        <rFont val="Univers"/>
        <family val="2"/>
      </rPr>
      <t xml:space="preserve">  ex32129</t>
    </r>
  </si>
  <si>
    <t>ex32143  ex32149</t>
  </si>
  <si>
    <t>32131</t>
  </si>
  <si>
    <r>
      <rPr>
        <b/>
        <sz val="11"/>
        <rFont val="Univers"/>
        <family val="2"/>
      </rPr>
      <t xml:space="preserve">32132 </t>
    </r>
    <r>
      <rPr>
        <b/>
        <sz val="11"/>
        <color indexed="10"/>
        <rFont val="Univers"/>
        <family val="2"/>
      </rPr>
      <t xml:space="preserve"> ex32133  </t>
    </r>
    <r>
      <rPr>
        <b/>
        <sz val="11"/>
        <rFont val="Univers"/>
        <family val="2"/>
      </rPr>
      <t xml:space="preserve">32134  32135  </t>
    </r>
    <r>
      <rPr>
        <b/>
        <sz val="11"/>
        <color indexed="10"/>
        <rFont val="Univers"/>
        <family val="2"/>
      </rPr>
      <t xml:space="preserve">ex32136  ex32137  </t>
    </r>
    <r>
      <rPr>
        <b/>
        <sz val="11"/>
        <rFont val="Univers"/>
        <family val="2"/>
      </rPr>
      <t xml:space="preserve">32142  </t>
    </r>
    <r>
      <rPr>
        <b/>
        <sz val="11"/>
        <color rgb="FFFF0000"/>
        <rFont val="Univers"/>
        <family val="2"/>
      </rPr>
      <t xml:space="preserve">ex32143  ex32149  </t>
    </r>
    <r>
      <rPr>
        <b/>
        <sz val="11"/>
        <rFont val="Univers"/>
        <family val="2"/>
      </rPr>
      <t xml:space="preserve">32151 </t>
    </r>
    <r>
      <rPr>
        <b/>
        <sz val="11"/>
        <color indexed="10"/>
        <rFont val="Univers"/>
        <family val="2"/>
      </rPr>
      <t xml:space="preserve"> </t>
    </r>
  </si>
  <si>
    <r>
      <t xml:space="preserve">32132  32134  32135  </t>
    </r>
    <r>
      <rPr>
        <b/>
        <sz val="11"/>
        <color indexed="10"/>
        <rFont val="Univers"/>
        <family val="2"/>
      </rPr>
      <t>ex32136</t>
    </r>
  </si>
  <si>
    <t>ex32133  ex32136  ex32143  ex32149</t>
  </si>
  <si>
    <r>
      <t xml:space="preserve">ex32133  ex32136  ex32137  </t>
    </r>
    <r>
      <rPr>
        <b/>
        <sz val="11"/>
        <rFont val="Univers"/>
        <family val="2"/>
      </rPr>
      <t>32142  32151</t>
    </r>
  </si>
  <si>
    <t>ex32136</t>
  </si>
  <si>
    <r>
      <t xml:space="preserve">ex32149  ex32133  ex32136  ex32137  </t>
    </r>
    <r>
      <rPr>
        <b/>
        <sz val="11"/>
        <rFont val="Univers"/>
        <family val="2"/>
      </rPr>
      <t>32198</t>
    </r>
    <r>
      <rPr>
        <b/>
        <sz val="11"/>
        <color indexed="10"/>
        <rFont val="Univers"/>
        <family val="2"/>
      </rPr>
      <t xml:space="preserve">  ex32199</t>
    </r>
  </si>
  <si>
    <t>Примечания:</t>
  </si>
  <si>
    <r>
      <t>"</t>
    </r>
    <r>
      <rPr>
        <sz val="14"/>
        <color indexed="10"/>
        <rFont val="Univers"/>
        <family val="2"/>
      </rPr>
      <t>ex</t>
    </r>
    <r>
      <rPr>
        <sz val="14"/>
        <rFont val="Univers"/>
        <family val="2"/>
      </rPr>
      <t>" означает, что два кода не согласуются полностью друг с другом и что товарные позиции, определяемые кодами CPC Вер.2.1, применимы лишь частично.</t>
    </r>
  </si>
  <si>
    <r>
      <t>Например, "</t>
    </r>
    <r>
      <rPr>
        <sz val="14"/>
        <color indexed="10"/>
        <rFont val="Univers"/>
        <family val="2"/>
      </rPr>
      <t>ex31512</t>
    </r>
    <r>
      <rPr>
        <sz val="14"/>
        <rFont val="Univers"/>
        <family val="2"/>
      </rPr>
      <t>", относящийся к товару 7.NC.T, означает, что только часть кода 31512 CPC Вер.2.1 относится к шпону тропических пород.</t>
    </r>
  </si>
  <si>
    <t>В CPC, все подпозиции на более низком уровне агрегирования включаются только в том случае, если приводится четырехзначный цифровой код (например, 0313 включает 03131 и 03132).</t>
  </si>
  <si>
    <t>ВОПРОСНИК ПО ЛЕСНОМУ СЕКТОРУ CB2 (Прил. 2)</t>
  </si>
  <si>
    <t>ПЕРЕХОДНЫЕ ТАБЛИЦЫ СООТВЕТСТВИЯ КОДОВ ГС2022, ГС2017, ГС2012 и МСТК  Rev.4</t>
  </si>
  <si>
    <t>К л а с с и ф и к а ц и и</t>
  </si>
  <si>
    <t>ГС2022</t>
  </si>
  <si>
    <t>ГС2017</t>
  </si>
  <si>
    <t>ГС2012</t>
  </si>
  <si>
    <t>МСТК Rev.4</t>
  </si>
  <si>
    <t>4401.11/12  44.03</t>
  </si>
  <si>
    <t>4401.10  44.03</t>
  </si>
  <si>
    <t>245.01  247</t>
  </si>
  <si>
    <t>4401.11/12</t>
  </si>
  <si>
    <t>4401.10</t>
  </si>
  <si>
    <t>ex4401.10</t>
  </si>
  <si>
    <t>ex245.01</t>
  </si>
  <si>
    <r>
      <rPr>
        <b/>
        <sz val="14"/>
        <color indexed="10"/>
        <rFont val="Univers"/>
        <family val="2"/>
      </rPr>
      <t xml:space="preserve">ex4403.10  </t>
    </r>
    <r>
      <rPr>
        <b/>
        <sz val="14"/>
        <rFont val="Univers"/>
        <family val="2"/>
      </rPr>
      <t>4403.20</t>
    </r>
  </si>
  <si>
    <r>
      <rPr>
        <b/>
        <sz val="14"/>
        <color rgb="FFFF0000"/>
        <rFont val="Univers"/>
        <family val="2"/>
      </rPr>
      <t xml:space="preserve">ex247.3  </t>
    </r>
    <r>
      <rPr>
        <b/>
        <sz val="14"/>
        <rFont val="Univers"/>
        <family val="2"/>
      </rPr>
      <t>247.4</t>
    </r>
  </si>
  <si>
    <t>4403.12/41/42/49/91/93/94/95/96/97/98/99</t>
  </si>
  <si>
    <t>4403.12/41/49/91/93/94/95/96/97/98/99</t>
  </si>
  <si>
    <r>
      <rPr>
        <b/>
        <sz val="14"/>
        <color indexed="10"/>
        <rFont val="Univers"/>
        <family val="2"/>
      </rPr>
      <t xml:space="preserve">ex4403.10  </t>
    </r>
    <r>
      <rPr>
        <b/>
        <sz val="14"/>
        <rFont val="Univers"/>
        <family val="2"/>
      </rPr>
      <t>4403.41/49/91/92/99</t>
    </r>
  </si>
  <si>
    <r>
      <rPr>
        <b/>
        <sz val="14"/>
        <color rgb="FFFF0000"/>
        <rFont val="Univers"/>
        <family val="2"/>
      </rPr>
      <t xml:space="preserve">ex247.3  </t>
    </r>
    <r>
      <rPr>
        <b/>
        <sz val="14"/>
        <rFont val="Univers"/>
        <family val="2"/>
      </rPr>
      <t>247.5  247.9</t>
    </r>
  </si>
  <si>
    <r>
      <t>в том числе тропические породы</t>
    </r>
    <r>
      <rPr>
        <b/>
        <vertAlign val="superscript"/>
        <sz val="14"/>
        <color rgb="FFFF0000"/>
        <rFont val="Univers"/>
        <family val="2"/>
      </rPr>
      <t>1</t>
    </r>
  </si>
  <si>
    <r>
      <rPr>
        <b/>
        <sz val="14"/>
        <color rgb="FFFF0000"/>
        <rFont val="Univers"/>
        <family val="2"/>
      </rPr>
      <t>ex4403.12</t>
    </r>
    <r>
      <rPr>
        <b/>
        <sz val="14"/>
        <rFont val="Univers"/>
        <family val="2"/>
      </rPr>
      <t xml:space="preserve"> 4403.41/</t>
    </r>
    <r>
      <rPr>
        <b/>
        <sz val="14"/>
        <color rgb="FF0070C0"/>
        <rFont val="Univers"/>
        <family val="2"/>
      </rPr>
      <t>42</t>
    </r>
    <r>
      <rPr>
        <b/>
        <sz val="14"/>
        <rFont val="Univers"/>
        <family val="2"/>
      </rPr>
      <t>/49</t>
    </r>
  </si>
  <si>
    <t>4403.41/49</t>
  </si>
  <si>
    <r>
      <rPr>
        <b/>
        <sz val="14"/>
        <color rgb="FFFF0000"/>
        <rFont val="Univers"/>
        <family val="2"/>
      </rPr>
      <t xml:space="preserve">ex4403.10  </t>
    </r>
    <r>
      <rPr>
        <b/>
        <sz val="14"/>
        <rFont val="Univers"/>
        <family val="2"/>
      </rPr>
      <t xml:space="preserve">4403.41/49  </t>
    </r>
    <r>
      <rPr>
        <b/>
        <sz val="14"/>
        <color indexed="10"/>
        <rFont val="Univers"/>
        <family val="2"/>
      </rPr>
      <t>ex4403.99</t>
    </r>
  </si>
  <si>
    <r>
      <rPr>
        <b/>
        <sz val="14"/>
        <color rgb="FFFF0000"/>
        <rFont val="Univers"/>
        <family val="2"/>
      </rPr>
      <t xml:space="preserve">ex247.3  </t>
    </r>
    <r>
      <rPr>
        <b/>
        <sz val="14"/>
        <rFont val="Univers"/>
        <family val="2"/>
      </rPr>
      <t xml:space="preserve">247.5  </t>
    </r>
    <r>
      <rPr>
        <b/>
        <sz val="14"/>
        <color rgb="FFFF0000"/>
        <rFont val="Univers"/>
        <family val="2"/>
      </rPr>
      <t>ex247.9</t>
    </r>
  </si>
  <si>
    <t>4402.90</t>
  </si>
  <si>
    <t>ex245.02</t>
  </si>
  <si>
    <r>
      <t xml:space="preserve">4401.21/22  </t>
    </r>
    <r>
      <rPr>
        <b/>
        <sz val="14"/>
        <color rgb="FF0070C0"/>
        <rFont val="Univers"/>
        <family val="2"/>
      </rPr>
      <t>4401.41</t>
    </r>
    <r>
      <rPr>
        <b/>
        <sz val="14"/>
        <rFont val="Univers"/>
        <family val="2"/>
      </rPr>
      <t xml:space="preserve"> </t>
    </r>
    <r>
      <rPr>
        <b/>
        <sz val="14"/>
        <color rgb="FF0070C0"/>
        <rFont val="Univers"/>
        <family val="2"/>
      </rPr>
      <t>ex4401.49</t>
    </r>
  </si>
  <si>
    <r>
      <t xml:space="preserve">4401.21/22  </t>
    </r>
    <r>
      <rPr>
        <b/>
        <sz val="14"/>
        <color rgb="FFFF0000"/>
        <rFont val="Univers"/>
        <family val="2"/>
      </rPr>
      <t>ex4401.40</t>
    </r>
  </si>
  <si>
    <r>
      <rPr>
        <b/>
        <sz val="14"/>
        <rFont val="Univers"/>
        <family val="2"/>
      </rPr>
      <t xml:space="preserve">4401.21/22 </t>
    </r>
    <r>
      <rPr>
        <b/>
        <sz val="14"/>
        <color indexed="10"/>
        <rFont val="Univers"/>
        <family val="2"/>
      </rPr>
      <t xml:space="preserve"> ex4401.39</t>
    </r>
  </si>
  <si>
    <r>
      <rPr>
        <b/>
        <sz val="14"/>
        <rFont val="Univers"/>
        <family val="2"/>
      </rPr>
      <t xml:space="preserve">246.1  </t>
    </r>
    <r>
      <rPr>
        <b/>
        <sz val="14"/>
        <color rgb="FFFF0000"/>
        <rFont val="Univers"/>
        <family val="2"/>
      </rPr>
      <t>ex246.2</t>
    </r>
  </si>
  <si>
    <t>4401.21/22</t>
  </si>
  <si>
    <r>
      <rPr>
        <b/>
        <sz val="14"/>
        <color rgb="FF0070C0"/>
        <rFont val="Univers"/>
        <family val="2"/>
      </rPr>
      <t>4401.41</t>
    </r>
    <r>
      <rPr>
        <b/>
        <sz val="14"/>
        <color rgb="FFFF0000"/>
        <rFont val="Univers"/>
        <family val="2"/>
      </rPr>
      <t xml:space="preserve"> </t>
    </r>
    <r>
      <rPr>
        <b/>
        <sz val="14"/>
        <color rgb="FF0070C0"/>
        <rFont val="Univers"/>
        <family val="2"/>
      </rPr>
      <t xml:space="preserve">ex4401.49++ </t>
    </r>
  </si>
  <si>
    <t>ex4401.40++</t>
  </si>
  <si>
    <t>ex4401.39</t>
  </si>
  <si>
    <t>ex246.2</t>
  </si>
  <si>
    <t xml:space="preserve">ex4401.49++ </t>
  </si>
  <si>
    <r>
      <t>4401.31/</t>
    </r>
    <r>
      <rPr>
        <b/>
        <sz val="14"/>
        <color rgb="FF0070C0"/>
        <rFont val="Univers"/>
        <family val="2"/>
      </rPr>
      <t>32</t>
    </r>
    <r>
      <rPr>
        <b/>
        <sz val="14"/>
        <rFont val="Univers"/>
        <family val="2"/>
      </rPr>
      <t>/39</t>
    </r>
  </si>
  <si>
    <t>4401.31/39</t>
  </si>
  <si>
    <r>
      <rPr>
        <b/>
        <sz val="14"/>
        <rFont val="Univers"/>
        <family val="2"/>
      </rPr>
      <t xml:space="preserve">4401.31  </t>
    </r>
    <r>
      <rPr>
        <b/>
        <sz val="14"/>
        <color indexed="10"/>
        <rFont val="Univers"/>
        <family val="2"/>
      </rPr>
      <t>ex4401.39</t>
    </r>
  </si>
  <si>
    <r>
      <t>4401.</t>
    </r>
    <r>
      <rPr>
        <b/>
        <sz val="14"/>
        <color rgb="FF0070C0"/>
        <rFont val="Univers"/>
        <family val="2"/>
      </rPr>
      <t>32</t>
    </r>
    <r>
      <rPr>
        <b/>
        <sz val="14"/>
        <rFont val="Univers"/>
        <family val="2"/>
      </rPr>
      <t>/39</t>
    </r>
  </si>
  <si>
    <t>44.06  44.07</t>
  </si>
  <si>
    <t>248.1  248.2  248.4</t>
  </si>
  <si>
    <r>
      <t>4406.11/91  4407.11/12/</t>
    </r>
    <r>
      <rPr>
        <b/>
        <sz val="14"/>
        <color rgb="FF0070C0"/>
        <rFont val="Univers"/>
        <family val="2"/>
      </rPr>
      <t>13</t>
    </r>
    <r>
      <rPr>
        <b/>
        <sz val="14"/>
        <rFont val="Univers"/>
        <family val="2"/>
      </rPr>
      <t>/</t>
    </r>
    <r>
      <rPr>
        <b/>
        <sz val="14"/>
        <color rgb="FF0070C0"/>
        <rFont val="Univers"/>
        <family val="2"/>
      </rPr>
      <t>14</t>
    </r>
    <r>
      <rPr>
        <b/>
        <sz val="14"/>
        <rFont val="Univers"/>
        <family val="2"/>
      </rPr>
      <t>/19</t>
    </r>
  </si>
  <si>
    <t>4406.11/91  4407.11/12/19</t>
  </si>
  <si>
    <r>
      <rPr>
        <b/>
        <sz val="14"/>
        <color indexed="10"/>
        <rFont val="Univers"/>
        <family val="2"/>
      </rPr>
      <t>ex4406.10/90</t>
    </r>
    <r>
      <rPr>
        <b/>
        <sz val="14"/>
        <rFont val="Univers"/>
        <family val="2"/>
      </rPr>
      <t xml:space="preserve">  4407.10</t>
    </r>
  </si>
  <si>
    <r>
      <t xml:space="preserve">ex248.11  ex248.19  </t>
    </r>
    <r>
      <rPr>
        <b/>
        <sz val="14"/>
        <rFont val="Univers"/>
        <family val="2"/>
      </rPr>
      <t>248.2</t>
    </r>
  </si>
  <si>
    <r>
      <t>4406.12/92  4407.21/22/</t>
    </r>
    <r>
      <rPr>
        <b/>
        <sz val="14"/>
        <color rgb="FF0070C0"/>
        <rFont val="Univers"/>
        <family val="2"/>
      </rPr>
      <t>23</t>
    </r>
    <r>
      <rPr>
        <b/>
        <sz val="14"/>
        <rFont val="Univers"/>
        <family val="2"/>
      </rPr>
      <t>/25/26/27/28/29/91/92/93/94/95/96/97/99</t>
    </r>
  </si>
  <si>
    <t>4406.12/92  4407.21/22/25/26/27/28/29/91/92/93/94/95/96/97/99</t>
  </si>
  <si>
    <r>
      <rPr>
        <b/>
        <sz val="14"/>
        <color indexed="10"/>
        <rFont val="Univers"/>
        <family val="2"/>
      </rPr>
      <t xml:space="preserve">ex4406.10/90  </t>
    </r>
    <r>
      <rPr>
        <b/>
        <sz val="14"/>
        <rFont val="Univers"/>
        <family val="2"/>
      </rPr>
      <t>4407.21/22/25/26/27/28/29/91/92/93/94/95/99</t>
    </r>
  </si>
  <si>
    <r>
      <t xml:space="preserve">ex248.11  ex248.19  </t>
    </r>
    <r>
      <rPr>
        <b/>
        <sz val="14"/>
        <rFont val="Univers"/>
        <family val="2"/>
      </rPr>
      <t>248.4</t>
    </r>
  </si>
  <si>
    <r>
      <rPr>
        <b/>
        <sz val="14"/>
        <color rgb="FFFF0000"/>
        <rFont val="Univers"/>
        <family val="2"/>
      </rPr>
      <t xml:space="preserve">ex4406.12/92
</t>
    </r>
    <r>
      <rPr>
        <b/>
        <sz val="14"/>
        <rFont val="Univers"/>
        <family val="2"/>
      </rPr>
      <t>4407.21/22/</t>
    </r>
    <r>
      <rPr>
        <b/>
        <sz val="14"/>
        <color rgb="FF0070C0"/>
        <rFont val="Univers"/>
        <family val="2"/>
      </rPr>
      <t>23</t>
    </r>
    <r>
      <rPr>
        <b/>
        <sz val="14"/>
        <rFont val="Univers"/>
        <family val="2"/>
      </rPr>
      <t>/25/26/27/28/29</t>
    </r>
  </si>
  <si>
    <r>
      <rPr>
        <b/>
        <sz val="14"/>
        <color rgb="FFFF0000"/>
        <rFont val="Univers"/>
        <family val="2"/>
      </rPr>
      <t xml:space="preserve">
</t>
    </r>
    <r>
      <rPr>
        <b/>
        <sz val="14"/>
        <rFont val="Univers"/>
        <family val="2"/>
      </rPr>
      <t>4407.21/22/25/26/27/28/29</t>
    </r>
  </si>
  <si>
    <r>
      <t xml:space="preserve">ex4406.10/90  </t>
    </r>
    <r>
      <rPr>
        <b/>
        <sz val="14"/>
        <rFont val="Univers"/>
        <family val="2"/>
      </rPr>
      <t xml:space="preserve">4407.21/22/25/26/27/28/29  </t>
    </r>
    <r>
      <rPr>
        <b/>
        <sz val="14"/>
        <color indexed="10"/>
        <rFont val="Univers"/>
        <family val="2"/>
      </rPr>
      <t>ex4407.99</t>
    </r>
  </si>
  <si>
    <r>
      <t>ex248.11  ex248.19  ex</t>
    </r>
    <r>
      <rPr>
        <b/>
        <sz val="14"/>
        <rFont val="Univers"/>
        <family val="2"/>
      </rPr>
      <t>248.4</t>
    </r>
  </si>
  <si>
    <t>4408.10</t>
  </si>
  <si>
    <t>4408.31/39/90</t>
  </si>
  <si>
    <t>4408.31/39</t>
  </si>
  <si>
    <r>
      <rPr>
        <b/>
        <sz val="14"/>
        <rFont val="Univers"/>
        <family val="2"/>
      </rPr>
      <t xml:space="preserve">4408.31/39 </t>
    </r>
    <r>
      <rPr>
        <b/>
        <sz val="14"/>
        <color indexed="10"/>
        <rFont val="Univers"/>
        <family val="2"/>
      </rPr>
      <t xml:space="preserve"> ex4408.90</t>
    </r>
  </si>
  <si>
    <t>ex634.12</t>
  </si>
  <si>
    <t>44.10 44.11  4412.31/33/34/39/41/42/49/51/52/59/91/92/99</t>
  </si>
  <si>
    <t>44.10  44.11  4412.31/33/34/39/94/99</t>
  </si>
  <si>
    <t>44.10  44.11  4412.31/32/39/94/99</t>
  </si>
  <si>
    <t>634.22/23/31/33/39  634.5</t>
  </si>
  <si>
    <t>4412.31/33/34/39/41/42/49/51/52/59/91/92/99</t>
  </si>
  <si>
    <t>4412.31/33/34/39/94/99</t>
  </si>
  <si>
    <t>4412.31/32/39/94/99</t>
  </si>
  <si>
    <t>634.31/33/39</t>
  </si>
  <si>
    <t>4412.39/49/59/99</t>
  </si>
  <si>
    <r>
      <rPr>
        <b/>
        <sz val="14"/>
        <rFont val="Univers"/>
        <family val="2"/>
      </rPr>
      <t xml:space="preserve">4412.39 </t>
    </r>
    <r>
      <rPr>
        <b/>
        <sz val="14"/>
        <color indexed="10"/>
        <rFont val="Univers"/>
        <family val="2"/>
      </rPr>
      <t xml:space="preserve"> ex4412.94  ex4412.99</t>
    </r>
  </si>
  <si>
    <r>
      <rPr>
        <b/>
        <sz val="14"/>
        <rFont val="Univers"/>
        <family val="2"/>
      </rPr>
      <t xml:space="preserve">4412.39 </t>
    </r>
    <r>
      <rPr>
        <b/>
        <sz val="14"/>
        <color indexed="10"/>
        <rFont val="Univers"/>
        <family val="2"/>
      </rPr>
      <t xml:space="preserve"> ex4412.94  ex.4412.99</t>
    </r>
  </si>
  <si>
    <t>ex634.31  ex634.33  ex634.39</t>
  </si>
  <si>
    <t>4412.33/34/42/52/92</t>
  </si>
  <si>
    <r>
      <rPr>
        <b/>
        <sz val="14"/>
        <rFont val="Univers"/>
        <family val="2"/>
      </rPr>
      <t xml:space="preserve">4412.31/33/34 </t>
    </r>
    <r>
      <rPr>
        <b/>
        <sz val="14"/>
        <color indexed="10"/>
        <rFont val="Univers"/>
        <family val="2"/>
      </rPr>
      <t xml:space="preserve"> ex4412.94  ex4412.99</t>
    </r>
  </si>
  <si>
    <r>
      <rPr>
        <b/>
        <sz val="14"/>
        <rFont val="Univers"/>
        <family val="2"/>
      </rPr>
      <t xml:space="preserve">4412.31/32 </t>
    </r>
    <r>
      <rPr>
        <b/>
        <sz val="14"/>
        <color indexed="10"/>
        <rFont val="Univers"/>
        <family val="2"/>
      </rPr>
      <t xml:space="preserve"> ex4412.94  ex4412.99</t>
    </r>
  </si>
  <si>
    <t xml:space="preserve">4412.31/41/51/91 </t>
  </si>
  <si>
    <r>
      <rPr>
        <b/>
        <sz val="14"/>
        <rFont val="Univers"/>
        <family val="2"/>
      </rPr>
      <t xml:space="preserve">4412.31  </t>
    </r>
    <r>
      <rPr>
        <b/>
        <sz val="14"/>
        <color indexed="10"/>
        <rFont val="Univers"/>
        <family val="2"/>
      </rPr>
      <t>ex4412.94  ex4412.99</t>
    </r>
  </si>
  <si>
    <r>
      <rPr>
        <b/>
        <sz val="14"/>
        <rFont val="Univers"/>
        <family val="2"/>
      </rPr>
      <t xml:space="preserve">4412.31  </t>
    </r>
    <r>
      <rPr>
        <b/>
        <sz val="14"/>
        <color indexed="10"/>
        <rFont val="Univers"/>
        <family val="2"/>
      </rPr>
      <t>ex4412.32  ex4412.94  ex4412.99</t>
    </r>
  </si>
  <si>
    <t>4412.41/42/49</t>
  </si>
  <si>
    <t>ex4412.99</t>
  </si>
  <si>
    <t>ex634.39</t>
  </si>
  <si>
    <t>4412.41/42</t>
  </si>
  <si>
    <t>44.10</t>
  </si>
  <si>
    <t>634.22/23</t>
  </si>
  <si>
    <t>4410.12</t>
  </si>
  <si>
    <t>ex634.22</t>
  </si>
  <si>
    <t>4411.92</t>
  </si>
  <si>
    <t>ex634.54  ex634.55</t>
  </si>
  <si>
    <r>
      <t xml:space="preserve">4411.12/13  </t>
    </r>
    <r>
      <rPr>
        <b/>
        <sz val="14"/>
        <color rgb="FFFF0000"/>
        <rFont val="Univers"/>
        <family val="2"/>
      </rPr>
      <t>ex4411.14*</t>
    </r>
  </si>
  <si>
    <r>
      <t>4411.12/13</t>
    </r>
    <r>
      <rPr>
        <b/>
        <sz val="14"/>
        <color rgb="FFFF0000"/>
        <rFont val="Univers"/>
        <family val="2"/>
      </rPr>
      <t xml:space="preserve">  ex4411.14*</t>
    </r>
  </si>
  <si>
    <r>
      <rPr>
        <b/>
        <sz val="14"/>
        <color rgb="FFFF0000"/>
        <rFont val="Univers"/>
        <family val="2"/>
      </rPr>
      <t>ex4411.14*</t>
    </r>
    <r>
      <rPr>
        <b/>
        <sz val="14"/>
        <rFont val="Univers"/>
        <family val="2"/>
      </rPr>
      <t xml:space="preserve">  4411.93/94</t>
    </r>
  </si>
  <si>
    <r>
      <rPr>
        <b/>
        <sz val="14"/>
        <color rgb="FFFF0000"/>
        <rFont val="Univers"/>
        <family val="2"/>
      </rPr>
      <t>ex4411.14</t>
    </r>
    <r>
      <rPr>
        <b/>
        <sz val="14"/>
        <rFont val="Univers"/>
        <family val="2"/>
      </rPr>
      <t xml:space="preserve">  4411.93/94</t>
    </r>
  </si>
  <si>
    <t>47.01/02/03/04/05</t>
  </si>
  <si>
    <t>251.2  251.3  251.4  251.5  251.6  251.91</t>
  </si>
  <si>
    <t>47.01  47.05</t>
  </si>
  <si>
    <t>251.2  251.91</t>
  </si>
  <si>
    <t>47.03  47.04</t>
  </si>
  <si>
    <t>251.4  251.5  251.6</t>
  </si>
  <si>
    <t>251.4  251.5</t>
  </si>
  <si>
    <t>4703.21/29</t>
  </si>
  <si>
    <t>4706.10/30/91/92/93</t>
  </si>
  <si>
    <t>ex251.92</t>
  </si>
  <si>
    <t>4706.20</t>
  </si>
  <si>
    <t>48.01  48.02  48.03  48.04  48.05  48.06  48.08  48.09  48.10  4811.51/59  48.12  48.13</t>
  </si>
  <si>
    <t>641.1  641.2  641.3  641.4  641.5  641.62/63/64/69/71/72/74/75/76/77/93  642.41</t>
  </si>
  <si>
    <t>48.01  4802.10/20/54/55/56/57/58/61/62/69  48.09  4810.13/14/19/22/29</t>
  </si>
  <si>
    <t>641.1  641.21/22/26/29  641.3</t>
  </si>
  <si>
    <t>4802.61/62/69</t>
  </si>
  <si>
    <t>4802.10/20/54/55/56/57/58</t>
  </si>
  <si>
    <t>641.21/22/26</t>
  </si>
  <si>
    <t>48.09  4810.13/14/19/22/29</t>
  </si>
  <si>
    <t xml:space="preserve">4804.11/19/21/29/31/39/42/49/51/52/59  4805.11/12/19/24/25/30/91/92/93  4806.10/20/40  48.08  4810.31/32/39/92/99  4811.51/59 </t>
  </si>
  <si>
    <r>
      <t xml:space="preserve">641.41/42/46 </t>
    </r>
    <r>
      <rPr>
        <b/>
        <sz val="14"/>
        <color rgb="FFFF0000"/>
        <rFont val="Univers"/>
        <family val="2"/>
      </rPr>
      <t xml:space="preserve"> ex641.47 </t>
    </r>
    <r>
      <rPr>
        <b/>
        <sz val="14"/>
        <rFont val="Univers"/>
        <family val="2"/>
      </rPr>
      <t xml:space="preserve"> 641.48/51/52  </t>
    </r>
    <r>
      <rPr>
        <b/>
        <sz val="14"/>
        <color rgb="FFFF0000"/>
        <rFont val="Univers"/>
        <family val="2"/>
      </rPr>
      <t>ex641.53</t>
    </r>
    <r>
      <rPr>
        <b/>
        <sz val="14"/>
        <rFont val="Univers"/>
        <family val="2"/>
      </rPr>
      <t xml:space="preserve">  641.54/59/62/64/69/71/72/74/75/76/77</t>
    </r>
  </si>
  <si>
    <t>4804.11/19  4805.11/12/19/24/25/91</t>
  </si>
  <si>
    <r>
      <t xml:space="preserve">641.41/51/54  </t>
    </r>
    <r>
      <rPr>
        <b/>
        <sz val="14"/>
        <color rgb="FFFF0000"/>
        <rFont val="Univers"/>
        <family val="2"/>
      </rPr>
      <t>ex641.59</t>
    </r>
  </si>
  <si>
    <t>4804.42/49/51/52/59  4805.92  4810.32/39/92  4811.51/59</t>
  </si>
  <si>
    <r>
      <rPr>
        <b/>
        <sz val="14"/>
        <color rgb="FFFF0000"/>
        <rFont val="Univers"/>
        <family val="2"/>
      </rPr>
      <t>ex641.47</t>
    </r>
    <r>
      <rPr>
        <b/>
        <sz val="14"/>
        <rFont val="Univers"/>
        <family val="2"/>
      </rPr>
      <t xml:space="preserve">  641.48  </t>
    </r>
    <r>
      <rPr>
        <b/>
        <sz val="14"/>
        <color rgb="FFFF0000"/>
        <rFont val="Univers"/>
        <family val="2"/>
      </rPr>
      <t xml:space="preserve">ex641.59  </t>
    </r>
    <r>
      <rPr>
        <b/>
        <sz val="14"/>
        <rFont val="Univers"/>
        <family val="2"/>
      </rPr>
      <t xml:space="preserve">641.75/76  </t>
    </r>
    <r>
      <rPr>
        <b/>
        <sz val="14"/>
        <color rgb="FFFF0000"/>
        <rFont val="Univers"/>
        <family val="2"/>
      </rPr>
      <t xml:space="preserve">ex641.77  </t>
    </r>
    <r>
      <rPr>
        <b/>
        <sz val="14"/>
        <color theme="1"/>
        <rFont val="Univers"/>
        <family val="2"/>
      </rPr>
      <t>641.71/72</t>
    </r>
  </si>
  <si>
    <t>4804.21/29/31/39  4805.30  4806.10/20/40  48.08  4810.31/99</t>
  </si>
  <si>
    <r>
      <t xml:space="preserve">641.42/46/52  </t>
    </r>
    <r>
      <rPr>
        <b/>
        <sz val="14"/>
        <color rgb="FFFF0000"/>
        <rFont val="Univers"/>
        <family val="2"/>
      </rPr>
      <t xml:space="preserve">ex641.53  </t>
    </r>
    <r>
      <rPr>
        <b/>
        <sz val="14"/>
        <rFont val="Univers"/>
        <family val="2"/>
      </rPr>
      <t xml:space="preserve">641.62/64/69/74  </t>
    </r>
    <r>
      <rPr>
        <b/>
        <sz val="14"/>
        <color rgb="FFFF0000"/>
        <rFont val="Univers"/>
        <family val="2"/>
      </rPr>
      <t>ex641.77</t>
    </r>
  </si>
  <si>
    <t>ex641.59</t>
  </si>
  <si>
    <t xml:space="preserve">4802.40  4804.41  4805.40/50  4806.30  48.12  48.13 </t>
  </si>
  <si>
    <r>
      <t xml:space="preserve">641.24  </t>
    </r>
    <r>
      <rPr>
        <b/>
        <sz val="14"/>
        <color rgb="FFFF0000"/>
        <rFont val="Univers"/>
        <family val="2"/>
      </rPr>
      <t xml:space="preserve">ex641.47  </t>
    </r>
    <r>
      <rPr>
        <b/>
        <sz val="14"/>
        <rFont val="Univers"/>
        <family val="2"/>
      </rPr>
      <t xml:space="preserve">641.56  </t>
    </r>
    <r>
      <rPr>
        <b/>
        <sz val="14"/>
        <color rgb="FFFF0000"/>
        <rFont val="Univers"/>
        <family val="2"/>
      </rPr>
      <t xml:space="preserve">ex641.53  </t>
    </r>
    <r>
      <rPr>
        <b/>
        <sz val="14"/>
        <rFont val="Univers"/>
        <family val="2"/>
      </rPr>
      <t>641.55/93  642.41</t>
    </r>
  </si>
  <si>
    <r>
      <t>КЛЕЕНЫЙ БРУС (GLULAM) И ПЕРЕКРЕСТНО-КЛЕЕНЫЕ ПАНЕЛИ  (CLT ИЛИ X-LAM)</t>
    </r>
    <r>
      <rPr>
        <b/>
        <vertAlign val="superscript"/>
        <sz val="14"/>
        <color rgb="FFFF0000"/>
        <rFont val="Univers"/>
        <family val="2"/>
      </rPr>
      <t>1</t>
    </r>
  </si>
  <si>
    <t>4418.81/82</t>
  </si>
  <si>
    <t>ex4418.60</t>
  </si>
  <si>
    <t>ex635.39</t>
  </si>
  <si>
    <t>4418.81</t>
  </si>
  <si>
    <t>4418.82</t>
  </si>
  <si>
    <r>
      <t>ДЕРЕВЯННЫЕ ДВУТАВРОВЫЕ БАЛКИ  (I-BEAMS ИЛИ I-JOISTS)</t>
    </r>
    <r>
      <rPr>
        <b/>
        <vertAlign val="superscript"/>
        <sz val="14"/>
        <color rgb="FFFF0000"/>
        <rFont val="Univers"/>
        <family val="2"/>
      </rPr>
      <t>1</t>
    </r>
  </si>
  <si>
    <t>4418.83</t>
  </si>
  <si>
    <r>
      <rPr>
        <vertAlign val="superscript"/>
        <sz val="14"/>
        <color rgb="FFFF0000"/>
        <rFont val="Univers"/>
        <family val="2"/>
      </rPr>
      <t>1</t>
    </r>
    <r>
      <rPr>
        <vertAlign val="superscript"/>
        <sz val="14"/>
        <rFont val="Univers"/>
        <family val="2"/>
      </rPr>
      <t xml:space="preserve"> </t>
    </r>
    <r>
      <rPr>
        <sz val="14"/>
        <rFont val="Univers"/>
        <family val="2"/>
      </rPr>
      <t xml:space="preserve">Пожалуйста, включите сюда </t>
    </r>
    <r>
      <rPr>
        <u/>
        <sz val="14"/>
        <rFont val="Univers"/>
        <family val="2"/>
      </rPr>
      <t>лиственные нетропические породы</t>
    </r>
    <r>
      <rPr>
        <sz val="14"/>
        <rFont val="Univers"/>
        <family val="2"/>
      </rPr>
      <t xml:space="preserve"> экспортируемые из тропических стран или импортируемые из тропических стран.</t>
    </r>
  </si>
  <si>
    <r>
      <rPr>
        <vertAlign val="superscript"/>
        <sz val="14"/>
        <color rgb="FFFF0000"/>
        <rFont val="Univers"/>
        <family val="2"/>
      </rPr>
      <t>2</t>
    </r>
    <r>
      <rPr>
        <sz val="14"/>
        <rFont val="Univers"/>
        <family val="2"/>
      </rPr>
      <t xml:space="preserve"> Клееный брус (Glulam) , Перекрестно-клееные панели (CLT или X-lam) и Деревянные двутавровые балки (I-Beams или I-Joists) классифицируются как изделия из древесины, прошедшие вторичную обработку, но для упрощения отчетности включены в СВ1 и СВ2</t>
    </r>
  </si>
  <si>
    <r>
      <t>'</t>
    </r>
    <r>
      <rPr>
        <sz val="14"/>
        <color rgb="FFFF0000"/>
        <rFont val="Univers"/>
        <family val="2"/>
      </rPr>
      <t>ex</t>
    </r>
    <r>
      <rPr>
        <sz val="14"/>
        <rFont val="Univers"/>
        <family val="2"/>
      </rPr>
      <t>" означает, что два кода не согласуются полностью друг с другом и что товарные позиции, определяемые кодами ГС2012/ГС2017/ГС2022 или МСТК  Rev.4, применимы лишь частично.</t>
    </r>
  </si>
  <si>
    <t xml:space="preserve">Например, "ex4401.49", относящийся к товару 3.2, означает, что только часть кода 4401.49 ГС2022 относится к древесным отходам деревообработки (остальная часть кода 4401.49 относится к бывшей в употреблении рекуперированной древесине). </t>
  </si>
  <si>
    <r>
      <rPr>
        <sz val="14"/>
        <color rgb="FFFF0000"/>
        <rFont val="Univers"/>
        <family val="2"/>
      </rPr>
      <t xml:space="preserve">++ </t>
    </r>
    <r>
      <rPr>
        <sz val="14"/>
        <rFont val="Univers"/>
        <family val="2"/>
      </rPr>
      <t>Please use your judgement or, as a default, assign half of 4401.49 to item 3.2 and half to item 4 (note different quantity units)</t>
    </r>
  </si>
  <si>
    <t xml:space="preserve">++ Пожалуйста, предоставьте экспертную оценку, если вы знаете какая часть 4401.49 приходится на 3.2, а какая часть приходится на 4. 
В противном случае, вы можете использовать 50% соотношение, учитывая разницу единиц измерения товара 3.2 и 4. </t>
  </si>
  <si>
    <t>В МСТК  Rev.4, все подпозиции на более низком уровне агрегирования включаются только в том случае, если приводится четырехзначный цифровой код (например, 634.1 включает 634.11 и 634.12).</t>
  </si>
  <si>
    <r>
      <rPr>
        <sz val="14"/>
        <color rgb="FFFF0000"/>
        <rFont val="Univers"/>
        <family val="2"/>
      </rPr>
      <t>*</t>
    </r>
    <r>
      <rPr>
        <sz val="14"/>
        <rFont val="Univers"/>
        <family val="2"/>
      </rPr>
      <t xml:space="preserve"> Распределите имеющиеся данные по торговому коду 4411.14 между товаром 8.3.2 (MDF/HDF) и 8.3.3 (прочие древесноволокнистые плиты). Если же национальная статистика не позволяет сделать разбивку, то данные по 4411.14 необходимо отнести к товару 8.3.2, так как на MDF/HDF приходится большая часть торговли.</t>
    </r>
  </si>
  <si>
    <t>Year</t>
  </si>
  <si>
    <t>Conc</t>
  </si>
  <si>
    <t>Data value</t>
  </si>
  <si>
    <t>OB</t>
  </si>
  <si>
    <t>conc</t>
  </si>
  <si>
    <t>1000_MT</t>
  </si>
  <si>
    <t>XLAM</t>
  </si>
  <si>
    <t>1000_NAC</t>
  </si>
  <si>
    <t>ВОПРОСНИК ПО ЛЕСНОМУ СЕКТОРУ СВ3 (Прил. 3)</t>
  </si>
  <si>
    <t>ИЗДЕЛИЯ ИЗ ДРЕВЕСИНЫ И БУМАГИ, ПРОШЕДШИЕ ВТОРИЧНУЮ ОБРАБОТКУ</t>
  </si>
  <si>
    <t xml:space="preserve">ПЕРЕХОДНЫЕ ТАБЛИЦЫ СООТВЕТСТВИЯ КОДОВ ГС2022, ГС2017,
</t>
  </si>
  <si>
    <t xml:space="preserve"> ГС2012  и МСТК  Rev.4</t>
  </si>
  <si>
    <t>4409.10/22/29</t>
  </si>
  <si>
    <t>4409.10/29</t>
  </si>
  <si>
    <t>248.3  248.5</t>
  </si>
  <si>
    <t>4409.10</t>
  </si>
  <si>
    <t>248.3</t>
  </si>
  <si>
    <t>4409.22/29</t>
  </si>
  <si>
    <t>4409.29</t>
  </si>
  <si>
    <t>248.5</t>
  </si>
  <si>
    <t>4409.22</t>
  </si>
  <si>
    <t>ex4409.29</t>
  </si>
  <si>
    <t>ex248.5</t>
  </si>
  <si>
    <t>44.15/16</t>
  </si>
  <si>
    <t>635.1  635.2</t>
  </si>
  <si>
    <r>
      <t xml:space="preserve">44.14  </t>
    </r>
    <r>
      <rPr>
        <b/>
        <sz val="16"/>
        <color rgb="FF0070C0"/>
        <rFont val="Univers"/>
        <family val="2"/>
      </rPr>
      <t>4419.20</t>
    </r>
    <r>
      <rPr>
        <b/>
        <sz val="16"/>
        <rFont val="Univers"/>
        <family val="2"/>
      </rPr>
      <t xml:space="preserve"> 4419.90  44.20</t>
    </r>
  </si>
  <si>
    <t>44.14  4419.90  44.20</t>
  </si>
  <si>
    <r>
      <t xml:space="preserve">44.14  </t>
    </r>
    <r>
      <rPr>
        <b/>
        <sz val="16"/>
        <color rgb="FFFF0000"/>
        <rFont val="Univers"/>
        <family val="2"/>
      </rPr>
      <t>ex4419.00</t>
    </r>
    <r>
      <rPr>
        <b/>
        <sz val="16"/>
        <rFont val="Univers"/>
        <family val="2"/>
      </rPr>
      <t xml:space="preserve">  44.20</t>
    </r>
  </si>
  <si>
    <r>
      <t xml:space="preserve">635.41  </t>
    </r>
    <r>
      <rPr>
        <b/>
        <sz val="16"/>
        <color rgb="FFFF0000"/>
        <rFont val="Univers"/>
        <family val="2"/>
      </rPr>
      <t xml:space="preserve">ex635.42  </t>
    </r>
    <r>
      <rPr>
        <b/>
        <sz val="16"/>
        <rFont val="Univers"/>
        <family val="2"/>
      </rPr>
      <t>635.49</t>
    </r>
  </si>
  <si>
    <r>
      <t>ПЛОТНИЧНЫЕ И СТОЛЯРНЫЕ СТРОИТЕЛЬНЫЕ ДЕРЕВЯННЫЕ ИЗДЕЛИЯ</t>
    </r>
    <r>
      <rPr>
        <b/>
        <vertAlign val="superscript"/>
        <sz val="16"/>
        <color rgb="FFFF0000"/>
        <rFont val="Univers"/>
        <family val="2"/>
      </rPr>
      <t>1</t>
    </r>
  </si>
  <si>
    <t>4418.11/19/21/29/30/40/50/74/75/79/89/92/99</t>
  </si>
  <si>
    <t>4418.10/20/40/50/60/74/75/79/99</t>
  </si>
  <si>
    <r>
      <t xml:space="preserve">4418.10/20/40/50/60  </t>
    </r>
    <r>
      <rPr>
        <b/>
        <sz val="16"/>
        <color rgb="FFFF0000"/>
        <rFont val="Univers"/>
        <family val="2"/>
      </rPr>
      <t>ex4418.71  ex4418.72  ex4418.79  ex4418.90</t>
    </r>
  </si>
  <si>
    <r>
      <t xml:space="preserve">635.31/32/33  </t>
    </r>
    <r>
      <rPr>
        <b/>
        <sz val="16"/>
        <color rgb="FFFF0000"/>
        <rFont val="Univers"/>
        <family val="2"/>
      </rPr>
      <t>ex635.34  ex635.39</t>
    </r>
  </si>
  <si>
    <r>
      <t>9401.</t>
    </r>
    <r>
      <rPr>
        <b/>
        <sz val="16"/>
        <color rgb="FF0070C0"/>
        <rFont val="Univers"/>
        <family val="2"/>
      </rPr>
      <t>31</t>
    </r>
    <r>
      <rPr>
        <b/>
        <sz val="16"/>
        <rFont val="Univers"/>
        <family val="2"/>
      </rPr>
      <t>/</t>
    </r>
    <r>
      <rPr>
        <b/>
        <sz val="16"/>
        <color rgb="FF0070C0"/>
        <rFont val="Univers"/>
        <family val="2"/>
      </rPr>
      <t>41</t>
    </r>
    <r>
      <rPr>
        <b/>
        <sz val="16"/>
        <rFont val="Univers"/>
        <family val="2"/>
      </rPr>
      <t xml:space="preserve">  9401.61/69/</t>
    </r>
    <r>
      <rPr>
        <b/>
        <sz val="16"/>
        <color rgb="FF0070C0"/>
        <rFont val="Univers"/>
        <family val="2"/>
      </rPr>
      <t>91</t>
    </r>
    <r>
      <rPr>
        <b/>
        <sz val="16"/>
        <rFont val="Univers"/>
        <family val="2"/>
      </rPr>
      <t xml:space="preserve"> 9403.30/40/50/60/</t>
    </r>
    <r>
      <rPr>
        <b/>
        <sz val="16"/>
        <color rgb="FF0070C0"/>
        <rFont val="Univers"/>
        <family val="2"/>
      </rPr>
      <t>91</t>
    </r>
  </si>
  <si>
    <r>
      <rPr>
        <b/>
        <sz val="16"/>
        <rFont val="Univers"/>
        <family val="2"/>
      </rPr>
      <t>9401.61/69</t>
    </r>
    <r>
      <rPr>
        <b/>
        <sz val="16"/>
        <color indexed="10"/>
        <rFont val="Univers"/>
        <family val="2"/>
      </rPr>
      <t xml:space="preserve">  ex9401.90  </t>
    </r>
    <r>
      <rPr>
        <b/>
        <sz val="16"/>
        <rFont val="Univers"/>
        <family val="2"/>
      </rPr>
      <t>9403.30/40/50/60</t>
    </r>
    <r>
      <rPr>
        <b/>
        <sz val="16"/>
        <color indexed="10"/>
        <rFont val="Univers"/>
        <family val="2"/>
      </rPr>
      <t xml:space="preserve">  ex9403.90</t>
    </r>
  </si>
  <si>
    <r>
      <t xml:space="preserve">821.16  </t>
    </r>
    <r>
      <rPr>
        <b/>
        <sz val="16"/>
        <color rgb="FFFF0000"/>
        <rFont val="Univers"/>
        <family val="2"/>
      </rPr>
      <t xml:space="preserve">ex821.19  </t>
    </r>
    <r>
      <rPr>
        <b/>
        <sz val="16"/>
        <rFont val="Univers"/>
        <family val="2"/>
      </rPr>
      <t xml:space="preserve">821.51/53/55/59  </t>
    </r>
    <r>
      <rPr>
        <b/>
        <sz val="16"/>
        <color rgb="FFFF0000"/>
        <rFont val="Univers"/>
        <family val="2"/>
      </rPr>
      <t>ex821.8</t>
    </r>
  </si>
  <si>
    <t>9406.10</t>
  </si>
  <si>
    <t>ex94.06</t>
  </si>
  <si>
    <t>ex811.0</t>
  </si>
  <si>
    <r>
      <t>44.04/05/13/17  4421.10/</t>
    </r>
    <r>
      <rPr>
        <b/>
        <sz val="16"/>
        <color rgb="FF0070C0"/>
        <rFont val="Univers"/>
        <family val="2"/>
      </rPr>
      <t>20</t>
    </r>
    <r>
      <rPr>
        <b/>
        <sz val="16"/>
        <rFont val="Univers"/>
        <family val="2"/>
      </rPr>
      <t>/99</t>
    </r>
  </si>
  <si>
    <t>44.04/05/13/17  4421.10/99</t>
  </si>
  <si>
    <r>
      <t xml:space="preserve">44.04/05/13/17  4421.10  </t>
    </r>
    <r>
      <rPr>
        <b/>
        <sz val="16"/>
        <color rgb="FFFF0000"/>
        <rFont val="Univers"/>
        <family val="2"/>
      </rPr>
      <t>ex4421.90</t>
    </r>
  </si>
  <si>
    <r>
      <t xml:space="preserve">634.21/91/93  635.91  </t>
    </r>
    <r>
      <rPr>
        <b/>
        <sz val="16"/>
        <color rgb="FFFF0000"/>
        <rFont val="Univers"/>
        <family val="2"/>
      </rPr>
      <t>ex635.99</t>
    </r>
  </si>
  <si>
    <t xml:space="preserve">4811.10/41/49/60/90 </t>
  </si>
  <si>
    <t>641.73/78/79</t>
  </si>
  <si>
    <t>642.43/94</t>
  </si>
  <si>
    <t>48.14/16/17/20/21/22/23</t>
  </si>
  <si>
    <t>641.94  642.2  642.3  642.42/45/91/93/99  892.81</t>
  </si>
  <si>
    <t>ex4823.90</t>
  </si>
  <si>
    <t>ex642.99</t>
  </si>
  <si>
    <t>4823.70</t>
  </si>
  <si>
    <t>4823.20</t>
  </si>
  <si>
    <r>
      <rPr>
        <vertAlign val="superscript"/>
        <sz val="16"/>
        <color rgb="FFFF0000"/>
        <rFont val="Univers"/>
        <family val="2"/>
      </rPr>
      <t>1</t>
    </r>
    <r>
      <rPr>
        <sz val="16"/>
        <color rgb="FFFF0000"/>
        <rFont val="Univers"/>
        <family val="2"/>
      </rPr>
      <t xml:space="preserve">В феврале 2023 года это определение было пересмотрено и больше не включает такие товары, как клееный брус (glulam), перекрестно-клееные панели (CLT или X-lam) и деревянные двутавровые балки (I-Beams или I-Joists), которые стали отдельными категориями Совместного вопросника (15.1, 15.2 and 16). Данный пересмотр соответствует изменению категорий товаров в обновленной ГС2022.  </t>
    </r>
  </si>
  <si>
    <r>
      <t>"</t>
    </r>
    <r>
      <rPr>
        <sz val="16"/>
        <color indexed="10"/>
        <rFont val="Univers"/>
        <family val="2"/>
      </rPr>
      <t>ex</t>
    </r>
    <r>
      <rPr>
        <sz val="16"/>
        <rFont val="Univers"/>
        <family val="2"/>
      </rPr>
      <t xml:space="preserve">" означает, что два кода не согласуются полностью друг с другом и что товарные позиции, определяемые кодами ГС2012/ГС2017/ГС2022 или МСТК Rev.4 применимы лишь частично. </t>
    </r>
  </si>
  <si>
    <r>
      <t>Например, "</t>
    </r>
    <r>
      <rPr>
        <sz val="16"/>
        <color indexed="10"/>
        <rFont val="Univers"/>
        <family val="2"/>
      </rPr>
      <t>ex811.00</t>
    </r>
    <r>
      <rPr>
        <sz val="16"/>
        <rFont val="Univers"/>
        <family val="2"/>
      </rPr>
      <t>" в разделе "Сборные строительные конструкции из древесины " означает, что позиция 811.00 МСТК лишь частично относится к сборным строительным конструкциям из древесины, поскольку в этом коде не проводятся различия между материалами, используемыми в сооружении сборных строительных конструкций.</t>
    </r>
  </si>
  <si>
    <t>В МСТК Rev.4, все подпозиции на более низком уровне агрегирования включаются только в том случае, если приводится четырехзначный цифровой код (например, 892.2 включает 892.21 и 892.29).</t>
  </si>
  <si>
    <t>Код товара СВ</t>
  </si>
  <si>
    <t xml:space="preserve">Номенклатура </t>
  </si>
  <si>
    <t>Код товара ГС</t>
  </si>
  <si>
    <t>Замечания по кодам ГС</t>
  </si>
  <si>
    <t>HS2002</t>
  </si>
  <si>
    <t>440110</t>
  </si>
  <si>
    <t xml:space="preserve">Приложение 4 не включает коды ГС2022 </t>
  </si>
  <si>
    <t>HS2007</t>
  </si>
  <si>
    <t>HS2012</t>
  </si>
  <si>
    <t>HS2017</t>
  </si>
  <si>
    <t>1.1</t>
  </si>
  <si>
    <t>1.1C</t>
  </si>
  <si>
    <t>Только часть кода</t>
  </si>
  <si>
    <t>1.1NC</t>
  </si>
  <si>
    <t>1.2.C</t>
    <phoneticPr fontId="3"/>
  </si>
  <si>
    <t>440320</t>
  </si>
  <si>
    <t>440341</t>
  </si>
  <si>
    <t>440349</t>
  </si>
  <si>
    <t>440391</t>
  </si>
  <si>
    <t>440392</t>
  </si>
  <si>
    <t>1.2.NC</t>
    <phoneticPr fontId="3"/>
  </si>
  <si>
    <t>440399</t>
  </si>
  <si>
    <t>1.2.NC.T</t>
    <phoneticPr fontId="3"/>
  </si>
  <si>
    <t>2</t>
  </si>
  <si>
    <t>440290</t>
  </si>
  <si>
    <t>440121</t>
  </si>
  <si>
    <t>440122</t>
  </si>
  <si>
    <t>3.1</t>
    <phoneticPr fontId="3"/>
  </si>
  <si>
    <t>3.2</t>
    <phoneticPr fontId="3"/>
  </si>
  <si>
    <t>440139</t>
  </si>
  <si>
    <t>440130</t>
  </si>
  <si>
    <t>440131</t>
  </si>
  <si>
    <t>440721</t>
  </si>
  <si>
    <t>440722</t>
  </si>
  <si>
    <t>440725</t>
  </si>
  <si>
    <t>440726</t>
  </si>
  <si>
    <t>440727</t>
  </si>
  <si>
    <t>440728</t>
  </si>
  <si>
    <t>440729</t>
  </si>
  <si>
    <t>440791</t>
  </si>
  <si>
    <t>440792</t>
  </si>
  <si>
    <t>440793</t>
  </si>
  <si>
    <t>440794</t>
  </si>
  <si>
    <t>440795</t>
  </si>
  <si>
    <t>440799</t>
  </si>
  <si>
    <t>440810</t>
  </si>
  <si>
    <t>440831</t>
  </si>
  <si>
    <t>440839</t>
  </si>
  <si>
    <t>440890</t>
  </si>
  <si>
    <t>441299</t>
  </si>
  <si>
    <t>4410</t>
  </si>
  <si>
    <t>441231</t>
  </si>
  <si>
    <t>441232</t>
  </si>
  <si>
    <t>441239</t>
  </si>
  <si>
    <t>441294</t>
  </si>
  <si>
    <t>441012</t>
  </si>
  <si>
    <t>441192</t>
  </si>
  <si>
    <t>441112</t>
  </si>
  <si>
    <t>441113</t>
  </si>
  <si>
    <t>441114</t>
  </si>
  <si>
    <t>441193</t>
  </si>
  <si>
    <t>441194</t>
  </si>
  <si>
    <t>4701</t>
  </si>
  <si>
    <t>4705</t>
  </si>
  <si>
    <t>470321</t>
  </si>
  <si>
    <t>470329</t>
  </si>
  <si>
    <t>4702</t>
  </si>
  <si>
    <t>470610</t>
  </si>
  <si>
    <t>470630</t>
  </si>
  <si>
    <t>470691</t>
  </si>
  <si>
    <t>470692</t>
  </si>
  <si>
    <t>470693</t>
  </si>
  <si>
    <t>470620</t>
  </si>
  <si>
    <t>4707</t>
  </si>
  <si>
    <t>4801</t>
  </si>
  <si>
    <t>4803</t>
  </si>
  <si>
    <t>4808</t>
  </si>
  <si>
    <t>481151</t>
  </si>
  <si>
    <t>481159</t>
  </si>
  <si>
    <t>4812</t>
  </si>
  <si>
    <t>4813</t>
  </si>
  <si>
    <t>480210</t>
  </si>
  <si>
    <t>480220</t>
  </si>
  <si>
    <t>480254</t>
  </si>
  <si>
    <t>480255</t>
  </si>
  <si>
    <t>480256</t>
  </si>
  <si>
    <t>480257</t>
  </si>
  <si>
    <t>480258</t>
  </si>
  <si>
    <t>480261</t>
  </si>
  <si>
    <t>480262</t>
  </si>
  <si>
    <t>480269</t>
  </si>
  <si>
    <t>481013</t>
  </si>
  <si>
    <t>481014</t>
  </si>
  <si>
    <t>481019</t>
  </si>
  <si>
    <t>481022</t>
  </si>
  <si>
    <t>481029</t>
  </si>
  <si>
    <t> 480429</t>
  </si>
  <si>
    <t> 480431</t>
  </si>
  <si>
    <t>480593</t>
  </si>
  <si>
    <t>440910</t>
  </si>
  <si>
    <t>440929</t>
  </si>
  <si>
    <t/>
  </si>
  <si>
    <t>4414</t>
  </si>
  <si>
    <t>4419</t>
  </si>
  <si>
    <t>4417</t>
  </si>
  <si>
    <t>4807</t>
  </si>
  <si>
    <t>482390</t>
  </si>
  <si>
    <t>482370</t>
  </si>
  <si>
    <t>482320</t>
  </si>
  <si>
    <t> 480262</t>
  </si>
  <si>
    <t> 480269</t>
  </si>
  <si>
    <t> 481099</t>
  </si>
  <si>
    <t>12.6</t>
  </si>
  <si>
    <t>12.6.1</t>
  </si>
  <si>
    <t>12.6.2</t>
  </si>
  <si>
    <t>12.6.3</t>
  </si>
  <si>
    <t>Test</t>
  </si>
  <si>
    <t>AREA CODE</t>
  </si>
  <si>
    <t xml:space="preserve"> "ITEM CODE"</t>
  </si>
  <si>
    <t xml:space="preserve"> "ELEMENT CODE"</t>
  </si>
  <si>
    <t xml:space="preserve"> "YEAR"</t>
  </si>
  <si>
    <t xml:space="preserve"> "NEW VALUE"</t>
  </si>
  <si>
    <t xml:space="preserve"> "SYMB"</t>
  </si>
  <si>
    <t xml:space="preserve"> "NOTE"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</si>
</sst>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\/yy"/>
    <numFmt numFmtId="166" formatCode="0.0%"/>
    <numFmt numFmtId="167" formatCode="0.0"/>
    <numFmt numFmtId="168" formatCode="#,##0.0"/>
  </numFmts>
  <fonts count="167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color indexed="12"/>
      <name val="Univers"/>
      <family val="2"/>
    </font>
    <font>
      <b/>
      <sz val="12"/>
      <name val="Univers"/>
      <family val="2"/>
    </font>
    <font>
      <b/>
      <sz val="10"/>
      <color indexed="12"/>
      <name val="Univers"/>
      <family val="2"/>
    </font>
    <font>
      <sz val="12"/>
      <name val="Univers"/>
      <family val="2"/>
    </font>
    <font>
      <sz val="10"/>
      <name val="Courier"/>
      <family val="3"/>
    </font>
    <font>
      <b/>
      <sz val="12"/>
      <color indexed="12"/>
      <name val="Univers"/>
      <family val="2"/>
    </font>
    <font>
      <b/>
      <sz val="24"/>
      <name val="Univers"/>
      <family val="2"/>
    </font>
    <font>
      <sz val="24"/>
      <name val="Courier"/>
      <family val="3"/>
    </font>
    <font>
      <b/>
      <sz val="10"/>
      <name val="Courier"/>
      <family val="3"/>
    </font>
    <font>
      <sz val="11"/>
      <name val="Univers"/>
      <family val="2"/>
    </font>
    <font>
      <b/>
      <sz val="11"/>
      <name val="Univers"/>
      <family val="2"/>
    </font>
    <font>
      <b/>
      <u/>
      <sz val="11"/>
      <name val="Univers"/>
      <family val="2"/>
    </font>
    <font>
      <vertAlign val="superscript"/>
      <sz val="11"/>
      <name val="Univers"/>
      <family val="2"/>
    </font>
    <font>
      <b/>
      <sz val="11"/>
      <name val="Courier"/>
      <family val="3"/>
    </font>
    <font>
      <sz val="10"/>
      <color indexed="9"/>
      <name val="Univers"/>
      <family val="2"/>
    </font>
    <font>
      <b/>
      <sz val="14"/>
      <color indexed="12"/>
      <name val="Univers"/>
      <family val="2"/>
    </font>
    <font>
      <b/>
      <sz val="14"/>
      <name val="Univers"/>
      <family val="2"/>
    </font>
    <font>
      <b/>
      <u/>
      <sz val="10"/>
      <name val="Univers"/>
      <family val="2"/>
    </font>
    <font>
      <sz val="12"/>
      <color indexed="12"/>
      <name val="Univers"/>
      <family val="2"/>
    </font>
    <font>
      <vertAlign val="superscript"/>
      <sz val="10"/>
      <name val="Univers"/>
      <family val="2"/>
    </font>
    <font>
      <u/>
      <sz val="12"/>
      <color indexed="12"/>
      <name val="Univers"/>
      <family val="2"/>
    </font>
    <font>
      <b/>
      <sz val="18"/>
      <color indexed="12"/>
      <name val="Univers"/>
      <family val="2"/>
    </font>
    <font>
      <sz val="11"/>
      <name val="Courier"/>
      <family val="3"/>
    </font>
    <font>
      <b/>
      <u/>
      <sz val="12"/>
      <name val="Univers"/>
      <family val="2"/>
    </font>
    <font>
      <sz val="8"/>
      <name val="Courier"/>
      <family val="3"/>
    </font>
    <font>
      <vertAlign val="superscript"/>
      <sz val="12"/>
      <name val="Univers"/>
      <family val="2"/>
    </font>
    <font>
      <b/>
      <sz val="10"/>
      <color indexed="10"/>
      <name val="Univers"/>
      <family val="2"/>
    </font>
    <font>
      <b/>
      <sz val="11"/>
      <color indexed="10"/>
      <name val="Univers"/>
      <family val="2"/>
    </font>
    <font>
      <sz val="14"/>
      <color indexed="12"/>
      <name val="Univers"/>
      <family val="2"/>
    </font>
    <font>
      <sz val="14"/>
      <color indexed="12"/>
      <name val="Courier"/>
      <family val="3"/>
    </font>
    <font>
      <sz val="10"/>
      <name val="Tahoma"/>
      <family val="2"/>
    </font>
    <font>
      <sz val="8"/>
      <name val="Tahoma"/>
      <family val="2"/>
    </font>
    <font>
      <sz val="25"/>
      <name val="Univers"/>
      <family val="2"/>
    </font>
    <font>
      <b/>
      <sz val="16"/>
      <color indexed="10"/>
      <name val="Univers"/>
      <family val="2"/>
    </font>
    <font>
      <sz val="12"/>
      <color indexed="10"/>
      <name val="Univers"/>
      <family val="2"/>
    </font>
    <font>
      <sz val="14"/>
      <name val="Univers"/>
      <family val="2"/>
    </font>
    <font>
      <sz val="8"/>
      <name val="Univer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</font>
    <font>
      <b/>
      <sz val="16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B050"/>
      <name val="Arial"/>
      <family val="2"/>
    </font>
    <font>
      <b/>
      <sz val="10"/>
      <color indexed="9"/>
      <name val="Univers"/>
      <family val="2"/>
    </font>
    <font>
      <sz val="12"/>
      <color rgb="FFFF0000"/>
      <name val="Univers"/>
      <family val="2"/>
    </font>
    <font>
      <b/>
      <sz val="12"/>
      <color indexed="9"/>
      <name val="Univers"/>
      <family val="2"/>
    </font>
    <font>
      <b/>
      <i/>
      <sz val="12"/>
      <name val="Univers"/>
      <family val="2"/>
    </font>
    <font>
      <b/>
      <sz val="11"/>
      <color rgb="FFFF0000"/>
      <name val="Univers"/>
      <family val="2"/>
    </font>
    <font>
      <i/>
      <sz val="11"/>
      <name val="Univers"/>
      <family val="2"/>
    </font>
    <font>
      <sz val="14"/>
      <color indexed="10"/>
      <name val="Univers"/>
      <family val="2"/>
    </font>
    <font>
      <sz val="11"/>
      <color rgb="FFFF0000"/>
      <name val="Univer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Univers"/>
      <family val="2"/>
    </font>
    <font>
      <sz val="14"/>
      <color rgb="FFFF0000"/>
      <name val="Univers"/>
      <family val="2"/>
    </font>
    <font>
      <b/>
      <sz val="12"/>
      <color rgb="FFFF0000"/>
      <name val="Univers"/>
      <family val="2"/>
    </font>
    <font>
      <b/>
      <sz val="10"/>
      <name val="Courier"/>
    </font>
    <font>
      <sz val="10"/>
      <color indexed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9"/>
      <name val="Univers"/>
      <family val="2"/>
    </font>
    <font>
      <sz val="9"/>
      <name val="Univers"/>
      <family val="2"/>
    </font>
    <font>
      <vertAlign val="superscript"/>
      <sz val="8"/>
      <name val="Univers"/>
      <family val="2"/>
    </font>
    <font>
      <b/>
      <sz val="10"/>
      <color rgb="FFFF0000"/>
      <name val="Univers"/>
      <family val="2"/>
    </font>
    <font>
      <sz val="9"/>
      <name val="Courier"/>
    </font>
    <font>
      <vertAlign val="superscript"/>
      <sz val="10"/>
      <color rgb="FFFF0000"/>
      <name val="Univers"/>
      <family val="2"/>
    </font>
    <font>
      <b/>
      <sz val="8"/>
      <color rgb="FFFF0000"/>
      <name val="Univers"/>
      <family val="2"/>
    </font>
    <font>
      <sz val="8"/>
      <color rgb="FFFF0000"/>
      <name val="Univers"/>
      <family val="2"/>
    </font>
    <font>
      <b/>
      <vertAlign val="superscript"/>
      <sz val="10"/>
      <color rgb="FFFF0000"/>
      <name val="Univers"/>
      <family val="2"/>
    </font>
    <font>
      <u/>
      <sz val="10"/>
      <color theme="10"/>
      <name val="Courier"/>
    </font>
    <font>
      <vertAlign val="superscript"/>
      <sz val="8"/>
      <color rgb="FFFF0000"/>
      <name val="Univers"/>
      <family val="2"/>
    </font>
    <font>
      <vertAlign val="superscript"/>
      <sz val="11"/>
      <color rgb="FFFF0000"/>
      <name val="Univers"/>
      <family val="2"/>
    </font>
    <font>
      <sz val="10"/>
      <color rgb="FF000000"/>
      <name val="Univers"/>
      <family val="2"/>
    </font>
    <font>
      <vertAlign val="superscript"/>
      <sz val="10"/>
      <color rgb="FF000000"/>
      <name val="Univers"/>
      <family val="2"/>
    </font>
    <font>
      <b/>
      <vertAlign val="superscript"/>
      <sz val="11"/>
      <color rgb="FFFF0000"/>
      <name val="Univers"/>
      <family val="2"/>
    </font>
    <font>
      <sz val="10"/>
      <color rgb="FFFF0000"/>
      <name val="Courier"/>
    </font>
    <font>
      <b/>
      <sz val="16"/>
      <name val="Univers"/>
      <family val="2"/>
    </font>
    <font>
      <b/>
      <vertAlign val="superscript"/>
      <sz val="8"/>
      <color rgb="FFFF0000"/>
      <name val="Univers"/>
      <family val="2"/>
    </font>
    <font>
      <u/>
      <sz val="10"/>
      <name val="Univers"/>
      <family val="2"/>
    </font>
    <font>
      <b/>
      <vertAlign val="superscript"/>
      <sz val="8"/>
      <name val="Univers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12"/>
      <color theme="1"/>
      <name val="Univers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20"/>
      <name val="Arial Narrow"/>
      <family val="2"/>
    </font>
    <font>
      <sz val="20"/>
      <name val="Arial Narrow"/>
      <family val="2"/>
    </font>
    <font>
      <sz val="20"/>
      <name val="Courier"/>
    </font>
    <font>
      <b/>
      <sz val="14"/>
      <color indexed="12"/>
      <name val="Arial Narrow"/>
      <family val="2"/>
    </font>
    <font>
      <b/>
      <sz val="12"/>
      <color indexed="1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b/>
      <vertAlign val="superscript"/>
      <sz val="12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vertAlign val="superscript"/>
      <sz val="12"/>
      <name val="Arial Narrow"/>
      <family val="2"/>
    </font>
    <font>
      <sz val="18"/>
      <name val="Calibri"/>
      <family val="2"/>
      <scheme val="minor"/>
    </font>
    <font>
      <b/>
      <sz val="20"/>
      <name val="Courier"/>
      <family val="3"/>
    </font>
    <font>
      <b/>
      <sz val="22"/>
      <name val="Courier"/>
      <family val="3"/>
    </font>
    <font>
      <b/>
      <sz val="15"/>
      <name val="Courier"/>
      <family val="3"/>
    </font>
    <font>
      <u/>
      <sz val="11"/>
      <color theme="10"/>
      <name val="Calibri"/>
      <family val="2"/>
      <scheme val="minor"/>
    </font>
    <font>
      <sz val="16"/>
      <name val="Univers"/>
      <family val="2"/>
    </font>
    <font>
      <b/>
      <sz val="16"/>
      <color indexed="12"/>
      <name val="Univers"/>
      <family val="2"/>
    </font>
    <font>
      <b/>
      <sz val="16"/>
      <color rgb="FFFF0000"/>
      <name val="Univers"/>
      <family val="2"/>
    </font>
    <font>
      <b/>
      <sz val="16"/>
      <color rgb="FF0070C0"/>
      <name val="Univers"/>
      <family val="2"/>
    </font>
    <font>
      <b/>
      <vertAlign val="superscript"/>
      <sz val="16"/>
      <color rgb="FFFF0000"/>
      <name val="Univers"/>
      <family val="2"/>
    </font>
    <font>
      <sz val="16"/>
      <color rgb="FFFF0000"/>
      <name val="Univers"/>
      <family val="2"/>
    </font>
    <font>
      <vertAlign val="superscript"/>
      <sz val="16"/>
      <color rgb="FFFF0000"/>
      <name val="Univers"/>
      <family val="2"/>
    </font>
    <font>
      <sz val="16"/>
      <color indexed="10"/>
      <name val="Univers"/>
      <family val="2"/>
    </font>
    <font>
      <sz val="11"/>
      <color theme="1"/>
      <name val="Times New Roman"/>
      <family val="1"/>
    </font>
    <font>
      <sz val="14"/>
      <color indexed="57"/>
      <name val="Univers"/>
      <family val="2"/>
    </font>
    <font>
      <b/>
      <sz val="14"/>
      <color rgb="FFFF0000"/>
      <name val="Univers"/>
      <family val="2"/>
    </font>
    <font>
      <b/>
      <sz val="14"/>
      <color indexed="10"/>
      <name val="Univers"/>
      <family val="2"/>
    </font>
    <font>
      <b/>
      <vertAlign val="superscript"/>
      <sz val="14"/>
      <color rgb="FFFF0000"/>
      <name val="Univers"/>
      <family val="2"/>
    </font>
    <font>
      <b/>
      <sz val="14"/>
      <color rgb="FF0070C0"/>
      <name val="Univers"/>
      <family val="2"/>
    </font>
    <font>
      <b/>
      <sz val="14"/>
      <color theme="1"/>
      <name val="Univers"/>
      <family val="2"/>
    </font>
    <font>
      <vertAlign val="superscript"/>
      <sz val="14"/>
      <color rgb="FFFF0000"/>
      <name val="Univers"/>
      <family val="2"/>
    </font>
    <font>
      <vertAlign val="superscript"/>
      <sz val="14"/>
      <name val="Univers"/>
      <family val="2"/>
    </font>
    <font>
      <u/>
      <sz val="14"/>
      <name val="Univers"/>
      <family val="2"/>
    </font>
    <font>
      <b/>
      <sz val="14"/>
      <name val="Arial Narrow"/>
      <family val="2"/>
    </font>
    <font>
      <b/>
      <vertAlign val="superscript"/>
      <sz val="14"/>
      <name val="Univers"/>
      <family val="2"/>
    </font>
  </fonts>
  <fills count="7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</fills>
  <borders count="1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thin">
        <color indexed="57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57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22"/>
      </bottom>
      <diagonal/>
    </border>
    <border>
      <left/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/>
      <top style="thin">
        <color indexed="22"/>
      </top>
      <bottom/>
      <diagonal/>
    </border>
    <border>
      <left/>
      <right style="thick">
        <color indexed="64"/>
      </right>
      <top style="thin">
        <color indexed="22"/>
      </top>
      <bottom/>
      <diagonal/>
    </border>
    <border>
      <left style="thick">
        <color indexed="64"/>
      </left>
      <right/>
      <top/>
      <bottom style="thin">
        <color indexed="22"/>
      </bottom>
      <diagonal/>
    </border>
    <border>
      <left/>
      <right style="thick">
        <color indexed="64"/>
      </right>
      <top/>
      <bottom style="thin">
        <color indexed="22"/>
      </bottom>
      <diagonal/>
    </border>
    <border>
      <left style="thin">
        <color indexed="22"/>
      </left>
      <right style="thick">
        <color indexed="64"/>
      </right>
      <top/>
      <bottom style="thin">
        <color indexed="22"/>
      </bottom>
      <diagonal/>
    </border>
    <border>
      <left style="thick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ck">
        <color indexed="64"/>
      </right>
      <top style="thin">
        <color indexed="22"/>
      </top>
      <bottom/>
      <diagonal/>
    </border>
    <border>
      <left style="thick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 style="thin">
        <color indexed="22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22"/>
      </right>
      <top/>
      <bottom style="thick">
        <color indexed="64"/>
      </bottom>
      <diagonal/>
    </border>
    <border>
      <left style="thin">
        <color indexed="22"/>
      </left>
      <right style="thin">
        <color indexed="22"/>
      </right>
      <top/>
      <bottom style="thick">
        <color indexed="64"/>
      </bottom>
      <diagonal/>
    </border>
    <border>
      <left style="thick">
        <color indexed="64"/>
      </left>
      <right style="thin">
        <color indexed="22"/>
      </right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ck">
        <color indexed="64"/>
      </top>
      <bottom/>
      <diagonal/>
    </border>
    <border>
      <left style="thin">
        <color indexed="22"/>
      </left>
      <right style="thick">
        <color indexed="64"/>
      </right>
      <top style="thick">
        <color indexed="64"/>
      </top>
      <bottom/>
      <diagonal/>
    </border>
    <border>
      <left style="thin">
        <color indexed="22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22"/>
      </right>
      <top style="thick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ck">
        <color indexed="64"/>
      </bottom>
      <diagonal/>
    </border>
    <border>
      <left/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6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20" borderId="1" applyNumberFormat="0" applyAlignment="0" applyProtection="0"/>
    <xf numFmtId="0" fontId="49" fillId="21" borderId="2" applyNumberFormat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2" fillId="0" borderId="3" applyNumberFormat="0" applyFill="0" applyAlignment="0" applyProtection="0"/>
    <xf numFmtId="0" fontId="53" fillId="0" borderId="4" applyNumberFormat="0" applyFill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1" applyNumberFormat="0" applyAlignment="0" applyProtection="0"/>
    <xf numFmtId="0" fontId="56" fillId="0" borderId="6" applyNumberFormat="0" applyFill="0" applyAlignment="0" applyProtection="0"/>
    <xf numFmtId="0" fontId="57" fillId="22" borderId="0" applyNumberFormat="0" applyBorder="0" applyAlignment="0" applyProtection="0"/>
    <xf numFmtId="0" fontId="6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23" borderId="7" applyNumberFormat="0" applyFont="0" applyAlignment="0" applyProtection="0"/>
    <xf numFmtId="0" fontId="58" fillId="20" borderId="8" applyNumberFormat="0" applyAlignment="0" applyProtection="0"/>
    <xf numFmtId="9" fontId="4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2" fillId="0" borderId="0"/>
    <xf numFmtId="0" fontId="77" fillId="0" borderId="0" applyNumberFormat="0" applyFill="0" applyBorder="0" applyAlignment="0" applyProtection="0"/>
    <xf numFmtId="0" fontId="78" fillId="0" borderId="79" applyNumberFormat="0" applyFill="0" applyAlignment="0" applyProtection="0"/>
    <xf numFmtId="0" fontId="79" fillId="0" borderId="80" applyNumberFormat="0" applyFill="0" applyAlignment="0" applyProtection="0"/>
    <xf numFmtId="0" fontId="80" fillId="0" borderId="81" applyNumberFormat="0" applyFill="0" applyAlignment="0" applyProtection="0"/>
    <xf numFmtId="0" fontId="80" fillId="0" borderId="0" applyNumberFormat="0" applyFill="0" applyBorder="0" applyAlignment="0" applyProtection="0"/>
    <xf numFmtId="0" fontId="81" fillId="35" borderId="0" applyNumberFormat="0" applyBorder="0" applyAlignment="0" applyProtection="0"/>
    <xf numFmtId="0" fontId="82" fillId="36" borderId="0" applyNumberFormat="0" applyBorder="0" applyAlignment="0" applyProtection="0"/>
    <xf numFmtId="0" fontId="83" fillId="37" borderId="0" applyNumberFormat="0" applyBorder="0" applyAlignment="0" applyProtection="0"/>
    <xf numFmtId="0" fontId="84" fillId="38" borderId="82" applyNumberFormat="0" applyAlignment="0" applyProtection="0"/>
    <xf numFmtId="0" fontId="85" fillId="39" borderId="83" applyNumberFormat="0" applyAlignment="0" applyProtection="0"/>
    <xf numFmtId="0" fontId="86" fillId="39" borderId="82" applyNumberFormat="0" applyAlignment="0" applyProtection="0"/>
    <xf numFmtId="0" fontId="87" fillId="0" borderId="84" applyNumberFormat="0" applyFill="0" applyAlignment="0" applyProtection="0"/>
    <xf numFmtId="0" fontId="88" fillId="40" borderId="85" applyNumberFormat="0" applyAlignment="0" applyProtection="0"/>
    <xf numFmtId="0" fontId="89" fillId="0" borderId="0" applyNumberFormat="0" applyFill="0" applyBorder="0" applyAlignment="0" applyProtection="0"/>
    <xf numFmtId="0" fontId="2" fillId="41" borderId="86" applyNumberFormat="0" applyFont="0" applyAlignment="0" applyProtection="0"/>
    <xf numFmtId="0" fontId="90" fillId="0" borderId="0" applyNumberFormat="0" applyFill="0" applyBorder="0" applyAlignment="0" applyProtection="0"/>
    <xf numFmtId="0" fontId="91" fillId="0" borderId="87" applyNumberFormat="0" applyFill="0" applyAlignment="0" applyProtection="0"/>
    <xf numFmtId="0" fontId="9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92" fillId="45" borderId="0" applyNumberFormat="0" applyBorder="0" applyAlignment="0" applyProtection="0"/>
    <xf numFmtId="0" fontId="9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92" fillId="49" borderId="0" applyNumberFormat="0" applyBorder="0" applyAlignment="0" applyProtection="0"/>
    <xf numFmtId="0" fontId="9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92" fillId="53" borderId="0" applyNumberFormat="0" applyBorder="0" applyAlignment="0" applyProtection="0"/>
    <xf numFmtId="0" fontId="9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92" fillId="57" borderId="0" applyNumberFormat="0" applyBorder="0" applyAlignment="0" applyProtection="0"/>
    <xf numFmtId="0" fontId="9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92" fillId="61" borderId="0" applyNumberFormat="0" applyBorder="0" applyAlignment="0" applyProtection="0"/>
    <xf numFmtId="0" fontId="9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92" fillId="65" borderId="0" applyNumberFormat="0" applyBorder="0" applyAlignment="0" applyProtection="0"/>
    <xf numFmtId="0" fontId="1" fillId="0" borderId="0"/>
    <xf numFmtId="0" fontId="3" fillId="0" borderId="0"/>
    <xf numFmtId="0" fontId="97" fillId="0" borderId="0"/>
    <xf numFmtId="0" fontId="97" fillId="0" borderId="0"/>
    <xf numFmtId="0" fontId="111" fillId="0" borderId="0" applyNumberFormat="0" applyFill="0" applyBorder="0" applyAlignment="0" applyProtection="0"/>
    <xf numFmtId="0" fontId="12" fillId="0" borderId="0"/>
  </cellStyleXfs>
  <cellXfs count="1924">
    <xf numFmtId="0" fontId="0" fillId="0" borderId="0" xfId="0"/>
    <xf numFmtId="0" fontId="6" fillId="0" borderId="13" xfId="0" applyFont="1" applyBorder="1" applyAlignment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5" xfId="0" applyFont="1" applyBorder="1"/>
    <xf numFmtId="0" fontId="7" fillId="0" borderId="0" xfId="0" applyFont="1"/>
    <xf numFmtId="0" fontId="6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left" vertical="center" indent="2"/>
    </xf>
    <xf numFmtId="0" fontId="18" fillId="0" borderId="11" xfId="0" applyFont="1" applyBorder="1" applyAlignment="1">
      <alignment horizontal="left" vertical="center" indent="3"/>
    </xf>
    <xf numFmtId="0" fontId="18" fillId="0" borderId="11" xfId="0" applyFont="1" applyBorder="1" applyAlignment="1">
      <alignment horizontal="left" vertical="center" indent="1"/>
    </xf>
    <xf numFmtId="0" fontId="18" fillId="0" borderId="18" xfId="0" applyFont="1" applyBorder="1" applyAlignment="1">
      <alignment horizontal="left" vertical="center" indent="2"/>
    </xf>
    <xf numFmtId="0" fontId="18" fillId="0" borderId="18" xfId="0" applyFont="1" applyBorder="1" applyAlignment="1">
      <alignment horizontal="left" vertical="center" indent="1"/>
    </xf>
    <xf numFmtId="0" fontId="18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7" fillId="0" borderId="22" xfId="0" applyFont="1" applyBorder="1" applyProtection="1">
      <protection locked="0"/>
    </xf>
    <xf numFmtId="0" fontId="18" fillId="0" borderId="18" xfId="0" applyFont="1" applyBorder="1" applyAlignment="1">
      <alignment horizontal="left" vertical="center" indent="3"/>
    </xf>
    <xf numFmtId="0" fontId="22" fillId="0" borderId="0" xfId="0" applyFont="1" applyProtection="1">
      <protection locked="0"/>
    </xf>
    <xf numFmtId="0" fontId="23" fillId="0" borderId="2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18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6" fillId="0" borderId="0" xfId="0" applyFont="1"/>
    <xf numFmtId="0" fontId="7" fillId="0" borderId="22" xfId="0" applyFont="1" applyBorder="1"/>
    <xf numFmtId="0" fontId="6" fillId="0" borderId="0" xfId="0" applyFont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0" fontId="7" fillId="0" borderId="11" xfId="0" applyFont="1" applyBorder="1"/>
    <xf numFmtId="0" fontId="6" fillId="0" borderId="11" xfId="0" applyFont="1" applyBorder="1" applyAlignment="1">
      <alignment horizontal="right"/>
    </xf>
    <xf numFmtId="0" fontId="6" fillId="25" borderId="18" xfId="0" applyFont="1" applyFill="1" applyBorder="1" applyAlignment="1">
      <alignment horizontal="center" vertical="center"/>
    </xf>
    <xf numFmtId="0" fontId="6" fillId="25" borderId="26" xfId="0" applyFont="1" applyFill="1" applyBorder="1" applyAlignment="1">
      <alignment horizontal="center" vertical="center"/>
    </xf>
    <xf numFmtId="0" fontId="1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35" xfId="0" applyFont="1" applyBorder="1"/>
    <xf numFmtId="0" fontId="11" fillId="0" borderId="0" xfId="0" applyFont="1"/>
    <xf numFmtId="0" fontId="7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3" fontId="0" fillId="0" borderId="0" xfId="0" applyNumberFormat="1"/>
    <xf numFmtId="0" fontId="7" fillId="0" borderId="0" xfId="0" applyFont="1" applyAlignment="1">
      <alignment horizontal="center"/>
    </xf>
    <xf numFmtId="0" fontId="23" fillId="0" borderId="16" xfId="0" applyFont="1" applyBorder="1" applyAlignment="1">
      <alignment horizontal="center"/>
    </xf>
    <xf numFmtId="0" fontId="30" fillId="0" borderId="0" xfId="0" applyFont="1"/>
    <xf numFmtId="49" fontId="6" fillId="0" borderId="56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49" fontId="6" fillId="0" borderId="13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vertical="center"/>
    </xf>
    <xf numFmtId="49" fontId="6" fillId="0" borderId="49" xfId="0" applyNumberFormat="1" applyFont="1" applyBorder="1" applyAlignment="1">
      <alignment vertical="center"/>
    </xf>
    <xf numFmtId="49" fontId="6" fillId="0" borderId="3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8" xfId="41" applyFont="1" applyBorder="1" applyAlignment="1" applyProtection="1">
      <alignment horizontal="center"/>
      <protection locked="0"/>
    </xf>
    <xf numFmtId="0" fontId="6" fillId="0" borderId="32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36" fillId="0" borderId="0" xfId="0" applyFont="1"/>
    <xf numFmtId="3" fontId="6" fillId="0" borderId="39" xfId="0" applyNumberFormat="1" applyFont="1" applyBorder="1" applyAlignment="1">
      <alignment horizontal="right" vertical="center" wrapText="1"/>
    </xf>
    <xf numFmtId="1" fontId="17" fillId="0" borderId="19" xfId="0" applyNumberFormat="1" applyFont="1" applyBorder="1" applyAlignment="1">
      <alignment horizontal="right" vertical="center"/>
    </xf>
    <xf numFmtId="1" fontId="17" fillId="0" borderId="65" xfId="0" applyNumberFormat="1" applyFont="1" applyBorder="1" applyAlignment="1">
      <alignment horizontal="right" vertical="center"/>
    </xf>
    <xf numFmtId="1" fontId="17" fillId="0" borderId="66" xfId="0" applyNumberFormat="1" applyFont="1" applyBorder="1" applyAlignment="1">
      <alignment horizontal="right" vertical="center"/>
    </xf>
    <xf numFmtId="1" fontId="17" fillId="0" borderId="18" xfId="0" applyNumberFormat="1" applyFont="1" applyBorder="1" applyAlignment="1">
      <alignment horizontal="right" vertical="center"/>
    </xf>
    <xf numFmtId="1" fontId="17" fillId="0" borderId="36" xfId="0" applyNumberFormat="1" applyFont="1" applyBorder="1" applyAlignment="1">
      <alignment horizontal="right" vertical="center"/>
    </xf>
    <xf numFmtId="1" fontId="17" fillId="0" borderId="25" xfId="0" applyNumberFormat="1" applyFont="1" applyBorder="1" applyAlignment="1">
      <alignment horizontal="right" vertical="center"/>
    </xf>
    <xf numFmtId="1" fontId="17" fillId="0" borderId="63" xfId="0" applyNumberFormat="1" applyFont="1" applyBorder="1" applyAlignment="1">
      <alignment horizontal="right" vertical="center"/>
    </xf>
    <xf numFmtId="1" fontId="17" fillId="0" borderId="26" xfId="0" applyNumberFormat="1" applyFont="1" applyBorder="1" applyAlignment="1">
      <alignment horizontal="right" vertical="center"/>
    </xf>
    <xf numFmtId="1" fontId="17" fillId="0" borderId="39" xfId="0" applyNumberFormat="1" applyFont="1" applyBorder="1" applyAlignment="1">
      <alignment horizontal="right" vertical="center"/>
    </xf>
    <xf numFmtId="1" fontId="17" fillId="0" borderId="52" xfId="0" applyNumberFormat="1" applyFont="1" applyBorder="1" applyAlignment="1">
      <alignment horizontal="right" vertical="center"/>
    </xf>
    <xf numFmtId="1" fontId="17" fillId="0" borderId="58" xfId="0" applyNumberFormat="1" applyFont="1" applyBorder="1" applyAlignment="1">
      <alignment horizontal="right" vertical="center"/>
    </xf>
    <xf numFmtId="1" fontId="17" fillId="0" borderId="27" xfId="0" applyNumberFormat="1" applyFont="1" applyBorder="1" applyAlignment="1">
      <alignment horizontal="right" vertical="center"/>
    </xf>
    <xf numFmtId="1" fontId="17" fillId="0" borderId="62" xfId="0" applyNumberFormat="1" applyFont="1" applyBorder="1" applyAlignment="1">
      <alignment horizontal="right" vertical="center"/>
    </xf>
    <xf numFmtId="1" fontId="17" fillId="0" borderId="23" xfId="0" applyNumberFormat="1" applyFont="1" applyBorder="1" applyAlignment="1">
      <alignment horizontal="right" vertical="center"/>
    </xf>
    <xf numFmtId="1" fontId="17" fillId="0" borderId="24" xfId="0" applyNumberFormat="1" applyFont="1" applyBorder="1" applyAlignment="1">
      <alignment horizontal="right" vertical="center"/>
    </xf>
    <xf numFmtId="0" fontId="35" fillId="0" borderId="0" xfId="0" applyFont="1" applyAlignment="1" applyProtection="1">
      <alignment horizontal="left" vertical="center"/>
      <protection locked="0"/>
    </xf>
    <xf numFmtId="0" fontId="18" fillId="28" borderId="28" xfId="0" applyFont="1" applyFill="1" applyBorder="1" applyAlignment="1">
      <alignment horizontal="center" vertical="center"/>
    </xf>
    <xf numFmtId="0" fontId="18" fillId="28" borderId="22" xfId="0" applyFont="1" applyFill="1" applyBorder="1" applyAlignment="1">
      <alignment horizontal="center" vertical="center"/>
    </xf>
    <xf numFmtId="0" fontId="18" fillId="28" borderId="36" xfId="0" applyFont="1" applyFill="1" applyBorder="1" applyAlignment="1">
      <alignment horizontal="center" vertical="center"/>
    </xf>
    <xf numFmtId="0" fontId="38" fillId="0" borderId="0" xfId="0" applyFont="1"/>
    <xf numFmtId="49" fontId="38" fillId="0" borderId="0" xfId="0" applyNumberFormat="1" applyFont="1"/>
    <xf numFmtId="0" fontId="38" fillId="0" borderId="26" xfId="0" applyFont="1" applyBorder="1"/>
    <xf numFmtId="0" fontId="38" fillId="0" borderId="69" xfId="0" applyFont="1" applyBorder="1"/>
    <xf numFmtId="0" fontId="38" fillId="0" borderId="70" xfId="0" applyFont="1" applyBorder="1"/>
    <xf numFmtId="0" fontId="38" fillId="0" borderId="42" xfId="0" applyFont="1" applyBorder="1"/>
    <xf numFmtId="0" fontId="38" fillId="0" borderId="38" xfId="0" applyFont="1" applyBorder="1"/>
    <xf numFmtId="0" fontId="38" fillId="0" borderId="39" xfId="0" applyFont="1" applyBorder="1"/>
    <xf numFmtId="0" fontId="38" fillId="0" borderId="71" xfId="0" applyFont="1" applyBorder="1"/>
    <xf numFmtId="0" fontId="38" fillId="0" borderId="52" xfId="0" applyFont="1" applyBorder="1"/>
    <xf numFmtId="0" fontId="38" fillId="0" borderId="58" xfId="0" applyFont="1" applyBorder="1"/>
    <xf numFmtId="49" fontId="38" fillId="0" borderId="26" xfId="0" applyNumberFormat="1" applyFont="1" applyBorder="1"/>
    <xf numFmtId="0" fontId="38" fillId="0" borderId="18" xfId="0" applyFont="1" applyBorder="1"/>
    <xf numFmtId="49" fontId="38" fillId="0" borderId="18" xfId="0" applyNumberFormat="1" applyFont="1" applyBorder="1"/>
    <xf numFmtId="0" fontId="38" fillId="0" borderId="61" xfId="0" applyFont="1" applyBorder="1"/>
    <xf numFmtId="0" fontId="38" fillId="0" borderId="27" xfId="0" applyFont="1" applyBorder="1"/>
    <xf numFmtId="49" fontId="38" fillId="0" borderId="27" xfId="0" applyNumberFormat="1" applyFont="1" applyBorder="1"/>
    <xf numFmtId="164" fontId="38" fillId="0" borderId="62" xfId="0" applyNumberFormat="1" applyFont="1" applyBorder="1"/>
    <xf numFmtId="49" fontId="38" fillId="0" borderId="70" xfId="0" applyNumberFormat="1" applyFont="1" applyBorder="1"/>
    <xf numFmtId="49" fontId="38" fillId="0" borderId="52" xfId="0" applyNumberFormat="1" applyFont="1" applyBorder="1"/>
    <xf numFmtId="0" fontId="38" fillId="0" borderId="23" xfId="0" applyFont="1" applyBorder="1"/>
    <xf numFmtId="0" fontId="38" fillId="0" borderId="24" xfId="0" applyFont="1" applyBorder="1"/>
    <xf numFmtId="0" fontId="38" fillId="0" borderId="36" xfId="0" applyFont="1" applyBorder="1"/>
    <xf numFmtId="0" fontId="38" fillId="0" borderId="56" xfId="0" applyFont="1" applyBorder="1"/>
    <xf numFmtId="49" fontId="38" fillId="0" borderId="23" xfId="0" applyNumberFormat="1" applyFont="1" applyBorder="1"/>
    <xf numFmtId="0" fontId="38" fillId="0" borderId="13" xfId="0" applyFont="1" applyBorder="1"/>
    <xf numFmtId="0" fontId="38" fillId="0" borderId="63" xfId="0" applyFont="1" applyBorder="1"/>
    <xf numFmtId="0" fontId="38" fillId="0" borderId="11" xfId="0" applyFont="1" applyBorder="1"/>
    <xf numFmtId="0" fontId="38" fillId="0" borderId="19" xfId="0" applyFont="1" applyBorder="1"/>
    <xf numFmtId="0" fontId="38" fillId="0" borderId="66" xfId="0" applyFont="1" applyBorder="1"/>
    <xf numFmtId="0" fontId="39" fillId="0" borderId="0" xfId="0" applyFont="1"/>
    <xf numFmtId="49" fontId="39" fillId="0" borderId="0" xfId="0" applyNumberFormat="1" applyFont="1"/>
    <xf numFmtId="0" fontId="39" fillId="25" borderId="0" xfId="0" applyFont="1" applyFill="1"/>
    <xf numFmtId="10" fontId="39" fillId="0" borderId="0" xfId="0" applyNumberFormat="1" applyFont="1"/>
    <xf numFmtId="0" fontId="39" fillId="27" borderId="0" xfId="0" applyFont="1" applyFill="1"/>
    <xf numFmtId="49" fontId="39" fillId="27" borderId="0" xfId="0" applyNumberFormat="1" applyFont="1" applyFill="1"/>
    <xf numFmtId="164" fontId="39" fillId="0" borderId="0" xfId="0" applyNumberFormat="1" applyFont="1"/>
    <xf numFmtId="0" fontId="39" fillId="29" borderId="0" xfId="0" applyFont="1" applyFill="1" applyAlignment="1">
      <alignment horizontal="center"/>
    </xf>
    <xf numFmtId="1" fontId="39" fillId="0" borderId="0" xfId="0" applyNumberFormat="1" applyFont="1"/>
    <xf numFmtId="1" fontId="0" fillId="0" borderId="0" xfId="0" applyNumberFormat="1"/>
    <xf numFmtId="164" fontId="0" fillId="0" borderId="0" xfId="0" applyNumberFormat="1"/>
    <xf numFmtId="0" fontId="39" fillId="27" borderId="0" xfId="0" applyFont="1" applyFill="1" applyAlignment="1">
      <alignment horizontal="center"/>
    </xf>
    <xf numFmtId="0" fontId="38" fillId="0" borderId="72" xfId="0" applyFont="1" applyBorder="1"/>
    <xf numFmtId="0" fontId="38" fillId="0" borderId="47" xfId="0" applyFont="1" applyBorder="1"/>
    <xf numFmtId="165" fontId="39" fillId="27" borderId="0" xfId="0" applyNumberFormat="1" applyFont="1" applyFill="1" applyAlignment="1">
      <alignment horizontal="center"/>
    </xf>
    <xf numFmtId="165" fontId="39" fillId="29" borderId="0" xfId="0" applyNumberFormat="1" applyFont="1" applyFill="1" applyAlignment="1">
      <alignment horizontal="center"/>
    </xf>
    <xf numFmtId="1" fontId="39" fillId="27" borderId="0" xfId="0" applyNumberFormat="1" applyFont="1" applyFill="1" applyAlignment="1">
      <alignment horizont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26" fillId="0" borderId="0" xfId="0" applyFont="1" applyAlignment="1">
      <alignment horizontal="right" vertical="center"/>
    </xf>
    <xf numFmtId="0" fontId="13" fillId="0" borderId="0" xfId="41" applyFont="1" applyAlignment="1">
      <alignment horizontal="center"/>
    </xf>
    <xf numFmtId="0" fontId="26" fillId="0" borderId="0" xfId="0" applyFont="1" applyAlignment="1" applyProtection="1">
      <alignment horizontal="left" vertical="center"/>
      <protection locked="0"/>
    </xf>
    <xf numFmtId="0" fontId="11" fillId="0" borderId="0" xfId="41" applyFont="1" applyProtection="1"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44" fillId="0" borderId="22" xfId="0" applyFont="1" applyBorder="1" applyAlignment="1" applyProtection="1">
      <alignment horizontal="center" vertical="center"/>
      <protection locked="0"/>
    </xf>
    <xf numFmtId="0" fontId="44" fillId="0" borderId="54" xfId="0" applyFont="1" applyBorder="1" applyAlignment="1" applyProtection="1">
      <alignment horizontal="center" vertical="center"/>
      <protection locked="0"/>
    </xf>
    <xf numFmtId="0" fontId="44" fillId="0" borderId="28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23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5" xfId="0" applyFont="1" applyBorder="1" applyAlignment="1">
      <alignment horizontal="right"/>
    </xf>
    <xf numFmtId="0" fontId="39" fillId="0" borderId="22" xfId="0" applyFont="1" applyBorder="1"/>
    <xf numFmtId="49" fontId="39" fillId="0" borderId="22" xfId="0" applyNumberFormat="1" applyFont="1" applyBorder="1"/>
    <xf numFmtId="1" fontId="39" fillId="0" borderId="22" xfId="0" applyNumberFormat="1" applyFont="1" applyBorder="1"/>
    <xf numFmtId="164" fontId="39" fillId="0" borderId="22" xfId="0" applyNumberFormat="1" applyFont="1" applyBorder="1"/>
    <xf numFmtId="0" fontId="39" fillId="25" borderId="22" xfId="0" applyFont="1" applyFill="1" applyBorder="1"/>
    <xf numFmtId="10" fontId="39" fillId="0" borderId="22" xfId="0" applyNumberFormat="1" applyFont="1" applyBorder="1"/>
    <xf numFmtId="0" fontId="39" fillId="0" borderId="0" xfId="0" applyFont="1" applyAlignment="1">
      <alignment horizontal="center"/>
    </xf>
    <xf numFmtId="1" fontId="39" fillId="0" borderId="0" xfId="0" applyNumberFormat="1" applyFont="1" applyAlignment="1">
      <alignment horizontal="center"/>
    </xf>
    <xf numFmtId="0" fontId="0" fillId="0" borderId="22" xfId="0" applyBorder="1"/>
    <xf numFmtId="3" fontId="6" fillId="0" borderId="38" xfId="0" applyNumberFormat="1" applyFont="1" applyBorder="1" applyAlignment="1">
      <alignment horizontal="right" vertical="center" wrapText="1"/>
    </xf>
    <xf numFmtId="0" fontId="7" fillId="0" borderId="16" xfId="0" applyFont="1" applyBorder="1"/>
    <xf numFmtId="9" fontId="39" fillId="30" borderId="0" xfId="0" applyNumberFormat="1" applyFont="1" applyFill="1"/>
    <xf numFmtId="0" fontId="39" fillId="24" borderId="0" xfId="0" applyFont="1" applyFill="1" applyAlignment="1">
      <alignment horizontal="center"/>
    </xf>
    <xf numFmtId="1" fontId="39" fillId="24" borderId="0" xfId="0" applyNumberFormat="1" applyFont="1" applyFill="1" applyAlignment="1">
      <alignment horizontal="center"/>
    </xf>
    <xf numFmtId="165" fontId="39" fillId="24" borderId="0" xfId="0" applyNumberFormat="1" applyFont="1" applyFill="1" applyAlignment="1">
      <alignment horizontal="center"/>
    </xf>
    <xf numFmtId="0" fontId="7" fillId="0" borderId="25" xfId="0" applyFont="1" applyBorder="1" applyAlignment="1" applyProtection="1">
      <alignment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22" fillId="0" borderId="0" xfId="0" applyFont="1"/>
    <xf numFmtId="0" fontId="62" fillId="0" borderId="0" xfId="37"/>
    <xf numFmtId="0" fontId="38" fillId="0" borderId="47" xfId="37" applyFont="1" applyBorder="1"/>
    <xf numFmtId="0" fontId="63" fillId="0" borderId="0" xfId="39" applyFont="1" applyProtection="1">
      <protection locked="0"/>
    </xf>
    <xf numFmtId="0" fontId="64" fillId="0" borderId="0" xfId="39" applyFont="1" applyAlignment="1" applyProtection="1">
      <alignment horizontal="center" vertical="center"/>
      <protection locked="0"/>
    </xf>
    <xf numFmtId="0" fontId="64" fillId="0" borderId="0" xfId="39" applyFont="1" applyAlignment="1" applyProtection="1">
      <alignment vertical="center"/>
      <protection locked="0"/>
    </xf>
    <xf numFmtId="0" fontId="64" fillId="0" borderId="22" xfId="39" applyFont="1" applyBorder="1" applyAlignment="1" applyProtection="1">
      <alignment horizontal="right" vertical="center"/>
      <protection locked="0"/>
    </xf>
    <xf numFmtId="3" fontId="64" fillId="0" borderId="22" xfId="39" applyNumberFormat="1" applyFont="1" applyBorder="1" applyAlignment="1" applyProtection="1">
      <alignment vertical="center"/>
      <protection locked="0"/>
    </xf>
    <xf numFmtId="0" fontId="65" fillId="0" borderId="0" xfId="39" applyFont="1" applyAlignment="1" applyProtection="1">
      <alignment vertical="center"/>
      <protection locked="0"/>
    </xf>
    <xf numFmtId="9" fontId="64" fillId="0" borderId="0" xfId="44" applyFont="1" applyBorder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9" fontId="68" fillId="0" borderId="0" xfId="44" applyFont="1" applyAlignment="1" applyProtection="1">
      <alignment vertical="center"/>
      <protection locked="0"/>
    </xf>
    <xf numFmtId="0" fontId="64" fillId="0" borderId="0" xfId="39" applyFont="1" applyAlignment="1" applyProtection="1">
      <alignment horizontal="right" vertical="center"/>
      <protection locked="0"/>
    </xf>
    <xf numFmtId="166" fontId="68" fillId="0" borderId="0" xfId="44" applyNumberFormat="1" applyFont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6" fillId="25" borderId="26" xfId="0" applyFont="1" applyFill="1" applyBorder="1" applyAlignment="1">
      <alignment vertical="center"/>
    </xf>
    <xf numFmtId="0" fontId="6" fillId="25" borderId="46" xfId="0" applyFont="1" applyFill="1" applyBorder="1" applyAlignment="1">
      <alignment vertical="center"/>
    </xf>
    <xf numFmtId="49" fontId="6" fillId="24" borderId="12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0" fontId="6" fillId="25" borderId="11" xfId="0" applyFont="1" applyFill="1" applyBorder="1" applyAlignment="1">
      <alignment horizontal="left" vertical="center"/>
    </xf>
    <xf numFmtId="49" fontId="6" fillId="24" borderId="76" xfId="0" applyNumberFormat="1" applyFont="1" applyFill="1" applyBorder="1" applyAlignment="1">
      <alignment horizontal="left" vertical="center"/>
    </xf>
    <xf numFmtId="0" fontId="7" fillId="24" borderId="26" xfId="0" applyFont="1" applyFill="1" applyBorder="1" applyAlignment="1">
      <alignment horizontal="center" vertical="center"/>
    </xf>
    <xf numFmtId="49" fontId="6" fillId="24" borderId="56" xfId="0" applyNumberFormat="1" applyFont="1" applyFill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24" borderId="14" xfId="0" applyNumberFormat="1" applyFont="1" applyFill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6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 applyProtection="1">
      <alignment horizontal="right"/>
      <protection locked="0"/>
    </xf>
    <xf numFmtId="49" fontId="7" fillId="0" borderId="0" xfId="0" applyNumberFormat="1" applyFont="1" applyProtection="1"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0" fontId="9" fillId="0" borderId="44" xfId="0" applyFont="1" applyBorder="1" applyAlignment="1" applyProtection="1">
      <alignment vertical="center"/>
      <protection locked="0"/>
    </xf>
    <xf numFmtId="0" fontId="16" fillId="0" borderId="44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7" fillId="0" borderId="64" xfId="0" applyFont="1" applyBorder="1" applyProtection="1">
      <protection locked="0"/>
    </xf>
    <xf numFmtId="0" fontId="7" fillId="0" borderId="47" xfId="0" applyFont="1" applyBorder="1" applyProtection="1">
      <protection locked="0"/>
    </xf>
    <xf numFmtId="0" fontId="7" fillId="0" borderId="73" xfId="0" applyFont="1" applyBorder="1" applyProtection="1">
      <protection locked="0"/>
    </xf>
    <xf numFmtId="0" fontId="9" fillId="0" borderId="10" xfId="0" applyFont="1" applyBorder="1" applyAlignment="1">
      <alignment horizontal="center" vertical="center"/>
    </xf>
    <xf numFmtId="3" fontId="7" fillId="0" borderId="0" xfId="0" applyNumberFormat="1" applyFont="1" applyProtection="1">
      <protection locked="0"/>
    </xf>
    <xf numFmtId="0" fontId="6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3" fontId="7" fillId="0" borderId="54" xfId="0" applyNumberFormat="1" applyFont="1" applyBorder="1" applyProtection="1">
      <protection locked="0"/>
    </xf>
    <xf numFmtId="0" fontId="18" fillId="24" borderId="1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49" fontId="6" fillId="24" borderId="14" xfId="0" applyNumberFormat="1" applyFont="1" applyFill="1" applyBorder="1" applyAlignment="1">
      <alignment vertical="center"/>
    </xf>
    <xf numFmtId="3" fontId="6" fillId="0" borderId="26" xfId="0" applyNumberFormat="1" applyFont="1" applyBorder="1" applyAlignment="1" applyProtection="1">
      <alignment horizontal="right" vertical="center" wrapText="1"/>
      <protection locked="0"/>
    </xf>
    <xf numFmtId="3" fontId="6" fillId="0" borderId="39" xfId="0" applyNumberFormat="1" applyFont="1" applyBorder="1" applyAlignment="1" applyProtection="1">
      <alignment horizontal="right" vertical="center" wrapText="1"/>
      <protection locked="0"/>
    </xf>
    <xf numFmtId="0" fontId="18" fillId="24" borderId="26" xfId="0" applyFont="1" applyFill="1" applyBorder="1" applyAlignment="1">
      <alignment horizontal="left" vertical="center"/>
    </xf>
    <xf numFmtId="3" fontId="6" fillId="24" borderId="39" xfId="0" applyNumberFormat="1" applyFont="1" applyFill="1" applyBorder="1" applyAlignment="1" applyProtection="1">
      <alignment horizontal="right" vertical="center" wrapText="1"/>
      <protection locked="0"/>
    </xf>
    <xf numFmtId="0" fontId="18" fillId="24" borderId="23" xfId="0" applyFont="1" applyFill="1" applyBorder="1" applyAlignment="1">
      <alignment horizontal="left" vertical="center"/>
    </xf>
    <xf numFmtId="49" fontId="6" fillId="24" borderId="56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18" fillId="24" borderId="18" xfId="0" applyFont="1" applyFill="1" applyBorder="1" applyAlignment="1">
      <alignment horizontal="left" vertical="center"/>
    </xf>
    <xf numFmtId="49" fontId="6" fillId="24" borderId="13" xfId="0" applyNumberFormat="1" applyFont="1" applyFill="1" applyBorder="1" applyAlignment="1">
      <alignment vertical="center"/>
    </xf>
    <xf numFmtId="3" fontId="17" fillId="0" borderId="0" xfId="0" applyNumberFormat="1" applyFont="1" applyAlignment="1" applyProtection="1">
      <alignment horizontal="right" vertical="center"/>
      <protection locked="0"/>
    </xf>
    <xf numFmtId="0" fontId="6" fillId="0" borderId="15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48" xfId="0" applyFont="1" applyBorder="1" applyAlignment="1">
      <alignment vertical="center"/>
    </xf>
    <xf numFmtId="0" fontId="28" fillId="0" borderId="48" xfId="0" applyFont="1" applyBorder="1" applyAlignment="1">
      <alignment horizontal="left" vertical="center"/>
    </xf>
    <xf numFmtId="0" fontId="7" fillId="0" borderId="48" xfId="0" applyFont="1" applyBorder="1"/>
    <xf numFmtId="0" fontId="18" fillId="0" borderId="14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0" fillId="0" borderId="18" xfId="0" applyBorder="1"/>
    <xf numFmtId="0" fontId="18" fillId="0" borderId="14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indent="1"/>
    </xf>
    <xf numFmtId="0" fontId="18" fillId="0" borderId="67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indent="2"/>
    </xf>
    <xf numFmtId="0" fontId="18" fillId="0" borderId="38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14" xfId="0" applyFont="1" applyBorder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center"/>
    </xf>
    <xf numFmtId="0" fontId="18" fillId="0" borderId="31" xfId="0" quotePrefix="1" applyFont="1" applyBorder="1" applyAlignment="1">
      <alignment horizontal="left" vertical="center" indent="1"/>
    </xf>
    <xf numFmtId="0" fontId="6" fillId="0" borderId="31" xfId="0" applyFont="1" applyBorder="1" applyAlignment="1">
      <alignment horizontal="left" vertical="center"/>
    </xf>
    <xf numFmtId="0" fontId="11" fillId="0" borderId="11" xfId="41" applyFont="1" applyBorder="1" applyAlignment="1">
      <alignment horizontal="left" vertical="center"/>
    </xf>
    <xf numFmtId="0" fontId="9" fillId="0" borderId="0" xfId="41" applyFont="1" applyAlignment="1" applyProtection="1">
      <alignment horizontal="left"/>
      <protection locked="0"/>
    </xf>
    <xf numFmtId="0" fontId="9" fillId="0" borderId="0" xfId="41" applyFont="1" applyProtection="1">
      <protection locked="0"/>
    </xf>
    <xf numFmtId="0" fontId="9" fillId="0" borderId="16" xfId="41" applyFont="1" applyBorder="1" applyAlignment="1">
      <alignment horizontal="left"/>
    </xf>
    <xf numFmtId="0" fontId="9" fillId="0" borderId="15" xfId="41" applyFont="1" applyBorder="1" applyAlignment="1">
      <alignment horizontal="left"/>
    </xf>
    <xf numFmtId="0" fontId="11" fillId="0" borderId="15" xfId="41" applyFont="1" applyBorder="1"/>
    <xf numFmtId="0" fontId="9" fillId="0" borderId="14" xfId="41" applyFont="1" applyBorder="1" applyAlignment="1">
      <alignment horizontal="center"/>
    </xf>
    <xf numFmtId="0" fontId="11" fillId="0" borderId="0" xfId="41" applyFont="1"/>
    <xf numFmtId="0" fontId="9" fillId="0" borderId="0" xfId="41" applyFont="1" applyAlignment="1">
      <alignment horizontal="left"/>
    </xf>
    <xf numFmtId="0" fontId="28" fillId="0" borderId="0" xfId="0" applyFont="1" applyAlignment="1" applyProtection="1">
      <alignment horizontal="right" vertical="center"/>
      <protection locked="0"/>
    </xf>
    <xf numFmtId="0" fontId="9" fillId="0" borderId="0" xfId="41" applyFont="1" applyAlignment="1" applyProtection="1">
      <alignment horizontal="left" vertical="center"/>
      <protection locked="0"/>
    </xf>
    <xf numFmtId="0" fontId="11" fillId="0" borderId="0" xfId="41" applyFont="1" applyAlignment="1">
      <alignment vertical="center"/>
    </xf>
    <xf numFmtId="0" fontId="9" fillId="0" borderId="0" xfId="41" applyFont="1" applyAlignment="1">
      <alignment horizontal="left" vertical="center"/>
    </xf>
    <xf numFmtId="0" fontId="71" fillId="0" borderId="0" xfId="41" applyFont="1" applyAlignment="1">
      <alignment vertical="center"/>
    </xf>
    <xf numFmtId="0" fontId="9" fillId="0" borderId="48" xfId="41" applyFont="1" applyBorder="1" applyAlignment="1">
      <alignment vertical="center"/>
    </xf>
    <xf numFmtId="0" fontId="9" fillId="0" borderId="0" xfId="41" applyFont="1" applyAlignment="1">
      <alignment horizontal="centerContinuous"/>
    </xf>
    <xf numFmtId="0" fontId="72" fillId="0" borderId="0" xfId="41" applyFont="1" applyAlignment="1">
      <alignment horizontal="left"/>
    </xf>
    <xf numFmtId="0" fontId="11" fillId="0" borderId="0" xfId="41" applyFont="1" applyAlignment="1">
      <alignment horizontal="left"/>
    </xf>
    <xf numFmtId="0" fontId="11" fillId="0" borderId="48" xfId="41" applyFont="1" applyBorder="1"/>
    <xf numFmtId="0" fontId="9" fillId="0" borderId="18" xfId="38" applyFont="1" applyBorder="1" applyAlignment="1">
      <alignment horizontal="center" vertical="center"/>
    </xf>
    <xf numFmtId="0" fontId="18" fillId="24" borderId="56" xfId="41" applyFont="1" applyFill="1" applyBorder="1" applyAlignment="1">
      <alignment horizontal="left" vertical="center"/>
    </xf>
    <xf numFmtId="0" fontId="18" fillId="24" borderId="40" xfId="38" applyFont="1" applyFill="1" applyBorder="1" applyAlignment="1">
      <alignment vertical="center"/>
    </xf>
    <xf numFmtId="3" fontId="17" fillId="24" borderId="40" xfId="41" applyNumberFormat="1" applyFont="1" applyFill="1" applyBorder="1" applyAlignment="1" applyProtection="1">
      <alignment horizontal="right" vertical="center"/>
      <protection locked="0"/>
    </xf>
    <xf numFmtId="3" fontId="17" fillId="24" borderId="10" xfId="41" applyNumberFormat="1" applyFont="1" applyFill="1" applyBorder="1" applyAlignment="1" applyProtection="1">
      <alignment horizontal="right" vertical="center"/>
      <protection locked="0"/>
    </xf>
    <xf numFmtId="3" fontId="17" fillId="24" borderId="21" xfId="41" applyNumberFormat="1" applyFont="1" applyFill="1" applyBorder="1" applyAlignment="1" applyProtection="1">
      <alignment horizontal="right" vertical="center"/>
      <protection locked="0"/>
    </xf>
    <xf numFmtId="0" fontId="18" fillId="0" borderId="12" xfId="41" applyFont="1" applyBorder="1" applyAlignment="1">
      <alignment horizontal="left" vertical="center"/>
    </xf>
    <xf numFmtId="0" fontId="17" fillId="0" borderId="25" xfId="38" applyFont="1" applyBorder="1" applyAlignment="1">
      <alignment horizontal="left" vertical="center" indent="1"/>
    </xf>
    <xf numFmtId="3" fontId="17" fillId="0" borderId="20" xfId="41" applyNumberFormat="1" applyFont="1" applyBorder="1" applyAlignment="1" applyProtection="1">
      <alignment horizontal="right" vertical="center"/>
      <protection locked="0"/>
    </xf>
    <xf numFmtId="3" fontId="17" fillId="0" borderId="0" xfId="41" applyNumberFormat="1" applyFont="1" applyAlignment="1" applyProtection="1">
      <alignment horizontal="right" vertical="center"/>
      <protection locked="0"/>
    </xf>
    <xf numFmtId="3" fontId="17" fillId="0" borderId="25" xfId="41" applyNumberFormat="1" applyFont="1" applyBorder="1" applyAlignment="1" applyProtection="1">
      <alignment horizontal="right" vertical="center"/>
      <protection locked="0"/>
    </xf>
    <xf numFmtId="0" fontId="17" fillId="0" borderId="25" xfId="38" applyFont="1" applyBorder="1" applyAlignment="1">
      <alignment horizontal="left" vertical="center" indent="2"/>
    </xf>
    <xf numFmtId="3" fontId="17" fillId="26" borderId="20" xfId="41" applyNumberFormat="1" applyFont="1" applyFill="1" applyBorder="1" applyAlignment="1" applyProtection="1">
      <alignment horizontal="left" vertical="center"/>
      <protection locked="0"/>
    </xf>
    <xf numFmtId="3" fontId="17" fillId="26" borderId="0" xfId="41" applyNumberFormat="1" applyFont="1" applyFill="1" applyAlignment="1" applyProtection="1">
      <alignment horizontal="left" vertical="center"/>
      <protection locked="0"/>
    </xf>
    <xf numFmtId="3" fontId="17" fillId="26" borderId="25" xfId="41" applyNumberFormat="1" applyFont="1" applyFill="1" applyBorder="1" applyAlignment="1" applyProtection="1">
      <alignment horizontal="left" vertical="center"/>
      <protection locked="0"/>
    </xf>
    <xf numFmtId="0" fontId="17" fillId="0" borderId="18" xfId="38" applyFont="1" applyBorder="1" applyAlignment="1">
      <alignment horizontal="left" vertical="center" indent="2"/>
    </xf>
    <xf numFmtId="3" fontId="17" fillId="24" borderId="20" xfId="41" applyNumberFormat="1" applyFont="1" applyFill="1" applyBorder="1" applyAlignment="1" applyProtection="1">
      <alignment horizontal="right" vertical="center"/>
      <protection locked="0"/>
    </xf>
    <xf numFmtId="3" fontId="17" fillId="24" borderId="0" xfId="41" applyNumberFormat="1" applyFont="1" applyFill="1" applyAlignment="1" applyProtection="1">
      <alignment horizontal="right" vertical="center"/>
      <protection locked="0"/>
    </xf>
    <xf numFmtId="3" fontId="17" fillId="24" borderId="25" xfId="41" applyNumberFormat="1" applyFont="1" applyFill="1" applyBorder="1" applyAlignment="1" applyProtection="1">
      <alignment horizontal="right" vertical="center"/>
      <protection locked="0"/>
    </xf>
    <xf numFmtId="0" fontId="17" fillId="0" borderId="26" xfId="38" applyFont="1" applyBorder="1" applyAlignment="1">
      <alignment horizontal="left" vertical="center" indent="2"/>
    </xf>
    <xf numFmtId="3" fontId="17" fillId="0" borderId="20" xfId="41" applyNumberFormat="1" applyFont="1" applyBorder="1" applyAlignment="1" applyProtection="1">
      <alignment horizontal="left" vertical="center"/>
      <protection locked="0"/>
    </xf>
    <xf numFmtId="3" fontId="17" fillId="0" borderId="0" xfId="41" applyNumberFormat="1" applyFont="1" applyAlignment="1" applyProtection="1">
      <alignment horizontal="left" vertical="center"/>
      <protection locked="0"/>
    </xf>
    <xf numFmtId="3" fontId="17" fillId="0" borderId="25" xfId="41" applyNumberFormat="1" applyFont="1" applyBorder="1" applyAlignment="1" applyProtection="1">
      <alignment horizontal="left" vertical="center"/>
      <protection locked="0"/>
    </xf>
    <xf numFmtId="0" fontId="18" fillId="0" borderId="13" xfId="41" applyFont="1" applyBorder="1" applyAlignment="1">
      <alignment horizontal="left" vertical="center"/>
    </xf>
    <xf numFmtId="0" fontId="18" fillId="24" borderId="12" xfId="41" applyFont="1" applyFill="1" applyBorder="1" applyAlignment="1">
      <alignment horizontal="left" vertical="center"/>
    </xf>
    <xf numFmtId="0" fontId="18" fillId="24" borderId="20" xfId="38" applyFont="1" applyFill="1" applyBorder="1" applyAlignment="1">
      <alignment vertical="center"/>
    </xf>
    <xf numFmtId="0" fontId="17" fillId="0" borderId="11" xfId="38" applyFont="1" applyBorder="1" applyAlignment="1">
      <alignment horizontal="left" vertical="center" indent="2"/>
    </xf>
    <xf numFmtId="0" fontId="18" fillId="0" borderId="31" xfId="41" applyFont="1" applyBorder="1" applyAlignment="1">
      <alignment horizontal="left" vertical="center"/>
    </xf>
    <xf numFmtId="0" fontId="17" fillId="0" borderId="19" xfId="38" applyFont="1" applyBorder="1" applyAlignment="1">
      <alignment horizontal="left" vertical="center" indent="2"/>
    </xf>
    <xf numFmtId="0" fontId="11" fillId="26" borderId="0" xfId="38" applyFont="1" applyFill="1" applyAlignment="1">
      <alignment horizontal="left"/>
    </xf>
    <xf numFmtId="0" fontId="11" fillId="26" borderId="0" xfId="41" applyFont="1" applyFill="1"/>
    <xf numFmtId="0" fontId="11" fillId="26" borderId="0" xfId="41" applyFont="1" applyFill="1" applyProtection="1">
      <protection locked="0"/>
    </xf>
    <xf numFmtId="0" fontId="11" fillId="0" borderId="0" xfId="41" applyFont="1" applyAlignment="1" applyProtection="1">
      <alignment horizontal="left"/>
      <protection locked="0"/>
    </xf>
    <xf numFmtId="0" fontId="11" fillId="0" borderId="0" xfId="0" applyFont="1" applyAlignment="1">
      <alignment vertical="center"/>
    </xf>
    <xf numFmtId="0" fontId="37" fillId="0" borderId="0" xfId="0" applyFont="1"/>
    <xf numFmtId="0" fontId="7" fillId="0" borderId="0" xfId="0" quotePrefix="1" applyFont="1"/>
    <xf numFmtId="0" fontId="9" fillId="0" borderId="20" xfId="0" applyFont="1" applyBorder="1" applyAlignment="1">
      <alignment horizontal="center" vertical="center"/>
    </xf>
    <xf numFmtId="0" fontId="11" fillId="0" borderId="18" xfId="0" applyFont="1" applyBorder="1"/>
    <xf numFmtId="49" fontId="6" fillId="34" borderId="12" xfId="0" applyNumberFormat="1" applyFont="1" applyFill="1" applyBorder="1" applyAlignment="1">
      <alignment horizontal="left" vertical="center"/>
    </xf>
    <xf numFmtId="49" fontId="6" fillId="34" borderId="14" xfId="0" applyNumberFormat="1" applyFont="1" applyFill="1" applyBorder="1" applyAlignment="1">
      <alignment horizontal="left" vertical="center"/>
    </xf>
    <xf numFmtId="0" fontId="6" fillId="34" borderId="14" xfId="0" applyFont="1" applyFill="1" applyBorder="1" applyAlignment="1">
      <alignment horizontal="left" vertical="center"/>
    </xf>
    <xf numFmtId="0" fontId="18" fillId="34" borderId="14" xfId="0" applyFont="1" applyFill="1" applyBorder="1" applyAlignment="1">
      <alignment horizontal="left" vertical="center"/>
    </xf>
    <xf numFmtId="0" fontId="76" fillId="0" borderId="18" xfId="38" applyFont="1" applyBorder="1" applyAlignment="1">
      <alignment horizontal="left" vertical="center"/>
    </xf>
    <xf numFmtId="0" fontId="9" fillId="0" borderId="28" xfId="41" applyFont="1" applyBorder="1" applyAlignment="1">
      <alignment horizontal="center" vertical="center" wrapText="1"/>
    </xf>
    <xf numFmtId="0" fontId="7" fillId="34" borderId="11" xfId="0" applyFont="1" applyFill="1" applyBorder="1" applyAlignment="1" applyProtection="1">
      <alignment vertical="center"/>
      <protection locked="0"/>
    </xf>
    <xf numFmtId="0" fontId="18" fillId="34" borderId="59" xfId="0" applyFont="1" applyFill="1" applyBorder="1" applyAlignment="1">
      <alignment vertic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7" fillId="24" borderId="18" xfId="0" applyNumberFormat="1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7" fillId="24" borderId="18" xfId="0" applyFont="1" applyFill="1" applyBorder="1" applyAlignment="1" applyProtection="1">
      <alignment horizontal="right" vertical="center"/>
      <protection locked="0"/>
    </xf>
    <xf numFmtId="0" fontId="7" fillId="34" borderId="18" xfId="0" applyFont="1" applyFill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right" vertical="center"/>
      <protection locked="0"/>
    </xf>
    <xf numFmtId="0" fontId="7" fillId="24" borderId="26" xfId="0" applyFont="1" applyFill="1" applyBorder="1" applyAlignment="1" applyProtection="1">
      <alignment horizontal="right" vertical="center"/>
      <protection locked="0"/>
    </xf>
    <xf numFmtId="0" fontId="7" fillId="0" borderId="26" xfId="0" applyFont="1" applyBorder="1" applyAlignment="1" applyProtection="1">
      <alignment horizontal="right" vertical="center"/>
      <protection locked="0"/>
    </xf>
    <xf numFmtId="0" fontId="17" fillId="24" borderId="26" xfId="0" applyFont="1" applyFill="1" applyBorder="1" applyAlignment="1" applyProtection="1">
      <alignment horizontal="right" vertical="center"/>
      <protection locked="0"/>
    </xf>
    <xf numFmtId="0" fontId="17" fillId="24" borderId="41" xfId="0" applyFont="1" applyFill="1" applyBorder="1" applyAlignment="1" applyProtection="1">
      <alignment horizontal="right" vertical="center"/>
      <protection locked="0"/>
    </xf>
    <xf numFmtId="0" fontId="17" fillId="0" borderId="26" xfId="0" applyFont="1" applyBorder="1" applyAlignment="1" applyProtection="1">
      <alignment horizontal="right" vertical="center"/>
      <protection locked="0"/>
    </xf>
    <xf numFmtId="0" fontId="17" fillId="0" borderId="41" xfId="0" applyFont="1" applyBorder="1" applyAlignment="1" applyProtection="1">
      <alignment horizontal="right" vertical="center"/>
      <protection locked="0"/>
    </xf>
    <xf numFmtId="0" fontId="17" fillId="24" borderId="18" xfId="0" applyFont="1" applyFill="1" applyBorder="1" applyAlignment="1" applyProtection="1">
      <alignment horizontal="right" vertical="center"/>
      <protection locked="0"/>
    </xf>
    <xf numFmtId="0" fontId="17" fillId="24" borderId="28" xfId="0" applyFont="1" applyFill="1" applyBorder="1" applyAlignment="1" applyProtection="1">
      <alignment horizontal="right" vertical="center"/>
      <protection locked="0"/>
    </xf>
    <xf numFmtId="0" fontId="17" fillId="0" borderId="18" xfId="0" applyFont="1" applyBorder="1" applyAlignment="1" applyProtection="1">
      <alignment horizontal="right" vertical="center"/>
      <protection locked="0"/>
    </xf>
    <xf numFmtId="0" fontId="17" fillId="0" borderId="28" xfId="0" applyFont="1" applyBorder="1" applyAlignment="1" applyProtection="1">
      <alignment horizontal="right" vertical="center"/>
      <protection locked="0"/>
    </xf>
    <xf numFmtId="0" fontId="17" fillId="0" borderId="23" xfId="0" applyFont="1" applyBorder="1" applyAlignment="1" applyProtection="1">
      <alignment horizontal="right" vertical="center"/>
      <protection locked="0"/>
    </xf>
    <xf numFmtId="0" fontId="17" fillId="0" borderId="41" xfId="0" applyFont="1" applyBorder="1" applyAlignment="1" applyProtection="1">
      <alignment vertical="center"/>
      <protection locked="0"/>
    </xf>
    <xf numFmtId="0" fontId="17" fillId="0" borderId="26" xfId="0" applyFont="1" applyBorder="1" applyAlignment="1" applyProtection="1">
      <alignment vertical="center"/>
      <protection locked="0"/>
    </xf>
    <xf numFmtId="0" fontId="17" fillId="0" borderId="39" xfId="0" applyFont="1" applyBorder="1" applyAlignment="1" applyProtection="1">
      <alignment vertical="center"/>
      <protection locked="0"/>
    </xf>
    <xf numFmtId="0" fontId="17" fillId="0" borderId="28" xfId="0" applyFont="1" applyBorder="1" applyAlignment="1" applyProtection="1">
      <alignment vertical="center"/>
      <protection locked="0"/>
    </xf>
    <xf numFmtId="0" fontId="17" fillId="0" borderId="18" xfId="0" applyFont="1" applyBorder="1" applyAlignment="1" applyProtection="1">
      <alignment vertical="center"/>
      <protection locked="0"/>
    </xf>
    <xf numFmtId="0" fontId="17" fillId="0" borderId="36" xfId="0" applyFont="1" applyBorder="1" applyAlignment="1" applyProtection="1">
      <alignment vertical="center"/>
      <protection locked="0"/>
    </xf>
    <xf numFmtId="0" fontId="17" fillId="0" borderId="20" xfId="0" applyFont="1" applyBorder="1" applyAlignment="1" applyProtection="1">
      <alignment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17" fillId="0" borderId="19" xfId="0" applyFont="1" applyBorder="1" applyAlignment="1" applyProtection="1">
      <alignment vertical="center"/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58" xfId="0" applyFont="1" applyBorder="1" applyAlignment="1" applyProtection="1">
      <alignment vertical="center"/>
      <protection locked="0"/>
    </xf>
    <xf numFmtId="0" fontId="17" fillId="24" borderId="18" xfId="41" applyFont="1" applyFill="1" applyBorder="1" applyAlignment="1" applyProtection="1">
      <alignment horizontal="right" vertical="center"/>
      <protection locked="0"/>
    </xf>
    <xf numFmtId="0" fontId="17" fillId="24" borderId="22" xfId="41" applyFont="1" applyFill="1" applyBorder="1" applyAlignment="1" applyProtection="1">
      <alignment horizontal="right" vertical="center"/>
      <protection locked="0"/>
    </xf>
    <xf numFmtId="0" fontId="17" fillId="24" borderId="28" xfId="41" applyFont="1" applyFill="1" applyBorder="1" applyAlignment="1" applyProtection="1">
      <alignment horizontal="right" vertical="center"/>
      <protection locked="0"/>
    </xf>
    <xf numFmtId="0" fontId="17" fillId="0" borderId="18" xfId="41" applyFont="1" applyBorder="1" applyAlignment="1" applyProtection="1">
      <alignment horizontal="right" vertical="center"/>
      <protection locked="0"/>
    </xf>
    <xf numFmtId="0" fontId="17" fillId="0" borderId="22" xfId="41" applyFont="1" applyBorder="1" applyAlignment="1" applyProtection="1">
      <alignment horizontal="right" vertical="center"/>
      <protection locked="0"/>
    </xf>
    <xf numFmtId="0" fontId="17" fillId="0" borderId="28" xfId="41" applyFont="1" applyBorder="1" applyAlignment="1" applyProtection="1">
      <alignment horizontal="right" vertical="center"/>
      <protection locked="0"/>
    </xf>
    <xf numFmtId="0" fontId="17" fillId="26" borderId="26" xfId="41" applyFont="1" applyFill="1" applyBorder="1" applyAlignment="1" applyProtection="1">
      <alignment horizontal="left" vertical="center"/>
      <protection locked="0"/>
    </xf>
    <xf numFmtId="0" fontId="17" fillId="26" borderId="44" xfId="41" applyFont="1" applyFill="1" applyBorder="1" applyAlignment="1" applyProtection="1">
      <alignment horizontal="left" vertical="center"/>
      <protection locked="0"/>
    </xf>
    <xf numFmtId="0" fontId="17" fillId="26" borderId="41" xfId="41" applyFont="1" applyFill="1" applyBorder="1" applyAlignment="1" applyProtection="1">
      <alignment horizontal="left" vertical="center"/>
      <protection locked="0"/>
    </xf>
    <xf numFmtId="0" fontId="17" fillId="0" borderId="44" xfId="41" applyFont="1" applyBorder="1" applyAlignment="1" applyProtection="1">
      <alignment horizontal="right" vertical="center"/>
      <protection locked="0"/>
    </xf>
    <xf numFmtId="0" fontId="17" fillId="0" borderId="26" xfId="41" applyFont="1" applyBorder="1" applyAlignment="1" applyProtection="1">
      <alignment horizontal="right" vertical="center"/>
      <protection locked="0"/>
    </xf>
    <xf numFmtId="0" fontId="17" fillId="0" borderId="41" xfId="41" applyFont="1" applyBorder="1" applyAlignment="1" applyProtection="1">
      <alignment horizontal="right" vertical="center"/>
      <protection locked="0"/>
    </xf>
    <xf numFmtId="0" fontId="17" fillId="24" borderId="26" xfId="41" applyFont="1" applyFill="1" applyBorder="1" applyAlignment="1" applyProtection="1">
      <alignment horizontal="right" vertical="center"/>
      <protection locked="0"/>
    </xf>
    <xf numFmtId="0" fontId="17" fillId="0" borderId="26" xfId="41" applyFont="1" applyBorder="1" applyAlignment="1" applyProtection="1">
      <alignment horizontal="left" vertical="center"/>
      <protection locked="0"/>
    </xf>
    <xf numFmtId="0" fontId="17" fillId="0" borderId="44" xfId="41" applyFont="1" applyBorder="1" applyAlignment="1" applyProtection="1">
      <alignment horizontal="left" vertical="center"/>
      <protection locked="0"/>
    </xf>
    <xf numFmtId="0" fontId="17" fillId="0" borderId="41" xfId="41" applyFont="1" applyBorder="1" applyAlignment="1" applyProtection="1">
      <alignment horizontal="left" vertical="center"/>
      <protection locked="0"/>
    </xf>
    <xf numFmtId="0" fontId="17" fillId="0" borderId="52" xfId="41" applyFont="1" applyBorder="1" applyAlignment="1" applyProtection="1">
      <alignment horizontal="right" vertical="center"/>
      <protection locked="0"/>
    </xf>
    <xf numFmtId="0" fontId="17" fillId="0" borderId="60" xfId="41" applyFont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54" xfId="0" applyFont="1" applyBorder="1" applyAlignment="1" applyProtection="1">
      <alignment vertical="center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70" fillId="0" borderId="0" xfId="0" applyFont="1"/>
    <xf numFmtId="0" fontId="93" fillId="0" borderId="0" xfId="0" applyFont="1" applyAlignment="1">
      <alignment vertical="top" wrapText="1"/>
    </xf>
    <xf numFmtId="0" fontId="70" fillId="0" borderId="0" xfId="0" applyFont="1" applyAlignment="1">
      <alignment horizontal="left" vertical="top" wrapText="1"/>
    </xf>
    <xf numFmtId="0" fontId="70" fillId="0" borderId="0" xfId="0" applyFont="1" applyAlignment="1">
      <alignment horizontal="left" vertical="top" wrapText="1" indent="2"/>
    </xf>
    <xf numFmtId="0" fontId="95" fillId="0" borderId="0" xfId="0" applyFont="1" applyAlignment="1">
      <alignment horizontal="left" vertical="top" wrapText="1"/>
    </xf>
    <xf numFmtId="0" fontId="70" fillId="0" borderId="0" xfId="0" applyFont="1" applyAlignment="1">
      <alignment vertical="top"/>
    </xf>
    <xf numFmtId="0" fontId="18" fillId="0" borderId="11" xfId="0" quotePrefix="1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70" fillId="0" borderId="68" xfId="0" applyFont="1" applyBorder="1" applyAlignment="1">
      <alignment horizontal="center"/>
    </xf>
    <xf numFmtId="0" fontId="95" fillId="0" borderId="22" xfId="0" applyFont="1" applyBorder="1" applyAlignment="1">
      <alignment horizontal="centerContinuous"/>
    </xf>
    <xf numFmtId="0" fontId="95" fillId="0" borderId="49" xfId="0" applyFont="1" applyBorder="1" applyAlignment="1">
      <alignment horizontal="center"/>
    </xf>
    <xf numFmtId="0" fontId="95" fillId="0" borderId="0" xfId="0" applyFont="1" applyAlignment="1">
      <alignment horizontal="center"/>
    </xf>
    <xf numFmtId="0" fontId="95" fillId="0" borderId="14" xfId="0" applyFont="1" applyBorder="1" applyAlignment="1">
      <alignment horizontal="center"/>
    </xf>
    <xf numFmtId="0" fontId="70" fillId="0" borderId="48" xfId="0" applyFont="1" applyBorder="1" applyAlignment="1">
      <alignment horizontal="center"/>
    </xf>
    <xf numFmtId="0" fontId="70" fillId="0" borderId="35" xfId="0" applyFont="1" applyBorder="1" applyAlignment="1">
      <alignment horizontal="center"/>
    </xf>
    <xf numFmtId="0" fontId="95" fillId="0" borderId="15" xfId="0" applyFont="1" applyBorder="1" applyAlignment="1">
      <alignment horizontal="left"/>
    </xf>
    <xf numFmtId="0" fontId="95" fillId="0" borderId="16" xfId="0" applyFont="1" applyBorder="1" applyAlignment="1">
      <alignment horizontal="center"/>
    </xf>
    <xf numFmtId="0" fontId="95" fillId="0" borderId="0" xfId="0" applyFont="1"/>
    <xf numFmtId="0" fontId="70" fillId="0" borderId="0" xfId="0" applyFont="1" applyAlignment="1">
      <alignment horizontal="left"/>
    </xf>
    <xf numFmtId="0" fontId="64" fillId="0" borderId="40" xfId="39" applyFont="1" applyBorder="1" applyAlignment="1" applyProtection="1">
      <alignment vertical="center" wrapText="1"/>
      <protection locked="0"/>
    </xf>
    <xf numFmtId="0" fontId="64" fillId="0" borderId="20" xfId="39" applyFont="1" applyBorder="1" applyAlignment="1" applyProtection="1">
      <alignment vertical="center" wrapText="1"/>
      <protection locked="0"/>
    </xf>
    <xf numFmtId="0" fontId="64" fillId="0" borderId="28" xfId="39" applyFont="1" applyBorder="1" applyAlignment="1" applyProtection="1">
      <alignment vertical="center" wrapText="1"/>
      <protection locked="0"/>
    </xf>
    <xf numFmtId="0" fontId="64" fillId="0" borderId="40" xfId="39" applyFont="1" applyBorder="1" applyAlignment="1" applyProtection="1">
      <alignment horizontal="center" vertical="center"/>
      <protection locked="0"/>
    </xf>
    <xf numFmtId="0" fontId="64" fillId="0" borderId="20" xfId="39" applyFont="1" applyBorder="1" applyAlignment="1" applyProtection="1">
      <alignment horizontal="center" vertical="center"/>
      <protection locked="0"/>
    </xf>
    <xf numFmtId="9" fontId="64" fillId="0" borderId="46" xfId="44" applyFont="1" applyBorder="1" applyAlignment="1" applyProtection="1">
      <alignment vertical="center"/>
      <protection locked="0"/>
    </xf>
    <xf numFmtId="0" fontId="64" fillId="0" borderId="28" xfId="39" applyFont="1" applyBorder="1" applyAlignment="1" applyProtection="1">
      <alignment horizontal="center" vertical="center"/>
      <protection locked="0"/>
    </xf>
    <xf numFmtId="0" fontId="7" fillId="0" borderId="10" xfId="0" applyFont="1" applyBorder="1" applyProtection="1">
      <protection locked="0"/>
    </xf>
    <xf numFmtId="9" fontId="64" fillId="32" borderId="20" xfId="44" applyFont="1" applyFill="1" applyBorder="1" applyProtection="1">
      <protection locked="0"/>
    </xf>
    <xf numFmtId="0" fontId="3" fillId="0" borderId="0" xfId="39" applyFont="1" applyProtection="1">
      <protection locked="0"/>
    </xf>
    <xf numFmtId="0" fontId="6" fillId="32" borderId="20" xfId="0" applyFont="1" applyFill="1" applyBorder="1" applyAlignment="1" applyProtection="1">
      <alignment vertical="center"/>
      <protection locked="0"/>
    </xf>
    <xf numFmtId="0" fontId="68" fillId="0" borderId="0" xfId="39" applyFont="1" applyAlignment="1" applyProtection="1">
      <alignment vertical="center"/>
      <protection locked="0"/>
    </xf>
    <xf numFmtId="0" fontId="64" fillId="0" borderId="25" xfId="39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18" fillId="0" borderId="25" xfId="0" applyFont="1" applyBorder="1" applyProtection="1">
      <protection locked="0"/>
    </xf>
    <xf numFmtId="0" fontId="41" fillId="0" borderId="0" xfId="0" applyFont="1" applyAlignment="1">
      <alignment horizontal="right" vertical="center"/>
    </xf>
    <xf numFmtId="0" fontId="42" fillId="0" borderId="0" xfId="0" applyFont="1" applyAlignment="1" applyProtection="1">
      <alignment horizontal="right" vertical="center"/>
      <protection locked="0"/>
    </xf>
    <xf numFmtId="0" fontId="35" fillId="0" borderId="0" xfId="0" applyFont="1" applyAlignment="1" applyProtection="1">
      <alignment horizontal="right" vertical="center"/>
      <protection locked="0"/>
    </xf>
    <xf numFmtId="0" fontId="41" fillId="0" borderId="22" xfId="0" applyFont="1" applyBorder="1" applyAlignment="1">
      <alignment horizontal="right" vertical="center"/>
    </xf>
    <xf numFmtId="0" fontId="11" fillId="0" borderId="22" xfId="0" applyFont="1" applyBorder="1" applyAlignment="1" applyProtection="1">
      <alignment horizontal="right" vertical="center"/>
      <protection locked="0"/>
    </xf>
    <xf numFmtId="0" fontId="6" fillId="0" borderId="54" xfId="0" applyFont="1" applyBorder="1" applyAlignment="1" applyProtection="1">
      <alignment vertical="center"/>
      <protection locked="0"/>
    </xf>
    <xf numFmtId="0" fontId="35" fillId="0" borderId="28" xfId="0" applyFont="1" applyBorder="1" applyAlignment="1">
      <alignment horizontal="right" vertical="center"/>
    </xf>
    <xf numFmtId="0" fontId="17" fillId="0" borderId="26" xfId="38" applyFont="1" applyBorder="1" applyAlignment="1">
      <alignment horizontal="left" vertical="center" wrapText="1"/>
    </xf>
    <xf numFmtId="0" fontId="17" fillId="0" borderId="23" xfId="38" applyFont="1" applyBorder="1" applyAlignment="1">
      <alignment horizontal="left" vertical="center" wrapText="1"/>
    </xf>
    <xf numFmtId="0" fontId="17" fillId="0" borderId="23" xfId="38" applyFont="1" applyBorder="1" applyAlignment="1">
      <alignment horizontal="left" vertical="center"/>
    </xf>
    <xf numFmtId="49" fontId="17" fillId="0" borderId="26" xfId="38" applyNumberFormat="1" applyFont="1" applyBorder="1" applyAlignment="1">
      <alignment vertical="center" wrapText="1"/>
    </xf>
    <xf numFmtId="0" fontId="17" fillId="0" borderId="26" xfId="38" applyFont="1" applyBorder="1" applyAlignment="1">
      <alignment horizontal="left" vertical="center"/>
    </xf>
    <xf numFmtId="0" fontId="17" fillId="0" borderId="18" xfId="38" applyFont="1" applyBorder="1" applyAlignment="1">
      <alignment horizontal="left" vertical="center"/>
    </xf>
    <xf numFmtId="0" fontId="17" fillId="24" borderId="23" xfId="38" applyFont="1" applyFill="1" applyBorder="1" applyAlignment="1">
      <alignment horizontal="left" vertical="center" wrapText="1"/>
    </xf>
    <xf numFmtId="0" fontId="17" fillId="0" borderId="52" xfId="38" applyFont="1" applyBorder="1" applyAlignment="1">
      <alignment horizontal="left" vertical="center"/>
    </xf>
    <xf numFmtId="3" fontId="17" fillId="0" borderId="28" xfId="41" applyNumberFormat="1" applyFont="1" applyBorder="1" applyAlignment="1" applyProtection="1">
      <alignment horizontal="right" vertical="center"/>
      <protection locked="0"/>
    </xf>
    <xf numFmtId="3" fontId="17" fillId="0" borderId="22" xfId="41" applyNumberFormat="1" applyFont="1" applyBorder="1" applyAlignment="1" applyProtection="1">
      <alignment horizontal="right" vertical="center"/>
      <protection locked="0"/>
    </xf>
    <xf numFmtId="3" fontId="17" fillId="0" borderId="54" xfId="41" applyNumberFormat="1" applyFont="1" applyBorder="1" applyAlignment="1" applyProtection="1">
      <alignment horizontal="righ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98" fillId="67" borderId="88" xfId="92" applyFont="1" applyFill="1" applyBorder="1" applyAlignment="1" applyProtection="1">
      <alignment horizontal="center" vertical="top"/>
      <protection locked="0"/>
    </xf>
    <xf numFmtId="0" fontId="98" fillId="67" borderId="89" xfId="92" applyFont="1" applyFill="1" applyBorder="1" applyAlignment="1" applyProtection="1">
      <alignment horizontal="center" vertical="top"/>
      <protection locked="0"/>
    </xf>
    <xf numFmtId="0" fontId="60" fillId="67" borderId="90" xfId="92" applyFont="1" applyFill="1" applyBorder="1" applyAlignment="1" applyProtection="1">
      <alignment horizontal="center" vertical="top"/>
      <protection locked="0"/>
    </xf>
    <xf numFmtId="0" fontId="99" fillId="0" borderId="0" xfId="0" applyFont="1" applyAlignment="1">
      <alignment vertical="center"/>
    </xf>
    <xf numFmtId="0" fontId="100" fillId="0" borderId="50" xfId="92" applyFont="1" applyBorder="1" applyAlignment="1">
      <alignment horizontal="left"/>
    </xf>
    <xf numFmtId="0" fontId="100" fillId="0" borderId="51" xfId="92" applyFont="1" applyBorder="1" applyAlignment="1">
      <alignment horizontal="left"/>
    </xf>
    <xf numFmtId="0" fontId="100" fillId="0" borderId="91" xfId="0" applyFont="1" applyBorder="1" applyAlignment="1">
      <alignment horizontal="right" vertical="center"/>
    </xf>
    <xf numFmtId="0" fontId="45" fillId="0" borderId="92" xfId="92" applyFont="1" applyBorder="1" applyAlignment="1">
      <alignment horizontal="center"/>
    </xf>
    <xf numFmtId="0" fontId="100" fillId="0" borderId="29" xfId="92" applyFont="1" applyBorder="1" applyAlignment="1">
      <alignment horizontal="left"/>
    </xf>
    <xf numFmtId="0" fontId="100" fillId="0" borderId="0" xfId="92" applyFont="1" applyAlignment="1">
      <alignment horizontal="left"/>
    </xf>
    <xf numFmtId="0" fontId="100" fillId="0" borderId="77" xfId="0" applyFont="1" applyBorder="1" applyAlignment="1">
      <alignment horizontal="right" vertical="center"/>
    </xf>
    <xf numFmtId="0" fontId="45" fillId="0" borderId="77" xfId="92" applyFont="1" applyBorder="1" applyAlignment="1">
      <alignment horizontal="center"/>
    </xf>
    <xf numFmtId="0" fontId="100" fillId="0" borderId="93" xfId="92" applyFont="1" applyBorder="1" applyAlignment="1">
      <alignment horizontal="left" wrapText="1"/>
    </xf>
    <xf numFmtId="0" fontId="100" fillId="0" borderId="94" xfId="92" applyFont="1" applyBorder="1" applyAlignment="1">
      <alignment wrapText="1"/>
    </xf>
    <xf numFmtId="0" fontId="99" fillId="0" borderId="77" xfId="0" applyFont="1" applyBorder="1" applyAlignment="1">
      <alignment vertical="center"/>
    </xf>
    <xf numFmtId="0" fontId="100" fillId="0" borderId="95" xfId="92" applyFont="1" applyBorder="1" applyAlignment="1">
      <alignment horizontal="left" wrapText="1"/>
    </xf>
    <xf numFmtId="0" fontId="100" fillId="0" borderId="7" xfId="92" applyFont="1" applyBorder="1" applyAlignment="1">
      <alignment wrapText="1"/>
    </xf>
    <xf numFmtId="0" fontId="100" fillId="0" borderId="29" xfId="92" applyFont="1" applyBorder="1" applyAlignment="1">
      <alignment horizontal="left" wrapText="1"/>
    </xf>
    <xf numFmtId="0" fontId="100" fillId="0" borderId="0" xfId="92" applyFont="1" applyAlignment="1">
      <alignment wrapText="1"/>
    </xf>
    <xf numFmtId="0" fontId="101" fillId="0" borderId="77" xfId="0" applyFont="1" applyBorder="1" applyAlignment="1">
      <alignment vertical="center"/>
    </xf>
    <xf numFmtId="0" fontId="100" fillId="0" borderId="0" xfId="92" applyFont="1" applyAlignment="1">
      <alignment horizontal="left" wrapText="1"/>
    </xf>
    <xf numFmtId="0" fontId="100" fillId="0" borderId="77" xfId="92" applyFont="1" applyBorder="1" applyAlignment="1">
      <alignment horizontal="right" wrapText="1"/>
    </xf>
    <xf numFmtId="0" fontId="100" fillId="0" borderId="30" xfId="92" applyFont="1" applyBorder="1" applyAlignment="1">
      <alignment horizontal="left" wrapText="1"/>
    </xf>
    <xf numFmtId="0" fontId="100" fillId="0" borderId="96" xfId="92" applyFont="1" applyBorder="1" applyAlignment="1">
      <alignment horizontal="right" wrapText="1"/>
    </xf>
    <xf numFmtId="0" fontId="101" fillId="0" borderId="91" xfId="0" applyFont="1" applyBorder="1" applyAlignment="1">
      <alignment horizontal="right" vertical="center"/>
    </xf>
    <xf numFmtId="0" fontId="101" fillId="0" borderId="77" xfId="92" applyFont="1" applyBorder="1" applyAlignment="1">
      <alignment horizontal="right" wrapText="1"/>
    </xf>
    <xf numFmtId="0" fontId="100" fillId="0" borderId="97" xfId="92" applyFont="1" applyBorder="1" applyAlignment="1">
      <alignment horizontal="left" wrapText="1"/>
    </xf>
    <xf numFmtId="0" fontId="100" fillId="0" borderId="55" xfId="92" applyFont="1" applyBorder="1" applyAlignment="1">
      <alignment wrapText="1"/>
    </xf>
    <xf numFmtId="0" fontId="100" fillId="0" borderId="98" xfId="92" applyFont="1" applyBorder="1" applyAlignment="1">
      <alignment horizontal="right" wrapText="1"/>
    </xf>
    <xf numFmtId="0" fontId="100" fillId="0" borderId="99" xfId="92" applyFont="1" applyBorder="1" applyAlignment="1">
      <alignment horizontal="left" wrapText="1"/>
    </xf>
    <xf numFmtId="0" fontId="100" fillId="0" borderId="15" xfId="92" applyFont="1" applyBorder="1" applyAlignment="1">
      <alignment wrapText="1"/>
    </xf>
    <xf numFmtId="0" fontId="101" fillId="0" borderId="92" xfId="92" applyFont="1" applyBorder="1" applyAlignment="1">
      <alignment horizontal="right" wrapText="1"/>
    </xf>
    <xf numFmtId="0" fontId="100" fillId="0" borderId="50" xfId="92" applyFont="1" applyBorder="1" applyAlignment="1">
      <alignment horizontal="left" wrapText="1"/>
    </xf>
    <xf numFmtId="0" fontId="100" fillId="0" borderId="51" xfId="92" applyFont="1" applyBorder="1" applyAlignment="1">
      <alignment wrapText="1"/>
    </xf>
    <xf numFmtId="0" fontId="101" fillId="0" borderId="91" xfId="92" applyFont="1" applyBorder="1" applyAlignment="1">
      <alignment horizontal="right" wrapText="1"/>
    </xf>
    <xf numFmtId="0" fontId="100" fillId="0" borderId="100" xfId="92" applyFont="1" applyBorder="1" applyAlignment="1">
      <alignment wrapText="1"/>
    </xf>
    <xf numFmtId="0" fontId="100" fillId="0" borderId="101" xfId="92" applyFont="1" applyBorder="1" applyAlignment="1">
      <alignment horizontal="left" wrapText="1"/>
    </xf>
    <xf numFmtId="0" fontId="101" fillId="0" borderId="102" xfId="92" applyFont="1" applyBorder="1" applyAlignment="1">
      <alignment horizontal="right" wrapText="1"/>
    </xf>
    <xf numFmtId="0" fontId="101" fillId="0" borderId="77" xfId="92" applyFont="1" applyBorder="1" applyAlignment="1">
      <alignment wrapText="1"/>
    </xf>
    <xf numFmtId="0" fontId="100" fillId="0" borderId="103" xfId="92" applyFont="1" applyBorder="1" applyAlignment="1">
      <alignment horizontal="left" wrapText="1"/>
    </xf>
    <xf numFmtId="0" fontId="100" fillId="0" borderId="104" xfId="92" applyFont="1" applyBorder="1" applyAlignment="1">
      <alignment horizontal="right" wrapText="1"/>
    </xf>
    <xf numFmtId="0" fontId="100" fillId="0" borderId="105" xfId="92" applyFont="1" applyBorder="1" applyAlignment="1">
      <alignment horizontal="left" wrapText="1"/>
    </xf>
    <xf numFmtId="0" fontId="101" fillId="0" borderId="106" xfId="92" applyFont="1" applyBorder="1" applyAlignment="1">
      <alignment horizontal="right" wrapText="1"/>
    </xf>
    <xf numFmtId="0" fontId="100" fillId="0" borderId="107" xfId="92" applyFont="1" applyBorder="1" applyAlignment="1">
      <alignment horizontal="right" wrapText="1"/>
    </xf>
    <xf numFmtId="0" fontId="100" fillId="0" borderId="108" xfId="92" applyFont="1" applyBorder="1" applyAlignment="1">
      <alignment horizontal="left" wrapText="1"/>
    </xf>
    <xf numFmtId="0" fontId="100" fillId="0" borderId="109" xfId="92" applyFont="1" applyBorder="1" applyAlignment="1">
      <alignment wrapText="1"/>
    </xf>
    <xf numFmtId="0" fontId="100" fillId="0" borderId="110" xfId="92" applyFont="1" applyBorder="1" applyAlignment="1">
      <alignment horizontal="right" wrapText="1"/>
    </xf>
    <xf numFmtId="0" fontId="101" fillId="0" borderId="107" xfId="92" applyFont="1" applyBorder="1" applyAlignment="1">
      <alignment horizontal="right" wrapText="1"/>
    </xf>
    <xf numFmtId="0" fontId="100" fillId="0" borderId="111" xfId="92" applyFont="1" applyBorder="1" applyAlignment="1">
      <alignment horizontal="left" wrapText="1"/>
    </xf>
    <xf numFmtId="0" fontId="100" fillId="0" borderId="112" xfId="92" applyFont="1" applyBorder="1" applyAlignment="1">
      <alignment wrapText="1"/>
    </xf>
    <xf numFmtId="0" fontId="100" fillId="0" borderId="113" xfId="92" applyFont="1" applyBorder="1" applyAlignment="1">
      <alignment horizontal="right" wrapText="1"/>
    </xf>
    <xf numFmtId="0" fontId="100" fillId="0" borderId="114" xfId="92" applyFont="1" applyBorder="1" applyAlignment="1">
      <alignment horizontal="left" wrapText="1"/>
    </xf>
    <xf numFmtId="0" fontId="100" fillId="0" borderId="115" xfId="92" applyFont="1" applyBorder="1" applyAlignment="1">
      <alignment wrapText="1"/>
    </xf>
    <xf numFmtId="0" fontId="100" fillId="0" borderId="116" xfId="92" applyFont="1" applyBorder="1" applyAlignment="1">
      <alignment horizontal="right" wrapText="1"/>
    </xf>
    <xf numFmtId="0" fontId="100" fillId="0" borderId="102" xfId="92" applyFont="1" applyBorder="1" applyAlignment="1">
      <alignment horizontal="right" wrapText="1"/>
    </xf>
    <xf numFmtId="0" fontId="45" fillId="0" borderId="77" xfId="92" applyFont="1" applyBorder="1" applyAlignment="1">
      <alignment wrapText="1"/>
    </xf>
    <xf numFmtId="0" fontId="100" fillId="0" borderId="117" xfId="92" applyFont="1" applyBorder="1" applyAlignment="1">
      <alignment horizontal="right" wrapText="1"/>
    </xf>
    <xf numFmtId="0" fontId="101" fillId="0" borderId="113" xfId="92" applyFont="1" applyBorder="1" applyAlignment="1">
      <alignment horizontal="right" wrapText="1"/>
    </xf>
    <xf numFmtId="0" fontId="101" fillId="0" borderId="116" xfId="92" applyFont="1" applyBorder="1" applyAlignment="1">
      <alignment horizontal="right" wrapText="1"/>
    </xf>
    <xf numFmtId="0" fontId="101" fillId="0" borderId="110" xfId="92" applyFont="1" applyBorder="1" applyAlignment="1">
      <alignment horizontal="right" wrapText="1"/>
    </xf>
    <xf numFmtId="0" fontId="100" fillId="0" borderId="118" xfId="92" applyFont="1" applyBorder="1" applyAlignment="1">
      <alignment horizontal="left" wrapText="1"/>
    </xf>
    <xf numFmtId="0" fontId="100" fillId="0" borderId="119" xfId="92" applyFont="1" applyBorder="1" applyAlignment="1">
      <alignment wrapText="1"/>
    </xf>
    <xf numFmtId="0" fontId="100" fillId="0" borderId="120" xfId="92" applyFont="1" applyBorder="1" applyAlignment="1">
      <alignment horizontal="left" wrapText="1"/>
    </xf>
    <xf numFmtId="0" fontId="100" fillId="0" borderId="121" xfId="92" applyFont="1" applyBorder="1" applyAlignment="1">
      <alignment wrapText="1"/>
    </xf>
    <xf numFmtId="0" fontId="100" fillId="0" borderId="122" xfId="92" applyFont="1" applyBorder="1" applyAlignment="1">
      <alignment horizontal="right" wrapText="1"/>
    </xf>
    <xf numFmtId="0" fontId="101" fillId="0" borderId="122" xfId="92" applyFont="1" applyBorder="1" applyAlignment="1">
      <alignment horizontal="right" wrapText="1"/>
    </xf>
    <xf numFmtId="0" fontId="101" fillId="0" borderId="117" xfId="92" applyFont="1" applyBorder="1" applyAlignment="1">
      <alignment horizontal="right" wrapText="1"/>
    </xf>
    <xf numFmtId="0" fontId="100" fillId="0" borderId="122" xfId="92" applyFont="1" applyBorder="1" applyAlignment="1">
      <alignment wrapText="1"/>
    </xf>
    <xf numFmtId="0" fontId="100" fillId="0" borderId="113" xfId="92" applyFont="1" applyBorder="1" applyAlignment="1">
      <alignment wrapText="1"/>
    </xf>
    <xf numFmtId="0" fontId="101" fillId="0" borderId="77" xfId="0" applyFont="1" applyBorder="1" applyAlignment="1">
      <alignment horizontal="right" vertical="center"/>
    </xf>
    <xf numFmtId="0" fontId="100" fillId="0" borderId="123" xfId="92" applyFont="1" applyBorder="1" applyAlignment="1">
      <alignment horizontal="right" wrapText="1"/>
    </xf>
    <xf numFmtId="0" fontId="101" fillId="0" borderId="96" xfId="92" applyFont="1" applyBorder="1" applyAlignment="1">
      <alignment horizontal="right" wrapText="1"/>
    </xf>
    <xf numFmtId="0" fontId="100" fillId="0" borderId="91" xfId="92" applyFont="1" applyBorder="1" applyAlignment="1">
      <alignment horizontal="right" wrapText="1"/>
    </xf>
    <xf numFmtId="0" fontId="100" fillId="0" borderId="113" xfId="0" applyFont="1" applyBorder="1" applyAlignment="1">
      <alignment horizontal="right" vertical="center"/>
    </xf>
    <xf numFmtId="0" fontId="100" fillId="0" borderId="124" xfId="92" applyFont="1" applyBorder="1" applyAlignment="1">
      <alignment horizontal="left" wrapText="1"/>
    </xf>
    <xf numFmtId="0" fontId="100" fillId="0" borderId="96" xfId="0" applyFont="1" applyBorder="1" applyAlignment="1">
      <alignment horizontal="right" vertical="center"/>
    </xf>
    <xf numFmtId="0" fontId="100" fillId="0" borderId="125" xfId="92" applyFont="1" applyBorder="1" applyAlignment="1">
      <alignment wrapText="1"/>
    </xf>
    <xf numFmtId="0" fontId="100" fillId="0" borderId="126" xfId="92" applyFont="1" applyBorder="1" applyAlignment="1">
      <alignment horizontal="right" wrapText="1"/>
    </xf>
    <xf numFmtId="0" fontId="100" fillId="0" borderId="93" xfId="93" applyFont="1" applyBorder="1" applyAlignment="1">
      <alignment horizontal="left" wrapText="1"/>
    </xf>
    <xf numFmtId="0" fontId="100" fillId="0" borderId="94" xfId="93" applyFont="1" applyBorder="1" applyAlignment="1">
      <alignment wrapText="1"/>
    </xf>
    <xf numFmtId="0" fontId="100" fillId="0" borderId="107" xfId="93" applyFont="1" applyBorder="1" applyAlignment="1">
      <alignment horizontal="right" wrapText="1"/>
    </xf>
    <xf numFmtId="0" fontId="100" fillId="0" borderId="111" xfId="93" applyFont="1" applyBorder="1" applyAlignment="1">
      <alignment horizontal="left" wrapText="1"/>
    </xf>
    <xf numFmtId="0" fontId="100" fillId="0" borderId="112" xfId="93" applyFont="1" applyBorder="1" applyAlignment="1">
      <alignment wrapText="1"/>
    </xf>
    <xf numFmtId="0" fontId="100" fillId="0" borderId="113" xfId="93" applyFont="1" applyBorder="1" applyAlignment="1">
      <alignment horizontal="right" wrapText="1"/>
    </xf>
    <xf numFmtId="0" fontId="100" fillId="0" borderId="114" xfId="93" applyFont="1" applyBorder="1" applyAlignment="1">
      <alignment horizontal="left" wrapText="1"/>
    </xf>
    <xf numFmtId="0" fontId="100" fillId="0" borderId="115" xfId="93" applyFont="1" applyBorder="1" applyAlignment="1">
      <alignment wrapText="1"/>
    </xf>
    <xf numFmtId="0" fontId="100" fillId="0" borderId="116" xfId="93" applyFont="1" applyBorder="1" applyAlignment="1">
      <alignment horizontal="right" wrapText="1"/>
    </xf>
    <xf numFmtId="0" fontId="101" fillId="0" borderId="107" xfId="93" applyFont="1" applyBorder="1" applyAlignment="1">
      <alignment horizontal="right" wrapText="1"/>
    </xf>
    <xf numFmtId="0" fontId="101" fillId="0" borderId="113" xfId="93" applyFont="1" applyBorder="1" applyAlignment="1">
      <alignment horizontal="right" wrapText="1"/>
    </xf>
    <xf numFmtId="0" fontId="100" fillId="0" borderId="120" xfId="93" applyFont="1" applyBorder="1" applyAlignment="1">
      <alignment horizontal="left" wrapText="1"/>
    </xf>
    <xf numFmtId="0" fontId="100" fillId="0" borderId="121" xfId="93" applyFont="1" applyBorder="1" applyAlignment="1">
      <alignment wrapText="1"/>
    </xf>
    <xf numFmtId="0" fontId="100" fillId="0" borderId="122" xfId="93" applyFont="1" applyBorder="1" applyAlignment="1">
      <alignment horizontal="right" wrapText="1"/>
    </xf>
    <xf numFmtId="0" fontId="45" fillId="66" borderId="127" xfId="93" applyFont="1" applyFill="1" applyBorder="1" applyAlignment="1">
      <alignment wrapText="1"/>
    </xf>
    <xf numFmtId="0" fontId="101" fillId="66" borderId="127" xfId="93" applyFont="1" applyFill="1" applyBorder="1" applyAlignment="1">
      <alignment wrapText="1"/>
    </xf>
    <xf numFmtId="0" fontId="100" fillId="0" borderId="117" xfId="93" applyFont="1" applyBorder="1" applyAlignment="1">
      <alignment horizontal="right" wrapText="1"/>
    </xf>
    <xf numFmtId="0" fontId="101" fillId="0" borderId="117" xfId="93" applyFont="1" applyBorder="1" applyAlignment="1">
      <alignment horizontal="right" wrapText="1"/>
    </xf>
    <xf numFmtId="0" fontId="100" fillId="0" borderId="7" xfId="93" applyFont="1" applyBorder="1" applyAlignment="1">
      <alignment wrapText="1"/>
    </xf>
    <xf numFmtId="0" fontId="100" fillId="0" borderId="109" xfId="93" applyFont="1" applyBorder="1" applyAlignment="1">
      <alignment wrapText="1"/>
    </xf>
    <xf numFmtId="0" fontId="101" fillId="0" borderId="110" xfId="93" applyFont="1" applyBorder="1" applyAlignment="1">
      <alignment horizontal="right" wrapText="1"/>
    </xf>
    <xf numFmtId="0" fontId="100" fillId="0" borderId="110" xfId="93" applyFont="1" applyBorder="1" applyAlignment="1">
      <alignment horizontal="right" wrapText="1"/>
    </xf>
    <xf numFmtId="0" fontId="101" fillId="0" borderId="116" xfId="93" applyFont="1" applyBorder="1" applyAlignment="1">
      <alignment horizontal="right" wrapText="1"/>
    </xf>
    <xf numFmtId="0" fontId="100" fillId="0" borderId="29" xfId="93" applyFont="1" applyBorder="1" applyAlignment="1">
      <alignment horizontal="left" wrapText="1"/>
    </xf>
    <xf numFmtId="0" fontId="100" fillId="0" borderId="0" xfId="93" applyFont="1" applyAlignment="1">
      <alignment wrapText="1"/>
    </xf>
    <xf numFmtId="0" fontId="100" fillId="0" borderId="77" xfId="93" applyFont="1" applyBorder="1" applyAlignment="1">
      <alignment horizontal="right" wrapText="1"/>
    </xf>
    <xf numFmtId="0" fontId="100" fillId="0" borderId="100" xfId="93" applyFont="1" applyBorder="1" applyAlignment="1">
      <alignment wrapText="1"/>
    </xf>
    <xf numFmtId="0" fontId="100" fillId="0" borderId="96" xfId="93" applyFont="1" applyBorder="1" applyAlignment="1">
      <alignment horizontal="right" wrapText="1"/>
    </xf>
    <xf numFmtId="0" fontId="100" fillId="0" borderId="50" xfId="93" applyFont="1" applyBorder="1" applyAlignment="1">
      <alignment horizontal="left" wrapText="1"/>
    </xf>
    <xf numFmtId="0" fontId="100" fillId="0" borderId="51" xfId="93" applyFont="1" applyBorder="1" applyAlignment="1">
      <alignment wrapText="1"/>
    </xf>
    <xf numFmtId="0" fontId="100" fillId="0" borderId="91" xfId="93" applyFont="1" applyBorder="1" applyAlignment="1">
      <alignment horizontal="right" wrapText="1"/>
    </xf>
    <xf numFmtId="0" fontId="100" fillId="0" borderId="30" xfId="93" applyFont="1" applyBorder="1" applyAlignment="1">
      <alignment horizontal="left" wrapText="1"/>
    </xf>
    <xf numFmtId="0" fontId="100" fillId="0" borderId="95" xfId="93" applyFont="1" applyBorder="1" applyAlignment="1">
      <alignment horizontal="left" wrapText="1"/>
    </xf>
    <xf numFmtId="0" fontId="101" fillId="0" borderId="77" xfId="93" applyFont="1" applyBorder="1" applyAlignment="1">
      <alignment horizontal="right" wrapText="1"/>
    </xf>
    <xf numFmtId="0" fontId="100" fillId="0" borderId="95" xfId="93" applyFont="1" applyBorder="1" applyAlignment="1">
      <alignment wrapText="1"/>
    </xf>
    <xf numFmtId="0" fontId="100" fillId="0" borderId="108" xfId="93" applyFont="1" applyBorder="1" applyAlignment="1">
      <alignment wrapText="1"/>
    </xf>
    <xf numFmtId="0" fontId="100" fillId="0" borderId="114" xfId="93" applyFont="1" applyBorder="1" applyAlignment="1">
      <alignment wrapText="1"/>
    </xf>
    <xf numFmtId="0" fontId="45" fillId="66" borderId="104" xfId="93" applyFont="1" applyFill="1" applyBorder="1" applyAlignment="1">
      <alignment wrapText="1"/>
    </xf>
    <xf numFmtId="0" fontId="45" fillId="66" borderId="126" xfId="93" applyFont="1" applyFill="1" applyBorder="1" applyAlignment="1">
      <alignment wrapText="1"/>
    </xf>
    <xf numFmtId="0" fontId="101" fillId="0" borderId="91" xfId="93" applyFont="1" applyBorder="1" applyAlignment="1">
      <alignment horizontal="right" wrapText="1"/>
    </xf>
    <xf numFmtId="0" fontId="100" fillId="0" borderId="0" xfId="0" applyFont="1" applyAlignment="1">
      <alignment vertical="center"/>
    </xf>
    <xf numFmtId="0" fontId="100" fillId="0" borderId="0" xfId="0" applyFont="1" applyAlignment="1">
      <alignment horizontal="right" vertical="center"/>
    </xf>
    <xf numFmtId="0" fontId="17" fillId="24" borderId="44" xfId="41" applyFont="1" applyFill="1" applyBorder="1" applyAlignment="1" applyProtection="1">
      <alignment horizontal="right" vertical="center"/>
      <protection locked="0"/>
    </xf>
    <xf numFmtId="0" fontId="17" fillId="24" borderId="41" xfId="41" applyFont="1" applyFill="1" applyBorder="1" applyAlignment="1" applyProtection="1">
      <alignment horizontal="right" vertical="center"/>
      <protection locked="0"/>
    </xf>
    <xf numFmtId="3" fontId="17" fillId="26" borderId="28" xfId="41" applyNumberFormat="1" applyFont="1" applyFill="1" applyBorder="1" applyAlignment="1" applyProtection="1">
      <alignment horizontal="left" vertical="center"/>
      <protection locked="0"/>
    </xf>
    <xf numFmtId="3" fontId="17" fillId="26" borderId="22" xfId="41" applyNumberFormat="1" applyFont="1" applyFill="1" applyBorder="1" applyAlignment="1" applyProtection="1">
      <alignment horizontal="left" vertical="center"/>
      <protection locked="0"/>
    </xf>
    <xf numFmtId="3" fontId="17" fillId="26" borderId="54" xfId="41" applyNumberFormat="1" applyFont="1" applyFill="1" applyBorder="1" applyAlignment="1" applyProtection="1">
      <alignment horizontal="left" vertical="center"/>
      <protection locked="0"/>
    </xf>
    <xf numFmtId="0" fontId="102" fillId="0" borderId="26" xfId="0" applyFont="1" applyBorder="1" applyAlignment="1" applyProtection="1">
      <alignment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44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2"/>
    </xf>
    <xf numFmtId="0" fontId="5" fillId="0" borderId="11" xfId="0" applyFont="1" applyBorder="1" applyAlignment="1">
      <alignment horizontal="left" vertical="center" indent="3"/>
    </xf>
    <xf numFmtId="0" fontId="5" fillId="0" borderId="25" xfId="0" applyFont="1" applyBorder="1" applyAlignment="1">
      <alignment horizontal="left" vertical="center" indent="2"/>
    </xf>
    <xf numFmtId="0" fontId="5" fillId="0" borderId="25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3"/>
    </xf>
    <xf numFmtId="49" fontId="6" fillId="34" borderId="38" xfId="0" applyNumberFormat="1" applyFont="1" applyFill="1" applyBorder="1" applyAlignment="1">
      <alignment horizontal="left" vertical="center"/>
    </xf>
    <xf numFmtId="0" fontId="7" fillId="34" borderId="26" xfId="0" applyFont="1" applyFill="1" applyBorder="1" applyAlignment="1" applyProtection="1">
      <alignment horizontal="right" vertical="center"/>
      <protection locked="0"/>
    </xf>
    <xf numFmtId="0" fontId="9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3" fontId="17" fillId="24" borderId="0" xfId="0" applyNumberFormat="1" applyFont="1" applyFill="1" applyAlignment="1" applyProtection="1">
      <alignment horizontal="center" vertical="center"/>
      <protection locked="0"/>
    </xf>
    <xf numFmtId="3" fontId="17" fillId="24" borderId="25" xfId="0" applyNumberFormat="1" applyFont="1" applyFill="1" applyBorder="1" applyAlignment="1" applyProtection="1">
      <alignment horizontal="center" vertical="center"/>
      <protection locked="0"/>
    </xf>
    <xf numFmtId="3" fontId="17" fillId="0" borderId="0" xfId="0" applyNumberFormat="1" applyFont="1" applyAlignment="1" applyProtection="1">
      <alignment horizontal="center" vertical="center"/>
      <protection locked="0"/>
    </xf>
    <xf numFmtId="3" fontId="17" fillId="0" borderId="25" xfId="0" applyNumberFormat="1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/>
      <protection locked="0"/>
    </xf>
    <xf numFmtId="3" fontId="17" fillId="24" borderId="20" xfId="0" applyNumberFormat="1" applyFont="1" applyFill="1" applyBorder="1" applyAlignment="1" applyProtection="1">
      <alignment horizontal="center" vertical="center"/>
      <protection locked="0"/>
    </xf>
    <xf numFmtId="3" fontId="17" fillId="0" borderId="20" xfId="0" applyNumberFormat="1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/>
      <protection locked="0"/>
    </xf>
    <xf numFmtId="0" fontId="44" fillId="0" borderId="68" xfId="0" applyFont="1" applyBorder="1" applyAlignment="1" applyProtection="1">
      <alignment horizontal="center" vertical="center"/>
      <protection locked="0"/>
    </xf>
    <xf numFmtId="3" fontId="17" fillId="24" borderId="48" xfId="0" applyNumberFormat="1" applyFont="1" applyFill="1" applyBorder="1" applyAlignment="1" applyProtection="1">
      <alignment horizontal="center" vertical="center"/>
      <protection locked="0"/>
    </xf>
    <xf numFmtId="3" fontId="17" fillId="0" borderId="48" xfId="0" applyNumberFormat="1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/>
      <protection locked="0"/>
    </xf>
    <xf numFmtId="0" fontId="5" fillId="24" borderId="11" xfId="0" applyFont="1" applyFill="1" applyBorder="1" applyAlignment="1">
      <alignment horizontal="left" vertical="center"/>
    </xf>
    <xf numFmtId="0" fontId="44" fillId="0" borderId="23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5" fillId="24" borderId="23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 indent="2"/>
    </xf>
    <xf numFmtId="0" fontId="5" fillId="24" borderId="18" xfId="0" applyFont="1" applyFill="1" applyBorder="1" applyAlignment="1">
      <alignment horizontal="left" vertical="center"/>
    </xf>
    <xf numFmtId="0" fontId="18" fillId="0" borderId="4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3" fontId="6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102" fillId="0" borderId="41" xfId="0" applyFont="1" applyBorder="1" applyAlignment="1" applyProtection="1">
      <alignment horizontal="left" vertical="center"/>
      <protection locked="0"/>
    </xf>
    <xf numFmtId="0" fontId="103" fillId="0" borderId="44" xfId="0" applyFont="1" applyBorder="1" applyAlignment="1" applyProtection="1">
      <alignment vertical="center"/>
      <protection locked="0"/>
    </xf>
    <xf numFmtId="0" fontId="103" fillId="0" borderId="46" xfId="0" applyFont="1" applyBorder="1" applyAlignment="1" applyProtection="1">
      <alignment vertical="center"/>
      <protection locked="0"/>
    </xf>
    <xf numFmtId="0" fontId="103" fillId="0" borderId="10" xfId="0" applyFont="1" applyBorder="1" applyAlignment="1" applyProtection="1">
      <alignment vertical="center"/>
      <protection locked="0"/>
    </xf>
    <xf numFmtId="0" fontId="103" fillId="0" borderId="21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indent="1"/>
    </xf>
    <xf numFmtId="0" fontId="5" fillId="0" borderId="11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top"/>
    </xf>
    <xf numFmtId="0" fontId="5" fillId="0" borderId="19" xfId="0" quotePrefix="1" applyFont="1" applyBorder="1" applyAlignment="1">
      <alignment horizontal="left" vertical="center" indent="1"/>
    </xf>
    <xf numFmtId="164" fontId="18" fillId="34" borderId="26" xfId="0" applyNumberFormat="1" applyFont="1" applyFill="1" applyBorder="1" applyAlignment="1">
      <alignment vertical="center"/>
    </xf>
    <xf numFmtId="164" fontId="18" fillId="34" borderId="39" xfId="0" applyNumberFormat="1" applyFont="1" applyFill="1" applyBorder="1" applyAlignment="1">
      <alignment vertical="center"/>
    </xf>
    <xf numFmtId="0" fontId="102" fillId="0" borderId="46" xfId="0" applyFont="1" applyBorder="1" applyAlignment="1" applyProtection="1">
      <alignment horizontal="center" vertical="center"/>
      <protection locked="0"/>
    </xf>
    <xf numFmtId="0" fontId="102" fillId="0" borderId="40" xfId="0" applyFont="1" applyBorder="1" applyAlignment="1" applyProtection="1">
      <alignment horizontal="left" vertical="center"/>
      <protection locked="0"/>
    </xf>
    <xf numFmtId="0" fontId="102" fillId="0" borderId="26" xfId="0" applyFont="1" applyBorder="1" applyAlignment="1" applyProtection="1">
      <alignment horizontal="left" vertical="center"/>
      <protection locked="0"/>
    </xf>
    <xf numFmtId="0" fontId="103" fillId="0" borderId="22" xfId="0" applyFont="1" applyBorder="1" applyAlignment="1" applyProtection="1">
      <alignment horizontal="right" vertical="center"/>
      <protection locked="0"/>
    </xf>
    <xf numFmtId="0" fontId="106" fillId="0" borderId="54" xfId="0" applyFont="1" applyBorder="1" applyAlignment="1">
      <alignment horizontal="center" vertical="center"/>
    </xf>
    <xf numFmtId="0" fontId="102" fillId="0" borderId="47" xfId="0" applyFont="1" applyBorder="1" applyAlignment="1" applyProtection="1">
      <alignment horizontal="left" vertical="center"/>
      <protection locked="0"/>
    </xf>
    <xf numFmtId="0" fontId="102" fillId="0" borderId="73" xfId="0" applyFont="1" applyBorder="1" applyProtection="1">
      <protection locked="0"/>
    </xf>
    <xf numFmtId="0" fontId="102" fillId="0" borderId="41" xfId="0" applyFont="1" applyBorder="1" applyAlignment="1" applyProtection="1">
      <alignment vertical="center"/>
      <protection locked="0"/>
    </xf>
    <xf numFmtId="0" fontId="102" fillId="0" borderId="44" xfId="0" applyFont="1" applyBorder="1" applyAlignment="1" applyProtection="1">
      <alignment vertical="center"/>
      <protection locked="0"/>
    </xf>
    <xf numFmtId="0" fontId="102" fillId="0" borderId="43" xfId="0" applyFont="1" applyBorder="1" applyProtection="1">
      <protection locked="0"/>
    </xf>
    <xf numFmtId="0" fontId="102" fillId="0" borderId="37" xfId="0" applyFont="1" applyBorder="1" applyAlignment="1" applyProtection="1">
      <alignment vertical="center"/>
      <protection locked="0"/>
    </xf>
    <xf numFmtId="0" fontId="102" fillId="0" borderId="42" xfId="0" applyFont="1" applyBorder="1" applyAlignment="1" applyProtection="1">
      <alignment vertical="center"/>
      <protection locked="0"/>
    </xf>
    <xf numFmtId="0" fontId="102" fillId="0" borderId="43" xfId="0" applyFont="1" applyBorder="1" applyAlignment="1" applyProtection="1">
      <alignment vertical="center"/>
      <protection locked="0"/>
    </xf>
    <xf numFmtId="0" fontId="102" fillId="0" borderId="47" xfId="41" applyFont="1" applyBorder="1" applyAlignment="1" applyProtection="1">
      <alignment vertical="center"/>
      <protection locked="0"/>
    </xf>
    <xf numFmtId="0" fontId="102" fillId="0" borderId="47" xfId="41" applyFont="1" applyBorder="1" applyAlignment="1" applyProtection="1">
      <alignment horizontal="left" vertical="center"/>
      <protection locked="0"/>
    </xf>
    <xf numFmtId="0" fontId="103" fillId="0" borderId="22" xfId="38" applyFont="1" applyBorder="1" applyAlignment="1" applyProtection="1">
      <alignment vertical="center"/>
      <protection locked="0"/>
    </xf>
    <xf numFmtId="0" fontId="103" fillId="0" borderId="44" xfId="38" applyFont="1" applyBorder="1" applyAlignment="1" applyProtection="1">
      <alignment vertical="center"/>
      <protection locked="0"/>
    </xf>
    <xf numFmtId="0" fontId="103" fillId="0" borderId="43" xfId="38" applyFont="1" applyBorder="1" applyAlignment="1" applyProtection="1">
      <alignment vertical="center"/>
      <protection locked="0"/>
    </xf>
    <xf numFmtId="0" fontId="18" fillId="0" borderId="10" xfId="0" applyFont="1" applyBorder="1" applyProtection="1">
      <protection locked="0"/>
    </xf>
    <xf numFmtId="0" fontId="18" fillId="0" borderId="22" xfId="0" applyFont="1" applyBorder="1" applyProtection="1">
      <protection locked="0"/>
    </xf>
    <xf numFmtId="3" fontId="9" fillId="0" borderId="0" xfId="0" applyNumberFormat="1" applyFont="1" applyAlignment="1" applyProtection="1">
      <alignment vertical="center"/>
      <protection locked="0"/>
    </xf>
    <xf numFmtId="3" fontId="11" fillId="0" borderId="0" xfId="0" applyNumberFormat="1" applyFont="1" applyAlignment="1" applyProtection="1">
      <alignment horizontal="left" vertical="center" indent="1"/>
      <protection locked="0"/>
    </xf>
    <xf numFmtId="0" fontId="11" fillId="0" borderId="0" xfId="0" applyFont="1" applyAlignment="1" applyProtection="1">
      <alignment horizontal="left" indent="1"/>
      <protection locked="0"/>
    </xf>
    <xf numFmtId="0" fontId="11" fillId="0" borderId="0" xfId="38" applyFont="1" applyAlignment="1">
      <alignment horizontal="left"/>
    </xf>
    <xf numFmtId="0" fontId="11" fillId="68" borderId="0" xfId="41" applyFont="1" applyFill="1" applyProtection="1">
      <protection locked="0"/>
    </xf>
    <xf numFmtId="3" fontId="17" fillId="24" borderId="59" xfId="41" applyNumberFormat="1" applyFont="1" applyFill="1" applyBorder="1" applyAlignment="1" applyProtection="1">
      <alignment horizontal="right" vertical="center"/>
      <protection locked="0"/>
    </xf>
    <xf numFmtId="3" fontId="17" fillId="0" borderId="14" xfId="41" applyNumberFormat="1" applyFont="1" applyBorder="1" applyAlignment="1" applyProtection="1">
      <alignment horizontal="right" vertical="center"/>
      <protection locked="0"/>
    </xf>
    <xf numFmtId="3" fontId="17" fillId="26" borderId="14" xfId="41" applyNumberFormat="1" applyFont="1" applyFill="1" applyBorder="1" applyAlignment="1" applyProtection="1">
      <alignment horizontal="left" vertical="center"/>
      <protection locked="0"/>
    </xf>
    <xf numFmtId="3" fontId="17" fillId="26" borderId="49" xfId="41" applyNumberFormat="1" applyFont="1" applyFill="1" applyBorder="1" applyAlignment="1" applyProtection="1">
      <alignment horizontal="left" vertical="center"/>
      <protection locked="0"/>
    </xf>
    <xf numFmtId="3" fontId="17" fillId="0" borderId="14" xfId="41" applyNumberFormat="1" applyFont="1" applyBorder="1" applyAlignment="1" applyProtection="1">
      <alignment horizontal="left" vertical="center"/>
      <protection locked="0"/>
    </xf>
    <xf numFmtId="3" fontId="17" fillId="24" borderId="14" xfId="41" applyNumberFormat="1" applyFont="1" applyFill="1" applyBorder="1" applyAlignment="1" applyProtection="1">
      <alignment horizontal="right" vertical="center"/>
      <protection locked="0"/>
    </xf>
    <xf numFmtId="3" fontId="17" fillId="0" borderId="49" xfId="41" applyNumberFormat="1" applyFont="1" applyBorder="1" applyAlignment="1" applyProtection="1">
      <alignment horizontal="right" vertical="center"/>
      <protection locked="0"/>
    </xf>
    <xf numFmtId="1" fontId="11" fillId="0" borderId="63" xfId="0" applyNumberFormat="1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9" fillId="0" borderId="28" xfId="41" applyFont="1" applyBorder="1" applyAlignment="1">
      <alignment horizontal="center" vertical="center"/>
    </xf>
    <xf numFmtId="0" fontId="70" fillId="31" borderId="0" xfId="0" applyFont="1" applyFill="1"/>
    <xf numFmtId="0" fontId="101" fillId="31" borderId="0" xfId="0" applyFont="1" applyFill="1" applyAlignment="1">
      <alignment vertical="center"/>
    </xf>
    <xf numFmtId="49" fontId="105" fillId="0" borderId="12" xfId="0" applyNumberFormat="1" applyFont="1" applyBorder="1" applyAlignment="1" applyProtection="1">
      <alignment horizontal="left" vertical="center"/>
      <protection locked="0"/>
    </xf>
    <xf numFmtId="0" fontId="93" fillId="0" borderId="26" xfId="0" quotePrefix="1" applyFont="1" applyBorder="1" applyAlignment="1">
      <alignment horizontal="center" vertical="center"/>
    </xf>
    <xf numFmtId="49" fontId="105" fillId="0" borderId="14" xfId="0" applyNumberFormat="1" applyFont="1" applyBorder="1" applyAlignment="1">
      <alignment horizontal="left" vertical="center"/>
    </xf>
    <xf numFmtId="0" fontId="10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0" fontId="7" fillId="24" borderId="23" xfId="0" applyFont="1" applyFill="1" applyBorder="1" applyAlignment="1">
      <alignment horizontal="center" vertical="center"/>
    </xf>
    <xf numFmtId="0" fontId="105" fillId="0" borderId="11" xfId="0" applyFont="1" applyBorder="1" applyAlignment="1">
      <alignment horizontal="left" vertical="center" indent="1"/>
    </xf>
    <xf numFmtId="3" fontId="7" fillId="0" borderId="26" xfId="0" applyNumberFormat="1" applyFont="1" applyBorder="1" applyAlignment="1" applyProtection="1">
      <alignment horizontal="right" vertical="center"/>
      <protection locked="0"/>
    </xf>
    <xf numFmtId="3" fontId="7" fillId="0" borderId="41" xfId="0" applyNumberFormat="1" applyFont="1" applyBorder="1" applyAlignment="1" applyProtection="1">
      <alignment horizontal="right" vertical="center"/>
      <protection locked="0"/>
    </xf>
    <xf numFmtId="49" fontId="105" fillId="24" borderId="76" xfId="0" applyNumberFormat="1" applyFont="1" applyFill="1" applyBorder="1" applyAlignment="1">
      <alignment horizontal="left" vertical="center"/>
    </xf>
    <xf numFmtId="0" fontId="7" fillId="24" borderId="40" xfId="0" applyFont="1" applyFill="1" applyBorder="1" applyAlignment="1">
      <alignment horizontal="center" vertical="center"/>
    </xf>
    <xf numFmtId="0" fontId="7" fillId="24" borderId="41" xfId="0" applyFont="1" applyFill="1" applyBorder="1" applyAlignment="1">
      <alignment horizontal="center" vertical="center"/>
    </xf>
    <xf numFmtId="49" fontId="105" fillId="0" borderId="11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indent="1"/>
    </xf>
    <xf numFmtId="0" fontId="108" fillId="0" borderId="20" xfId="0" applyFont="1" applyBorder="1" applyAlignment="1">
      <alignment horizontal="left" vertical="center" wrapText="1" indent="1"/>
    </xf>
    <xf numFmtId="0" fontId="109" fillId="0" borderId="26" xfId="0" quotePrefix="1" applyFont="1" applyBorder="1" applyAlignment="1">
      <alignment horizontal="center" vertical="center"/>
    </xf>
    <xf numFmtId="49" fontId="105" fillId="0" borderId="13" xfId="0" applyNumberFormat="1" applyFont="1" applyBorder="1" applyAlignment="1" applyProtection="1">
      <alignment horizontal="left" vertical="center"/>
      <protection locked="0"/>
    </xf>
    <xf numFmtId="0" fontId="108" fillId="0" borderId="54" xfId="0" applyFont="1" applyBorder="1" applyAlignment="1">
      <alignment horizontal="left" vertical="center" indent="3"/>
    </xf>
    <xf numFmtId="0" fontId="73" fillId="0" borderId="20" xfId="0" applyFont="1" applyBorder="1" applyAlignment="1">
      <alignment horizontal="left" vertical="center" wrapText="1" indent="1"/>
    </xf>
    <xf numFmtId="0" fontId="73" fillId="0" borderId="28" xfId="0" applyFont="1" applyBorder="1" applyAlignment="1">
      <alignment horizontal="left" vertical="center" wrapText="1" indent="1"/>
    </xf>
    <xf numFmtId="0" fontId="76" fillId="0" borderId="26" xfId="0" quotePrefix="1" applyFont="1" applyBorder="1" applyAlignment="1">
      <alignment horizontal="center" vertical="center"/>
    </xf>
    <xf numFmtId="0" fontId="44" fillId="0" borderId="20" xfId="0" applyFont="1" applyBorder="1" applyAlignment="1" applyProtection="1">
      <alignment horizontal="center" vertical="center"/>
      <protection locked="0"/>
    </xf>
    <xf numFmtId="0" fontId="7" fillId="0" borderId="32" xfId="0" applyFont="1" applyBorder="1"/>
    <xf numFmtId="0" fontId="23" fillId="0" borderId="15" xfId="0" applyFont="1" applyBorder="1" applyAlignment="1">
      <alignment horizontal="center" vertical="center"/>
    </xf>
    <xf numFmtId="0" fontId="7" fillId="0" borderId="34" xfId="0" applyFont="1" applyBorder="1"/>
    <xf numFmtId="0" fontId="11" fillId="0" borderId="12" xfId="0" applyFont="1" applyBorder="1" applyAlignment="1">
      <alignment horizontal="center"/>
    </xf>
    <xf numFmtId="0" fontId="11" fillId="0" borderId="12" xfId="40" applyFont="1" applyBorder="1" applyAlignment="1">
      <alignment horizontal="center" vertical="center"/>
    </xf>
    <xf numFmtId="0" fontId="6" fillId="0" borderId="13" xfId="40" applyFont="1" applyBorder="1" applyAlignment="1">
      <alignment horizontal="center" vertical="center"/>
    </xf>
    <xf numFmtId="0" fontId="6" fillId="24" borderId="12" xfId="0" applyFont="1" applyFill="1" applyBorder="1" applyAlignment="1">
      <alignment horizontal="left" vertical="center"/>
    </xf>
    <xf numFmtId="3" fontId="7" fillId="0" borderId="63" xfId="0" applyNumberFormat="1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24" borderId="39" xfId="0" applyFont="1" applyFill="1" applyBorder="1" applyAlignment="1">
      <alignment horizontal="center" vertical="center"/>
    </xf>
    <xf numFmtId="0" fontId="6" fillId="24" borderId="56" xfId="0" applyFont="1" applyFill="1" applyBorder="1" applyAlignment="1">
      <alignment horizontal="left" vertical="center"/>
    </xf>
    <xf numFmtId="3" fontId="7" fillId="24" borderId="36" xfId="0" applyNumberFormat="1" applyFont="1" applyFill="1" applyBorder="1" applyAlignment="1">
      <alignment horizontal="center" vertical="center"/>
    </xf>
    <xf numFmtId="0" fontId="6" fillId="0" borderId="5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24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24" borderId="49" xfId="0" applyFont="1" applyFill="1" applyBorder="1" applyAlignment="1">
      <alignment horizontal="left" vertical="center"/>
    </xf>
    <xf numFmtId="3" fontId="7" fillId="0" borderId="39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 applyProtection="1">
      <alignment horizontal="right" vertical="center" wrapText="1"/>
      <protection locked="0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left" vertical="center" indent="1"/>
    </xf>
    <xf numFmtId="1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right" vertical="center"/>
      <protection locked="0"/>
    </xf>
    <xf numFmtId="49" fontId="105" fillId="24" borderId="12" xfId="0" applyNumberFormat="1" applyFont="1" applyFill="1" applyBorder="1" applyAlignment="1">
      <alignment horizontal="left" vertical="center"/>
    </xf>
    <xf numFmtId="0" fontId="7" fillId="24" borderId="11" xfId="0" applyFont="1" applyFill="1" applyBorder="1" applyAlignment="1">
      <alignment horizontal="center" vertical="center"/>
    </xf>
    <xf numFmtId="0" fontId="7" fillId="24" borderId="20" xfId="0" applyFont="1" applyFill="1" applyBorder="1" applyAlignment="1">
      <alignment horizontal="center" vertical="center"/>
    </xf>
    <xf numFmtId="49" fontId="73" fillId="0" borderId="14" xfId="0" applyNumberFormat="1" applyFont="1" applyBorder="1" applyAlignment="1" applyProtection="1">
      <alignment horizontal="left" vertical="center"/>
      <protection locked="0"/>
    </xf>
    <xf numFmtId="49" fontId="6" fillId="0" borderId="76" xfId="0" applyNumberFormat="1" applyFont="1" applyBorder="1" applyAlignment="1">
      <alignment horizontal="left" vertical="center"/>
    </xf>
    <xf numFmtId="0" fontId="17" fillId="24" borderId="26" xfId="38" applyFont="1" applyFill="1" applyBorder="1" applyAlignment="1">
      <alignment horizontal="left" vertical="center" wrapText="1"/>
    </xf>
    <xf numFmtId="49" fontId="17" fillId="24" borderId="18" xfId="38" applyNumberFormat="1" applyFont="1" applyFill="1" applyBorder="1" applyAlignment="1">
      <alignment horizontal="left" vertical="center" wrapText="1"/>
    </xf>
    <xf numFmtId="0" fontId="17" fillId="0" borderId="11" xfId="38" applyFont="1" applyBorder="1" applyAlignment="1">
      <alignment horizontal="left" vertical="center"/>
    </xf>
    <xf numFmtId="0" fontId="17" fillId="24" borderId="54" xfId="41" applyFont="1" applyFill="1" applyBorder="1" applyAlignment="1" applyProtection="1">
      <alignment horizontal="right" vertical="center"/>
      <protection locked="0"/>
    </xf>
    <xf numFmtId="0" fontId="17" fillId="0" borderId="54" xfId="41" applyFont="1" applyBorder="1" applyAlignment="1" applyProtection="1">
      <alignment horizontal="right" vertical="center"/>
      <protection locked="0"/>
    </xf>
    <xf numFmtId="0" fontId="17" fillId="26" borderId="46" xfId="41" applyFont="1" applyFill="1" applyBorder="1" applyAlignment="1" applyProtection="1">
      <alignment horizontal="left" vertical="center"/>
      <protection locked="0"/>
    </xf>
    <xf numFmtId="0" fontId="17" fillId="0" borderId="21" xfId="41" applyFont="1" applyBorder="1" applyAlignment="1" applyProtection="1">
      <alignment horizontal="right" vertical="center"/>
      <protection locked="0"/>
    </xf>
    <xf numFmtId="0" fontId="17" fillId="24" borderId="46" xfId="41" applyFont="1" applyFill="1" applyBorder="1" applyAlignment="1" applyProtection="1">
      <alignment horizontal="right" vertical="center"/>
      <protection locked="0"/>
    </xf>
    <xf numFmtId="0" fontId="17" fillId="0" borderId="46" xfId="41" applyFont="1" applyBorder="1" applyAlignment="1" applyProtection="1">
      <alignment horizontal="right" vertical="center"/>
      <protection locked="0"/>
    </xf>
    <xf numFmtId="0" fontId="17" fillId="0" borderId="46" xfId="41" applyFont="1" applyBorder="1" applyAlignment="1" applyProtection="1">
      <alignment horizontal="left" vertical="center"/>
      <protection locked="0"/>
    </xf>
    <xf numFmtId="0" fontId="17" fillId="0" borderId="53" xfId="41" applyFont="1" applyBorder="1" applyAlignment="1" applyProtection="1">
      <alignment horizontal="right" vertical="center"/>
      <protection locked="0"/>
    </xf>
    <xf numFmtId="0" fontId="18" fillId="0" borderId="11" xfId="0" applyFont="1" applyBorder="1" applyAlignment="1">
      <alignment horizontal="left" vertical="center" wrapText="1" indent="2"/>
    </xf>
    <xf numFmtId="0" fontId="18" fillId="0" borderId="26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 indent="1"/>
    </xf>
    <xf numFmtId="0" fontId="18" fillId="0" borderId="18" xfId="0" applyFont="1" applyBorder="1" applyAlignment="1">
      <alignment horizontal="left" vertical="center" wrapText="1" indent="2"/>
    </xf>
    <xf numFmtId="0" fontId="18" fillId="0" borderId="11" xfId="0" quotePrefix="1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left" vertical="center" indent="1"/>
    </xf>
    <xf numFmtId="0" fontId="7" fillId="0" borderId="23" xfId="0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 applyProtection="1">
      <alignment horizontal="right" vertical="center"/>
      <protection locked="0"/>
    </xf>
    <xf numFmtId="0" fontId="17" fillId="0" borderId="25" xfId="0" applyFont="1" applyBorder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right" vertical="center"/>
      <protection locked="0"/>
    </xf>
    <xf numFmtId="3" fontId="17" fillId="34" borderId="25" xfId="0" applyNumberFormat="1" applyFont="1" applyFill="1" applyBorder="1" applyAlignment="1" applyProtection="1">
      <alignment horizontal="center" vertical="center"/>
      <protection locked="0"/>
    </xf>
    <xf numFmtId="3" fontId="17" fillId="34" borderId="0" xfId="0" applyNumberFormat="1" applyFont="1" applyFill="1" applyAlignment="1" applyProtection="1">
      <alignment horizontal="center" vertical="center"/>
      <protection locked="0"/>
    </xf>
    <xf numFmtId="3" fontId="17" fillId="34" borderId="20" xfId="0" applyNumberFormat="1" applyFont="1" applyFill="1" applyBorder="1" applyAlignment="1" applyProtection="1">
      <alignment horizontal="center" vertical="center"/>
      <protection locked="0"/>
    </xf>
    <xf numFmtId="3" fontId="17" fillId="34" borderId="48" xfId="0" applyNumberFormat="1" applyFont="1" applyFill="1" applyBorder="1" applyAlignment="1" applyProtection="1">
      <alignment horizontal="center" vertical="center"/>
      <protection locked="0"/>
    </xf>
    <xf numFmtId="0" fontId="6" fillId="0" borderId="44" xfId="0" applyFont="1" applyBorder="1"/>
    <xf numFmtId="0" fontId="17" fillId="0" borderId="20" xfId="0" applyFont="1" applyBorder="1" applyAlignment="1" applyProtection="1">
      <alignment horizontal="right" vertical="center"/>
      <protection locked="0"/>
    </xf>
    <xf numFmtId="0" fontId="17" fillId="0" borderId="40" xfId="0" applyFont="1" applyBorder="1" applyAlignment="1" applyProtection="1">
      <alignment horizontal="right" vertical="center"/>
      <protection locked="0"/>
    </xf>
    <xf numFmtId="0" fontId="18" fillId="0" borderId="40" xfId="0" applyFont="1" applyBorder="1" applyAlignment="1" applyProtection="1">
      <alignment horizontal="center"/>
      <protection locked="0"/>
    </xf>
    <xf numFmtId="3" fontId="17" fillId="34" borderId="28" xfId="0" applyNumberFormat="1" applyFont="1" applyFill="1" applyBorder="1" applyAlignment="1" applyProtection="1">
      <alignment horizontal="center" vertical="center"/>
      <protection locked="0"/>
    </xf>
    <xf numFmtId="3" fontId="17" fillId="34" borderId="54" xfId="0" applyNumberFormat="1" applyFont="1" applyFill="1" applyBorder="1" applyAlignment="1" applyProtection="1">
      <alignment horizontal="center" vertical="center"/>
      <protection locked="0"/>
    </xf>
    <xf numFmtId="3" fontId="17" fillId="34" borderId="22" xfId="0" applyNumberFormat="1" applyFont="1" applyFill="1" applyBorder="1" applyAlignment="1" applyProtection="1">
      <alignment horizontal="center" vertical="center"/>
      <protection locked="0"/>
    </xf>
    <xf numFmtId="3" fontId="17" fillId="34" borderId="68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Border="1" applyAlignment="1">
      <alignment horizontal="left" vertical="center" indent="1"/>
    </xf>
    <xf numFmtId="0" fontId="17" fillId="0" borderId="46" xfId="0" applyFont="1" applyBorder="1" applyAlignment="1" applyProtection="1">
      <alignment horizontal="right" vertical="center"/>
      <protection locked="0"/>
    </xf>
    <xf numFmtId="49" fontId="6" fillId="0" borderId="49" xfId="0" applyNumberFormat="1" applyFont="1" applyBorder="1" applyAlignment="1">
      <alignment horizontal="left" vertical="center"/>
    </xf>
    <xf numFmtId="49" fontId="105" fillId="24" borderId="56" xfId="0" applyNumberFormat="1" applyFont="1" applyFill="1" applyBorder="1" applyAlignment="1">
      <alignment horizontal="left" vertical="center"/>
    </xf>
    <xf numFmtId="0" fontId="108" fillId="24" borderId="10" xfId="0" applyFont="1" applyFill="1" applyBorder="1" applyAlignment="1">
      <alignment horizontal="left" vertical="center"/>
    </xf>
    <xf numFmtId="3" fontId="6" fillId="0" borderId="26" xfId="0" applyNumberFormat="1" applyFont="1" applyBorder="1" applyAlignment="1">
      <alignment horizontal="right" vertical="center" wrapText="1"/>
    </xf>
    <xf numFmtId="0" fontId="108" fillId="0" borderId="11" xfId="0" applyFont="1" applyBorder="1" applyAlignment="1">
      <alignment horizontal="left" vertical="center" indent="1"/>
    </xf>
    <xf numFmtId="49" fontId="105" fillId="24" borderId="128" xfId="0" applyNumberFormat="1" applyFont="1" applyFill="1" applyBorder="1" applyAlignment="1">
      <alignment horizontal="left" vertical="center"/>
    </xf>
    <xf numFmtId="0" fontId="108" fillId="24" borderId="52" xfId="0" applyFont="1" applyFill="1" applyBorder="1" applyAlignment="1">
      <alignment horizontal="left" vertical="center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8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 applyProtection="1">
      <alignment horizontal="right" vertical="center" wrapText="1"/>
      <protection locked="0"/>
    </xf>
    <xf numFmtId="3" fontId="6" fillId="0" borderId="56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0" fontId="7" fillId="34" borderId="23" xfId="0" applyFont="1" applyFill="1" applyBorder="1" applyAlignment="1">
      <alignment horizontal="center" vertical="center"/>
    </xf>
    <xf numFmtId="0" fontId="7" fillId="34" borderId="24" xfId="0" applyFont="1" applyFill="1" applyBorder="1" applyAlignment="1">
      <alignment horizontal="center" vertical="center"/>
    </xf>
    <xf numFmtId="0" fontId="7" fillId="34" borderId="19" xfId="0" applyFont="1" applyFill="1" applyBorder="1" applyAlignment="1">
      <alignment horizontal="center" vertical="center"/>
    </xf>
    <xf numFmtId="0" fontId="7" fillId="34" borderId="66" xfId="0" applyFont="1" applyFill="1" applyBorder="1" applyAlignment="1">
      <alignment horizontal="center" vertical="center"/>
    </xf>
    <xf numFmtId="3" fontId="6" fillId="34" borderId="26" xfId="0" applyNumberFormat="1" applyFont="1" applyFill="1" applyBorder="1" applyAlignment="1" applyProtection="1">
      <alignment horizontal="right" vertical="center" wrapText="1"/>
      <protection locked="0"/>
    </xf>
    <xf numFmtId="3" fontId="6" fillId="34" borderId="52" xfId="0" applyNumberFormat="1" applyFont="1" applyFill="1" applyBorder="1" applyAlignment="1" applyProtection="1">
      <alignment horizontal="right" vertical="center" wrapText="1"/>
      <protection locked="0"/>
    </xf>
    <xf numFmtId="0" fontId="6" fillId="34" borderId="23" xfId="0" applyFont="1" applyFill="1" applyBorder="1" applyAlignment="1">
      <alignment horizontal="left" vertical="center"/>
    </xf>
    <xf numFmtId="0" fontId="5" fillId="34" borderId="11" xfId="0" applyFont="1" applyFill="1" applyBorder="1" applyAlignment="1">
      <alignment horizontal="left" vertical="center"/>
    </xf>
    <xf numFmtId="0" fontId="6" fillId="34" borderId="11" xfId="0" applyFont="1" applyFill="1" applyBorder="1" applyAlignment="1">
      <alignment horizontal="left" vertical="center"/>
    </xf>
    <xf numFmtId="0" fontId="5" fillId="34" borderId="40" xfId="0" applyFont="1" applyFill="1" applyBorder="1" applyAlignment="1">
      <alignment horizontal="left" vertical="center"/>
    </xf>
    <xf numFmtId="0" fontId="5" fillId="34" borderId="23" xfId="0" applyFont="1" applyFill="1" applyBorder="1" applyAlignment="1">
      <alignment horizontal="left" vertical="center"/>
    </xf>
    <xf numFmtId="0" fontId="5" fillId="34" borderId="26" xfId="0" applyFont="1" applyFill="1" applyBorder="1" applyAlignment="1">
      <alignment horizontal="left" vertical="center"/>
    </xf>
    <xf numFmtId="49" fontId="105" fillId="34" borderId="23" xfId="0" applyNumberFormat="1" applyFont="1" applyFill="1" applyBorder="1" applyAlignment="1">
      <alignment horizontal="left" vertical="center"/>
    </xf>
    <xf numFmtId="49" fontId="105" fillId="34" borderId="26" xfId="0" applyNumberFormat="1" applyFont="1" applyFill="1" applyBorder="1" applyAlignment="1">
      <alignment horizontal="left" vertical="center"/>
    </xf>
    <xf numFmtId="0" fontId="7" fillId="34" borderId="25" xfId="0" applyFont="1" applyFill="1" applyBorder="1" applyAlignment="1" applyProtection="1">
      <alignment vertical="center"/>
      <protection locked="0"/>
    </xf>
    <xf numFmtId="0" fontId="7" fillId="34" borderId="23" xfId="0" applyFont="1" applyFill="1" applyBorder="1" applyAlignment="1" applyProtection="1">
      <alignment vertical="center"/>
      <protection locked="0"/>
    </xf>
    <xf numFmtId="0" fontId="6" fillId="34" borderId="59" xfId="0" applyFont="1" applyFill="1" applyBorder="1" applyAlignment="1">
      <alignment horizontal="left" vertical="center"/>
    </xf>
    <xf numFmtId="0" fontId="5" fillId="34" borderId="40" xfId="0" applyFont="1" applyFill="1" applyBorder="1" applyAlignment="1">
      <alignment vertical="center"/>
    </xf>
    <xf numFmtId="0" fontId="73" fillId="0" borderId="11" xfId="0" applyFont="1" applyBorder="1" applyAlignment="1">
      <alignment horizontal="left" vertical="center" indent="1"/>
    </xf>
    <xf numFmtId="0" fontId="7" fillId="0" borderId="26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24" borderId="11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indent="2"/>
    </xf>
    <xf numFmtId="0" fontId="6" fillId="0" borderId="23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2"/>
    </xf>
    <xf numFmtId="0" fontId="6" fillId="0" borderId="18" xfId="0" applyFont="1" applyBorder="1" applyAlignment="1">
      <alignment horizontal="left" vertical="center" indent="3"/>
    </xf>
    <xf numFmtId="0" fontId="6" fillId="0" borderId="11" xfId="0" applyFont="1" applyBorder="1" applyAlignment="1">
      <alignment horizontal="left" vertical="center" indent="3"/>
    </xf>
    <xf numFmtId="0" fontId="6" fillId="0" borderId="11" xfId="0" applyFont="1" applyBorder="1" applyAlignment="1">
      <alignment horizontal="left" vertical="center" wrapText="1" indent="2"/>
    </xf>
    <xf numFmtId="0" fontId="7" fillId="0" borderId="26" xfId="0" quotePrefix="1" applyFont="1" applyBorder="1" applyAlignment="1">
      <alignment horizontal="center" vertical="center"/>
    </xf>
    <xf numFmtId="0" fontId="6" fillId="24" borderId="26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 indent="1"/>
    </xf>
    <xf numFmtId="0" fontId="105" fillId="0" borderId="18" xfId="0" applyFont="1" applyBorder="1" applyAlignment="1">
      <alignment horizontal="left" vertical="center" indent="3"/>
    </xf>
    <xf numFmtId="0" fontId="6" fillId="24" borderId="23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indent="2"/>
    </xf>
    <xf numFmtId="0" fontId="6" fillId="0" borderId="18" xfId="0" quotePrefix="1" applyFont="1" applyBorder="1" applyAlignment="1">
      <alignment horizontal="left" vertical="center" indent="2"/>
    </xf>
    <xf numFmtId="0" fontId="6" fillId="0" borderId="26" xfId="0" applyFont="1" applyBorder="1" applyAlignment="1">
      <alignment horizontal="left" vertical="center" indent="1"/>
    </xf>
    <xf numFmtId="0" fontId="6" fillId="0" borderId="25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wrapText="1" indent="2"/>
    </xf>
    <xf numFmtId="0" fontId="7" fillId="0" borderId="2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93" fillId="34" borderId="18" xfId="0" quotePrefix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 indent="1"/>
    </xf>
    <xf numFmtId="3" fontId="7" fillId="0" borderId="26" xfId="0" applyNumberFormat="1" applyFont="1" applyBorder="1" applyAlignment="1" applyProtection="1">
      <alignment horizontal="center" vertical="center"/>
      <protection locked="0"/>
    </xf>
    <xf numFmtId="0" fontId="73" fillId="0" borderId="18" xfId="0" applyFont="1" applyBorder="1" applyAlignment="1">
      <alignment horizontal="left" vertical="center" indent="3"/>
    </xf>
    <xf numFmtId="0" fontId="17" fillId="24" borderId="23" xfId="0" applyFont="1" applyFill="1" applyBorder="1" applyAlignment="1">
      <alignment horizontal="center" vertical="center"/>
    </xf>
    <xf numFmtId="0" fontId="17" fillId="0" borderId="26" xfId="0" quotePrefix="1" applyFont="1" applyBorder="1" applyAlignment="1">
      <alignment horizontal="center" vertical="center"/>
    </xf>
    <xf numFmtId="0" fontId="17" fillId="24" borderId="26" xfId="0" applyFont="1" applyFill="1" applyBorder="1" applyAlignment="1">
      <alignment horizontal="center" vertical="center"/>
    </xf>
    <xf numFmtId="0" fontId="18" fillId="0" borderId="18" xfId="0" quotePrefix="1" applyFont="1" applyBorder="1" applyAlignment="1">
      <alignment horizontal="left" vertical="center" indent="2"/>
    </xf>
    <xf numFmtId="0" fontId="18" fillId="0" borderId="26" xfId="0" applyFont="1" applyBorder="1" applyAlignment="1">
      <alignment horizontal="left" vertical="center" indent="1"/>
    </xf>
    <xf numFmtId="0" fontId="18" fillId="0" borderId="25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0" fontId="17" fillId="0" borderId="2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3" fontId="17" fillId="0" borderId="26" xfId="0" applyNumberFormat="1" applyFont="1" applyBorder="1" applyAlignment="1" applyProtection="1">
      <alignment horizontal="center" vertical="center"/>
      <protection locked="0"/>
    </xf>
    <xf numFmtId="0" fontId="73" fillId="24" borderId="0" xfId="0" applyFont="1" applyFill="1" applyAlignment="1">
      <alignment horizontal="left" vertical="center"/>
    </xf>
    <xf numFmtId="0" fontId="73" fillId="24" borderId="26" xfId="0" applyFont="1" applyFill="1" applyBorder="1" applyAlignment="1">
      <alignment horizontal="left" vertical="center"/>
    </xf>
    <xf numFmtId="0" fontId="18" fillId="0" borderId="10" xfId="0" applyFont="1" applyBorder="1" applyAlignment="1" applyProtection="1">
      <alignment horizontal="center" wrapText="1"/>
      <protection locked="0"/>
    </xf>
    <xf numFmtId="0" fontId="18" fillId="0" borderId="21" xfId="0" applyFont="1" applyBorder="1" applyAlignment="1" applyProtection="1">
      <alignment horizontal="center" wrapText="1"/>
      <protection locked="0"/>
    </xf>
    <xf numFmtId="0" fontId="9" fillId="0" borderId="25" xfId="0" applyFont="1" applyBorder="1" applyAlignment="1">
      <alignment horizontal="center" vertical="center"/>
    </xf>
    <xf numFmtId="0" fontId="7" fillId="0" borderId="0" xfId="94" applyFont="1" applyFill="1" applyBorder="1" applyAlignment="1" applyProtection="1">
      <alignment vertical="center"/>
    </xf>
    <xf numFmtId="0" fontId="44" fillId="24" borderId="23" xfId="0" applyFont="1" applyFill="1" applyBorder="1" applyAlignment="1">
      <alignment horizontal="center" vertical="center"/>
    </xf>
    <xf numFmtId="0" fontId="44" fillId="0" borderId="26" xfId="0" quotePrefix="1" applyFont="1" applyBorder="1" applyAlignment="1">
      <alignment horizontal="center" vertical="center"/>
    </xf>
    <xf numFmtId="0" fontId="44" fillId="24" borderId="26" xfId="0" applyFont="1" applyFill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3" fontId="44" fillId="0" borderId="26" xfId="0" applyNumberFormat="1" applyFont="1" applyBorder="1" applyAlignment="1" applyProtection="1">
      <alignment horizontal="center" vertical="center"/>
      <protection locked="0"/>
    </xf>
    <xf numFmtId="0" fontId="109" fillId="34" borderId="18" xfId="0" quotePrefix="1" applyFont="1" applyFill="1" applyBorder="1" applyAlignment="1">
      <alignment horizontal="center" vertical="center"/>
    </xf>
    <xf numFmtId="0" fontId="108" fillId="0" borderId="18" xfId="0" applyFont="1" applyBorder="1" applyAlignment="1">
      <alignment horizontal="left" vertical="center" wrapText="1" indent="1"/>
    </xf>
    <xf numFmtId="0" fontId="108" fillId="0" borderId="11" xfId="0" applyFont="1" applyBorder="1" applyAlignment="1">
      <alignment horizontal="left" vertical="center" indent="3"/>
    </xf>
    <xf numFmtId="0" fontId="108" fillId="0" borderId="18" xfId="0" applyFont="1" applyBorder="1" applyAlignment="1">
      <alignment horizontal="left" vertical="center" indent="3"/>
    </xf>
    <xf numFmtId="3" fontId="76" fillId="34" borderId="26" xfId="0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02" fillId="0" borderId="47" xfId="0" applyFont="1" applyBorder="1" applyAlignment="1" applyProtection="1">
      <alignment vertical="center"/>
      <protection locked="0"/>
    </xf>
    <xf numFmtId="0" fontId="18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/>
    </xf>
    <xf numFmtId="0" fontId="6" fillId="0" borderId="5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17" fillId="0" borderId="18" xfId="38" quotePrefix="1" applyFont="1" applyBorder="1" applyAlignment="1">
      <alignment horizontal="center" vertical="center"/>
    </xf>
    <xf numFmtId="0" fontId="17" fillId="0" borderId="23" xfId="38" quotePrefix="1" applyFont="1" applyBorder="1" applyAlignment="1">
      <alignment horizontal="center" vertical="center"/>
    </xf>
    <xf numFmtId="0" fontId="17" fillId="0" borderId="11" xfId="38" quotePrefix="1" applyFont="1" applyBorder="1" applyAlignment="1">
      <alignment horizontal="center" vertical="center"/>
    </xf>
    <xf numFmtId="0" fontId="17" fillId="0" borderId="25" xfId="38" applyFont="1" applyBorder="1" applyAlignment="1">
      <alignment horizontal="center" vertical="center"/>
    </xf>
    <xf numFmtId="0" fontId="17" fillId="0" borderId="18" xfId="38" applyFont="1" applyBorder="1" applyAlignment="1">
      <alignment horizontal="center" vertical="center"/>
    </xf>
    <xf numFmtId="0" fontId="17" fillId="0" borderId="19" xfId="38" applyFont="1" applyBorder="1" applyAlignment="1">
      <alignment horizontal="center" vertical="center"/>
    </xf>
    <xf numFmtId="0" fontId="9" fillId="0" borderId="20" xfId="41" applyFont="1" applyBorder="1" applyAlignment="1">
      <alignment horizontal="center" vertical="center"/>
    </xf>
    <xf numFmtId="0" fontId="9" fillId="0" borderId="12" xfId="41" applyFont="1" applyBorder="1" applyAlignment="1">
      <alignment horizontal="center" vertical="center"/>
    </xf>
    <xf numFmtId="0" fontId="9" fillId="0" borderId="13" xfId="41" applyFont="1" applyBorder="1" applyAlignment="1">
      <alignment horizontal="center" vertical="center"/>
    </xf>
    <xf numFmtId="0" fontId="23" fillId="0" borderId="0" xfId="38" applyFont="1" applyAlignment="1">
      <alignment horizontal="center"/>
    </xf>
    <xf numFmtId="0" fontId="23" fillId="0" borderId="0" xfId="38" applyFont="1"/>
    <xf numFmtId="0" fontId="17" fillId="24" borderId="23" xfId="38" applyFont="1" applyFill="1" applyBorder="1" applyAlignment="1">
      <alignment horizontal="center" vertical="center"/>
    </xf>
    <xf numFmtId="0" fontId="17" fillId="24" borderId="11" xfId="38" quotePrefix="1" applyFont="1" applyFill="1" applyBorder="1" applyAlignment="1">
      <alignment horizontal="center" vertical="center"/>
    </xf>
    <xf numFmtId="0" fontId="17" fillId="24" borderId="11" xfId="38" applyFont="1" applyFill="1" applyBorder="1" applyAlignment="1">
      <alignment horizontal="center" vertical="center"/>
    </xf>
    <xf numFmtId="0" fontId="17" fillId="0" borderId="11" xfId="38" applyFont="1" applyBorder="1" applyAlignment="1">
      <alignment horizontal="center" vertical="center"/>
    </xf>
    <xf numFmtId="0" fontId="17" fillId="24" borderId="18" xfId="38" applyFont="1" applyFill="1" applyBorder="1" applyAlignment="1">
      <alignment horizontal="center" vertical="center"/>
    </xf>
    <xf numFmtId="49" fontId="18" fillId="0" borderId="11" xfId="0" applyNumberFormat="1" applyFont="1" applyBorder="1" applyAlignment="1">
      <alignment horizontal="left" vertical="center"/>
    </xf>
    <xf numFmtId="0" fontId="18" fillId="0" borderId="75" xfId="0" applyFont="1" applyBorder="1" applyAlignment="1">
      <alignment horizontal="left" vertical="center"/>
    </xf>
    <xf numFmtId="49" fontId="18" fillId="0" borderId="26" xfId="0" applyNumberFormat="1" applyFont="1" applyBorder="1" applyAlignment="1">
      <alignment horizontal="left" vertical="top" wrapText="1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>
      <alignment horizontal="left" vertical="center" wrapText="1" indent="1"/>
    </xf>
    <xf numFmtId="0" fontId="18" fillId="0" borderId="25" xfId="0" applyFont="1" applyBorder="1" applyAlignment="1">
      <alignment horizontal="left" vertical="center" indent="2"/>
    </xf>
    <xf numFmtId="49" fontId="18" fillId="0" borderId="18" xfId="0" applyNumberFormat="1" applyFont="1" applyBorder="1" applyAlignment="1">
      <alignment horizontal="left" vertical="top" wrapText="1"/>
    </xf>
    <xf numFmtId="49" fontId="73" fillId="0" borderId="18" xfId="0" applyNumberFormat="1" applyFont="1" applyBorder="1" applyAlignment="1">
      <alignment horizontal="left" vertical="top" wrapText="1"/>
    </xf>
    <xf numFmtId="49" fontId="18" fillId="0" borderId="20" xfId="0" applyNumberFormat="1" applyFont="1" applyBorder="1" applyAlignment="1">
      <alignment horizontal="left" vertical="center"/>
    </xf>
    <xf numFmtId="49" fontId="73" fillId="0" borderId="26" xfId="0" applyNumberFormat="1" applyFont="1" applyBorder="1" applyAlignment="1">
      <alignment horizontal="left" vertical="top" wrapText="1"/>
    </xf>
    <xf numFmtId="49" fontId="18" fillId="0" borderId="20" xfId="0" applyNumberFormat="1" applyFont="1" applyBorder="1" applyAlignment="1">
      <alignment horizontal="left" vertical="top"/>
    </xf>
    <xf numFmtId="49" fontId="18" fillId="0" borderId="28" xfId="0" applyNumberFormat="1" applyFont="1" applyBorder="1" applyAlignment="1">
      <alignment horizontal="left" vertical="center"/>
    </xf>
    <xf numFmtId="49" fontId="18" fillId="0" borderId="41" xfId="0" applyNumberFormat="1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49" fontId="18" fillId="0" borderId="18" xfId="0" quotePrefix="1" applyNumberFormat="1" applyFont="1" applyBorder="1" applyAlignment="1">
      <alignment horizontal="left" vertical="top" wrapText="1"/>
    </xf>
    <xf numFmtId="49" fontId="18" fillId="0" borderId="18" xfId="0" applyNumberFormat="1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75" xfId="0" applyFont="1" applyBorder="1" applyAlignment="1">
      <alignment horizontal="left" vertical="center" indent="3"/>
    </xf>
    <xf numFmtId="0" fontId="18" fillId="0" borderId="78" xfId="0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top" wrapText="1"/>
    </xf>
    <xf numFmtId="0" fontId="18" fillId="0" borderId="75" xfId="0" applyFont="1" applyBorder="1" applyAlignment="1">
      <alignment horizontal="left" vertical="top" indent="3"/>
    </xf>
    <xf numFmtId="0" fontId="18" fillId="0" borderId="75" xfId="0" applyFont="1" applyBorder="1" applyAlignment="1">
      <alignment horizontal="left" vertical="center" indent="2"/>
    </xf>
    <xf numFmtId="49" fontId="73" fillId="0" borderId="23" xfId="0" applyNumberFormat="1" applyFont="1" applyBorder="1" applyAlignment="1">
      <alignment horizontal="left" vertical="top" wrapText="1"/>
    </xf>
    <xf numFmtId="49" fontId="18" fillId="0" borderId="11" xfId="0" applyNumberFormat="1" applyFont="1" applyBorder="1" applyAlignment="1">
      <alignment horizontal="left" vertical="top" wrapText="1"/>
    </xf>
    <xf numFmtId="49" fontId="18" fillId="0" borderId="40" xfId="0" applyNumberFormat="1" applyFont="1" applyBorder="1" applyAlignment="1">
      <alignment horizontal="left" vertical="center"/>
    </xf>
    <xf numFmtId="0" fontId="18" fillId="0" borderId="74" xfId="0" applyFont="1" applyBorder="1" applyAlignment="1">
      <alignment horizontal="left" vertical="center"/>
    </xf>
    <xf numFmtId="0" fontId="18" fillId="0" borderId="75" xfId="0" applyFont="1" applyBorder="1" applyAlignment="1">
      <alignment horizontal="left" vertical="center" indent="1"/>
    </xf>
    <xf numFmtId="0" fontId="18" fillId="0" borderId="26" xfId="0" applyFont="1" applyBorder="1" applyAlignment="1">
      <alignment horizontal="left" vertical="top"/>
    </xf>
    <xf numFmtId="0" fontId="18" fillId="0" borderId="23" xfId="0" applyFont="1" applyBorder="1" applyAlignment="1">
      <alignment horizontal="left" vertical="top" indent="1"/>
    </xf>
    <xf numFmtId="0" fontId="18" fillId="0" borderId="11" xfId="0" quotePrefix="1" applyFont="1" applyBorder="1" applyAlignment="1">
      <alignment horizontal="left" vertical="center" indent="2"/>
    </xf>
    <xf numFmtId="49" fontId="18" fillId="0" borderId="11" xfId="0" applyNumberFormat="1" applyFont="1" applyBorder="1" applyAlignment="1">
      <alignment horizontal="left" vertical="top"/>
    </xf>
    <xf numFmtId="49" fontId="73" fillId="0" borderId="24" xfId="0" applyNumberFormat="1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indent="2"/>
    </xf>
    <xf numFmtId="49" fontId="18" fillId="0" borderId="28" xfId="0" applyNumberFormat="1" applyFont="1" applyBorder="1" applyAlignment="1">
      <alignment horizontal="left" vertical="top"/>
    </xf>
    <xf numFmtId="0" fontId="18" fillId="0" borderId="18" xfId="0" applyFont="1" applyBorder="1" applyAlignment="1">
      <alignment horizontal="left" vertical="top" indent="1"/>
    </xf>
    <xf numFmtId="0" fontId="24" fillId="0" borderId="25" xfId="0" applyFont="1" applyBorder="1" applyAlignment="1">
      <alignment horizontal="center"/>
    </xf>
    <xf numFmtId="0" fontId="23" fillId="0" borderId="25" xfId="0" applyFont="1" applyBorder="1" applyAlignment="1">
      <alignment horizontal="center" vertical="center"/>
    </xf>
    <xf numFmtId="0" fontId="108" fillId="0" borderId="28" xfId="0" applyFont="1" applyBorder="1" applyAlignment="1">
      <alignment horizontal="left" vertical="center" wrapText="1" indent="1"/>
    </xf>
    <xf numFmtId="0" fontId="44" fillId="25" borderId="23" xfId="0" applyFont="1" applyFill="1" applyBorder="1" applyAlignment="1">
      <alignment horizontal="center" vertical="center"/>
    </xf>
    <xf numFmtId="0" fontId="105" fillId="0" borderId="20" xfId="0" applyFont="1" applyBorder="1" applyAlignment="1">
      <alignment horizontal="left" vertical="center" wrapText="1" indent="1"/>
    </xf>
    <xf numFmtId="0" fontId="105" fillId="0" borderId="28" xfId="0" applyFont="1" applyBorder="1" applyAlignment="1">
      <alignment horizontal="left" vertical="center" wrapText="1" indent="1"/>
    </xf>
    <xf numFmtId="0" fontId="105" fillId="24" borderId="0" xfId="0" applyFont="1" applyFill="1" applyAlignment="1">
      <alignment horizontal="left" vertical="center"/>
    </xf>
    <xf numFmtId="0" fontId="105" fillId="24" borderId="26" xfId="0" applyFont="1" applyFill="1" applyBorder="1" applyAlignment="1">
      <alignment horizontal="left" vertical="center"/>
    </xf>
    <xf numFmtId="0" fontId="108" fillId="24" borderId="26" xfId="0" applyFont="1" applyFill="1" applyBorder="1" applyAlignment="1">
      <alignment horizontal="left" vertical="center"/>
    </xf>
    <xf numFmtId="0" fontId="108" fillId="24" borderId="23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 indent="2"/>
    </xf>
    <xf numFmtId="0" fontId="5" fillId="0" borderId="23" xfId="0" applyFont="1" applyBorder="1" applyAlignment="1">
      <alignment horizontal="left" vertical="center" wrapText="1" indent="1"/>
    </xf>
    <xf numFmtId="3" fontId="7" fillId="34" borderId="23" xfId="0" applyNumberFormat="1" applyFont="1" applyFill="1" applyBorder="1" applyAlignment="1">
      <alignment horizontal="right" vertical="center"/>
    </xf>
    <xf numFmtId="3" fontId="7" fillId="0" borderId="23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7" fillId="25" borderId="26" xfId="0" applyFont="1" applyFill="1" applyBorder="1" applyAlignment="1">
      <alignment horizontal="right" vertical="center"/>
    </xf>
    <xf numFmtId="0" fontId="7" fillId="34" borderId="11" xfId="0" applyFont="1" applyFill="1" applyBorder="1" applyAlignment="1">
      <alignment horizontal="right" vertical="center"/>
    </xf>
    <xf numFmtId="0" fontId="7" fillId="34" borderId="26" xfId="0" applyFont="1" applyFill="1" applyBorder="1" applyAlignment="1">
      <alignment horizontal="right" vertical="center"/>
    </xf>
    <xf numFmtId="0" fontId="7" fillId="34" borderId="23" xfId="0" applyFont="1" applyFill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54" xfId="0" applyFont="1" applyBorder="1" applyAlignment="1">
      <alignment horizontal="right" vertical="center"/>
    </xf>
    <xf numFmtId="0" fontId="7" fillId="34" borderId="46" xfId="0" applyFont="1" applyFill="1" applyBorder="1" applyAlignment="1">
      <alignment horizontal="right" vertical="center"/>
    </xf>
    <xf numFmtId="3" fontId="44" fillId="34" borderId="52" xfId="0" applyNumberFormat="1" applyFont="1" applyFill="1" applyBorder="1" applyAlignment="1" applyProtection="1">
      <alignment horizontal="center" vertical="center"/>
      <protection locked="0"/>
    </xf>
    <xf numFmtId="0" fontId="76" fillId="0" borderId="22" xfId="0" applyFont="1" applyBorder="1" applyAlignment="1" applyProtection="1">
      <alignment horizontal="right" vertical="center"/>
      <protection locked="0"/>
    </xf>
    <xf numFmtId="0" fontId="6" fillId="0" borderId="25" xfId="0" applyFont="1" applyBorder="1" applyProtection="1">
      <protection locked="0"/>
    </xf>
    <xf numFmtId="0" fontId="3" fillId="0" borderId="0" xfId="39" applyFont="1" applyAlignment="1" applyProtection="1">
      <alignment horizontal="right"/>
      <protection locked="0"/>
    </xf>
    <xf numFmtId="9" fontId="122" fillId="0" borderId="25" xfId="44" applyFont="1" applyBorder="1" applyProtection="1">
      <protection locked="0"/>
    </xf>
    <xf numFmtId="0" fontId="3" fillId="0" borderId="0" xfId="39" applyFont="1" applyAlignment="1" applyProtection="1">
      <alignment horizontal="right" wrapText="1"/>
      <protection locked="0"/>
    </xf>
    <xf numFmtId="9" fontId="3" fillId="0" borderId="25" xfId="44" applyFont="1" applyBorder="1" applyAlignment="1" applyProtection="1">
      <protection locked="0"/>
    </xf>
    <xf numFmtId="9" fontId="3" fillId="0" borderId="54" xfId="44" applyFont="1" applyBorder="1" applyAlignment="1" applyProtection="1">
      <protection locked="0"/>
    </xf>
    <xf numFmtId="0" fontId="3" fillId="0" borderId="0" xfId="39" applyFont="1" applyAlignment="1" applyProtection="1">
      <alignment horizontal="right" vertical="center"/>
      <protection locked="0"/>
    </xf>
    <xf numFmtId="0" fontId="3" fillId="0" borderId="22" xfId="39" applyFont="1" applyBorder="1" applyAlignment="1" applyProtection="1">
      <alignment horizontal="right" vertical="center"/>
      <protection locked="0"/>
    </xf>
    <xf numFmtId="0" fontId="3" fillId="0" borderId="44" xfId="39" applyFont="1" applyBorder="1" applyAlignment="1" applyProtection="1">
      <alignment horizontal="right" vertical="center"/>
      <protection locked="0"/>
    </xf>
    <xf numFmtId="0" fontId="3" fillId="0" borderId="22" xfId="39" applyFont="1" applyBorder="1" applyAlignment="1" applyProtection="1">
      <alignment vertical="center"/>
      <protection locked="0"/>
    </xf>
    <xf numFmtId="0" fontId="3" fillId="0" borderId="46" xfId="39" applyFont="1" applyBorder="1" applyAlignment="1" applyProtection="1">
      <alignment horizontal="center"/>
      <protection locked="0"/>
    </xf>
    <xf numFmtId="0" fontId="3" fillId="0" borderId="10" xfId="39" applyFont="1" applyBorder="1" applyAlignment="1" applyProtection="1">
      <alignment horizontal="right" vertical="center"/>
      <protection locked="0"/>
    </xf>
    <xf numFmtId="0" fontId="117" fillId="0" borderId="0" xfId="0" applyFont="1"/>
    <xf numFmtId="3" fontId="93" fillId="34" borderId="26" xfId="0" applyNumberFormat="1" applyFont="1" applyFill="1" applyBorder="1" applyAlignment="1" applyProtection="1">
      <alignment horizontal="center" vertical="center"/>
      <protection locked="0"/>
    </xf>
    <xf numFmtId="3" fontId="109" fillId="34" borderId="26" xfId="0" applyNumberFormat="1" applyFont="1" applyFill="1" applyBorder="1" applyAlignment="1" applyProtection="1">
      <alignment horizontal="center" vertical="center"/>
      <protection locked="0"/>
    </xf>
    <xf numFmtId="0" fontId="11" fillId="34" borderId="0" xfId="0" applyFont="1" applyFill="1" applyAlignment="1">
      <alignment horizontal="center" vertical="center"/>
    </xf>
    <xf numFmtId="0" fontId="11" fillId="34" borderId="48" xfId="0" applyFont="1" applyFill="1" applyBorder="1" applyAlignment="1">
      <alignment horizontal="center" vertical="center"/>
    </xf>
    <xf numFmtId="0" fontId="11" fillId="34" borderId="23" xfId="0" applyFont="1" applyFill="1" applyBorder="1" applyAlignment="1">
      <alignment horizontal="center" vertical="center"/>
    </xf>
    <xf numFmtId="0" fontId="11" fillId="34" borderId="24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11" fillId="0" borderId="48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9" fillId="0" borderId="11" xfId="41" applyFont="1" applyBorder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9" fillId="0" borderId="56" xfId="41" applyFont="1" applyBorder="1" applyAlignment="1">
      <alignment horizontal="center" vertical="center"/>
    </xf>
    <xf numFmtId="0" fontId="9" fillId="0" borderId="40" xfId="41" applyFont="1" applyBorder="1" applyAlignment="1">
      <alignment horizontal="center" vertical="center"/>
    </xf>
    <xf numFmtId="0" fontId="9" fillId="0" borderId="23" xfId="4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0" xfId="41" applyFont="1" applyProtection="1">
      <protection locked="0"/>
    </xf>
    <xf numFmtId="0" fontId="124" fillId="0" borderId="0" xfId="0" quotePrefix="1" applyFont="1" applyAlignment="1">
      <alignment vertical="center"/>
    </xf>
    <xf numFmtId="0" fontId="18" fillId="0" borderId="26" xfId="41" applyFont="1" applyBorder="1" applyAlignment="1">
      <alignment horizontal="center" vertical="center"/>
    </xf>
    <xf numFmtId="3" fontId="11" fillId="0" borderId="18" xfId="41" applyNumberFormat="1" applyFont="1" applyBorder="1" applyAlignment="1" applyProtection="1">
      <alignment horizontal="center" vertical="center"/>
      <protection locked="0"/>
    </xf>
    <xf numFmtId="3" fontId="11" fillId="0" borderId="22" xfId="41" applyNumberFormat="1" applyFont="1" applyBorder="1" applyAlignment="1" applyProtection="1">
      <alignment horizontal="center" vertical="center"/>
      <protection locked="0"/>
    </xf>
    <xf numFmtId="3" fontId="11" fillId="0" borderId="28" xfId="41" applyNumberFormat="1" applyFont="1" applyBorder="1" applyAlignment="1" applyProtection="1">
      <alignment horizontal="center" vertical="center"/>
      <protection locked="0"/>
    </xf>
    <xf numFmtId="3" fontId="11" fillId="0" borderId="26" xfId="41" applyNumberFormat="1" applyFont="1" applyBorder="1" applyAlignment="1" applyProtection="1">
      <alignment horizontal="center" vertical="center"/>
      <protection locked="0"/>
    </xf>
    <xf numFmtId="3" fontId="11" fillId="0" borderId="44" xfId="41" applyNumberFormat="1" applyFont="1" applyBorder="1" applyAlignment="1" applyProtection="1">
      <alignment horizontal="center" vertical="center"/>
      <protection locked="0"/>
    </xf>
    <xf numFmtId="3" fontId="11" fillId="0" borderId="41" xfId="41" applyNumberFormat="1" applyFont="1" applyBorder="1" applyAlignment="1" applyProtection="1">
      <alignment horizontal="center" vertical="center"/>
      <protection locked="0"/>
    </xf>
    <xf numFmtId="3" fontId="11" fillId="0" borderId="23" xfId="41" applyNumberFormat="1" applyFont="1" applyBorder="1" applyAlignment="1" applyProtection="1">
      <alignment horizontal="center" vertical="center"/>
      <protection locked="0"/>
    </xf>
    <xf numFmtId="3" fontId="11" fillId="0" borderId="40" xfId="41" applyNumberFormat="1" applyFont="1" applyBorder="1" applyAlignment="1" applyProtection="1">
      <alignment horizontal="center" vertical="center"/>
      <protection locked="0"/>
    </xf>
    <xf numFmtId="0" fontId="125" fillId="0" borderId="16" xfId="95" applyFont="1" applyBorder="1"/>
    <xf numFmtId="0" fontId="126" fillId="0" borderId="15" xfId="95" applyFont="1" applyBorder="1" applyAlignment="1">
      <alignment horizontal="left"/>
    </xf>
    <xf numFmtId="0" fontId="125" fillId="0" borderId="0" xfId="95" applyFont="1"/>
    <xf numFmtId="0" fontId="125" fillId="0" borderId="15" xfId="95" applyFont="1" applyBorder="1"/>
    <xf numFmtId="0" fontId="125" fillId="0" borderId="35" xfId="95" applyFont="1" applyBorder="1"/>
    <xf numFmtId="0" fontId="127" fillId="0" borderId="14" xfId="95" applyFont="1" applyBorder="1" applyAlignment="1">
      <alignment horizontal="center"/>
    </xf>
    <xf numFmtId="0" fontId="128" fillId="0" borderId="0" xfId="95" applyFont="1"/>
    <xf numFmtId="0" fontId="127" fillId="0" borderId="0" xfId="95" applyFont="1"/>
    <xf numFmtId="0" fontId="127" fillId="0" borderId="48" xfId="95" applyFont="1" applyBorder="1"/>
    <xf numFmtId="0" fontId="129" fillId="0" borderId="0" xfId="0" applyFont="1"/>
    <xf numFmtId="0" fontId="126" fillId="0" borderId="14" xfId="95" applyFont="1" applyBorder="1" applyAlignment="1">
      <alignment horizontal="center"/>
    </xf>
    <xf numFmtId="0" fontId="130" fillId="0" borderId="0" xfId="95" applyFont="1"/>
    <xf numFmtId="0" fontId="130" fillId="0" borderId="48" xfId="95" applyFont="1" applyBorder="1"/>
    <xf numFmtId="0" fontId="131" fillId="0" borderId="0" xfId="95" applyFont="1"/>
    <xf numFmtId="0" fontId="131" fillId="0" borderId="48" xfId="95" applyFont="1" applyBorder="1"/>
    <xf numFmtId="0" fontId="132" fillId="0" borderId="0" xfId="95" applyFont="1" applyAlignment="1">
      <alignment vertical="center" wrapText="1"/>
    </xf>
    <xf numFmtId="0" fontId="132" fillId="0" borderId="48" xfId="95" applyFont="1" applyBorder="1" applyAlignment="1">
      <alignment vertical="center" wrapText="1"/>
    </xf>
    <xf numFmtId="0" fontId="126" fillId="0" borderId="63" xfId="95" applyFont="1" applyBorder="1" applyAlignment="1">
      <alignment horizontal="center" vertical="center" wrapText="1"/>
    </xf>
    <xf numFmtId="0" fontId="132" fillId="70" borderId="13" xfId="95" applyFont="1" applyFill="1" applyBorder="1" applyAlignment="1">
      <alignment horizontal="center" vertical="center" wrapText="1"/>
    </xf>
    <xf numFmtId="0" fontId="132" fillId="71" borderId="13" xfId="95" applyFont="1" applyFill="1" applyBorder="1" applyAlignment="1">
      <alignment horizontal="center" vertical="center" wrapText="1"/>
    </xf>
    <xf numFmtId="0" fontId="132" fillId="71" borderId="18" xfId="95" applyFont="1" applyFill="1" applyBorder="1" applyAlignment="1">
      <alignment horizontal="center" vertical="center" wrapText="1"/>
    </xf>
    <xf numFmtId="0" fontId="132" fillId="71" borderId="26" xfId="95" applyFont="1" applyFill="1" applyBorder="1" applyAlignment="1">
      <alignment horizontal="center" vertical="center" wrapText="1"/>
    </xf>
    <xf numFmtId="0" fontId="132" fillId="71" borderId="39" xfId="95" applyFont="1" applyFill="1" applyBorder="1" applyAlignment="1">
      <alignment horizontal="center" vertical="center" wrapText="1"/>
    </xf>
    <xf numFmtId="0" fontId="126" fillId="71" borderId="24" xfId="95" applyFont="1" applyFill="1" applyBorder="1" applyAlignment="1">
      <alignment horizontal="center" vertical="center" wrapText="1"/>
    </xf>
    <xf numFmtId="0" fontId="126" fillId="71" borderId="66" xfId="95" applyFont="1" applyFill="1" applyBorder="1" applyAlignment="1">
      <alignment horizontal="center" vertical="center" wrapText="1"/>
    </xf>
    <xf numFmtId="0" fontId="126" fillId="0" borderId="32" xfId="95" applyFont="1" applyBorder="1" applyAlignment="1">
      <alignment horizontal="center" vertical="center"/>
    </xf>
    <xf numFmtId="0" fontId="125" fillId="0" borderId="34" xfId="95" applyFont="1" applyBorder="1"/>
    <xf numFmtId="0" fontId="126" fillId="0" borderId="129" xfId="95" applyFont="1" applyBorder="1" applyAlignment="1">
      <alignment horizontal="center"/>
    </xf>
    <xf numFmtId="0" fontId="126" fillId="0" borderId="13" xfId="95" applyFont="1" applyBorder="1" applyAlignment="1">
      <alignment horizontal="center" vertical="center"/>
    </xf>
    <xf numFmtId="0" fontId="126" fillId="0" borderId="18" xfId="95" applyFont="1" applyBorder="1" applyAlignment="1">
      <alignment horizontal="center" vertical="center"/>
    </xf>
    <xf numFmtId="0" fontId="125" fillId="0" borderId="36" xfId="95" applyFont="1" applyBorder="1"/>
    <xf numFmtId="0" fontId="126" fillId="0" borderId="14" xfId="95" applyFont="1" applyBorder="1" applyAlignment="1">
      <alignment horizontal="center" vertical="center"/>
    </xf>
    <xf numFmtId="0" fontId="126" fillId="0" borderId="11" xfId="95" applyFont="1" applyBorder="1" applyAlignment="1">
      <alignment horizontal="center" vertical="center" wrapText="1"/>
    </xf>
    <xf numFmtId="0" fontId="125" fillId="0" borderId="48" xfId="95" applyFont="1" applyBorder="1" applyAlignment="1">
      <alignment wrapText="1"/>
    </xf>
    <xf numFmtId="0" fontId="126" fillId="0" borderId="20" xfId="95" applyFont="1" applyBorder="1" applyAlignment="1">
      <alignment horizontal="center" vertical="center"/>
    </xf>
    <xf numFmtId="49" fontId="136" fillId="0" borderId="12" xfId="95" applyNumberFormat="1" applyFont="1" applyBorder="1" applyAlignment="1">
      <alignment horizontal="left" vertical="center"/>
    </xf>
    <xf numFmtId="0" fontId="136" fillId="0" borderId="56" xfId="95" applyFont="1" applyBorder="1" applyAlignment="1">
      <alignment horizontal="left" vertical="center"/>
    </xf>
    <xf numFmtId="0" fontId="136" fillId="0" borderId="43" xfId="95" applyFont="1" applyBorder="1" applyAlignment="1">
      <alignment horizontal="center" vertical="center"/>
    </xf>
    <xf numFmtId="0" fontId="138" fillId="0" borderId="12" xfId="95" applyFont="1" applyBorder="1" applyAlignment="1">
      <alignment horizontal="center" vertical="top"/>
    </xf>
    <xf numFmtId="0" fontId="138" fillId="0" borderId="11" xfId="95" applyFont="1" applyBorder="1" applyAlignment="1">
      <alignment horizontal="center" vertical="top"/>
    </xf>
    <xf numFmtId="0" fontId="138" fillId="0" borderId="11" xfId="95" applyFont="1" applyBorder="1" applyAlignment="1">
      <alignment horizontal="left" vertical="top"/>
    </xf>
    <xf numFmtId="0" fontId="138" fillId="0" borderId="63" xfId="95" applyFont="1" applyBorder="1" applyAlignment="1">
      <alignment horizontal="center" vertical="top"/>
    </xf>
    <xf numFmtId="0" fontId="136" fillId="0" borderId="59" xfId="95" applyFont="1" applyBorder="1" applyAlignment="1">
      <alignment horizontal="left" vertical="top" wrapText="1"/>
    </xf>
    <xf numFmtId="0" fontId="138" fillId="25" borderId="23" xfId="95" applyFont="1" applyFill="1" applyBorder="1" applyAlignment="1">
      <alignment horizontal="center" vertical="top"/>
    </xf>
    <xf numFmtId="0" fontId="125" fillId="0" borderId="45" xfId="95" applyFont="1" applyBorder="1" applyAlignment="1">
      <alignment wrapText="1"/>
    </xf>
    <xf numFmtId="2" fontId="138" fillId="0" borderId="33" xfId="95" applyNumberFormat="1" applyFont="1" applyBorder="1" applyAlignment="1">
      <alignment horizontal="center" vertical="top"/>
    </xf>
    <xf numFmtId="0" fontId="138" fillId="25" borderId="57" xfId="95" applyFont="1" applyFill="1" applyBorder="1" applyAlignment="1">
      <alignment horizontal="center" vertical="top"/>
    </xf>
    <xf numFmtId="0" fontId="138" fillId="25" borderId="129" xfId="95" applyFont="1" applyFill="1" applyBorder="1" applyAlignment="1">
      <alignment horizontal="center" vertical="top"/>
    </xf>
    <xf numFmtId="0" fontId="136" fillId="0" borderId="12" xfId="95" applyFont="1" applyBorder="1" applyAlignment="1">
      <alignment horizontal="left" vertical="center" indent="1"/>
    </xf>
    <xf numFmtId="0" fontId="136" fillId="0" borderId="41" xfId="95" applyFont="1" applyBorder="1" applyAlignment="1">
      <alignment horizontal="center" vertical="center"/>
    </xf>
    <xf numFmtId="2" fontId="138" fillId="0" borderId="12" xfId="95" applyNumberFormat="1" applyFont="1" applyBorder="1" applyAlignment="1">
      <alignment horizontal="center" vertical="center"/>
    </xf>
    <xf numFmtId="2" fontId="138" fillId="0" borderId="11" xfId="95" applyNumberFormat="1" applyFont="1" applyBorder="1" applyAlignment="1">
      <alignment horizontal="center" vertical="center"/>
    </xf>
    <xf numFmtId="2" fontId="138" fillId="0" borderId="63" xfId="95" applyNumberFormat="1" applyFont="1" applyBorder="1" applyAlignment="1">
      <alignment horizontal="center" vertical="top"/>
    </xf>
    <xf numFmtId="0" fontId="136" fillId="0" borderId="76" xfId="95" applyFont="1" applyBorder="1" applyAlignment="1">
      <alignment horizontal="left" vertical="top" wrapText="1"/>
    </xf>
    <xf numFmtId="2" fontId="138" fillId="25" borderId="11" xfId="95" applyNumberFormat="1" applyFont="1" applyFill="1" applyBorder="1" applyAlignment="1">
      <alignment horizontal="center" vertical="top"/>
    </xf>
    <xf numFmtId="0" fontId="125" fillId="0" borderId="43" xfId="95" applyFont="1" applyBorder="1" applyAlignment="1">
      <alignment wrapText="1"/>
    </xf>
    <xf numFmtId="2" fontId="138" fillId="0" borderId="41" xfId="95" applyNumberFormat="1" applyFont="1" applyBorder="1" applyAlignment="1">
      <alignment horizontal="center" vertical="top"/>
    </xf>
    <xf numFmtId="0" fontId="138" fillId="25" borderId="11" xfId="95" applyFont="1" applyFill="1" applyBorder="1" applyAlignment="1">
      <alignment horizontal="center" vertical="top"/>
    </xf>
    <xf numFmtId="0" fontId="138" fillId="25" borderId="63" xfId="95" applyFont="1" applyFill="1" applyBorder="1" applyAlignment="1">
      <alignment horizontal="center" vertical="top"/>
    </xf>
    <xf numFmtId="0" fontId="136" fillId="0" borderId="12" xfId="95" applyFont="1" applyBorder="1" applyAlignment="1">
      <alignment horizontal="left" vertical="center" indent="2"/>
    </xf>
    <xf numFmtId="2" fontId="136" fillId="0" borderId="24" xfId="95" applyNumberFormat="1" applyFont="1" applyBorder="1" applyAlignment="1">
      <alignment horizontal="center" vertical="center"/>
    </xf>
    <xf numFmtId="2" fontId="136" fillId="0" borderId="56" xfId="95" applyNumberFormat="1" applyFont="1" applyBorder="1" applyAlignment="1">
      <alignment horizontal="center" vertical="center"/>
    </xf>
    <xf numFmtId="2" fontId="136" fillId="0" borderId="23" xfId="95" applyNumberFormat="1" applyFont="1" applyBorder="1" applyAlignment="1">
      <alignment horizontal="center" vertical="center"/>
    </xf>
    <xf numFmtId="2" fontId="136" fillId="0" borderId="24" xfId="95" applyNumberFormat="1" applyFont="1" applyBorder="1" applyAlignment="1">
      <alignment horizontal="center" vertical="top"/>
    </xf>
    <xf numFmtId="2" fontId="136" fillId="25" borderId="11" xfId="95" applyNumberFormat="1" applyFont="1" applyFill="1" applyBorder="1" applyAlignment="1">
      <alignment horizontal="center" vertical="top"/>
    </xf>
    <xf numFmtId="2" fontId="138" fillId="0" borderId="23" xfId="95" applyNumberFormat="1" applyFont="1" applyBorder="1" applyAlignment="1">
      <alignment horizontal="center" vertical="top"/>
    </xf>
    <xf numFmtId="2" fontId="136" fillId="0" borderId="13" xfId="95" applyNumberFormat="1" applyFont="1" applyBorder="1" applyAlignment="1">
      <alignment horizontal="center" vertical="center"/>
    </xf>
    <xf numFmtId="2" fontId="136" fillId="0" borderId="18" xfId="95" applyNumberFormat="1" applyFont="1" applyBorder="1" applyAlignment="1">
      <alignment horizontal="center" vertical="center"/>
    </xf>
    <xf numFmtId="0" fontId="125" fillId="0" borderId="18" xfId="95" applyFont="1" applyBorder="1" applyAlignment="1">
      <alignment vertical="center"/>
    </xf>
    <xf numFmtId="2" fontId="136" fillId="0" borderId="36" xfId="95" applyNumberFormat="1" applyFont="1" applyBorder="1" applyAlignment="1">
      <alignment horizontal="center" vertical="top"/>
    </xf>
    <xf numFmtId="0" fontId="136" fillId="0" borderId="49" xfId="95" applyFont="1" applyBorder="1" applyAlignment="1">
      <alignment horizontal="left" vertical="top" wrapText="1"/>
    </xf>
    <xf numFmtId="2" fontId="138" fillId="0" borderId="18" xfId="95" applyNumberFormat="1" applyFont="1" applyBorder="1" applyAlignment="1">
      <alignment horizontal="center" vertical="top"/>
    </xf>
    <xf numFmtId="0" fontId="136" fillId="0" borderId="24" xfId="95" applyFont="1" applyBorder="1" applyAlignment="1">
      <alignment horizontal="center" vertical="center"/>
    </xf>
    <xf numFmtId="0" fontId="136" fillId="0" borderId="59" xfId="95" applyFont="1" applyBorder="1" applyAlignment="1">
      <alignment horizontal="left" vertical="center" indent="1"/>
    </xf>
    <xf numFmtId="0" fontId="136" fillId="0" borderId="26" xfId="95" applyFont="1" applyBorder="1" applyAlignment="1">
      <alignment horizontal="center" vertical="center"/>
    </xf>
    <xf numFmtId="2" fontId="138" fillId="0" borderId="38" xfId="95" applyNumberFormat="1" applyFont="1" applyBorder="1" applyAlignment="1">
      <alignment horizontal="center" vertical="center"/>
    </xf>
    <xf numFmtId="0" fontId="138" fillId="0" borderId="11" xfId="95" applyFont="1" applyBorder="1" applyAlignment="1">
      <alignment horizontal="center" vertical="center"/>
    </xf>
    <xf numFmtId="2" fontId="138" fillId="0" borderId="28" xfId="95" applyNumberFormat="1" applyFont="1" applyBorder="1" applyAlignment="1">
      <alignment horizontal="center" vertical="top"/>
    </xf>
    <xf numFmtId="2" fontId="138" fillId="0" borderId="26" xfId="95" applyNumberFormat="1" applyFont="1" applyBorder="1" applyAlignment="1">
      <alignment horizontal="center" vertical="center"/>
    </xf>
    <xf numFmtId="0" fontId="138" fillId="0" borderId="26" xfId="95" applyFont="1" applyBorder="1" applyAlignment="1">
      <alignment horizontal="center" vertical="center"/>
    </xf>
    <xf numFmtId="0" fontId="138" fillId="0" borderId="39" xfId="95" applyFont="1" applyBorder="1" applyAlignment="1">
      <alignment horizontal="center" vertical="top"/>
    </xf>
    <xf numFmtId="2" fontId="136" fillId="0" borderId="76" xfId="95" applyNumberFormat="1" applyFont="1" applyBorder="1" applyAlignment="1">
      <alignment horizontal="left" vertical="top" wrapText="1"/>
    </xf>
    <xf numFmtId="0" fontId="136" fillId="0" borderId="12" xfId="95" applyFont="1" applyBorder="1" applyAlignment="1">
      <alignment horizontal="left" vertical="center" indent="3"/>
    </xf>
    <xf numFmtId="0" fontId="138" fillId="0" borderId="12" xfId="95" applyFont="1" applyBorder="1" applyAlignment="1">
      <alignment horizontal="center" vertical="center"/>
    </xf>
    <xf numFmtId="2" fontId="136" fillId="0" borderId="49" xfId="95" applyNumberFormat="1" applyFont="1" applyBorder="1" applyAlignment="1">
      <alignment horizontal="left" vertical="top" wrapText="1"/>
    </xf>
    <xf numFmtId="2" fontId="138" fillId="0" borderId="39" xfId="95" applyNumberFormat="1" applyFont="1" applyBorder="1" applyAlignment="1">
      <alignment horizontal="center" vertical="top"/>
    </xf>
    <xf numFmtId="49" fontId="136" fillId="0" borderId="14" xfId="95" applyNumberFormat="1" applyFont="1" applyBorder="1" applyAlignment="1">
      <alignment horizontal="left" vertical="center"/>
    </xf>
    <xf numFmtId="2" fontId="136" fillId="0" borderId="38" xfId="95" applyNumberFormat="1" applyFont="1" applyBorder="1" applyAlignment="1">
      <alignment horizontal="center" vertical="center"/>
    </xf>
    <xf numFmtId="2" fontId="136" fillId="0" borderId="26" xfId="95" applyNumberFormat="1" applyFont="1" applyBorder="1" applyAlignment="1">
      <alignment horizontal="center" vertical="center"/>
    </xf>
    <xf numFmtId="0" fontId="136" fillId="0" borderId="12" xfId="95" applyFont="1" applyBorder="1" applyAlignment="1">
      <alignment horizontal="left" vertical="center" indent="4"/>
    </xf>
    <xf numFmtId="2" fontId="136" fillId="0" borderId="12" xfId="95" applyNumberFormat="1" applyFont="1" applyBorder="1" applyAlignment="1">
      <alignment horizontal="center" vertical="center"/>
    </xf>
    <xf numFmtId="2" fontId="136" fillId="0" borderId="11" xfId="95" applyNumberFormat="1" applyFont="1" applyBorder="1" applyAlignment="1">
      <alignment horizontal="center" vertical="center"/>
    </xf>
    <xf numFmtId="2" fontId="136" fillId="0" borderId="63" xfId="95" applyNumberFormat="1" applyFont="1" applyBorder="1" applyAlignment="1">
      <alignment horizontal="center" vertical="top"/>
    </xf>
    <xf numFmtId="0" fontId="136" fillId="25" borderId="63" xfId="95" applyFont="1" applyFill="1" applyBorder="1" applyAlignment="1">
      <alignment horizontal="center" vertical="top"/>
    </xf>
    <xf numFmtId="0" fontId="125" fillId="0" borderId="26" xfId="95" applyFont="1" applyBorder="1" applyAlignment="1">
      <alignment vertical="center"/>
    </xf>
    <xf numFmtId="2" fontId="136" fillId="0" borderId="39" xfId="95" applyNumberFormat="1" applyFont="1" applyBorder="1" applyAlignment="1">
      <alignment horizontal="center" vertical="top"/>
    </xf>
    <xf numFmtId="0" fontId="136" fillId="0" borderId="12" xfId="95" applyFont="1" applyBorder="1" applyAlignment="1">
      <alignment horizontal="center" vertical="center"/>
    </xf>
    <xf numFmtId="0" fontId="136" fillId="0" borderId="11" xfId="95" applyFont="1" applyBorder="1" applyAlignment="1">
      <alignment horizontal="center" vertical="center"/>
    </xf>
    <xf numFmtId="0" fontId="136" fillId="0" borderId="63" xfId="95" applyFont="1" applyBorder="1" applyAlignment="1">
      <alignment horizontal="center" vertical="top"/>
    </xf>
    <xf numFmtId="0" fontId="136" fillId="25" borderId="11" xfId="95" applyFont="1" applyFill="1" applyBorder="1" applyAlignment="1">
      <alignment horizontal="center" vertical="top"/>
    </xf>
    <xf numFmtId="0" fontId="125" fillId="0" borderId="43" xfId="95" applyFont="1" applyBorder="1" applyAlignment="1">
      <alignment vertical="top" wrapText="1"/>
    </xf>
    <xf numFmtId="0" fontId="136" fillId="0" borderId="39" xfId="95" applyFont="1" applyBorder="1" applyAlignment="1">
      <alignment horizontal="center" vertical="top"/>
    </xf>
    <xf numFmtId="49" fontId="136" fillId="0" borderId="17" xfId="95" applyNumberFormat="1" applyFont="1" applyBorder="1" applyAlignment="1">
      <alignment horizontal="left" vertical="center"/>
    </xf>
    <xf numFmtId="0" fontId="136" fillId="0" borderId="31" xfId="95" applyFont="1" applyBorder="1" applyAlignment="1">
      <alignment horizontal="left" vertical="center" indent="3"/>
    </xf>
    <xf numFmtId="0" fontId="136" fillId="0" borderId="60" xfId="95" applyFont="1" applyBorder="1" applyAlignment="1">
      <alignment horizontal="center" vertical="center"/>
    </xf>
    <xf numFmtId="2" fontId="136" fillId="0" borderId="71" xfId="95" applyNumberFormat="1" applyFont="1" applyBorder="1" applyAlignment="1">
      <alignment horizontal="center" vertical="center"/>
    </xf>
    <xf numFmtId="2" fontId="136" fillId="0" borderId="52" xfId="95" applyNumberFormat="1" applyFont="1" applyBorder="1" applyAlignment="1">
      <alignment horizontal="center" vertical="center"/>
    </xf>
    <xf numFmtId="0" fontId="136" fillId="0" borderId="52" xfId="95" applyFont="1" applyBorder="1" applyAlignment="1">
      <alignment horizontal="center" vertical="center"/>
    </xf>
    <xf numFmtId="0" fontId="136" fillId="0" borderId="58" xfId="95" applyFont="1" applyBorder="1" applyAlignment="1">
      <alignment horizontal="center" vertical="top"/>
    </xf>
    <xf numFmtId="0" fontId="136" fillId="0" borderId="128" xfId="95" applyFont="1" applyBorder="1" applyAlignment="1">
      <alignment horizontal="left" vertical="top" wrapText="1"/>
    </xf>
    <xf numFmtId="0" fontId="136" fillId="25" borderId="19" xfId="95" applyFont="1" applyFill="1" applyBorder="1" applyAlignment="1">
      <alignment horizontal="center" vertical="top"/>
    </xf>
    <xf numFmtId="0" fontId="136" fillId="0" borderId="63" xfId="95" applyFont="1" applyBorder="1" applyAlignment="1">
      <alignment horizontal="left" vertical="top" wrapText="1"/>
    </xf>
    <xf numFmtId="2" fontId="138" fillId="0" borderId="60" xfId="95" applyNumberFormat="1" applyFont="1" applyBorder="1" applyAlignment="1">
      <alignment horizontal="center" vertical="top"/>
    </xf>
    <xf numFmtId="0" fontId="138" fillId="25" borderId="19" xfId="95" applyFont="1" applyFill="1" applyBorder="1" applyAlignment="1">
      <alignment horizontal="center" vertical="top"/>
    </xf>
    <xf numFmtId="0" fontId="136" fillId="25" borderId="66" xfId="95" applyFont="1" applyFill="1" applyBorder="1" applyAlignment="1">
      <alignment horizontal="center" vertical="top"/>
    </xf>
    <xf numFmtId="49" fontId="136" fillId="0" borderId="49" xfId="95" applyNumberFormat="1" applyFont="1" applyBorder="1" applyAlignment="1">
      <alignment horizontal="left" vertical="center"/>
    </xf>
    <xf numFmtId="0" fontId="136" fillId="0" borderId="69" xfId="95" applyFont="1" applyBorder="1" applyAlignment="1">
      <alignment horizontal="left" vertical="center"/>
    </xf>
    <xf numFmtId="0" fontId="136" fillId="0" borderId="28" xfId="95" applyFont="1" applyBorder="1" applyAlignment="1">
      <alignment horizontal="center" vertical="center"/>
    </xf>
    <xf numFmtId="0" fontId="136" fillId="0" borderId="13" xfId="95" applyFont="1" applyBorder="1" applyAlignment="1">
      <alignment horizontal="center" vertical="center" wrapText="1"/>
    </xf>
    <xf numFmtId="0" fontId="136" fillId="0" borderId="18" xfId="95" applyFont="1" applyBorder="1" applyAlignment="1">
      <alignment horizontal="center" vertical="center" wrapText="1"/>
    </xf>
    <xf numFmtId="0" fontId="136" fillId="0" borderId="36" xfId="95" applyFont="1" applyBorder="1" applyAlignment="1">
      <alignment horizontal="left" vertical="top" wrapText="1"/>
    </xf>
    <xf numFmtId="0" fontId="136" fillId="0" borderId="69" xfId="95" applyFont="1" applyBorder="1" applyAlignment="1">
      <alignment horizontal="left" vertical="top" wrapText="1"/>
    </xf>
    <xf numFmtId="0" fontId="136" fillId="0" borderId="70" xfId="95" applyFont="1" applyBorder="1" applyAlignment="1">
      <alignment horizontal="left" vertical="top" wrapText="1"/>
    </xf>
    <xf numFmtId="2" fontId="138" fillId="0" borderId="47" xfId="95" applyNumberFormat="1" applyFont="1" applyBorder="1" applyAlignment="1">
      <alignment horizontal="center" vertical="top"/>
    </xf>
    <xf numFmtId="0" fontId="136" fillId="0" borderId="42" xfId="95" applyFont="1" applyBorder="1" applyAlignment="1">
      <alignment horizontal="center" vertical="top"/>
    </xf>
    <xf numFmtId="49" fontId="136" fillId="0" borderId="56" xfId="95" applyNumberFormat="1" applyFont="1" applyBorder="1" applyAlignment="1">
      <alignment horizontal="left" vertical="center"/>
    </xf>
    <xf numFmtId="0" fontId="136" fillId="0" borderId="12" xfId="95" applyFont="1" applyBorder="1" applyAlignment="1">
      <alignment horizontal="left" vertical="center"/>
    </xf>
    <xf numFmtId="0" fontId="136" fillId="0" borderId="13" xfId="95" applyFont="1" applyBorder="1" applyAlignment="1">
      <alignment horizontal="left" vertical="center" wrapText="1"/>
    </xf>
    <xf numFmtId="0" fontId="136" fillId="0" borderId="18" xfId="95" applyFont="1" applyBorder="1" applyAlignment="1">
      <alignment horizontal="left" vertical="center" wrapText="1"/>
    </xf>
    <xf numFmtId="0" fontId="136" fillId="0" borderId="14" xfId="95" applyFont="1" applyBorder="1" applyAlignment="1">
      <alignment horizontal="left" vertical="top" wrapText="1"/>
    </xf>
    <xf numFmtId="0" fontId="136" fillId="0" borderId="18" xfId="95" applyFont="1" applyBorder="1" applyAlignment="1">
      <alignment horizontal="left" vertical="top" wrapText="1"/>
    </xf>
    <xf numFmtId="2" fontId="138" fillId="0" borderId="20" xfId="95" applyNumberFormat="1" applyFont="1" applyBorder="1" applyAlignment="1">
      <alignment horizontal="center" vertical="top"/>
    </xf>
    <xf numFmtId="0" fontId="136" fillId="0" borderId="56" xfId="95" applyFont="1" applyBorder="1" applyAlignment="1">
      <alignment horizontal="left" vertical="center" indent="1"/>
    </xf>
    <xf numFmtId="0" fontId="136" fillId="0" borderId="56" xfId="95" applyFont="1" applyBorder="1" applyAlignment="1">
      <alignment horizontal="center" vertical="center" wrapText="1"/>
    </xf>
    <xf numFmtId="0" fontId="136" fillId="0" borderId="23" xfId="95" applyFont="1" applyBorder="1" applyAlignment="1">
      <alignment horizontal="center" vertical="center" wrapText="1"/>
    </xf>
    <xf numFmtId="0" fontId="136" fillId="0" borderId="39" xfId="95" applyFont="1" applyBorder="1" applyAlignment="1">
      <alignment horizontal="left" vertical="top" wrapText="1"/>
    </xf>
    <xf numFmtId="0" fontId="136" fillId="0" borderId="26" xfId="95" applyFont="1" applyBorder="1" applyAlignment="1">
      <alignment horizontal="left" vertical="top" wrapText="1"/>
    </xf>
    <xf numFmtId="2" fontId="136" fillId="0" borderId="38" xfId="95" applyNumberFormat="1" applyFont="1" applyBorder="1" applyAlignment="1">
      <alignment horizontal="center" vertical="top"/>
    </xf>
    <xf numFmtId="167" fontId="136" fillId="0" borderId="39" xfId="95" applyNumberFormat="1" applyFont="1" applyBorder="1" applyAlignment="1">
      <alignment horizontal="center" vertical="top"/>
    </xf>
    <xf numFmtId="0" fontId="136" fillId="0" borderId="12" xfId="95" applyFont="1" applyBorder="1" applyAlignment="1">
      <alignment horizontal="center" vertical="center" wrapText="1"/>
    </xf>
    <xf numFmtId="0" fontId="136" fillId="0" borderId="11" xfId="95" applyFont="1" applyBorder="1" applyAlignment="1">
      <alignment horizontal="center" vertical="center" wrapText="1"/>
    </xf>
    <xf numFmtId="164" fontId="136" fillId="0" borderId="24" xfId="95" applyNumberFormat="1" applyFont="1" applyBorder="1" applyAlignment="1">
      <alignment horizontal="left" vertical="top" wrapText="1"/>
    </xf>
    <xf numFmtId="164" fontId="136" fillId="0" borderId="23" xfId="95" applyNumberFormat="1" applyFont="1" applyBorder="1" applyAlignment="1">
      <alignment horizontal="left" vertical="top" wrapText="1"/>
    </xf>
    <xf numFmtId="0" fontId="136" fillId="0" borderId="13" xfId="95" applyFont="1" applyBorder="1" applyAlignment="1">
      <alignment horizontal="left" vertical="center"/>
    </xf>
    <xf numFmtId="0" fontId="136" fillId="0" borderId="24" xfId="95" applyFont="1" applyBorder="1" applyAlignment="1">
      <alignment horizontal="left" vertical="top" wrapText="1"/>
    </xf>
    <xf numFmtId="0" fontId="136" fillId="0" borderId="23" xfId="95" applyFont="1" applyBorder="1" applyAlignment="1">
      <alignment horizontal="left" vertical="top" wrapText="1"/>
    </xf>
    <xf numFmtId="2" fontId="136" fillId="0" borderId="18" xfId="95" applyNumberFormat="1" applyFont="1" applyBorder="1" applyAlignment="1">
      <alignment horizontal="center" vertical="top"/>
    </xf>
    <xf numFmtId="0" fontId="136" fillId="0" borderId="36" xfId="95" applyFont="1" applyBorder="1" applyAlignment="1">
      <alignment horizontal="center" vertical="top"/>
    </xf>
    <xf numFmtId="0" fontId="136" fillId="0" borderId="40" xfId="95" applyFont="1" applyBorder="1" applyAlignment="1">
      <alignment horizontal="center" vertical="center"/>
    </xf>
    <xf numFmtId="0" fontId="136" fillId="0" borderId="38" xfId="95" applyFont="1" applyBorder="1" applyAlignment="1">
      <alignment horizontal="center" vertical="center" wrapText="1"/>
    </xf>
    <xf numFmtId="0" fontId="136" fillId="0" borderId="26" xfId="95" applyFont="1" applyBorder="1" applyAlignment="1">
      <alignment horizontal="center" vertical="center" wrapText="1"/>
    </xf>
    <xf numFmtId="0" fontId="125" fillId="0" borderId="26" xfId="95" applyFont="1" applyBorder="1" applyAlignment="1">
      <alignment horizontal="center" vertical="center"/>
    </xf>
    <xf numFmtId="0" fontId="125" fillId="0" borderId="46" xfId="95" applyFont="1" applyBorder="1" applyAlignment="1">
      <alignment horizontal="center" vertical="center"/>
    </xf>
    <xf numFmtId="2" fontId="136" fillId="0" borderId="26" xfId="95" applyNumberFormat="1" applyFont="1" applyBorder="1" applyAlignment="1">
      <alignment horizontal="center" vertical="center" wrapText="1"/>
    </xf>
    <xf numFmtId="2" fontId="136" fillId="0" borderId="36" xfId="95" applyNumberFormat="1" applyFont="1" applyBorder="1" applyAlignment="1">
      <alignment horizontal="left" vertical="top" wrapText="1"/>
    </xf>
    <xf numFmtId="2" fontId="136" fillId="0" borderId="18" xfId="95" applyNumberFormat="1" applyFont="1" applyBorder="1" applyAlignment="1">
      <alignment horizontal="left" vertical="top" wrapText="1"/>
    </xf>
    <xf numFmtId="0" fontId="138" fillId="25" borderId="18" xfId="95" applyFont="1" applyFill="1" applyBorder="1" applyAlignment="1">
      <alignment horizontal="center" vertical="top"/>
    </xf>
    <xf numFmtId="49" fontId="139" fillId="0" borderId="49" xfId="95" applyNumberFormat="1" applyFont="1" applyBorder="1" applyAlignment="1">
      <alignment horizontal="left" vertical="center"/>
    </xf>
    <xf numFmtId="0" fontId="139" fillId="0" borderId="12" xfId="95" applyFont="1" applyBorder="1" applyAlignment="1">
      <alignment horizontal="left" vertical="center" indent="2"/>
    </xf>
    <xf numFmtId="0" fontId="136" fillId="0" borderId="20" xfId="95" applyFont="1" applyBorder="1" applyAlignment="1">
      <alignment horizontal="center" vertical="center"/>
    </xf>
    <xf numFmtId="0" fontId="125" fillId="0" borderId="68" xfId="95" applyFont="1" applyBorder="1" applyAlignment="1">
      <alignment wrapText="1"/>
    </xf>
    <xf numFmtId="49" fontId="136" fillId="0" borderId="76" xfId="95" applyNumberFormat="1" applyFont="1" applyBorder="1" applyAlignment="1">
      <alignment horizontal="left" vertical="center"/>
    </xf>
    <xf numFmtId="0" fontId="136" fillId="0" borderId="38" xfId="95" applyFont="1" applyBorder="1" applyAlignment="1">
      <alignment horizontal="left" vertical="center"/>
    </xf>
    <xf numFmtId="2" fontId="136" fillId="0" borderId="38" xfId="95" applyNumberFormat="1" applyFont="1" applyBorder="1" applyAlignment="1">
      <alignment horizontal="left" vertical="center" wrapText="1"/>
    </xf>
    <xf numFmtId="2" fontId="136" fillId="0" borderId="26" xfId="95" applyNumberFormat="1" applyFont="1" applyBorder="1" applyAlignment="1">
      <alignment horizontal="left" vertical="center" wrapText="1"/>
    </xf>
    <xf numFmtId="0" fontId="136" fillId="0" borderId="36" xfId="95" applyFont="1" applyBorder="1" applyAlignment="1">
      <alignment horizontal="center" vertical="center"/>
    </xf>
    <xf numFmtId="2" fontId="136" fillId="0" borderId="39" xfId="95" applyNumberFormat="1" applyFont="1" applyBorder="1" applyAlignment="1">
      <alignment horizontal="left" vertical="top" wrapText="1"/>
    </xf>
    <xf numFmtId="2" fontId="136" fillId="0" borderId="26" xfId="95" applyNumberFormat="1" applyFont="1" applyBorder="1" applyAlignment="1">
      <alignment horizontal="left" vertical="top" wrapText="1"/>
    </xf>
    <xf numFmtId="2" fontId="136" fillId="0" borderId="26" xfId="95" applyNumberFormat="1" applyFont="1" applyBorder="1" applyAlignment="1">
      <alignment horizontal="center" vertical="top"/>
    </xf>
    <xf numFmtId="0" fontId="138" fillId="25" borderId="26" xfId="95" applyFont="1" applyFill="1" applyBorder="1" applyAlignment="1">
      <alignment horizontal="center" vertical="top"/>
    </xf>
    <xf numFmtId="0" fontId="136" fillId="0" borderId="39" xfId="95" applyFont="1" applyBorder="1" applyAlignment="1">
      <alignment horizontal="center" vertical="center"/>
    </xf>
    <xf numFmtId="2" fontId="136" fillId="0" borderId="38" xfId="95" applyNumberFormat="1" applyFont="1" applyBorder="1" applyAlignment="1">
      <alignment horizontal="center" vertical="center" wrapText="1"/>
    </xf>
    <xf numFmtId="0" fontId="136" fillId="0" borderId="31" xfId="95" applyFont="1" applyBorder="1" applyAlignment="1">
      <alignment horizontal="left" vertical="center" indent="1"/>
    </xf>
    <xf numFmtId="2" fontId="136" fillId="0" borderId="56" xfId="95" applyNumberFormat="1" applyFont="1" applyBorder="1" applyAlignment="1">
      <alignment horizontal="center" vertical="center" wrapText="1"/>
    </xf>
    <xf numFmtId="2" fontId="136" fillId="0" borderId="23" xfId="95" applyNumberFormat="1" applyFont="1" applyBorder="1" applyAlignment="1">
      <alignment horizontal="center" vertical="center" wrapText="1"/>
    </xf>
    <xf numFmtId="2" fontId="136" fillId="0" borderId="63" xfId="95" applyNumberFormat="1" applyFont="1" applyBorder="1" applyAlignment="1">
      <alignment horizontal="left" vertical="top" wrapText="1"/>
    </xf>
    <xf numFmtId="2" fontId="136" fillId="0" borderId="11" xfId="95" applyNumberFormat="1" applyFont="1" applyBorder="1" applyAlignment="1">
      <alignment horizontal="left" vertical="top" wrapText="1"/>
    </xf>
    <xf numFmtId="2" fontId="136" fillId="0" borderId="19" xfId="95" applyNumberFormat="1" applyFont="1" applyBorder="1" applyAlignment="1">
      <alignment horizontal="center" vertical="top"/>
    </xf>
    <xf numFmtId="0" fontId="136" fillId="0" borderId="66" xfId="95" applyFont="1" applyBorder="1" applyAlignment="1">
      <alignment horizontal="center" vertical="top"/>
    </xf>
    <xf numFmtId="49" fontId="136" fillId="0" borderId="32" xfId="95" applyNumberFormat="1" applyFont="1" applyBorder="1" applyAlignment="1">
      <alignment horizontal="left" vertical="center"/>
    </xf>
    <xf numFmtId="0" fontId="136" fillId="0" borderId="32" xfId="95" applyFont="1" applyBorder="1" applyAlignment="1">
      <alignment horizontal="left" vertical="center"/>
    </xf>
    <xf numFmtId="0" fontId="136" fillId="0" borderId="47" xfId="95" applyFont="1" applyBorder="1" applyAlignment="1">
      <alignment horizontal="center" vertical="center"/>
    </xf>
    <xf numFmtId="0" fontId="125" fillId="0" borderId="69" xfId="95" applyFont="1" applyBorder="1" applyAlignment="1">
      <alignment horizontal="center" vertical="center"/>
    </xf>
    <xf numFmtId="0" fontId="125" fillId="0" borderId="70" xfId="95" applyFont="1" applyBorder="1" applyAlignment="1">
      <alignment horizontal="center" vertical="center"/>
    </xf>
    <xf numFmtId="0" fontId="136" fillId="0" borderId="70" xfId="95" applyFont="1" applyBorder="1" applyAlignment="1">
      <alignment horizontal="center" vertical="center" wrapText="1"/>
    </xf>
    <xf numFmtId="0" fontId="125" fillId="0" borderId="129" xfId="95" applyFont="1" applyBorder="1"/>
    <xf numFmtId="0" fontId="136" fillId="0" borderId="130" xfId="95" applyFont="1" applyBorder="1" applyAlignment="1">
      <alignment horizontal="left" vertical="top" wrapText="1"/>
    </xf>
    <xf numFmtId="2" fontId="138" fillId="0" borderId="47" xfId="95" quotePrefix="1" applyNumberFormat="1" applyFont="1" applyBorder="1" applyAlignment="1">
      <alignment horizontal="center" vertical="top"/>
    </xf>
    <xf numFmtId="0" fontId="136" fillId="0" borderId="24" xfId="95" applyFont="1" applyBorder="1" applyAlignment="1">
      <alignment horizontal="center" vertical="top"/>
    </xf>
    <xf numFmtId="2" fontId="138" fillId="0" borderId="11" xfId="95" applyNumberFormat="1" applyFont="1" applyBorder="1" applyAlignment="1">
      <alignment horizontal="center" vertical="top"/>
    </xf>
    <xf numFmtId="0" fontId="136" fillId="0" borderId="13" xfId="95" applyFont="1" applyBorder="1" applyAlignment="1">
      <alignment horizontal="left" vertical="center" indent="1"/>
    </xf>
    <xf numFmtId="0" fontId="136" fillId="0" borderId="13" xfId="95" applyFont="1" applyBorder="1" applyAlignment="1">
      <alignment horizontal="left" vertical="center" indent="2"/>
    </xf>
    <xf numFmtId="0" fontId="125" fillId="0" borderId="63" xfId="95" applyFont="1" applyBorder="1"/>
    <xf numFmtId="0" fontId="136" fillId="0" borderId="63" xfId="95" applyFont="1" applyBorder="1" applyAlignment="1">
      <alignment horizontal="center" vertical="center"/>
    </xf>
    <xf numFmtId="0" fontId="136" fillId="0" borderId="38" xfId="95" applyFont="1" applyBorder="1" applyAlignment="1">
      <alignment horizontal="left" vertical="top" wrapText="1"/>
    </xf>
    <xf numFmtId="0" fontId="136" fillId="0" borderId="13" xfId="95" applyFont="1" applyBorder="1" applyAlignment="1">
      <alignment horizontal="left" vertical="top" wrapText="1"/>
    </xf>
    <xf numFmtId="49" fontId="136" fillId="0" borderId="31" xfId="95" applyNumberFormat="1" applyFont="1" applyBorder="1" applyAlignment="1">
      <alignment horizontal="left" vertical="center"/>
    </xf>
    <xf numFmtId="0" fontId="136" fillId="0" borderId="31" xfId="95" applyFont="1" applyBorder="1" applyAlignment="1">
      <alignment horizontal="left" vertical="center" indent="2"/>
    </xf>
    <xf numFmtId="0" fontId="136" fillId="0" borderId="66" xfId="95" applyFont="1" applyBorder="1" applyAlignment="1">
      <alignment horizontal="center" vertical="center"/>
    </xf>
    <xf numFmtId="0" fontId="136" fillId="0" borderId="58" xfId="95" applyFont="1" applyBorder="1" applyAlignment="1">
      <alignment horizontal="left" vertical="top" wrapText="1"/>
    </xf>
    <xf numFmtId="0" fontId="136" fillId="0" borderId="17" xfId="95" applyFont="1" applyBorder="1" applyAlignment="1">
      <alignment horizontal="left" vertical="top" wrapText="1"/>
    </xf>
    <xf numFmtId="0" fontId="136" fillId="0" borderId="52" xfId="95" applyFont="1" applyBorder="1" applyAlignment="1">
      <alignment horizontal="left" vertical="top" wrapText="1"/>
    </xf>
    <xf numFmtId="2" fontId="138" fillId="0" borderId="132" xfId="95" applyNumberFormat="1" applyFont="1" applyBorder="1" applyAlignment="1">
      <alignment horizontal="center" vertical="top" wrapText="1"/>
    </xf>
    <xf numFmtId="0" fontId="138" fillId="25" borderId="19" xfId="95" applyFont="1" applyFill="1" applyBorder="1" applyAlignment="1">
      <alignment horizontal="center" vertical="top" wrapText="1"/>
    </xf>
    <xf numFmtId="0" fontId="136" fillId="0" borderId="66" xfId="95" applyFont="1" applyBorder="1" applyAlignment="1">
      <alignment horizontal="center" vertical="top" wrapText="1"/>
    </xf>
    <xf numFmtId="0" fontId="136" fillId="0" borderId="69" xfId="95" applyFont="1" applyBorder="1" applyAlignment="1">
      <alignment horizontal="center" vertical="center" wrapText="1"/>
    </xf>
    <xf numFmtId="0" fontId="136" fillId="0" borderId="28" xfId="95" applyFont="1" applyBorder="1" applyAlignment="1">
      <alignment horizontal="center" vertical="top"/>
    </xf>
    <xf numFmtId="0" fontId="125" fillId="0" borderId="38" xfId="95" applyFont="1" applyBorder="1" applyAlignment="1">
      <alignment horizontal="center" vertical="center"/>
    </xf>
    <xf numFmtId="2" fontId="138" fillId="0" borderId="40" xfId="95" applyNumberFormat="1" applyFont="1" applyBorder="1" applyAlignment="1">
      <alignment horizontal="center" vertical="top"/>
    </xf>
    <xf numFmtId="0" fontId="125" fillId="0" borderId="23" xfId="95" applyFont="1" applyBorder="1" applyAlignment="1">
      <alignment vertical="top"/>
    </xf>
    <xf numFmtId="0" fontId="125" fillId="0" borderId="18" xfId="95" applyFont="1" applyBorder="1" applyAlignment="1">
      <alignment vertical="top"/>
    </xf>
    <xf numFmtId="0" fontId="125" fillId="0" borderId="0" xfId="95" applyFont="1" applyAlignment="1">
      <alignment vertical="top"/>
    </xf>
    <xf numFmtId="0" fontId="140" fillId="0" borderId="63" xfId="0" applyFont="1" applyBorder="1" applyAlignment="1">
      <alignment wrapText="1"/>
    </xf>
    <xf numFmtId="0" fontId="138" fillId="0" borderId="18" xfId="95" applyFont="1" applyBorder="1" applyAlignment="1">
      <alignment horizontal="center" vertical="top"/>
    </xf>
    <xf numFmtId="0" fontId="138" fillId="0" borderId="20" xfId="95" applyFont="1" applyBorder="1" applyAlignment="1">
      <alignment horizontal="center" vertical="top"/>
    </xf>
    <xf numFmtId="0" fontId="136" fillId="0" borderId="42" xfId="95" applyFont="1" applyBorder="1" applyAlignment="1">
      <alignment horizontal="left" vertical="top" wrapText="1"/>
    </xf>
    <xf numFmtId="2" fontId="138" fillId="25" borderId="47" xfId="95" applyNumberFormat="1" applyFont="1" applyFill="1" applyBorder="1" applyAlignment="1">
      <alignment horizontal="center" vertical="top"/>
    </xf>
    <xf numFmtId="0" fontId="138" fillId="25" borderId="47" xfId="95" applyFont="1" applyFill="1" applyBorder="1" applyAlignment="1">
      <alignment horizontal="center" vertical="top"/>
    </xf>
    <xf numFmtId="0" fontId="136" fillId="0" borderId="40" xfId="95" applyFont="1" applyBorder="1" applyAlignment="1">
      <alignment horizontal="center" vertical="top"/>
    </xf>
    <xf numFmtId="0" fontId="125" fillId="0" borderId="43" xfId="95" applyFont="1" applyBorder="1" applyAlignment="1">
      <alignment horizontal="left" vertical="top" wrapText="1"/>
    </xf>
    <xf numFmtId="0" fontId="136" fillId="0" borderId="26" xfId="95" applyFont="1" applyBorder="1" applyAlignment="1">
      <alignment horizontal="center" vertical="top"/>
    </xf>
    <xf numFmtId="0" fontId="125" fillId="0" borderId="43" xfId="95" applyFont="1" applyBorder="1" applyAlignment="1">
      <alignment horizontal="left" vertical="center" wrapText="1"/>
    </xf>
    <xf numFmtId="0" fontId="136" fillId="0" borderId="13" xfId="95" applyFont="1" applyBorder="1" applyAlignment="1">
      <alignment horizontal="left" vertical="center" indent="3"/>
    </xf>
    <xf numFmtId="2" fontId="138" fillId="0" borderId="20" xfId="95" applyNumberFormat="1" applyFont="1" applyBorder="1" applyAlignment="1">
      <alignment horizontal="center" vertical="top" wrapText="1"/>
    </xf>
    <xf numFmtId="0" fontId="138" fillId="0" borderId="23" xfId="95" applyFont="1" applyBorder="1" applyAlignment="1">
      <alignment horizontal="center" vertical="top"/>
    </xf>
    <xf numFmtId="0" fontId="136" fillId="0" borderId="63" xfId="95" applyFont="1" applyBorder="1" applyAlignment="1">
      <alignment horizontal="center" vertical="top" wrapText="1"/>
    </xf>
    <xf numFmtId="49" fontId="139" fillId="0" borderId="12" xfId="95" applyNumberFormat="1" applyFont="1" applyBorder="1" applyAlignment="1">
      <alignment horizontal="left" vertical="center"/>
    </xf>
    <xf numFmtId="0" fontId="136" fillId="0" borderId="26" xfId="95" applyFont="1" applyBorder="1" applyAlignment="1">
      <alignment horizontal="center" vertical="top" wrapText="1"/>
    </xf>
    <xf numFmtId="0" fontId="138" fillId="0" borderId="40" xfId="95" applyFont="1" applyBorder="1" applyAlignment="1">
      <alignment horizontal="center" vertical="top"/>
    </xf>
    <xf numFmtId="0" fontId="139" fillId="0" borderId="12" xfId="95" applyFont="1" applyBorder="1" applyAlignment="1">
      <alignment horizontal="left" vertical="center" indent="3"/>
    </xf>
    <xf numFmtId="0" fontId="139" fillId="0" borderId="13" xfId="95" applyFont="1" applyBorder="1" applyAlignment="1">
      <alignment horizontal="left" vertical="center" indent="4"/>
    </xf>
    <xf numFmtId="0" fontId="136" fillId="0" borderId="12" xfId="95" quotePrefix="1" applyFont="1" applyBorder="1" applyAlignment="1">
      <alignment horizontal="left" vertical="center" indent="1"/>
    </xf>
    <xf numFmtId="0" fontId="136" fillId="0" borderId="41" xfId="95" applyFont="1" applyBorder="1" applyAlignment="1">
      <alignment horizontal="left" vertical="top" wrapText="1"/>
    </xf>
    <xf numFmtId="49" fontId="138" fillId="0" borderId="41" xfId="95" applyNumberFormat="1" applyFont="1" applyBorder="1" applyAlignment="1">
      <alignment horizontal="center" vertical="top"/>
    </xf>
    <xf numFmtId="49" fontId="136" fillId="0" borderId="39" xfId="95" applyNumberFormat="1" applyFont="1" applyBorder="1" applyAlignment="1">
      <alignment horizontal="center" vertical="top"/>
    </xf>
    <xf numFmtId="0" fontId="136" fillId="0" borderId="41" xfId="95" applyFont="1" applyBorder="1" applyAlignment="1">
      <alignment horizontal="left" vertical="center" wrapText="1"/>
    </xf>
    <xf numFmtId="49" fontId="136" fillId="0" borderId="28" xfId="95" applyNumberFormat="1" applyFont="1" applyBorder="1" applyAlignment="1">
      <alignment horizontal="center" vertical="top"/>
    </xf>
    <xf numFmtId="49" fontId="136" fillId="0" borderId="36" xfId="95" applyNumberFormat="1" applyFont="1" applyBorder="1" applyAlignment="1">
      <alignment horizontal="center" vertical="top"/>
    </xf>
    <xf numFmtId="0" fontId="136" fillId="0" borderId="13" xfId="95" quotePrefix="1" applyFont="1" applyBorder="1" applyAlignment="1">
      <alignment horizontal="left" vertical="center" indent="2"/>
    </xf>
    <xf numFmtId="49" fontId="136" fillId="0" borderId="20" xfId="95" applyNumberFormat="1" applyFont="1" applyBorder="1" applyAlignment="1">
      <alignment horizontal="center" vertical="top"/>
    </xf>
    <xf numFmtId="49" fontId="136" fillId="0" borderId="63" xfId="95" applyNumberFormat="1" applyFont="1" applyBorder="1" applyAlignment="1">
      <alignment horizontal="center" vertical="top"/>
    </xf>
    <xf numFmtId="2" fontId="138" fillId="25" borderId="41" xfId="95" applyNumberFormat="1" applyFont="1" applyFill="1" applyBorder="1" applyAlignment="1">
      <alignment horizontal="center" vertical="top"/>
    </xf>
    <xf numFmtId="0" fontId="138" fillId="25" borderId="41" xfId="95" applyFont="1" applyFill="1" applyBorder="1" applyAlignment="1">
      <alignment horizontal="center" vertical="top"/>
    </xf>
    <xf numFmtId="0" fontId="136" fillId="0" borderId="20" xfId="95" applyFont="1" applyBorder="1" applyAlignment="1">
      <alignment horizontal="center" vertical="top"/>
    </xf>
    <xf numFmtId="0" fontId="136" fillId="0" borderId="41" xfId="95" applyFont="1" applyBorder="1" applyAlignment="1">
      <alignment horizontal="center" vertical="top"/>
    </xf>
    <xf numFmtId="0" fontId="136" fillId="0" borderId="40" xfId="95" applyFont="1" applyBorder="1" applyAlignment="1">
      <alignment horizontal="left" vertical="center" wrapText="1"/>
    </xf>
    <xf numFmtId="2" fontId="138" fillId="0" borderId="132" xfId="95" applyNumberFormat="1" applyFont="1" applyBorder="1" applyAlignment="1">
      <alignment horizontal="center" vertical="top"/>
    </xf>
    <xf numFmtId="0" fontId="136" fillId="0" borderId="60" xfId="95" applyFont="1" applyBorder="1" applyAlignment="1">
      <alignment horizontal="center" vertical="top"/>
    </xf>
    <xf numFmtId="49" fontId="136" fillId="0" borderId="16" xfId="95" applyNumberFormat="1" applyFont="1" applyBorder="1" applyAlignment="1">
      <alignment horizontal="left" vertical="center"/>
    </xf>
    <xf numFmtId="0" fontId="136" fillId="0" borderId="47" xfId="95" applyFont="1" applyBorder="1" applyAlignment="1">
      <alignment horizontal="left" vertical="center" wrapText="1"/>
    </xf>
    <xf numFmtId="2" fontId="138" fillId="25" borderId="57" xfId="95" applyNumberFormat="1" applyFont="1" applyFill="1" applyBorder="1" applyAlignment="1">
      <alignment horizontal="center" vertical="top" wrapText="1"/>
    </xf>
    <xf numFmtId="0" fontId="138" fillId="25" borderId="57" xfId="95" applyFont="1" applyFill="1" applyBorder="1" applyAlignment="1">
      <alignment horizontal="center" vertical="top" wrapText="1"/>
    </xf>
    <xf numFmtId="0" fontId="136" fillId="0" borderId="129" xfId="95" applyFont="1" applyBorder="1" applyAlignment="1">
      <alignment horizontal="center" vertical="top" wrapText="1"/>
    </xf>
    <xf numFmtId="2" fontId="136" fillId="0" borderId="41" xfId="95" applyNumberFormat="1" applyFont="1" applyBorder="1" applyAlignment="1">
      <alignment horizontal="left" vertical="center" wrapText="1"/>
    </xf>
    <xf numFmtId="0" fontId="136" fillId="0" borderId="38" xfId="95" applyFont="1" applyBorder="1" applyAlignment="1">
      <alignment horizontal="left" vertical="center" indent="1"/>
    </xf>
    <xf numFmtId="0" fontId="136" fillId="0" borderId="48" xfId="95" applyFont="1" applyBorder="1" applyAlignment="1">
      <alignment horizontal="left" vertical="top" wrapText="1"/>
    </xf>
    <xf numFmtId="2" fontId="136" fillId="0" borderId="52" xfId="95" applyNumberFormat="1" applyFont="1" applyBorder="1" applyAlignment="1">
      <alignment horizontal="left" vertical="top" wrapText="1"/>
    </xf>
    <xf numFmtId="2" fontId="138" fillId="25" borderId="19" xfId="95" applyNumberFormat="1" applyFont="1" applyFill="1" applyBorder="1" applyAlignment="1">
      <alignment horizontal="center" vertical="top"/>
    </xf>
    <xf numFmtId="0" fontId="136" fillId="0" borderId="61" xfId="95" applyFont="1" applyBorder="1" applyAlignment="1">
      <alignment horizontal="left" vertical="center"/>
    </xf>
    <xf numFmtId="0" fontId="136" fillId="0" borderId="33" xfId="95" applyFont="1" applyBorder="1" applyAlignment="1">
      <alignment horizontal="center" vertical="center"/>
    </xf>
    <xf numFmtId="0" fontId="136" fillId="0" borderId="32" xfId="95" applyFont="1" applyBorder="1" applyAlignment="1">
      <alignment horizontal="center" vertical="center" wrapText="1"/>
    </xf>
    <xf numFmtId="0" fontId="136" fillId="0" borderId="57" xfId="95" applyFont="1" applyBorder="1" applyAlignment="1">
      <alignment horizontal="center" vertical="center" wrapText="1"/>
    </xf>
    <xf numFmtId="0" fontId="136" fillId="0" borderId="33" xfId="95" applyFont="1" applyBorder="1" applyAlignment="1">
      <alignment horizontal="left" vertical="center" wrapText="1"/>
    </xf>
    <xf numFmtId="0" fontId="136" fillId="0" borderId="27" xfId="95" applyFont="1" applyBorder="1" applyAlignment="1">
      <alignment horizontal="left" vertical="top" wrapText="1"/>
    </xf>
    <xf numFmtId="2" fontId="138" fillId="25" borderId="27" xfId="95" applyNumberFormat="1" applyFont="1" applyFill="1" applyBorder="1" applyAlignment="1">
      <alignment horizontal="center" vertical="top"/>
    </xf>
    <xf numFmtId="0" fontId="138" fillId="25" borderId="27" xfId="95" applyFont="1" applyFill="1" applyBorder="1" applyAlignment="1">
      <alignment horizontal="center" vertical="top"/>
    </xf>
    <xf numFmtId="0" fontId="136" fillId="0" borderId="62" xfId="95" applyFont="1" applyBorder="1" applyAlignment="1">
      <alignment horizontal="center" vertical="top"/>
    </xf>
    <xf numFmtId="0" fontId="136" fillId="0" borderId="42" xfId="95" applyFont="1" applyBorder="1" applyAlignment="1">
      <alignment horizontal="center" vertical="top" wrapText="1"/>
    </xf>
    <xf numFmtId="2" fontId="138" fillId="25" borderId="11" xfId="95" applyNumberFormat="1" applyFont="1" applyFill="1" applyBorder="1" applyAlignment="1">
      <alignment horizontal="center" vertical="top" wrapText="1"/>
    </xf>
    <xf numFmtId="0" fontId="138" fillId="25" borderId="11" xfId="95" applyFont="1" applyFill="1" applyBorder="1" applyAlignment="1">
      <alignment horizontal="center" vertical="top" wrapText="1"/>
    </xf>
    <xf numFmtId="0" fontId="136" fillId="0" borderId="39" xfId="95" applyFont="1" applyBorder="1" applyAlignment="1">
      <alignment horizontal="center" vertical="top" wrapText="1"/>
    </xf>
    <xf numFmtId="0" fontId="138" fillId="0" borderId="39" xfId="95" applyFont="1" applyBorder="1" applyAlignment="1">
      <alignment horizontal="center" vertical="top" wrapText="1"/>
    </xf>
    <xf numFmtId="0" fontId="136" fillId="0" borderId="12" xfId="95" quotePrefix="1" applyFont="1" applyBorder="1" applyAlignment="1">
      <alignment horizontal="left" vertical="center" indent="2"/>
    </xf>
    <xf numFmtId="0" fontId="136" fillId="0" borderId="41" xfId="95" quotePrefix="1" applyFont="1" applyBorder="1" applyAlignment="1">
      <alignment horizontal="center" vertical="center"/>
    </xf>
    <xf numFmtId="0" fontId="136" fillId="0" borderId="132" xfId="95" applyFont="1" applyBorder="1" applyAlignment="1">
      <alignment horizontal="center" vertical="center"/>
    </xf>
    <xf numFmtId="2" fontId="138" fillId="25" borderId="19" xfId="95" applyNumberFormat="1" applyFont="1" applyFill="1" applyBorder="1" applyAlignment="1">
      <alignment horizontal="center" vertical="top" wrapText="1"/>
    </xf>
    <xf numFmtId="0" fontId="138" fillId="0" borderId="58" xfId="95" applyFont="1" applyBorder="1" applyAlignment="1">
      <alignment horizontal="center" vertical="top" wrapText="1"/>
    </xf>
    <xf numFmtId="49" fontId="139" fillId="0" borderId="0" xfId="95" applyNumberFormat="1" applyFont="1" applyAlignment="1">
      <alignment horizontal="left" vertical="center"/>
    </xf>
    <xf numFmtId="0" fontId="139" fillId="0" borderId="38" xfId="95" applyFont="1" applyBorder="1" applyAlignment="1">
      <alignment horizontal="left" vertical="center"/>
    </xf>
    <xf numFmtId="2" fontId="136" fillId="0" borderId="39" xfId="95" applyNumberFormat="1" applyFont="1" applyBorder="1" applyAlignment="1">
      <alignment horizontal="left" vertical="center" wrapText="1"/>
    </xf>
    <xf numFmtId="0" fontId="136" fillId="25" borderId="12" xfId="95" applyFont="1" applyFill="1" applyBorder="1" applyAlignment="1">
      <alignment horizontal="left" vertical="top" wrapText="1"/>
    </xf>
    <xf numFmtId="0" fontId="139" fillId="0" borderId="12" xfId="95" applyFont="1" applyBorder="1" applyAlignment="1">
      <alignment horizontal="left" vertical="center" indent="1"/>
    </xf>
    <xf numFmtId="0" fontId="139" fillId="0" borderId="13" xfId="95" applyFont="1" applyBorder="1" applyAlignment="1">
      <alignment horizontal="left" vertical="center" indent="1"/>
    </xf>
    <xf numFmtId="49" fontId="139" fillId="0" borderId="133" xfId="95" applyNumberFormat="1" applyFont="1" applyBorder="1" applyAlignment="1">
      <alignment horizontal="left" vertical="center"/>
    </xf>
    <xf numFmtId="0" fontId="139" fillId="0" borderId="31" xfId="95" applyFont="1" applyBorder="1" applyAlignment="1">
      <alignment horizontal="left" vertical="center"/>
    </xf>
    <xf numFmtId="0" fontId="136" fillId="25" borderId="13" xfId="95" applyFont="1" applyFill="1" applyBorder="1" applyAlignment="1">
      <alignment horizontal="left" vertical="top" wrapText="1"/>
    </xf>
    <xf numFmtId="49" fontId="136" fillId="0" borderId="0" xfId="95" applyNumberFormat="1" applyFont="1" applyAlignment="1">
      <alignment horizontal="left" vertical="center"/>
    </xf>
    <xf numFmtId="0" fontId="136" fillId="0" borderId="0" xfId="95" applyFont="1" applyAlignment="1">
      <alignment horizontal="left" vertical="center" indent="1"/>
    </xf>
    <xf numFmtId="0" fontId="136" fillId="0" borderId="0" xfId="95" applyFont="1" applyAlignment="1">
      <alignment horizontal="center" vertical="center"/>
    </xf>
    <xf numFmtId="2" fontId="136" fillId="0" borderId="0" xfId="95" applyNumberFormat="1" applyFont="1" applyAlignment="1">
      <alignment horizontal="center" vertical="center" wrapText="1"/>
    </xf>
    <xf numFmtId="0" fontId="136" fillId="0" borderId="0" xfId="95" applyFont="1" applyAlignment="1">
      <alignment horizontal="center" vertical="center" wrapText="1"/>
    </xf>
    <xf numFmtId="2" fontId="136" fillId="0" borderId="0" xfId="95" applyNumberFormat="1" applyFont="1" applyAlignment="1">
      <alignment horizontal="left" vertical="center" wrapText="1"/>
    </xf>
    <xf numFmtId="0" fontId="125" fillId="0" borderId="0" xfId="95" applyFont="1" applyAlignment="1">
      <alignment vertical="top" wrapText="1"/>
    </xf>
    <xf numFmtId="2" fontId="136" fillId="0" borderId="0" xfId="95" applyNumberFormat="1" applyFont="1" applyAlignment="1">
      <alignment horizontal="left" vertical="top" wrapText="1"/>
    </xf>
    <xf numFmtId="2" fontId="138" fillId="25" borderId="0" xfId="95" applyNumberFormat="1" applyFont="1" applyFill="1" applyAlignment="1">
      <alignment horizontal="center" vertical="top" wrapText="1"/>
    </xf>
    <xf numFmtId="0" fontId="138" fillId="25" borderId="0" xfId="95" applyFont="1" applyFill="1" applyAlignment="1">
      <alignment horizontal="center" vertical="top" wrapText="1"/>
    </xf>
    <xf numFmtId="0" fontId="138" fillId="0" borderId="0" xfId="95" applyFont="1" applyAlignment="1">
      <alignment horizontal="center" vertical="top" wrapText="1"/>
    </xf>
    <xf numFmtId="0" fontId="126" fillId="0" borderId="0" xfId="95" applyFont="1" applyAlignment="1">
      <alignment horizontal="left" vertical="top"/>
    </xf>
    <xf numFmtId="0" fontId="125" fillId="0" borderId="0" xfId="95" applyFont="1" applyAlignment="1">
      <alignment horizontal="left" vertical="top"/>
    </xf>
    <xf numFmtId="0" fontId="126" fillId="0" borderId="0" xfId="95" quotePrefix="1" applyFont="1" applyAlignment="1">
      <alignment horizontal="left" vertical="top" wrapText="1"/>
    </xf>
    <xf numFmtId="0" fontId="126" fillId="0" borderId="26" xfId="95" applyFont="1" applyBorder="1" applyAlignment="1">
      <alignment horizontal="center" vertical="top"/>
    </xf>
    <xf numFmtId="0" fontId="126" fillId="0" borderId="0" xfId="95" applyFont="1" applyAlignment="1">
      <alignment horizontal="center" vertical="top"/>
    </xf>
    <xf numFmtId="0" fontId="125" fillId="0" borderId="0" xfId="95" applyFont="1" applyAlignment="1">
      <alignment wrapText="1"/>
    </xf>
    <xf numFmtId="0" fontId="126" fillId="0" borderId="26" xfId="95" applyFont="1" applyBorder="1" applyAlignment="1">
      <alignment horizontal="center"/>
    </xf>
    <xf numFmtId="167" fontId="126" fillId="0" borderId="0" xfId="95" applyNumberFormat="1" applyFont="1" applyAlignment="1">
      <alignment horizontal="center" vertical="center"/>
    </xf>
    <xf numFmtId="0" fontId="132" fillId="0" borderId="0" xfId="95" applyFont="1" applyAlignment="1">
      <alignment vertical="top" wrapText="1"/>
    </xf>
    <xf numFmtId="0" fontId="125" fillId="0" borderId="26" xfId="95" applyFont="1" applyBorder="1" applyAlignment="1">
      <alignment horizontal="center"/>
    </xf>
    <xf numFmtId="0" fontId="126" fillId="0" borderId="0" xfId="95" applyFont="1" applyAlignment="1">
      <alignment horizontal="center" vertical="center"/>
    </xf>
    <xf numFmtId="0" fontId="126" fillId="0" borderId="0" xfId="95" applyFont="1" applyAlignment="1">
      <alignment vertical="top"/>
    </xf>
    <xf numFmtId="0" fontId="126" fillId="0" borderId="0" xfId="95" applyFont="1"/>
    <xf numFmtId="0" fontId="125" fillId="0" borderId="0" xfId="95" applyFont="1" applyAlignment="1">
      <alignment horizontal="left" indent="2"/>
    </xf>
    <xf numFmtId="0" fontId="125" fillId="0" borderId="0" xfId="95" applyFont="1" applyAlignment="1">
      <alignment horizontal="center" wrapText="1"/>
    </xf>
    <xf numFmtId="0" fontId="125" fillId="0" borderId="0" xfId="95" applyFont="1" applyAlignment="1">
      <alignment horizontal="right"/>
    </xf>
    <xf numFmtId="0" fontId="132" fillId="0" borderId="0" xfId="95" applyFont="1"/>
    <xf numFmtId="0" fontId="132" fillId="0" borderId="0" xfId="95" applyFont="1" applyAlignment="1">
      <alignment horizontal="left" indent="1"/>
    </xf>
    <xf numFmtId="0" fontId="3" fillId="0" borderId="40" xfId="39" applyFont="1" applyBorder="1" applyProtection="1">
      <protection locked="0"/>
    </xf>
    <xf numFmtId="0" fontId="3" fillId="0" borderId="10" xfId="39" applyFont="1" applyBorder="1" applyProtection="1">
      <protection locked="0"/>
    </xf>
    <xf numFmtId="0" fontId="3" fillId="0" borderId="44" xfId="39" applyFont="1" applyBorder="1" applyAlignment="1" applyProtection="1">
      <alignment horizontal="center"/>
      <protection locked="0"/>
    </xf>
    <xf numFmtId="0" fontId="3" fillId="32" borderId="40" xfId="39" applyFont="1" applyFill="1" applyBorder="1" applyProtection="1">
      <protection locked="0"/>
    </xf>
    <xf numFmtId="0" fontId="3" fillId="0" borderId="21" xfId="39" applyFont="1" applyBorder="1" applyAlignment="1" applyProtection="1">
      <alignment horizontal="center"/>
      <protection locked="0"/>
    </xf>
    <xf numFmtId="0" fontId="3" fillId="0" borderId="0" xfId="39" applyFont="1" applyAlignment="1" applyProtection="1">
      <alignment horizontal="center"/>
      <protection locked="0"/>
    </xf>
    <xf numFmtId="3" fontId="3" fillId="0" borderId="0" xfId="39" applyNumberFormat="1" applyFont="1" applyProtection="1">
      <protection locked="0"/>
    </xf>
    <xf numFmtId="0" fontId="3" fillId="0" borderId="25" xfId="39" applyFont="1" applyBorder="1" applyAlignment="1" applyProtection="1">
      <alignment horizontal="center"/>
      <protection locked="0"/>
    </xf>
    <xf numFmtId="1" fontId="7" fillId="0" borderId="22" xfId="0" applyNumberFormat="1" applyFont="1" applyBorder="1" applyAlignment="1" applyProtection="1">
      <alignment vertical="center"/>
      <protection locked="0"/>
    </xf>
    <xf numFmtId="3" fontId="3" fillId="0" borderId="0" xfId="39" applyNumberFormat="1" applyFont="1" applyAlignment="1" applyProtection="1">
      <alignment vertical="center"/>
      <protection locked="0"/>
    </xf>
    <xf numFmtId="0" fontId="3" fillId="32" borderId="20" xfId="39" applyFont="1" applyFill="1" applyBorder="1" applyAlignment="1" applyProtection="1">
      <alignment vertical="center"/>
      <protection locked="0"/>
    </xf>
    <xf numFmtId="9" fontId="3" fillId="32" borderId="20" xfId="44" applyFont="1" applyFill="1" applyBorder="1" applyProtection="1">
      <protection locked="0"/>
    </xf>
    <xf numFmtId="0" fontId="3" fillId="0" borderId="0" xfId="39" applyFont="1" applyAlignment="1" applyProtection="1">
      <alignment vertical="center"/>
      <protection locked="0"/>
    </xf>
    <xf numFmtId="9" fontId="3" fillId="0" borderId="25" xfId="44" applyFont="1" applyBorder="1" applyProtection="1">
      <protection locked="0"/>
    </xf>
    <xf numFmtId="0" fontId="3" fillId="0" borderId="25" xfId="39" applyFont="1" applyBorder="1" applyAlignment="1" applyProtection="1">
      <alignment vertical="center"/>
      <protection locked="0"/>
    </xf>
    <xf numFmtId="3" fontId="3" fillId="0" borderId="22" xfId="39" applyNumberFormat="1" applyFont="1" applyBorder="1" applyAlignment="1" applyProtection="1">
      <alignment vertical="center"/>
      <protection locked="0"/>
    </xf>
    <xf numFmtId="9" fontId="3" fillId="0" borderId="54" xfId="44" applyFont="1" applyBorder="1" applyProtection="1">
      <protection locked="0"/>
    </xf>
    <xf numFmtId="3" fontId="3" fillId="0" borderId="44" xfId="39" applyNumberFormat="1" applyFont="1" applyBorder="1" applyAlignment="1" applyProtection="1">
      <alignment vertical="center"/>
      <protection locked="0"/>
    </xf>
    <xf numFmtId="9" fontId="3" fillId="0" borderId="46" xfId="44" applyFont="1" applyBorder="1" applyProtection="1">
      <protection locked="0"/>
    </xf>
    <xf numFmtId="0" fontId="3" fillId="0" borderId="54" xfId="39" applyFont="1" applyBorder="1" applyAlignment="1" applyProtection="1">
      <alignment vertical="center"/>
      <protection locked="0"/>
    </xf>
    <xf numFmtId="9" fontId="3" fillId="0" borderId="22" xfId="44" applyFont="1" applyBorder="1" applyAlignment="1" applyProtection="1">
      <alignment vertical="center"/>
      <protection locked="0"/>
    </xf>
    <xf numFmtId="166" fontId="3" fillId="0" borderId="0" xfId="44" applyNumberFormat="1" applyFont="1" applyAlignment="1" applyProtection="1">
      <alignment vertical="center"/>
      <protection locked="0"/>
    </xf>
    <xf numFmtId="0" fontId="23" fillId="0" borderId="0" xfId="0" applyFont="1"/>
    <xf numFmtId="0" fontId="18" fillId="0" borderId="57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Protection="1">
      <protection locked="0"/>
    </xf>
    <xf numFmtId="49" fontId="17" fillId="24" borderId="23" xfId="38" applyNumberFormat="1" applyFont="1" applyFill="1" applyBorder="1" applyAlignment="1">
      <alignment horizontal="left" vertical="center"/>
    </xf>
    <xf numFmtId="0" fontId="17" fillId="24" borderId="26" xfId="38" applyFont="1" applyFill="1" applyBorder="1" applyAlignment="1">
      <alignment vertical="center" wrapText="1"/>
    </xf>
    <xf numFmtId="0" fontId="17" fillId="0" borderId="26" xfId="38" applyFont="1" applyBorder="1" applyAlignment="1">
      <alignment vertical="center" wrapText="1"/>
    </xf>
    <xf numFmtId="0" fontId="17" fillId="0" borderId="11" xfId="38" applyFont="1" applyBorder="1" applyAlignment="1">
      <alignment horizontal="left" vertical="center" wrapText="1"/>
    </xf>
    <xf numFmtId="0" fontId="17" fillId="0" borderId="18" xfId="38" applyFont="1" applyBorder="1" applyAlignment="1">
      <alignment horizontal="left" vertical="center" wrapText="1"/>
    </xf>
    <xf numFmtId="0" fontId="17" fillId="24" borderId="11" xfId="38" applyFont="1" applyFill="1" applyBorder="1" applyAlignment="1">
      <alignment horizontal="left" vertical="center" wrapText="1"/>
    </xf>
    <xf numFmtId="0" fontId="17" fillId="0" borderId="19" xfId="38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42" fillId="0" borderId="0" xfId="0" applyFont="1"/>
    <xf numFmtId="0" fontId="0" fillId="0" borderId="16" xfId="0" applyBorder="1"/>
    <xf numFmtId="0" fontId="0" fillId="0" borderId="15" xfId="0" applyBorder="1"/>
    <xf numFmtId="0" fontId="0" fillId="0" borderId="35" xfId="0" applyBorder="1"/>
    <xf numFmtId="0" fontId="0" fillId="0" borderId="14" xfId="0" applyBorder="1"/>
    <xf numFmtId="0" fontId="0" fillId="0" borderId="48" xfId="0" applyBorder="1"/>
    <xf numFmtId="0" fontId="69" fillId="73" borderId="0" xfId="0" applyFont="1" applyFill="1" applyAlignment="1" applyProtection="1">
      <alignment horizontal="center" vertical="center"/>
      <protection locked="0"/>
    </xf>
    <xf numFmtId="0" fontId="7" fillId="74" borderId="0" xfId="0" applyFont="1" applyFill="1" applyAlignment="1" applyProtection="1">
      <alignment horizontal="center" vertical="center"/>
      <protection locked="0"/>
    </xf>
    <xf numFmtId="0" fontId="0" fillId="72" borderId="0" xfId="0" applyFill="1"/>
    <xf numFmtId="0" fontId="0" fillId="72" borderId="48" xfId="0" applyFill="1" applyBorder="1"/>
    <xf numFmtId="0" fontId="0" fillId="0" borderId="17" xfId="0" applyBorder="1"/>
    <xf numFmtId="0" fontId="0" fillId="0" borderId="55" xfId="0" applyBorder="1"/>
    <xf numFmtId="0" fontId="0" fillId="0" borderId="131" xfId="0" applyBorder="1"/>
    <xf numFmtId="0" fontId="0" fillId="0" borderId="0" xfId="0" quotePrefix="1"/>
    <xf numFmtId="0" fontId="146" fillId="0" borderId="0" xfId="94" applyFont="1" applyFill="1"/>
    <xf numFmtId="0" fontId="118" fillId="0" borderId="0" xfId="0" applyFont="1" applyAlignment="1">
      <alignment horizontal="center"/>
    </xf>
    <xf numFmtId="0" fontId="118" fillId="0" borderId="0" xfId="0" applyFont="1"/>
    <xf numFmtId="0" fontId="147" fillId="0" borderId="0" xfId="0" applyFont="1"/>
    <xf numFmtId="0" fontId="118" fillId="0" borderId="16" xfId="0" applyFont="1" applyBorder="1" applyAlignment="1">
      <alignment horizontal="center"/>
    </xf>
    <xf numFmtId="0" fontId="118" fillId="0" borderId="15" xfId="0" applyFont="1" applyBorder="1" applyAlignment="1">
      <alignment horizontal="left"/>
    </xf>
    <xf numFmtId="0" fontId="147" fillId="0" borderId="15" xfId="0" applyFont="1" applyBorder="1"/>
    <xf numFmtId="0" fontId="147" fillId="0" borderId="35" xfId="0" applyFont="1" applyBorder="1"/>
    <xf numFmtId="0" fontId="147" fillId="0" borderId="0" xfId="0" applyFont="1" applyAlignment="1">
      <alignment vertical="top"/>
    </xf>
    <xf numFmtId="0" fontId="118" fillId="0" borderId="14" xfId="0" applyFont="1" applyBorder="1" applyAlignment="1">
      <alignment horizontal="center"/>
    </xf>
    <xf numFmtId="0" fontId="148" fillId="0" borderId="0" xfId="0" applyFont="1" applyAlignment="1">
      <alignment horizontal="center"/>
    </xf>
    <xf numFmtId="0" fontId="147" fillId="0" borderId="48" xfId="0" applyFont="1" applyBorder="1"/>
    <xf numFmtId="0" fontId="118" fillId="0" borderId="0" xfId="0" applyFont="1" applyAlignment="1">
      <alignment horizontal="left"/>
    </xf>
    <xf numFmtId="0" fontId="118" fillId="0" borderId="0" xfId="0" applyFont="1" applyAlignment="1">
      <alignment horizontal="centerContinuous"/>
    </xf>
    <xf numFmtId="0" fontId="118" fillId="0" borderId="32" xfId="0" applyFont="1" applyBorder="1" applyAlignment="1">
      <alignment horizontal="center" vertical="center"/>
    </xf>
    <xf numFmtId="0" fontId="118" fillId="0" borderId="57" xfId="0" applyFont="1" applyBorder="1" applyAlignment="1">
      <alignment horizontal="center" vertical="center"/>
    </xf>
    <xf numFmtId="0" fontId="118" fillId="0" borderId="12" xfId="0" applyFont="1" applyBorder="1" applyAlignment="1">
      <alignment horizontal="center" vertical="center"/>
    </xf>
    <xf numFmtId="0" fontId="118" fillId="0" borderId="11" xfId="0" applyFont="1" applyBorder="1" applyAlignment="1">
      <alignment horizontal="center" vertical="center"/>
    </xf>
    <xf numFmtId="0" fontId="118" fillId="0" borderId="13" xfId="0" applyFont="1" applyBorder="1" applyAlignment="1">
      <alignment horizontal="center" vertical="center"/>
    </xf>
    <xf numFmtId="0" fontId="147" fillId="0" borderId="18" xfId="0" applyFont="1" applyBorder="1"/>
    <xf numFmtId="0" fontId="118" fillId="33" borderId="14" xfId="0" applyFont="1" applyFill="1" applyBorder="1" applyAlignment="1">
      <alignment horizontal="left" vertical="center"/>
    </xf>
    <xf numFmtId="0" fontId="118" fillId="0" borderId="12" xfId="0" applyFont="1" applyBorder="1" applyAlignment="1">
      <alignment horizontal="left" vertical="center"/>
    </xf>
    <xf numFmtId="0" fontId="118" fillId="0" borderId="11" xfId="0" applyFont="1" applyBorder="1" applyAlignment="1">
      <alignment horizontal="left" vertical="center" wrapText="1"/>
    </xf>
    <xf numFmtId="49" fontId="118" fillId="0" borderId="28" xfId="0" applyNumberFormat="1" applyFont="1" applyBorder="1" applyAlignment="1">
      <alignment vertical="center" wrapText="1"/>
    </xf>
    <xf numFmtId="49" fontId="118" fillId="0" borderId="63" xfId="0" applyNumberFormat="1" applyFont="1" applyBorder="1" applyAlignment="1">
      <alignment horizontal="left" vertical="center" wrapText="1"/>
    </xf>
    <xf numFmtId="0" fontId="118" fillId="0" borderId="11" xfId="0" applyFont="1" applyBorder="1" applyAlignment="1">
      <alignment horizontal="left" vertical="center" wrapText="1" indent="1"/>
    </xf>
    <xf numFmtId="49" fontId="118" fillId="0" borderId="41" xfId="0" applyNumberFormat="1" applyFont="1" applyBorder="1" applyAlignment="1">
      <alignment horizontal="left" vertical="center" wrapText="1"/>
    </xf>
    <xf numFmtId="49" fontId="118" fillId="0" borderId="39" xfId="0" applyNumberFormat="1" applyFont="1" applyBorder="1" applyAlignment="1">
      <alignment horizontal="left" vertical="center" wrapText="1"/>
    </xf>
    <xf numFmtId="49" fontId="118" fillId="0" borderId="28" xfId="0" applyNumberFormat="1" applyFont="1" applyBorder="1" applyAlignment="1">
      <alignment horizontal="left" vertical="center" wrapText="1"/>
    </xf>
    <xf numFmtId="49" fontId="118" fillId="0" borderId="36" xfId="0" applyNumberFormat="1" applyFont="1" applyBorder="1" applyAlignment="1">
      <alignment horizontal="left" vertical="center" wrapText="1"/>
    </xf>
    <xf numFmtId="0" fontId="118" fillId="0" borderId="13" xfId="0" applyFont="1" applyBorder="1" applyAlignment="1">
      <alignment horizontal="left" vertical="center"/>
    </xf>
    <xf numFmtId="0" fontId="118" fillId="0" borderId="18" xfId="0" applyFont="1" applyBorder="1" applyAlignment="1">
      <alignment horizontal="left" vertical="center" wrapText="1" indent="2"/>
    </xf>
    <xf numFmtId="49" fontId="118" fillId="0" borderId="41" xfId="0" applyNumberFormat="1" applyFont="1" applyBorder="1" applyAlignment="1">
      <alignment vertical="center" wrapText="1"/>
    </xf>
    <xf numFmtId="49" fontId="149" fillId="0" borderId="41" xfId="0" applyNumberFormat="1" applyFont="1" applyBorder="1" applyAlignment="1">
      <alignment vertical="center" wrapText="1"/>
    </xf>
    <xf numFmtId="49" fontId="149" fillId="0" borderId="39" xfId="0" applyNumberFormat="1" applyFont="1" applyBorder="1" applyAlignment="1">
      <alignment horizontal="left" vertical="center" wrapText="1"/>
    </xf>
    <xf numFmtId="0" fontId="118" fillId="0" borderId="38" xfId="0" applyFont="1" applyBorder="1" applyAlignment="1">
      <alignment vertical="center"/>
    </xf>
    <xf numFmtId="0" fontId="118" fillId="0" borderId="18" xfId="0" applyFont="1" applyBorder="1" applyAlignment="1">
      <alignment vertical="center"/>
    </xf>
    <xf numFmtId="0" fontId="118" fillId="0" borderId="20" xfId="0" applyFont="1" applyBorder="1" applyAlignment="1">
      <alignment vertical="center" wrapText="1"/>
    </xf>
    <xf numFmtId="49" fontId="118" fillId="0" borderId="20" xfId="0" applyNumberFormat="1" applyFont="1" applyBorder="1" applyAlignment="1">
      <alignment horizontal="left" vertical="center" wrapText="1"/>
    </xf>
    <xf numFmtId="0" fontId="118" fillId="0" borderId="13" xfId="0" applyFont="1" applyBorder="1" applyAlignment="1">
      <alignment vertical="center"/>
    </xf>
    <xf numFmtId="0" fontId="118" fillId="0" borderId="26" xfId="0" applyFont="1" applyBorder="1" applyAlignment="1">
      <alignment vertical="center" wrapText="1"/>
    </xf>
    <xf numFmtId="49" fontId="149" fillId="0" borderId="41" xfId="0" applyNumberFormat="1" applyFont="1" applyBorder="1" applyAlignment="1">
      <alignment horizontal="left" vertical="center" wrapText="1"/>
    </xf>
    <xf numFmtId="49" fontId="118" fillId="0" borderId="24" xfId="0" applyNumberFormat="1" applyFont="1" applyBorder="1" applyAlignment="1">
      <alignment horizontal="left" vertical="center" wrapText="1"/>
    </xf>
    <xf numFmtId="0" fontId="118" fillId="0" borderId="12" xfId="0" applyFont="1" applyBorder="1" applyAlignment="1">
      <alignment vertical="center"/>
    </xf>
    <xf numFmtId="49" fontId="149" fillId="0" borderId="24" xfId="0" applyNumberFormat="1" applyFont="1" applyBorder="1" applyAlignment="1">
      <alignment horizontal="left" vertical="center" wrapText="1"/>
    </xf>
    <xf numFmtId="0" fontId="118" fillId="0" borderId="26" xfId="0" applyFont="1" applyBorder="1" applyAlignment="1">
      <alignment vertical="center"/>
    </xf>
    <xf numFmtId="0" fontId="118" fillId="0" borderId="18" xfId="0" applyFont="1" applyBorder="1" applyAlignment="1">
      <alignment horizontal="left" vertical="center"/>
    </xf>
    <xf numFmtId="0" fontId="118" fillId="0" borderId="28" xfId="0" applyFont="1" applyBorder="1" applyAlignment="1">
      <alignment horizontal="left" vertical="center" wrapText="1"/>
    </xf>
    <xf numFmtId="0" fontId="118" fillId="0" borderId="36" xfId="0" applyFont="1" applyBorder="1" applyAlignment="1">
      <alignment horizontal="left" vertical="center" wrapText="1"/>
    </xf>
    <xf numFmtId="0" fontId="118" fillId="0" borderId="26" xfId="0" applyFont="1" applyBorder="1" applyAlignment="1">
      <alignment horizontal="left" vertical="center" wrapText="1"/>
    </xf>
    <xf numFmtId="0" fontId="118" fillId="0" borderId="26" xfId="0" applyFont="1" applyBorder="1" applyAlignment="1">
      <alignment horizontal="left" vertical="center"/>
    </xf>
    <xf numFmtId="0" fontId="118" fillId="0" borderId="40" xfId="0" applyFont="1" applyBorder="1" applyAlignment="1">
      <alignment horizontal="left" vertical="center" wrapText="1"/>
    </xf>
    <xf numFmtId="0" fontId="118" fillId="0" borderId="24" xfId="0" applyFont="1" applyBorder="1" applyAlignment="1">
      <alignment horizontal="left" vertical="center" wrapText="1"/>
    </xf>
    <xf numFmtId="0" fontId="118" fillId="0" borderId="41" xfId="0" applyFont="1" applyBorder="1" applyAlignment="1">
      <alignment horizontal="left" vertical="center" wrapText="1"/>
    </xf>
    <xf numFmtId="0" fontId="118" fillId="0" borderId="39" xfId="0" applyFont="1" applyBorder="1" applyAlignment="1">
      <alignment horizontal="left" vertical="center" wrapText="1"/>
    </xf>
    <xf numFmtId="0" fontId="118" fillId="0" borderId="12" xfId="0" applyFont="1" applyBorder="1" applyAlignment="1">
      <alignment horizontal="left" vertical="top" wrapText="1"/>
    </xf>
    <xf numFmtId="0" fontId="118" fillId="0" borderId="12" xfId="0" applyFont="1" applyBorder="1" applyAlignment="1">
      <alignment horizontal="left" vertical="center" wrapText="1" indent="1"/>
    </xf>
    <xf numFmtId="49" fontId="149" fillId="0" borderId="28" xfId="0" applyNumberFormat="1" applyFont="1" applyBorder="1" applyAlignment="1">
      <alignment horizontal="left" vertical="center" wrapText="1"/>
    </xf>
    <xf numFmtId="0" fontId="149" fillId="0" borderId="36" xfId="0" applyFont="1" applyBorder="1" applyAlignment="1">
      <alignment horizontal="left" vertical="center" wrapText="1"/>
    </xf>
    <xf numFmtId="0" fontId="149" fillId="0" borderId="63" xfId="0" applyFont="1" applyBorder="1" applyAlignment="1">
      <alignment horizontal="left" vertical="center" wrapText="1"/>
    </xf>
    <xf numFmtId="0" fontId="118" fillId="0" borderId="31" xfId="0" applyFont="1" applyBorder="1" applyAlignment="1">
      <alignment horizontal="left" vertical="center"/>
    </xf>
    <xf numFmtId="0" fontId="118" fillId="0" borderId="31" xfId="0" quotePrefix="1" applyFont="1" applyBorder="1" applyAlignment="1">
      <alignment horizontal="left" vertical="center" wrapText="1" indent="1"/>
    </xf>
    <xf numFmtId="49" fontId="118" fillId="0" borderId="60" xfId="0" applyNumberFormat="1" applyFont="1" applyBorder="1" applyAlignment="1">
      <alignment horizontal="left" vertical="center" wrapText="1"/>
    </xf>
    <xf numFmtId="0" fontId="118" fillId="0" borderId="58" xfId="0" applyFont="1" applyBorder="1" applyAlignment="1">
      <alignment horizontal="left" vertical="center" wrapText="1"/>
    </xf>
    <xf numFmtId="0" fontId="118" fillId="0" borderId="0" xfId="0" quotePrefix="1" applyFont="1" applyAlignment="1">
      <alignment horizontal="left" vertical="top"/>
    </xf>
    <xf numFmtId="0" fontId="147" fillId="0" borderId="0" xfId="0" applyFont="1" applyAlignment="1">
      <alignment horizontal="left" vertical="top" indent="2"/>
    </xf>
    <xf numFmtId="0" fontId="118" fillId="0" borderId="0" xfId="0" applyFont="1" applyAlignment="1">
      <alignment horizontal="left" vertical="top"/>
    </xf>
    <xf numFmtId="0" fontId="147" fillId="0" borderId="0" xfId="0" applyFont="1" applyAlignment="1">
      <alignment horizontal="left" vertical="top"/>
    </xf>
    <xf numFmtId="0" fontId="24" fillId="0" borderId="14" xfId="0" applyFont="1" applyBorder="1" applyAlignment="1">
      <alignment horizontal="center"/>
    </xf>
    <xf numFmtId="0" fontId="43" fillId="0" borderId="0" xfId="0" applyFont="1" applyAlignment="1">
      <alignment vertical="top" wrapText="1"/>
    </xf>
    <xf numFmtId="0" fontId="155" fillId="75" borderId="134" xfId="0" applyFont="1" applyFill="1" applyBorder="1" applyAlignment="1">
      <alignment horizontal="right" wrapText="1"/>
    </xf>
    <xf numFmtId="167" fontId="155" fillId="75" borderId="134" xfId="0" applyNumberFormat="1" applyFont="1" applyFill="1" applyBorder="1" applyAlignment="1">
      <alignment horizontal="right" wrapText="1"/>
    </xf>
    <xf numFmtId="0" fontId="156" fillId="0" borderId="0" xfId="0" applyFont="1" applyAlignment="1">
      <alignment horizontal="left"/>
    </xf>
    <xf numFmtId="0" fontId="24" fillId="0" borderId="0" xfId="0" applyFont="1"/>
    <xf numFmtId="0" fontId="43" fillId="0" borderId="0" xfId="0" applyFont="1"/>
    <xf numFmtId="0" fontId="24" fillId="0" borderId="16" xfId="0" applyFont="1" applyBorder="1" applyAlignment="1">
      <alignment horizontal="center"/>
    </xf>
    <xf numFmtId="0" fontId="24" fillId="0" borderId="15" xfId="0" applyFont="1" applyBorder="1" applyAlignment="1">
      <alignment horizontal="left"/>
    </xf>
    <xf numFmtId="0" fontId="43" fillId="0" borderId="15" xfId="0" applyFont="1" applyBorder="1"/>
    <xf numFmtId="0" fontId="43" fillId="0" borderId="35" xfId="0" applyFont="1" applyBorder="1"/>
    <xf numFmtId="0" fontId="43" fillId="0" borderId="48" xfId="0" applyFont="1" applyBorder="1"/>
    <xf numFmtId="0" fontId="24" fillId="0" borderId="49" xfId="0" applyFont="1" applyBorder="1" applyAlignment="1">
      <alignment horizontal="center"/>
    </xf>
    <xf numFmtId="0" fontId="24" fillId="0" borderId="22" xfId="0" applyFont="1" applyBorder="1" applyAlignment="1">
      <alignment horizontal="centerContinuous"/>
    </xf>
    <xf numFmtId="0" fontId="24" fillId="0" borderId="22" xfId="0" applyFont="1" applyBorder="1" applyAlignment="1">
      <alignment horizontal="center"/>
    </xf>
    <xf numFmtId="0" fontId="43" fillId="0" borderId="68" xfId="0" applyFont="1" applyBorder="1"/>
    <xf numFmtId="0" fontId="156" fillId="0" borderId="12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156" fillId="0" borderId="13" xfId="0" applyFont="1" applyBorder="1" applyAlignment="1">
      <alignment horizontal="left"/>
    </xf>
    <xf numFmtId="0" fontId="156" fillId="0" borderId="18" xfId="0" applyFont="1" applyBorder="1"/>
    <xf numFmtId="0" fontId="156" fillId="0" borderId="0" xfId="0" applyFont="1"/>
    <xf numFmtId="49" fontId="24" fillId="0" borderId="12" xfId="0" applyNumberFormat="1" applyFont="1" applyBorder="1" applyAlignment="1">
      <alignment horizontal="left"/>
    </xf>
    <xf numFmtId="0" fontId="24" fillId="0" borderId="74" xfId="0" applyFont="1" applyBorder="1" applyAlignment="1">
      <alignment horizontal="left"/>
    </xf>
    <xf numFmtId="0" fontId="24" fillId="0" borderId="41" xfId="0" applyFont="1" applyBorder="1"/>
    <xf numFmtId="0" fontId="24" fillId="0" borderId="24" xfId="0" applyFont="1" applyBorder="1" applyAlignment="1">
      <alignment horizontal="left"/>
    </xf>
    <xf numFmtId="0" fontId="24" fillId="0" borderId="78" xfId="0" applyFont="1" applyBorder="1" applyAlignment="1">
      <alignment horizontal="left"/>
    </xf>
    <xf numFmtId="0" fontId="24" fillId="0" borderId="39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2" fontId="157" fillId="0" borderId="41" xfId="0" applyNumberFormat="1" applyFont="1" applyBorder="1" applyAlignment="1">
      <alignment horizontal="left"/>
    </xf>
    <xf numFmtId="0" fontId="157" fillId="0" borderId="36" xfId="0" applyFont="1" applyBorder="1" applyAlignment="1">
      <alignment horizontal="left"/>
    </xf>
    <xf numFmtId="0" fontId="24" fillId="0" borderId="75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24" fillId="0" borderId="36" xfId="0" applyFont="1" applyBorder="1" applyAlignment="1">
      <alignment horizontal="left"/>
    </xf>
    <xf numFmtId="49" fontId="24" fillId="0" borderId="12" xfId="0" applyNumberFormat="1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41" xfId="0" applyFont="1" applyBorder="1" applyAlignment="1">
      <alignment vertical="top" wrapText="1"/>
    </xf>
    <xf numFmtId="0" fontId="24" fillId="0" borderId="28" xfId="0" applyFont="1" applyBorder="1" applyAlignment="1">
      <alignment vertical="top" wrapText="1"/>
    </xf>
    <xf numFmtId="0" fontId="24" fillId="0" borderId="39" xfId="0" applyFont="1" applyBorder="1" applyAlignment="1">
      <alignment horizontal="left" vertical="top" wrapText="1"/>
    </xf>
    <xf numFmtId="0" fontId="24" fillId="0" borderId="20" xfId="0" applyFont="1" applyBorder="1"/>
    <xf numFmtId="49" fontId="24" fillId="0" borderId="76" xfId="0" applyNumberFormat="1" applyFont="1" applyBorder="1" applyAlignment="1">
      <alignment horizontal="left"/>
    </xf>
    <xf numFmtId="0" fontId="24" fillId="0" borderId="26" xfId="0" applyFont="1" applyBorder="1" applyAlignment="1">
      <alignment horizontal="left"/>
    </xf>
    <xf numFmtId="49" fontId="24" fillId="0" borderId="41" xfId="0" applyNumberFormat="1" applyFont="1" applyBorder="1" applyAlignment="1">
      <alignment horizontal="left"/>
    </xf>
    <xf numFmtId="0" fontId="157" fillId="0" borderId="24" xfId="0" applyFont="1" applyBorder="1" applyAlignment="1">
      <alignment horizontal="left"/>
    </xf>
    <xf numFmtId="49" fontId="24" fillId="0" borderId="56" xfId="0" applyNumberFormat="1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157" fillId="0" borderId="41" xfId="0" applyFont="1" applyBorder="1" applyAlignment="1">
      <alignment horizontal="left"/>
    </xf>
    <xf numFmtId="0" fontId="157" fillId="0" borderId="39" xfId="0" applyFont="1" applyBorder="1" applyAlignment="1">
      <alignment horizontal="left"/>
    </xf>
    <xf numFmtId="0" fontId="24" fillId="0" borderId="36" xfId="0" quotePrefix="1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49" fontId="157" fillId="0" borderId="13" xfId="0" applyNumberFormat="1" applyFont="1" applyBorder="1" applyAlignment="1" applyProtection="1">
      <alignment horizontal="left"/>
      <protection locked="0"/>
    </xf>
    <xf numFmtId="0" fontId="157" fillId="0" borderId="18" xfId="0" applyFont="1" applyBorder="1" applyAlignment="1">
      <alignment horizontal="left"/>
    </xf>
    <xf numFmtId="0" fontId="160" fillId="0" borderId="41" xfId="0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24" fillId="0" borderId="41" xfId="0" quotePrefix="1" applyFont="1" applyBorder="1" applyAlignment="1">
      <alignment horizontal="left"/>
    </xf>
    <xf numFmtId="49" fontId="24" fillId="0" borderId="28" xfId="0" applyNumberFormat="1" applyFont="1" applyBorder="1" applyAlignment="1">
      <alignment horizontal="left" vertical="top" wrapText="1"/>
    </xf>
    <xf numFmtId="0" fontId="157" fillId="0" borderId="36" xfId="0" quotePrefix="1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49" fontId="24" fillId="0" borderId="13" xfId="0" applyNumberFormat="1" applyFont="1" applyBorder="1" applyAlignment="1">
      <alignment horizontal="left" wrapText="1"/>
    </xf>
    <xf numFmtId="0" fontId="24" fillId="0" borderId="18" xfId="0" applyFont="1" applyBorder="1" applyAlignment="1">
      <alignment horizontal="left" wrapText="1"/>
    </xf>
    <xf numFmtId="0" fontId="24" fillId="0" borderId="26" xfId="0" applyFont="1" applyBorder="1" applyAlignment="1">
      <alignment wrapText="1"/>
    </xf>
    <xf numFmtId="0" fontId="157" fillId="0" borderId="26" xfId="0" applyFont="1" applyBorder="1" applyAlignment="1">
      <alignment wrapText="1"/>
    </xf>
    <xf numFmtId="0" fontId="157" fillId="0" borderId="36" xfId="0" quotePrefix="1" applyFont="1" applyBorder="1" applyAlignment="1">
      <alignment horizontal="left" wrapText="1"/>
    </xf>
    <xf numFmtId="0" fontId="43" fillId="0" borderId="0" xfId="0" applyFont="1" applyAlignment="1">
      <alignment wrapText="1"/>
    </xf>
    <xf numFmtId="0" fontId="24" fillId="0" borderId="20" xfId="0" applyFont="1" applyBorder="1" applyAlignment="1">
      <alignment horizontal="left"/>
    </xf>
    <xf numFmtId="0" fontId="157" fillId="0" borderId="20" xfId="0" applyFont="1" applyBorder="1" applyAlignment="1">
      <alignment horizontal="left"/>
    </xf>
    <xf numFmtId="0" fontId="24" fillId="0" borderId="78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left" vertical="top" wrapText="1"/>
    </xf>
    <xf numFmtId="0" fontId="24" fillId="0" borderId="41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 wrapText="1"/>
    </xf>
    <xf numFmtId="0" fontId="24" fillId="0" borderId="26" xfId="0" applyFont="1" applyBorder="1" applyAlignment="1">
      <alignment vertical="top" wrapText="1"/>
    </xf>
    <xf numFmtId="0" fontId="157" fillId="0" borderId="40" xfId="0" applyFont="1" applyBorder="1" applyAlignment="1">
      <alignment horizontal="left" vertical="top" wrapText="1"/>
    </xf>
    <xf numFmtId="0" fontId="157" fillId="0" borderId="39" xfId="0" applyFont="1" applyBorder="1" applyAlignment="1">
      <alignment horizontal="left" vertical="top" wrapText="1"/>
    </xf>
    <xf numFmtId="49" fontId="24" fillId="0" borderId="14" xfId="0" applyNumberFormat="1" applyFont="1" applyBorder="1" applyAlignment="1">
      <alignment horizontal="left" vertical="top" wrapText="1"/>
    </xf>
    <xf numFmtId="0" fontId="24" fillId="0" borderId="75" xfId="0" applyFont="1" applyBorder="1" applyAlignment="1">
      <alignment horizontal="left" vertical="top" wrapText="1"/>
    </xf>
    <xf numFmtId="0" fontId="157" fillId="0" borderId="26" xfId="0" applyFont="1" applyBorder="1" applyAlignment="1">
      <alignment horizontal="left" vertical="top" wrapText="1"/>
    </xf>
    <xf numFmtId="49" fontId="157" fillId="0" borderId="12" xfId="0" applyNumberFormat="1" applyFont="1" applyBorder="1" applyAlignment="1">
      <alignment horizontal="left"/>
    </xf>
    <xf numFmtId="0" fontId="160" fillId="0" borderId="40" xfId="0" applyFont="1" applyBorder="1" applyAlignment="1">
      <alignment horizontal="left"/>
    </xf>
    <xf numFmtId="0" fontId="157" fillId="0" borderId="28" xfId="0" applyFont="1" applyBorder="1" applyAlignment="1">
      <alignment horizontal="left"/>
    </xf>
    <xf numFmtId="0" fontId="24" fillId="0" borderId="11" xfId="0" quotePrefix="1" applyFont="1" applyBorder="1" applyAlignment="1">
      <alignment horizontal="left"/>
    </xf>
    <xf numFmtId="49" fontId="24" fillId="0" borderId="26" xfId="0" applyNumberFormat="1" applyFont="1" applyBorder="1"/>
    <xf numFmtId="0" fontId="24" fillId="0" borderId="26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49" fontId="24" fillId="0" borderId="14" xfId="0" applyNumberFormat="1" applyFont="1" applyBorder="1" applyAlignment="1">
      <alignment horizontal="left"/>
    </xf>
    <xf numFmtId="0" fontId="24" fillId="0" borderId="63" xfId="0" applyFont="1" applyBorder="1" applyAlignment="1">
      <alignment horizontal="left"/>
    </xf>
    <xf numFmtId="49" fontId="24" fillId="0" borderId="49" xfId="0" applyNumberFormat="1" applyFont="1" applyBorder="1" applyAlignment="1">
      <alignment horizontal="left"/>
    </xf>
    <xf numFmtId="49" fontId="24" fillId="0" borderId="59" xfId="0" applyNumberFormat="1" applyFont="1" applyBorder="1" applyAlignment="1">
      <alignment horizontal="left"/>
    </xf>
    <xf numFmtId="49" fontId="24" fillId="0" borderId="28" xfId="0" applyNumberFormat="1" applyFont="1" applyBorder="1" applyAlignment="1">
      <alignment horizontal="left"/>
    </xf>
    <xf numFmtId="49" fontId="24" fillId="0" borderId="14" xfId="0" applyNumberFormat="1" applyFont="1" applyBorder="1" applyAlignment="1">
      <alignment horizontal="left" wrapText="1"/>
    </xf>
    <xf numFmtId="0" fontId="24" fillId="0" borderId="26" xfId="0" applyFont="1" applyBorder="1" applyAlignment="1">
      <alignment horizontal="left" wrapText="1"/>
    </xf>
    <xf numFmtId="0" fontId="24" fillId="0" borderId="28" xfId="0" applyFont="1" applyBorder="1" applyAlignment="1">
      <alignment horizontal="left" wrapText="1"/>
    </xf>
    <xf numFmtId="0" fontId="24" fillId="0" borderId="24" xfId="0" applyFont="1" applyBorder="1" applyAlignment="1">
      <alignment horizontal="left" wrapText="1"/>
    </xf>
    <xf numFmtId="0" fontId="24" fillId="0" borderId="23" xfId="0" applyFont="1" applyBorder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49" fontId="157" fillId="0" borderId="56" xfId="0" applyNumberFormat="1" applyFont="1" applyBorder="1" applyAlignment="1">
      <alignment horizontal="left"/>
    </xf>
    <xf numFmtId="0" fontId="157" fillId="0" borderId="0" xfId="0" applyFont="1" applyAlignment="1">
      <alignment horizontal="left"/>
    </xf>
    <xf numFmtId="49" fontId="157" fillId="0" borderId="26" xfId="0" applyNumberFormat="1" applyFont="1" applyBorder="1"/>
    <xf numFmtId="0" fontId="157" fillId="0" borderId="25" xfId="0" applyFont="1" applyBorder="1" applyAlignment="1">
      <alignment horizontal="left"/>
    </xf>
    <xf numFmtId="49" fontId="157" fillId="0" borderId="13" xfId="0" applyNumberFormat="1" applyFont="1" applyBorder="1" applyAlignment="1">
      <alignment horizontal="left"/>
    </xf>
    <xf numFmtId="49" fontId="157" fillId="0" borderId="31" xfId="0" applyNumberFormat="1" applyFont="1" applyBorder="1" applyAlignment="1">
      <alignment horizontal="left"/>
    </xf>
    <xf numFmtId="0" fontId="157" fillId="0" borderId="53" xfId="0" applyFont="1" applyBorder="1" applyAlignment="1">
      <alignment horizontal="left"/>
    </xf>
    <xf numFmtId="49" fontId="24" fillId="0" borderId="19" xfId="0" applyNumberFormat="1" applyFont="1" applyBorder="1"/>
    <xf numFmtId="49" fontId="157" fillId="0" borderId="19" xfId="0" applyNumberFormat="1" applyFont="1" applyBorder="1"/>
    <xf numFmtId="0" fontId="157" fillId="0" borderId="58" xfId="0" applyFont="1" applyBorder="1" applyAlignment="1">
      <alignment horizontal="left"/>
    </xf>
    <xf numFmtId="0" fontId="94" fillId="0" borderId="0" xfId="0" quotePrefix="1" applyFont="1" applyAlignment="1">
      <alignment horizontal="left"/>
    </xf>
    <xf numFmtId="0" fontId="43" fillId="0" borderId="0" xfId="0" quotePrefix="1" applyFont="1" applyAlignment="1">
      <alignment horizontal="left"/>
    </xf>
    <xf numFmtId="0" fontId="4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" fontId="155" fillId="0" borderId="134" xfId="0" applyNumberFormat="1" applyFont="1" applyBorder="1" applyAlignment="1">
      <alignment horizontal="right" wrapText="1"/>
    </xf>
    <xf numFmtId="167" fontId="155" fillId="0" borderId="134" xfId="0" applyNumberFormat="1" applyFont="1" applyBorder="1" applyAlignment="1">
      <alignment horizontal="right" wrapText="1"/>
    </xf>
    <xf numFmtId="0" fontId="155" fillId="0" borderId="134" xfId="0" applyFont="1" applyBorder="1" applyAlignment="1">
      <alignment horizontal="right" wrapText="1"/>
    </xf>
    <xf numFmtId="49" fontId="6" fillId="75" borderId="12" xfId="0" applyNumberFormat="1" applyFont="1" applyFill="1" applyBorder="1" applyAlignment="1">
      <alignment horizontal="left" vertical="center"/>
    </xf>
    <xf numFmtId="0" fontId="18" fillId="75" borderId="11" xfId="0" applyFont="1" applyFill="1" applyBorder="1" applyAlignment="1">
      <alignment horizontal="left" vertical="center"/>
    </xf>
    <xf numFmtId="0" fontId="17" fillId="75" borderId="23" xfId="0" applyFont="1" applyFill="1" applyBorder="1" applyAlignment="1">
      <alignment horizontal="center" vertical="center"/>
    </xf>
    <xf numFmtId="1" fontId="155" fillId="75" borderId="134" xfId="0" applyNumberFormat="1" applyFont="1" applyFill="1" applyBorder="1" applyAlignment="1">
      <alignment horizontal="right" wrapText="1"/>
    </xf>
    <xf numFmtId="0" fontId="17" fillId="75" borderId="11" xfId="0" applyFont="1" applyFill="1" applyBorder="1" applyAlignment="1" applyProtection="1">
      <alignment horizontal="right" vertical="center"/>
      <protection locked="0"/>
    </xf>
    <xf numFmtId="0" fontId="17" fillId="75" borderId="40" xfId="0" applyFont="1" applyFill="1" applyBorder="1" applyAlignment="1" applyProtection="1">
      <alignment horizontal="right" vertical="center"/>
      <protection locked="0"/>
    </xf>
    <xf numFmtId="3" fontId="17" fillId="75" borderId="20" xfId="0" applyNumberFormat="1" applyFont="1" applyFill="1" applyBorder="1" applyAlignment="1" applyProtection="1">
      <alignment horizontal="center" vertical="center"/>
      <protection locked="0"/>
    </xf>
    <xf numFmtId="3" fontId="17" fillId="75" borderId="25" xfId="0" applyNumberFormat="1" applyFont="1" applyFill="1" applyBorder="1" applyAlignment="1" applyProtection="1">
      <alignment horizontal="center" vertical="center"/>
      <protection locked="0"/>
    </xf>
    <xf numFmtId="3" fontId="17" fillId="75" borderId="0" xfId="0" applyNumberFormat="1" applyFont="1" applyFill="1" applyAlignment="1" applyProtection="1">
      <alignment horizontal="center" vertical="center"/>
      <protection locked="0"/>
    </xf>
    <xf numFmtId="3" fontId="17" fillId="75" borderId="48" xfId="0" applyNumberFormat="1" applyFont="1" applyFill="1" applyBorder="1" applyAlignment="1" applyProtection="1">
      <alignment horizontal="center" vertical="center"/>
      <protection locked="0"/>
    </xf>
    <xf numFmtId="3" fontId="17" fillId="75" borderId="20" xfId="0" applyNumberFormat="1" applyFont="1" applyFill="1" applyBorder="1" applyAlignment="1" applyProtection="1">
      <alignment horizontal="right" vertical="center"/>
      <protection locked="0"/>
    </xf>
    <xf numFmtId="0" fontId="6" fillId="75" borderId="12" xfId="0" applyFont="1" applyFill="1" applyBorder="1" applyAlignment="1">
      <alignment horizontal="left" vertical="center"/>
    </xf>
    <xf numFmtId="0" fontId="5" fillId="75" borderId="11" xfId="0" applyFont="1" applyFill="1" applyBorder="1" applyAlignment="1">
      <alignment horizontal="left" vertical="center"/>
    </xf>
    <xf numFmtId="0" fontId="44" fillId="75" borderId="11" xfId="0" applyFont="1" applyFill="1" applyBorder="1" applyAlignment="1">
      <alignment horizontal="center" vertical="center"/>
    </xf>
    <xf numFmtId="3" fontId="6" fillId="75" borderId="26" xfId="0" applyNumberFormat="1" applyFont="1" applyFill="1" applyBorder="1" applyAlignment="1">
      <alignment horizontal="center" vertical="center"/>
    </xf>
    <xf numFmtId="3" fontId="6" fillId="75" borderId="39" xfId="0" applyNumberFormat="1" applyFont="1" applyFill="1" applyBorder="1" applyAlignment="1">
      <alignment horizontal="center" vertical="center"/>
    </xf>
    <xf numFmtId="0" fontId="6" fillId="75" borderId="0" xfId="0" applyFont="1" applyFill="1" applyAlignment="1">
      <alignment vertical="center"/>
    </xf>
    <xf numFmtId="49" fontId="6" fillId="75" borderId="14" xfId="0" applyNumberFormat="1" applyFont="1" applyFill="1" applyBorder="1" applyAlignment="1">
      <alignment vertical="center"/>
    </xf>
    <xf numFmtId="3" fontId="6" fillId="75" borderId="18" xfId="0" applyNumberFormat="1" applyFont="1" applyFill="1" applyBorder="1" applyAlignment="1" applyProtection="1">
      <alignment horizontal="right" vertical="center" wrapText="1"/>
      <protection locked="0"/>
    </xf>
    <xf numFmtId="3" fontId="6" fillId="75" borderId="13" xfId="0" applyNumberFormat="1" applyFont="1" applyFill="1" applyBorder="1" applyAlignment="1">
      <alignment horizontal="right" vertical="center" wrapText="1"/>
    </xf>
    <xf numFmtId="3" fontId="6" fillId="75" borderId="36" xfId="0" applyNumberFormat="1" applyFont="1" applyFill="1" applyBorder="1" applyAlignment="1">
      <alignment horizontal="right" vertical="center" wrapText="1"/>
    </xf>
    <xf numFmtId="0" fontId="7" fillId="75" borderId="0" xfId="0" applyFont="1" applyFill="1" applyAlignment="1" applyProtection="1">
      <alignment vertical="center"/>
      <protection locked="0"/>
    </xf>
    <xf numFmtId="0" fontId="7" fillId="75" borderId="0" xfId="0" applyFont="1" applyFill="1" applyAlignment="1">
      <alignment vertical="center"/>
    </xf>
    <xf numFmtId="1" fontId="17" fillId="75" borderId="18" xfId="0" applyNumberFormat="1" applyFont="1" applyFill="1" applyBorder="1" applyAlignment="1">
      <alignment horizontal="right" vertical="center"/>
    </xf>
    <xf numFmtId="1" fontId="17" fillId="75" borderId="36" xfId="0" applyNumberFormat="1" applyFont="1" applyFill="1" applyBorder="1" applyAlignment="1">
      <alignment horizontal="right" vertical="center"/>
    </xf>
    <xf numFmtId="49" fontId="6" fillId="75" borderId="76" xfId="0" applyNumberFormat="1" applyFont="1" applyFill="1" applyBorder="1" applyAlignment="1">
      <alignment horizontal="left" vertical="center"/>
    </xf>
    <xf numFmtId="0" fontId="18" fillId="75" borderId="26" xfId="0" applyFont="1" applyFill="1" applyBorder="1" applyAlignment="1">
      <alignment horizontal="left" vertical="center"/>
    </xf>
    <xf numFmtId="0" fontId="17" fillId="75" borderId="26" xfId="0" applyFont="1" applyFill="1" applyBorder="1" applyAlignment="1" applyProtection="1">
      <alignment horizontal="right" vertical="center"/>
      <protection locked="0"/>
    </xf>
    <xf numFmtId="0" fontId="17" fillId="75" borderId="41" xfId="0" applyFont="1" applyFill="1" applyBorder="1" applyAlignment="1" applyProtection="1">
      <alignment horizontal="right" vertical="center"/>
      <protection locked="0"/>
    </xf>
    <xf numFmtId="3" fontId="17" fillId="75" borderId="0" xfId="0" applyNumberFormat="1" applyFont="1" applyFill="1" applyAlignment="1" applyProtection="1">
      <alignment horizontal="right" vertical="center"/>
      <protection locked="0"/>
    </xf>
    <xf numFmtId="0" fontId="6" fillId="75" borderId="38" xfId="0" applyFont="1" applyFill="1" applyBorder="1" applyAlignment="1">
      <alignment horizontal="left" vertical="center"/>
    </xf>
    <xf numFmtId="0" fontId="5" fillId="75" borderId="26" xfId="0" applyFont="1" applyFill="1" applyBorder="1" applyAlignment="1">
      <alignment horizontal="left" vertical="center"/>
    </xf>
    <xf numFmtId="0" fontId="44" fillId="75" borderId="23" xfId="0" applyFont="1" applyFill="1" applyBorder="1" applyAlignment="1">
      <alignment horizontal="center" vertical="center"/>
    </xf>
    <xf numFmtId="0" fontId="7" fillId="75" borderId="26" xfId="0" applyFont="1" applyFill="1" applyBorder="1" applyAlignment="1">
      <alignment horizontal="center" vertical="center"/>
    </xf>
    <xf numFmtId="0" fontId="7" fillId="75" borderId="39" xfId="0" applyFont="1" applyFill="1" applyBorder="1" applyAlignment="1">
      <alignment horizontal="center" vertical="center"/>
    </xf>
    <xf numFmtId="49" fontId="6" fillId="75" borderId="38" xfId="0" applyNumberFormat="1" applyFont="1" applyFill="1" applyBorder="1" applyAlignment="1">
      <alignment vertical="center"/>
    </xf>
    <xf numFmtId="3" fontId="6" fillId="75" borderId="39" xfId="0" applyNumberFormat="1" applyFont="1" applyFill="1" applyBorder="1" applyAlignment="1" applyProtection="1">
      <alignment horizontal="right" vertical="center" wrapText="1"/>
      <protection locked="0"/>
    </xf>
    <xf numFmtId="3" fontId="6" fillId="75" borderId="38" xfId="0" applyNumberFormat="1" applyFont="1" applyFill="1" applyBorder="1" applyAlignment="1">
      <alignment horizontal="right" vertical="center" wrapText="1"/>
    </xf>
    <xf numFmtId="3" fontId="6" fillId="75" borderId="39" xfId="0" applyNumberFormat="1" applyFont="1" applyFill="1" applyBorder="1" applyAlignment="1">
      <alignment horizontal="right" vertical="center" wrapText="1"/>
    </xf>
    <xf numFmtId="0" fontId="17" fillId="75" borderId="23" xfId="0" applyFont="1" applyFill="1" applyBorder="1" applyAlignment="1" applyProtection="1">
      <alignment horizontal="center" vertical="center"/>
      <protection locked="0"/>
    </xf>
    <xf numFmtId="1" fontId="17" fillId="75" borderId="26" xfId="0" applyNumberFormat="1" applyFont="1" applyFill="1" applyBorder="1" applyAlignment="1">
      <alignment horizontal="right" vertical="center"/>
    </xf>
    <xf numFmtId="1" fontId="17" fillId="75" borderId="39" xfId="0" applyNumberFormat="1" applyFont="1" applyFill="1" applyBorder="1" applyAlignment="1">
      <alignment horizontal="right" vertical="center"/>
    </xf>
    <xf numFmtId="49" fontId="6" fillId="75" borderId="14" xfId="0" applyNumberFormat="1" applyFont="1" applyFill="1" applyBorder="1" applyAlignment="1">
      <alignment horizontal="left" vertical="center"/>
    </xf>
    <xf numFmtId="0" fontId="18" fillId="75" borderId="23" xfId="0" applyFont="1" applyFill="1" applyBorder="1" applyAlignment="1">
      <alignment horizontal="left" vertical="center"/>
    </xf>
    <xf numFmtId="0" fontId="6" fillId="75" borderId="56" xfId="0" applyFont="1" applyFill="1" applyBorder="1" applyAlignment="1">
      <alignment horizontal="left" vertical="center"/>
    </xf>
    <xf numFmtId="0" fontId="5" fillId="75" borderId="23" xfId="0" applyFont="1" applyFill="1" applyBorder="1" applyAlignment="1">
      <alignment horizontal="left" vertical="center"/>
    </xf>
    <xf numFmtId="3" fontId="7" fillId="75" borderId="18" xfId="0" applyNumberFormat="1" applyFont="1" applyFill="1" applyBorder="1" applyAlignment="1">
      <alignment horizontal="center" vertical="center"/>
    </xf>
    <xf numFmtId="3" fontId="7" fillId="75" borderId="36" xfId="0" applyNumberFormat="1" applyFont="1" applyFill="1" applyBorder="1" applyAlignment="1">
      <alignment horizontal="center" vertical="center"/>
    </xf>
    <xf numFmtId="49" fontId="6" fillId="75" borderId="56" xfId="0" applyNumberFormat="1" applyFont="1" applyFill="1" applyBorder="1" applyAlignment="1">
      <alignment vertical="center"/>
    </xf>
    <xf numFmtId="0" fontId="17" fillId="75" borderId="26" xfId="0" applyFont="1" applyFill="1" applyBorder="1" applyAlignment="1" applyProtection="1">
      <alignment horizontal="center" vertical="center"/>
      <protection locked="0"/>
    </xf>
    <xf numFmtId="49" fontId="6" fillId="75" borderId="56" xfId="0" applyNumberFormat="1" applyFont="1" applyFill="1" applyBorder="1" applyAlignment="1">
      <alignment horizontal="left" vertical="center"/>
    </xf>
    <xf numFmtId="0" fontId="18" fillId="75" borderId="11" xfId="0" applyFont="1" applyFill="1" applyBorder="1" applyAlignment="1">
      <alignment horizontal="left" vertical="center" indent="1"/>
    </xf>
    <xf numFmtId="0" fontId="17" fillId="75" borderId="46" xfId="0" applyFont="1" applyFill="1" applyBorder="1" applyAlignment="1">
      <alignment horizontal="center" vertical="center"/>
    </xf>
    <xf numFmtId="0" fontId="17" fillId="75" borderId="18" xfId="0" applyFont="1" applyFill="1" applyBorder="1" applyAlignment="1" applyProtection="1">
      <alignment horizontal="right" vertical="center"/>
      <protection locked="0"/>
    </xf>
    <xf numFmtId="0" fontId="17" fillId="75" borderId="28" xfId="0" applyFont="1" applyFill="1" applyBorder="1" applyAlignment="1" applyProtection="1">
      <alignment horizontal="right" vertical="center"/>
      <protection locked="0"/>
    </xf>
    <xf numFmtId="0" fontId="6" fillId="75" borderId="14" xfId="0" applyFont="1" applyFill="1" applyBorder="1" applyAlignment="1">
      <alignment horizontal="left" vertical="center"/>
    </xf>
    <xf numFmtId="0" fontId="5" fillId="75" borderId="11" xfId="0" applyFont="1" applyFill="1" applyBorder="1" applyAlignment="1">
      <alignment horizontal="left" vertical="center" indent="1"/>
    </xf>
    <xf numFmtId="0" fontId="44" fillId="75" borderId="46" xfId="0" applyFont="1" applyFill="1" applyBorder="1" applyAlignment="1">
      <alignment horizontal="center" vertical="center"/>
    </xf>
    <xf numFmtId="0" fontId="17" fillId="75" borderId="26" xfId="0" applyFont="1" applyFill="1" applyBorder="1" applyAlignment="1">
      <alignment horizontal="center" vertical="center"/>
    </xf>
    <xf numFmtId="0" fontId="6" fillId="75" borderId="59" xfId="0" applyFont="1" applyFill="1" applyBorder="1" applyAlignment="1">
      <alignment horizontal="left" vertical="center"/>
    </xf>
    <xf numFmtId="0" fontId="44" fillId="75" borderId="26" xfId="0" applyFont="1" applyFill="1" applyBorder="1" applyAlignment="1">
      <alignment horizontal="center" vertical="center"/>
    </xf>
    <xf numFmtId="49" fontId="6" fillId="76" borderId="14" xfId="0" applyNumberFormat="1" applyFont="1" applyFill="1" applyBorder="1" applyAlignment="1">
      <alignment horizontal="left" vertical="center"/>
    </xf>
    <xf numFmtId="0" fontId="18" fillId="76" borderId="26" xfId="0" applyFont="1" applyFill="1" applyBorder="1" applyAlignment="1">
      <alignment horizontal="left" vertical="center"/>
    </xf>
    <xf numFmtId="0" fontId="17" fillId="76" borderId="26" xfId="0" applyFont="1" applyFill="1" applyBorder="1" applyAlignment="1">
      <alignment horizontal="center" vertical="center"/>
    </xf>
    <xf numFmtId="0" fontId="17" fillId="76" borderId="26" xfId="0" applyFont="1" applyFill="1" applyBorder="1" applyAlignment="1" applyProtection="1">
      <alignment horizontal="right" vertical="center"/>
      <protection locked="0"/>
    </xf>
    <xf numFmtId="0" fontId="17" fillId="76" borderId="41" xfId="0" applyFont="1" applyFill="1" applyBorder="1" applyAlignment="1" applyProtection="1">
      <alignment horizontal="right" vertical="center"/>
      <protection locked="0"/>
    </xf>
    <xf numFmtId="3" fontId="17" fillId="76" borderId="20" xfId="0" applyNumberFormat="1" applyFont="1" applyFill="1" applyBorder="1" applyAlignment="1" applyProtection="1">
      <alignment horizontal="center" vertical="center"/>
      <protection locked="0"/>
    </xf>
    <xf numFmtId="3" fontId="17" fillId="76" borderId="25" xfId="0" applyNumberFormat="1" applyFont="1" applyFill="1" applyBorder="1" applyAlignment="1" applyProtection="1">
      <alignment horizontal="center" vertical="center"/>
      <protection locked="0"/>
    </xf>
    <xf numFmtId="3" fontId="17" fillId="76" borderId="0" xfId="0" applyNumberFormat="1" applyFont="1" applyFill="1" applyAlignment="1" applyProtection="1">
      <alignment horizontal="center" vertical="center"/>
      <protection locked="0"/>
    </xf>
    <xf numFmtId="3" fontId="17" fillId="76" borderId="48" xfId="0" applyNumberFormat="1" applyFont="1" applyFill="1" applyBorder="1" applyAlignment="1" applyProtection="1">
      <alignment horizontal="center" vertical="center"/>
      <protection locked="0"/>
    </xf>
    <xf numFmtId="3" fontId="17" fillId="76" borderId="0" xfId="0" applyNumberFormat="1" applyFont="1" applyFill="1" applyAlignment="1" applyProtection="1">
      <alignment horizontal="right" vertical="center"/>
      <protection locked="0"/>
    </xf>
    <xf numFmtId="0" fontId="6" fillId="76" borderId="14" xfId="0" applyFont="1" applyFill="1" applyBorder="1" applyAlignment="1">
      <alignment horizontal="left" vertical="center"/>
    </xf>
    <xf numFmtId="0" fontId="5" fillId="76" borderId="11" xfId="0" applyFont="1" applyFill="1" applyBorder="1" applyAlignment="1">
      <alignment horizontal="left" vertical="center"/>
    </xf>
    <xf numFmtId="0" fontId="44" fillId="76" borderId="26" xfId="0" applyFont="1" applyFill="1" applyBorder="1" applyAlignment="1">
      <alignment horizontal="center" vertical="center"/>
    </xf>
    <xf numFmtId="3" fontId="7" fillId="76" borderId="18" xfId="0" applyNumberFormat="1" applyFont="1" applyFill="1" applyBorder="1" applyAlignment="1">
      <alignment horizontal="center" vertical="center"/>
    </xf>
    <xf numFmtId="3" fontId="7" fillId="76" borderId="36" xfId="0" applyNumberFormat="1" applyFont="1" applyFill="1" applyBorder="1" applyAlignment="1">
      <alignment horizontal="center" vertical="center"/>
    </xf>
    <xf numFmtId="0" fontId="6" fillId="76" borderId="0" xfId="0" applyFont="1" applyFill="1" applyAlignment="1">
      <alignment vertical="center"/>
    </xf>
    <xf numFmtId="49" fontId="6" fillId="76" borderId="14" xfId="0" applyNumberFormat="1" applyFont="1" applyFill="1" applyBorder="1" applyAlignment="1">
      <alignment vertical="center"/>
    </xf>
    <xf numFmtId="3" fontId="6" fillId="76" borderId="39" xfId="0" applyNumberFormat="1" applyFont="1" applyFill="1" applyBorder="1" applyAlignment="1" applyProtection="1">
      <alignment horizontal="right" vertical="center" wrapText="1"/>
      <protection locked="0"/>
    </xf>
    <xf numFmtId="3" fontId="6" fillId="76" borderId="38" xfId="0" applyNumberFormat="1" applyFont="1" applyFill="1" applyBorder="1" applyAlignment="1">
      <alignment horizontal="right" vertical="center" wrapText="1"/>
    </xf>
    <xf numFmtId="3" fontId="6" fillId="76" borderId="39" xfId="0" applyNumberFormat="1" applyFont="1" applyFill="1" applyBorder="1" applyAlignment="1">
      <alignment horizontal="right" vertical="center" wrapText="1"/>
    </xf>
    <xf numFmtId="0" fontId="7" fillId="76" borderId="0" xfId="0" applyFont="1" applyFill="1" applyAlignment="1" applyProtection="1">
      <alignment vertical="center"/>
      <protection locked="0"/>
    </xf>
    <xf numFmtId="0" fontId="7" fillId="76" borderId="0" xfId="0" applyFont="1" applyFill="1" applyAlignment="1">
      <alignment vertical="center"/>
    </xf>
    <xf numFmtId="0" fontId="18" fillId="76" borderId="11" xfId="0" applyFont="1" applyFill="1" applyBorder="1" applyAlignment="1">
      <alignment horizontal="left" vertical="center"/>
    </xf>
    <xf numFmtId="0" fontId="17" fillId="76" borderId="54" xfId="0" applyFont="1" applyFill="1" applyBorder="1" applyAlignment="1">
      <alignment horizontal="center" vertical="center"/>
    </xf>
    <xf numFmtId="1" fontId="17" fillId="76" borderId="18" xfId="0" applyNumberFormat="1" applyFont="1" applyFill="1" applyBorder="1" applyAlignment="1">
      <alignment horizontal="right" vertical="center"/>
    </xf>
    <xf numFmtId="1" fontId="17" fillId="76" borderId="36" xfId="0" applyNumberFormat="1" applyFont="1" applyFill="1" applyBorder="1" applyAlignment="1">
      <alignment horizontal="right" vertical="center"/>
    </xf>
    <xf numFmtId="49" fontId="6" fillId="76" borderId="76" xfId="0" applyNumberFormat="1" applyFont="1" applyFill="1" applyBorder="1" applyAlignment="1">
      <alignment horizontal="left" vertical="center"/>
    </xf>
    <xf numFmtId="0" fontId="17" fillId="76" borderId="23" xfId="0" applyFont="1" applyFill="1" applyBorder="1" applyAlignment="1">
      <alignment horizontal="center" vertical="center"/>
    </xf>
    <xf numFmtId="0" fontId="155" fillId="76" borderId="134" xfId="0" applyFont="1" applyFill="1" applyBorder="1" applyAlignment="1">
      <alignment horizontal="right" wrapText="1"/>
    </xf>
    <xf numFmtId="0" fontId="6" fillId="76" borderId="13" xfId="0" applyFont="1" applyFill="1" applyBorder="1" applyAlignment="1">
      <alignment horizontal="left" vertical="center"/>
    </xf>
    <xf numFmtId="0" fontId="5" fillId="76" borderId="25" xfId="0" applyFont="1" applyFill="1" applyBorder="1" applyAlignment="1">
      <alignment horizontal="left" vertical="center"/>
    </xf>
    <xf numFmtId="0" fontId="44" fillId="76" borderId="23" xfId="0" applyFont="1" applyFill="1" applyBorder="1" applyAlignment="1">
      <alignment horizontal="center" vertical="center"/>
    </xf>
    <xf numFmtId="49" fontId="6" fillId="76" borderId="56" xfId="0" applyNumberFormat="1" applyFont="1" applyFill="1" applyBorder="1" applyAlignment="1">
      <alignment vertical="center"/>
    </xf>
    <xf numFmtId="0" fontId="5" fillId="76" borderId="23" xfId="0" applyFont="1" applyFill="1" applyBorder="1" applyAlignment="1">
      <alignment horizontal="left" vertical="center"/>
    </xf>
    <xf numFmtId="0" fontId="18" fillId="76" borderId="23" xfId="0" applyFont="1" applyFill="1" applyBorder="1" applyAlignment="1">
      <alignment horizontal="left" vertical="center"/>
    </xf>
    <xf numFmtId="0" fontId="17" fillId="76" borderId="23" xfId="0" applyFont="1" applyFill="1" applyBorder="1" applyAlignment="1" applyProtection="1">
      <alignment horizontal="center" vertical="center"/>
      <protection locked="0"/>
    </xf>
    <xf numFmtId="1" fontId="17" fillId="76" borderId="26" xfId="0" applyNumberFormat="1" applyFont="1" applyFill="1" applyBorder="1" applyAlignment="1">
      <alignment horizontal="right" vertical="center"/>
    </xf>
    <xf numFmtId="1" fontId="17" fillId="76" borderId="39" xfId="0" applyNumberFormat="1" applyFont="1" applyFill="1" applyBorder="1" applyAlignment="1">
      <alignment horizontal="right" vertical="center"/>
    </xf>
    <xf numFmtId="0" fontId="76" fillId="77" borderId="23" xfId="0" applyFont="1" applyFill="1" applyBorder="1" applyAlignment="1">
      <alignment horizontal="center" vertical="center"/>
    </xf>
    <xf numFmtId="0" fontId="76" fillId="77" borderId="26" xfId="0" quotePrefix="1" applyFont="1" applyFill="1" applyBorder="1" applyAlignment="1">
      <alignment horizontal="center" vertical="center"/>
    </xf>
    <xf numFmtId="0" fontId="165" fillId="0" borderId="0" xfId="95" quotePrefix="1" applyFont="1" applyAlignment="1">
      <alignment horizontal="left" vertical="top" wrapText="1"/>
    </xf>
    <xf numFmtId="168" fontId="7" fillId="0" borderId="41" xfId="0" applyNumberFormat="1" applyFont="1" applyBorder="1" applyAlignment="1" applyProtection="1">
      <alignment horizontal="right" vertical="center"/>
      <protection locked="0"/>
    </xf>
    <xf numFmtId="167" fontId="7" fillId="24" borderId="20" xfId="0" applyNumberFormat="1" applyFont="1" applyFill="1" applyBorder="1" applyAlignment="1">
      <alignment horizontal="center" vertical="center"/>
    </xf>
    <xf numFmtId="0" fontId="17" fillId="77" borderId="46" xfId="0" applyFont="1" applyFill="1" applyBorder="1" applyAlignment="1">
      <alignment horizontal="center" vertical="center"/>
    </xf>
    <xf numFmtId="167" fontId="17" fillId="0" borderId="41" xfId="0" applyNumberFormat="1" applyFont="1" applyBorder="1" applyAlignment="1" applyProtection="1">
      <alignment vertical="center"/>
      <protection locked="0"/>
    </xf>
    <xf numFmtId="2" fontId="7" fillId="0" borderId="18" xfId="0" applyNumberFormat="1" applyFont="1" applyBorder="1" applyAlignment="1" applyProtection="1">
      <alignment horizontal="right" vertic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29" borderId="26" xfId="0" applyFont="1" applyFill="1" applyBorder="1" applyAlignment="1" applyProtection="1">
      <alignment horizontal="righ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29" borderId="2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9" borderId="26" xfId="0" applyFont="1" applyFill="1" applyBorder="1" applyAlignment="1" applyProtection="1">
      <alignment horizontal="left" vertical="center"/>
      <protection locked="0"/>
    </xf>
    <xf numFmtId="0" fontId="143" fillId="0" borderId="14" xfId="0" applyFont="1" applyBorder="1" applyAlignment="1">
      <alignment horizontal="center"/>
    </xf>
    <xf numFmtId="0" fontId="143" fillId="0" borderId="0" xfId="0" applyFont="1" applyAlignment="1">
      <alignment horizontal="center"/>
    </xf>
    <xf numFmtId="0" fontId="143" fillId="0" borderId="48" xfId="0" applyFont="1" applyBorder="1" applyAlignment="1">
      <alignment horizontal="center"/>
    </xf>
    <xf numFmtId="0" fontId="144" fillId="0" borderId="0" xfId="0" applyFont="1" applyAlignment="1">
      <alignment horizontal="center"/>
    </xf>
    <xf numFmtId="0" fontId="145" fillId="72" borderId="0" xfId="0" applyFont="1" applyFill="1" applyAlignment="1">
      <alignment horizontal="center"/>
    </xf>
    <xf numFmtId="0" fontId="6" fillId="0" borderId="26" xfId="0" applyFont="1" applyBorder="1" applyAlignment="1" applyProtection="1">
      <alignment horizontal="left" vertical="center"/>
      <protection locked="0"/>
    </xf>
    <xf numFmtId="0" fontId="125" fillId="0" borderId="26" xfId="95" applyFont="1" applyBorder="1" applyAlignment="1">
      <alignment horizontal="left"/>
    </xf>
    <xf numFmtId="0" fontId="125" fillId="0" borderId="0" xfId="95" applyFont="1" applyAlignment="1">
      <alignment horizontal="center" wrapText="1"/>
    </xf>
    <xf numFmtId="0" fontId="125" fillId="0" borderId="26" xfId="95" applyFont="1" applyBorder="1" applyAlignment="1">
      <alignment horizontal="left" vertical="top"/>
    </xf>
    <xf numFmtId="0" fontId="138" fillId="32" borderId="59" xfId="95" applyFont="1" applyFill="1" applyBorder="1" applyAlignment="1">
      <alignment horizontal="center" vertical="top"/>
    </xf>
    <xf numFmtId="0" fontId="138" fillId="32" borderId="45" xfId="95" applyFont="1" applyFill="1" applyBorder="1" applyAlignment="1">
      <alignment horizontal="center" vertical="top"/>
    </xf>
    <xf numFmtId="0" fontId="138" fillId="32" borderId="14" xfId="95" applyFont="1" applyFill="1" applyBorder="1" applyAlignment="1">
      <alignment horizontal="center" vertical="top"/>
    </xf>
    <xf numFmtId="0" fontId="138" fillId="32" borderId="48" xfId="95" applyFont="1" applyFill="1" applyBorder="1" applyAlignment="1">
      <alignment horizontal="center" vertical="top"/>
    </xf>
    <xf numFmtId="0" fontId="138" fillId="32" borderId="49" xfId="95" applyFont="1" applyFill="1" applyBorder="1" applyAlignment="1">
      <alignment horizontal="center" vertical="top"/>
    </xf>
    <xf numFmtId="0" fontId="138" fillId="32" borderId="68" xfId="95" applyFont="1" applyFill="1" applyBorder="1" applyAlignment="1">
      <alignment horizontal="center" vertical="top"/>
    </xf>
    <xf numFmtId="0" fontId="136" fillId="32" borderId="59" xfId="95" applyFont="1" applyFill="1" applyBorder="1" applyAlignment="1">
      <alignment horizontal="center" vertical="center" wrapText="1"/>
    </xf>
    <xf numFmtId="0" fontId="136" fillId="32" borderId="10" xfId="95" applyFont="1" applyFill="1" applyBorder="1" applyAlignment="1">
      <alignment horizontal="center" vertical="center" wrapText="1"/>
    </xf>
    <xf numFmtId="0" fontId="136" fillId="32" borderId="45" xfId="95" applyFont="1" applyFill="1" applyBorder="1" applyAlignment="1">
      <alignment horizontal="center" vertical="center" wrapText="1"/>
    </xf>
    <xf numFmtId="0" fontId="136" fillId="32" borderId="14" xfId="95" applyFont="1" applyFill="1" applyBorder="1" applyAlignment="1">
      <alignment horizontal="center" vertical="center" wrapText="1"/>
    </xf>
    <xf numFmtId="0" fontId="136" fillId="32" borderId="0" xfId="95" applyFont="1" applyFill="1" applyAlignment="1">
      <alignment horizontal="center" vertical="center" wrapText="1"/>
    </xf>
    <xf numFmtId="0" fontId="136" fillId="32" borderId="48" xfId="95" applyFont="1" applyFill="1" applyBorder="1" applyAlignment="1">
      <alignment horizontal="center" vertical="center" wrapText="1"/>
    </xf>
    <xf numFmtId="0" fontId="136" fillId="32" borderId="49" xfId="95" applyFont="1" applyFill="1" applyBorder="1" applyAlignment="1">
      <alignment horizontal="center" vertical="center" wrapText="1"/>
    </xf>
    <xf numFmtId="0" fontId="136" fillId="32" borderId="22" xfId="95" applyFont="1" applyFill="1" applyBorder="1" applyAlignment="1">
      <alignment horizontal="center" vertical="center" wrapText="1"/>
    </xf>
    <xf numFmtId="0" fontId="136" fillId="32" borderId="68" xfId="95" applyFont="1" applyFill="1" applyBorder="1" applyAlignment="1">
      <alignment horizontal="center" vertical="center" wrapText="1"/>
    </xf>
    <xf numFmtId="2" fontId="136" fillId="32" borderId="59" xfId="95" applyNumberFormat="1" applyFont="1" applyFill="1" applyBorder="1" applyAlignment="1">
      <alignment horizontal="center" vertical="center" wrapText="1"/>
    </xf>
    <xf numFmtId="2" fontId="136" fillId="32" borderId="10" xfId="95" applyNumberFormat="1" applyFont="1" applyFill="1" applyBorder="1" applyAlignment="1">
      <alignment horizontal="center" vertical="center" wrapText="1"/>
    </xf>
    <xf numFmtId="2" fontId="136" fillId="32" borderId="21" xfId="95" applyNumberFormat="1" applyFont="1" applyFill="1" applyBorder="1" applyAlignment="1">
      <alignment horizontal="center" vertical="center" wrapText="1"/>
    </xf>
    <xf numFmtId="2" fontId="136" fillId="32" borderId="14" xfId="95" applyNumberFormat="1" applyFont="1" applyFill="1" applyBorder="1" applyAlignment="1">
      <alignment horizontal="center" vertical="center" wrapText="1"/>
    </xf>
    <xf numFmtId="2" fontId="136" fillId="32" borderId="0" xfId="95" applyNumberFormat="1" applyFont="1" applyFill="1" applyAlignment="1">
      <alignment horizontal="center" vertical="center" wrapText="1"/>
    </xf>
    <xf numFmtId="2" fontId="136" fillId="32" borderId="25" xfId="95" applyNumberFormat="1" applyFont="1" applyFill="1" applyBorder="1" applyAlignment="1">
      <alignment horizontal="center" vertical="center" wrapText="1"/>
    </xf>
    <xf numFmtId="2" fontId="136" fillId="32" borderId="49" xfId="95" applyNumberFormat="1" applyFont="1" applyFill="1" applyBorder="1" applyAlignment="1">
      <alignment horizontal="center" vertical="center" wrapText="1"/>
    </xf>
    <xf numFmtId="2" fontId="136" fillId="32" borderId="22" xfId="95" applyNumberFormat="1" applyFont="1" applyFill="1" applyBorder="1" applyAlignment="1">
      <alignment horizontal="center" vertical="center" wrapText="1"/>
    </xf>
    <xf numFmtId="2" fontId="136" fillId="32" borderId="54" xfId="95" applyNumberFormat="1" applyFont="1" applyFill="1" applyBorder="1" applyAlignment="1">
      <alignment horizontal="center" vertical="center" wrapText="1"/>
    </xf>
    <xf numFmtId="0" fontId="126" fillId="0" borderId="26" xfId="95" applyFont="1" applyBorder="1" applyAlignment="1">
      <alignment horizontal="center" vertical="top"/>
    </xf>
    <xf numFmtId="0" fontId="136" fillId="32" borderId="59" xfId="95" applyFont="1" applyFill="1" applyBorder="1" applyAlignment="1">
      <alignment horizontal="center" vertical="top" wrapText="1"/>
    </xf>
    <xf numFmtId="0" fontId="136" fillId="32" borderId="45" xfId="95" applyFont="1" applyFill="1" applyBorder="1" applyAlignment="1">
      <alignment horizontal="center" vertical="top" wrapText="1"/>
    </xf>
    <xf numFmtId="0" fontId="136" fillId="32" borderId="14" xfId="95" applyFont="1" applyFill="1" applyBorder="1" applyAlignment="1">
      <alignment horizontal="center" vertical="top" wrapText="1"/>
    </xf>
    <xf numFmtId="0" fontId="136" fillId="32" borderId="48" xfId="95" applyFont="1" applyFill="1" applyBorder="1" applyAlignment="1">
      <alignment horizontal="center" vertical="top" wrapText="1"/>
    </xf>
    <xf numFmtId="0" fontId="136" fillId="32" borderId="49" xfId="95" applyFont="1" applyFill="1" applyBorder="1" applyAlignment="1">
      <alignment horizontal="center" vertical="top" wrapText="1"/>
    </xf>
    <xf numFmtId="0" fontId="136" fillId="32" borderId="68" xfId="95" applyFont="1" applyFill="1" applyBorder="1" applyAlignment="1">
      <alignment horizontal="center" vertical="top" wrapText="1"/>
    </xf>
    <xf numFmtId="0" fontId="136" fillId="25" borderId="32" xfId="95" applyFont="1" applyFill="1" applyBorder="1" applyAlignment="1">
      <alignment horizontal="center" vertical="top" wrapText="1"/>
    </xf>
    <xf numFmtId="0" fontId="136" fillId="25" borderId="12" xfId="95" applyFont="1" applyFill="1" applyBorder="1" applyAlignment="1">
      <alignment horizontal="center" vertical="top" wrapText="1"/>
    </xf>
    <xf numFmtId="0" fontId="136" fillId="25" borderId="13" xfId="95" applyFont="1" applyFill="1" applyBorder="1" applyAlignment="1">
      <alignment horizontal="center" vertical="top" wrapText="1"/>
    </xf>
    <xf numFmtId="0" fontId="134" fillId="71" borderId="47" xfId="95" applyFont="1" applyFill="1" applyBorder="1" applyAlignment="1">
      <alignment horizontal="center" vertical="center" wrapText="1"/>
    </xf>
    <xf numFmtId="0" fontId="134" fillId="71" borderId="37" xfId="95" applyFont="1" applyFill="1" applyBorder="1" applyAlignment="1">
      <alignment horizontal="center" vertical="center" wrapText="1"/>
    </xf>
    <xf numFmtId="0" fontId="134" fillId="71" borderId="73" xfId="95" applyFont="1" applyFill="1" applyBorder="1" applyAlignment="1">
      <alignment horizontal="center" vertical="center" wrapText="1"/>
    </xf>
    <xf numFmtId="0" fontId="132" fillId="69" borderId="44" xfId="95" applyFont="1" applyFill="1" applyBorder="1" applyAlignment="1">
      <alignment horizontal="center" vertical="center" wrapText="1"/>
    </xf>
    <xf numFmtId="0" fontId="132" fillId="69" borderId="46" xfId="95" applyFont="1" applyFill="1" applyBorder="1" applyAlignment="1">
      <alignment horizontal="center" vertical="center" wrapText="1"/>
    </xf>
    <xf numFmtId="0" fontId="132" fillId="69" borderId="41" xfId="95" applyFont="1" applyFill="1" applyBorder="1" applyAlignment="1">
      <alignment horizontal="center" vertical="center" wrapText="1"/>
    </xf>
    <xf numFmtId="0" fontId="125" fillId="69" borderId="24" xfId="95" applyFont="1" applyFill="1" applyBorder="1" applyAlignment="1">
      <alignment horizontal="center" vertical="center" wrapText="1"/>
    </xf>
    <xf numFmtId="0" fontId="125" fillId="69" borderId="63" xfId="95" applyFont="1" applyFill="1" applyBorder="1" applyAlignment="1">
      <alignment horizontal="center" vertical="center" wrapText="1"/>
    </xf>
    <xf numFmtId="0" fontId="125" fillId="69" borderId="66" xfId="95" applyFont="1" applyFill="1" applyBorder="1" applyAlignment="1">
      <alignment horizontal="center" vertical="center" wrapText="1"/>
    </xf>
    <xf numFmtId="0" fontId="132" fillId="70" borderId="45" xfId="95" applyFont="1" applyFill="1" applyBorder="1" applyAlignment="1">
      <alignment horizontal="center" vertical="center" wrapText="1"/>
    </xf>
    <xf numFmtId="0" fontId="132" fillId="70" borderId="48" xfId="95" applyFont="1" applyFill="1" applyBorder="1" applyAlignment="1">
      <alignment horizontal="center" vertical="center" wrapText="1"/>
    </xf>
    <xf numFmtId="0" fontId="132" fillId="70" borderId="131" xfId="95" applyFont="1" applyFill="1" applyBorder="1" applyAlignment="1">
      <alignment horizontal="center" vertical="center" wrapText="1"/>
    </xf>
    <xf numFmtId="0" fontId="125" fillId="71" borderId="48" xfId="95" applyFont="1" applyFill="1" applyBorder="1" applyAlignment="1">
      <alignment horizontal="center" vertical="center" wrapText="1"/>
    </xf>
    <xf numFmtId="0" fontId="125" fillId="71" borderId="131" xfId="95" applyFont="1" applyFill="1" applyBorder="1" applyAlignment="1">
      <alignment horizontal="center" vertical="center" wrapText="1"/>
    </xf>
    <xf numFmtId="0" fontId="126" fillId="69" borderId="21" xfId="95" applyFont="1" applyFill="1" applyBorder="1" applyAlignment="1">
      <alignment horizontal="center" vertical="center"/>
    </xf>
    <xf numFmtId="0" fontId="126" fillId="69" borderId="65" xfId="95" applyFont="1" applyFill="1" applyBorder="1" applyAlignment="1">
      <alignment horizontal="center" vertical="center"/>
    </xf>
    <xf numFmtId="0" fontId="126" fillId="69" borderId="23" xfId="95" applyFont="1" applyFill="1" applyBorder="1" applyAlignment="1">
      <alignment horizontal="center" vertical="center"/>
    </xf>
    <xf numFmtId="0" fontId="126" fillId="69" borderId="19" xfId="95" applyFont="1" applyFill="1" applyBorder="1" applyAlignment="1">
      <alignment horizontal="center" vertical="center"/>
    </xf>
    <xf numFmtId="0" fontId="126" fillId="69" borderId="23" xfId="95" applyFont="1" applyFill="1" applyBorder="1" applyAlignment="1">
      <alignment horizontal="center" vertical="center" wrapText="1"/>
    </xf>
    <xf numFmtId="0" fontId="126" fillId="69" borderId="19" xfId="95" applyFont="1" applyFill="1" applyBorder="1" applyAlignment="1">
      <alignment horizontal="center" vertical="center" wrapText="1"/>
    </xf>
    <xf numFmtId="0" fontId="134" fillId="71" borderId="130" xfId="95" applyFont="1" applyFill="1" applyBorder="1" applyAlignment="1">
      <alignment horizontal="center" vertical="center" wrapText="1"/>
    </xf>
    <xf numFmtId="0" fontId="126" fillId="71" borderId="56" xfId="95" applyFont="1" applyFill="1" applyBorder="1" applyAlignment="1">
      <alignment horizontal="center" vertical="center"/>
    </xf>
    <xf numFmtId="0" fontId="126" fillId="71" borderId="31" xfId="95" applyFont="1" applyFill="1" applyBorder="1" applyAlignment="1">
      <alignment horizontal="center" vertical="center"/>
    </xf>
    <xf numFmtId="0" fontId="126" fillId="71" borderId="23" xfId="95" applyFont="1" applyFill="1" applyBorder="1" applyAlignment="1">
      <alignment horizontal="center" vertical="center" wrapText="1"/>
    </xf>
    <xf numFmtId="0" fontId="126" fillId="71" borderId="19" xfId="95" applyFont="1" applyFill="1" applyBorder="1" applyAlignment="1">
      <alignment horizontal="center" vertical="center" wrapText="1"/>
    </xf>
    <xf numFmtId="0" fontId="126" fillId="71" borderId="23" xfId="95" applyFont="1" applyFill="1" applyBorder="1" applyAlignment="1">
      <alignment horizontal="center" vertical="center"/>
    </xf>
    <xf numFmtId="0" fontId="126" fillId="71" borderId="19" xfId="95" applyFont="1" applyFill="1" applyBorder="1" applyAlignment="1">
      <alignment horizontal="center" vertical="center"/>
    </xf>
    <xf numFmtId="0" fontId="126" fillId="0" borderId="70" xfId="95" applyFont="1" applyBorder="1" applyAlignment="1">
      <alignment horizontal="center" vertical="center"/>
    </xf>
    <xf numFmtId="0" fontId="126" fillId="0" borderId="26" xfId="95" applyFont="1" applyBorder="1" applyAlignment="1">
      <alignment horizontal="center" vertical="center"/>
    </xf>
    <xf numFmtId="0" fontId="126" fillId="0" borderId="52" xfId="95" applyFont="1" applyBorder="1" applyAlignment="1">
      <alignment horizontal="center" vertical="center"/>
    </xf>
    <xf numFmtId="0" fontId="126" fillId="0" borderId="129" xfId="95" applyFont="1" applyBorder="1" applyAlignment="1">
      <alignment horizontal="center" vertical="center" wrapText="1"/>
    </xf>
    <xf numFmtId="0" fontId="126" fillId="0" borderId="63" xfId="95" applyFont="1" applyBorder="1" applyAlignment="1">
      <alignment horizontal="center" vertical="center" wrapText="1"/>
    </xf>
    <xf numFmtId="0" fontId="126" fillId="0" borderId="66" xfId="95" applyFont="1" applyBorder="1" applyAlignment="1">
      <alignment horizontal="center" vertical="center" wrapText="1"/>
    </xf>
    <xf numFmtId="0" fontId="134" fillId="69" borderId="37" xfId="95" applyFont="1" applyFill="1" applyBorder="1" applyAlignment="1">
      <alignment horizontal="center" vertical="center" wrapText="1"/>
    </xf>
    <xf numFmtId="0" fontId="134" fillId="69" borderId="73" xfId="95" applyFont="1" applyFill="1" applyBorder="1" applyAlignment="1">
      <alignment horizontal="center" vertical="center" wrapText="1"/>
    </xf>
    <xf numFmtId="0" fontId="134" fillId="70" borderId="130" xfId="95" applyFont="1" applyFill="1" applyBorder="1" applyAlignment="1">
      <alignment horizontal="center" vertical="center" wrapText="1"/>
    </xf>
    <xf numFmtId="0" fontId="134" fillId="70" borderId="73" xfId="95" applyFont="1" applyFill="1" applyBorder="1" applyAlignment="1">
      <alignment horizontal="center" vertical="center" wrapText="1"/>
    </xf>
    <xf numFmtId="0" fontId="126" fillId="70" borderId="21" xfId="95" applyFont="1" applyFill="1" applyBorder="1" applyAlignment="1">
      <alignment horizontal="center" vertical="center"/>
    </xf>
    <xf numFmtId="0" fontId="126" fillId="70" borderId="65" xfId="95" applyFont="1" applyFill="1" applyBorder="1" applyAlignment="1">
      <alignment horizontal="center" vertical="center"/>
    </xf>
    <xf numFmtId="0" fontId="132" fillId="0" borderId="55" xfId="95" applyFont="1" applyBorder="1" applyAlignment="1">
      <alignment horizontal="center" vertical="center" wrapText="1"/>
    </xf>
    <xf numFmtId="0" fontId="127" fillId="0" borderId="0" xfId="95" applyFont="1" applyAlignment="1">
      <alignment horizontal="center" vertical="center"/>
    </xf>
    <xf numFmtId="0" fontId="130" fillId="0" borderId="0" xfId="95" applyFont="1" applyAlignment="1">
      <alignment horizontal="center"/>
    </xf>
    <xf numFmtId="0" fontId="131" fillId="0" borderId="0" xfId="95" applyFont="1" applyAlignment="1">
      <alignment horizontal="center"/>
    </xf>
    <xf numFmtId="0" fontId="126" fillId="0" borderId="0" xfId="95" applyFont="1" applyAlignment="1">
      <alignment horizontal="center"/>
    </xf>
    <xf numFmtId="0" fontId="3" fillId="0" borderId="0" xfId="39" applyFont="1" applyAlignment="1" applyProtection="1">
      <alignment horizontal="center" wrapText="1"/>
      <protection locked="0"/>
    </xf>
    <xf numFmtId="0" fontId="64" fillId="0" borderId="20" xfId="39" applyFont="1" applyBorder="1" applyAlignment="1" applyProtection="1">
      <alignment horizontal="center" vertical="center"/>
      <protection locked="0"/>
    </xf>
    <xf numFmtId="0" fontId="6" fillId="25" borderId="76" xfId="0" applyFont="1" applyFill="1" applyBorder="1" applyAlignment="1">
      <alignment horizontal="center" vertical="center"/>
    </xf>
    <xf numFmtId="0" fontId="6" fillId="25" borderId="44" xfId="0" applyFont="1" applyFill="1" applyBorder="1" applyAlignment="1">
      <alignment horizontal="center" vertical="center"/>
    </xf>
    <xf numFmtId="0" fontId="6" fillId="25" borderId="43" xfId="0" applyFont="1" applyFill="1" applyBorder="1" applyAlignment="1">
      <alignment horizontal="center" vertical="center"/>
    </xf>
    <xf numFmtId="0" fontId="102" fillId="0" borderId="41" xfId="0" applyFont="1" applyBorder="1" applyAlignment="1" applyProtection="1">
      <alignment horizontal="left" vertical="center"/>
      <protection locked="0"/>
    </xf>
    <xf numFmtId="0" fontId="103" fillId="0" borderId="44" xfId="0" applyFont="1" applyBorder="1" applyAlignment="1" applyProtection="1">
      <alignment vertical="center"/>
      <protection locked="0"/>
    </xf>
    <xf numFmtId="0" fontId="103" fillId="0" borderId="46" xfId="0" applyFont="1" applyBorder="1" applyAlignment="1" applyProtection="1">
      <alignment vertical="center"/>
      <protection locked="0"/>
    </xf>
    <xf numFmtId="0" fontId="102" fillId="0" borderId="40" xfId="0" applyFont="1" applyBorder="1" applyAlignment="1" applyProtection="1">
      <alignment horizontal="left" vertical="center"/>
      <protection locked="0"/>
    </xf>
    <xf numFmtId="0" fontId="103" fillId="0" borderId="10" xfId="0" applyFont="1" applyBorder="1" applyAlignment="1" applyProtection="1">
      <alignment vertical="center"/>
      <protection locked="0"/>
    </xf>
    <xf numFmtId="0" fontId="103" fillId="0" borderId="21" xfId="0" applyFont="1" applyBorder="1" applyAlignment="1" applyProtection="1">
      <alignment vertical="center"/>
      <protection locked="0"/>
    </xf>
    <xf numFmtId="0" fontId="29" fillId="0" borderId="0" xfId="0" applyFont="1" applyAlignment="1">
      <alignment horizontal="center"/>
    </xf>
    <xf numFmtId="0" fontId="102" fillId="0" borderId="44" xfId="0" applyFont="1" applyBorder="1" applyAlignment="1" applyProtection="1">
      <alignment horizontal="left" vertical="center"/>
      <protection locked="0"/>
    </xf>
    <xf numFmtId="0" fontId="102" fillId="0" borderId="46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center" vertical="top" shrinkToFit="1"/>
      <protection locked="0"/>
    </xf>
    <xf numFmtId="0" fontId="6" fillId="0" borderId="18" xfId="0" applyFont="1" applyBorder="1" applyAlignment="1" applyProtection="1">
      <alignment horizontal="center" vertical="top" shrinkToFit="1"/>
      <protection locked="0"/>
    </xf>
    <xf numFmtId="0" fontId="24" fillId="0" borderId="1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26" fillId="0" borderId="0" xfId="0" applyFont="1" applyAlignment="1">
      <alignment horizontal="left" wrapText="1"/>
    </xf>
    <xf numFmtId="0" fontId="23" fillId="0" borderId="1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25" xfId="0" quotePrefix="1" applyFont="1" applyBorder="1" applyAlignment="1">
      <alignment horizontal="center" vertical="center"/>
    </xf>
    <xf numFmtId="0" fontId="7" fillId="0" borderId="55" xfId="0" applyFont="1" applyBorder="1" applyAlignment="1">
      <alignment horizontal="center"/>
    </xf>
    <xf numFmtId="0" fontId="18" fillId="0" borderId="2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35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10" fillId="0" borderId="41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8" fillId="0" borderId="6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73" xfId="0" applyFont="1" applyBorder="1" applyAlignment="1">
      <alignment horizontal="center"/>
    </xf>
    <xf numFmtId="0" fontId="19" fillId="0" borderId="4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36" fillId="0" borderId="0" xfId="0" applyFont="1" applyAlignment="1">
      <alignment horizontal="left" wrapText="1"/>
    </xf>
    <xf numFmtId="0" fontId="40" fillId="0" borderId="0" xfId="0" applyFont="1" applyAlignment="1">
      <alignment horizontal="center" vertical="center"/>
    </xf>
    <xf numFmtId="0" fontId="102" fillId="0" borderId="44" xfId="0" applyFont="1" applyBorder="1" applyAlignment="1" applyProtection="1">
      <alignment horizontal="center" vertical="center"/>
      <protection locked="0"/>
    </xf>
    <xf numFmtId="0" fontId="102" fillId="0" borderId="43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02" fillId="0" borderId="43" xfId="0" applyFont="1" applyBorder="1" applyAlignment="1" applyProtection="1">
      <alignment horizontal="left" vertical="center"/>
      <protection locked="0"/>
    </xf>
    <xf numFmtId="0" fontId="35" fillId="0" borderId="22" xfId="0" applyFont="1" applyBorder="1" applyAlignment="1">
      <alignment horizontal="right" vertical="center"/>
    </xf>
    <xf numFmtId="0" fontId="18" fillId="0" borderId="20" xfId="0" applyFont="1" applyBorder="1" applyAlignment="1" applyProtection="1">
      <alignment horizontal="center"/>
      <protection locked="0"/>
    </xf>
    <xf numFmtId="0" fontId="96" fillId="0" borderId="0" xfId="0" applyFont="1" applyAlignment="1">
      <alignment horizontal="center"/>
    </xf>
    <xf numFmtId="0" fontId="18" fillId="0" borderId="22" xfId="0" applyFont="1" applyBorder="1" applyAlignment="1" applyProtection="1">
      <alignment horizontal="center"/>
      <protection locked="0"/>
    </xf>
    <xf numFmtId="0" fontId="96" fillId="0" borderId="22" xfId="0" applyFont="1" applyBorder="1" applyAlignment="1">
      <alignment horizontal="center"/>
    </xf>
    <xf numFmtId="0" fontId="96" fillId="0" borderId="68" xfId="0" applyFont="1" applyBorder="1" applyAlignment="1">
      <alignment horizontal="center"/>
    </xf>
    <xf numFmtId="0" fontId="96" fillId="0" borderId="54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5" fillId="0" borderId="34" xfId="0" applyFont="1" applyBorder="1" applyAlignment="1">
      <alignment horizontal="center" vertical="center"/>
    </xf>
    <xf numFmtId="0" fontId="6" fillId="0" borderId="49" xfId="0" applyFont="1" applyBorder="1" applyAlignment="1" applyProtection="1">
      <alignment horizontal="center" vertical="center"/>
      <protection locked="0"/>
    </xf>
    <xf numFmtId="0" fontId="96" fillId="0" borderId="22" xfId="0" applyFont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14" fillId="0" borderId="15" xfId="0" applyFont="1" applyBorder="1" applyAlignment="1">
      <alignment horizontal="left" vertical="center" wrapText="1"/>
    </xf>
    <xf numFmtId="0" fontId="11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 wrapText="1"/>
    </xf>
    <xf numFmtId="0" fontId="23" fillId="0" borderId="25" xfId="0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02" fillId="0" borderId="37" xfId="38" applyFont="1" applyBorder="1" applyAlignment="1" applyProtection="1">
      <alignment horizontal="center" vertical="center"/>
      <protection locked="0"/>
    </xf>
    <xf numFmtId="0" fontId="103" fillId="0" borderId="37" xfId="38" applyFont="1" applyBorder="1" applyAlignment="1" applyProtection="1">
      <alignment horizontal="center" vertical="center"/>
      <protection locked="0"/>
    </xf>
    <xf numFmtId="0" fontId="103" fillId="0" borderId="73" xfId="38" applyFont="1" applyBorder="1" applyAlignment="1" applyProtection="1">
      <alignment horizontal="center" vertical="center"/>
      <protection locked="0"/>
    </xf>
    <xf numFmtId="0" fontId="102" fillId="0" borderId="41" xfId="41" applyFont="1" applyBorder="1" applyAlignment="1" applyProtection="1">
      <alignment vertical="center"/>
      <protection locked="0"/>
    </xf>
    <xf numFmtId="0" fontId="103" fillId="0" borderId="44" xfId="38" applyFont="1" applyBorder="1" applyAlignment="1" applyProtection="1">
      <alignment vertical="center"/>
      <protection locked="0"/>
    </xf>
    <xf numFmtId="0" fontId="103" fillId="0" borderId="43" xfId="38" applyFont="1" applyBorder="1" applyAlignment="1" applyProtection="1">
      <alignment vertical="center"/>
      <protection locked="0"/>
    </xf>
    <xf numFmtId="0" fontId="35" fillId="0" borderId="0" xfId="0" applyFont="1" applyAlignment="1" applyProtection="1">
      <alignment horizontal="left"/>
      <protection locked="0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9" fillId="0" borderId="0" xfId="41" applyFont="1" applyAlignment="1">
      <alignment horizontal="center" vertical="center"/>
    </xf>
    <xf numFmtId="0" fontId="9" fillId="0" borderId="25" xfId="41" applyFont="1" applyBorder="1" applyAlignment="1">
      <alignment horizontal="center" vertical="center"/>
    </xf>
    <xf numFmtId="0" fontId="23" fillId="0" borderId="0" xfId="38" applyFont="1" applyAlignment="1">
      <alignment horizontal="center"/>
    </xf>
    <xf numFmtId="0" fontId="0" fillId="0" borderId="0" xfId="0" applyAlignment="1">
      <alignment horizontal="right"/>
    </xf>
    <xf numFmtId="0" fontId="103" fillId="0" borderId="44" xfId="38" applyFont="1" applyBorder="1" applyAlignment="1" applyProtection="1">
      <alignment horizontal="center" vertical="center"/>
      <protection locked="0"/>
    </xf>
    <xf numFmtId="0" fontId="103" fillId="0" borderId="43" xfId="38" applyFont="1" applyBorder="1" applyAlignment="1" applyProtection="1">
      <alignment horizontal="center" vertical="center"/>
      <protection locked="0"/>
    </xf>
    <xf numFmtId="0" fontId="9" fillId="0" borderId="22" xfId="41" applyFont="1" applyBorder="1" applyAlignment="1">
      <alignment horizontal="center" vertical="center"/>
    </xf>
    <xf numFmtId="0" fontId="9" fillId="0" borderId="54" xfId="41" applyFont="1" applyBorder="1" applyAlignment="1">
      <alignment horizontal="center" vertical="center"/>
    </xf>
    <xf numFmtId="0" fontId="9" fillId="0" borderId="0" xfId="41" applyFont="1" applyAlignment="1">
      <alignment vertical="top"/>
    </xf>
    <xf numFmtId="0" fontId="7" fillId="0" borderId="0" xfId="38" applyFont="1" applyAlignment="1">
      <alignment vertical="top"/>
    </xf>
    <xf numFmtId="0" fontId="7" fillId="0" borderId="48" xfId="38" applyFont="1" applyBorder="1" applyAlignment="1">
      <alignment vertical="top"/>
    </xf>
    <xf numFmtId="0" fontId="31" fillId="0" borderId="10" xfId="41" applyFont="1" applyBorder="1" applyAlignment="1">
      <alignment horizontal="center" vertical="center"/>
    </xf>
    <xf numFmtId="0" fontId="31" fillId="0" borderId="21" xfId="41" applyFont="1" applyBorder="1" applyAlignment="1">
      <alignment horizontal="center" vertical="center"/>
    </xf>
    <xf numFmtId="0" fontId="31" fillId="0" borderId="45" xfId="41" applyFont="1" applyBorder="1" applyAlignment="1">
      <alignment horizontal="center" vertical="center"/>
    </xf>
    <xf numFmtId="0" fontId="31" fillId="0" borderId="40" xfId="41" applyFont="1" applyBorder="1" applyAlignment="1">
      <alignment horizontal="center" vertical="center"/>
    </xf>
    <xf numFmtId="0" fontId="9" fillId="0" borderId="28" xfId="41" applyFont="1" applyBorder="1" applyAlignment="1">
      <alignment horizontal="center" vertical="center"/>
    </xf>
    <xf numFmtId="0" fontId="9" fillId="0" borderId="68" xfId="41" applyFont="1" applyBorder="1" applyAlignment="1">
      <alignment horizontal="center" vertical="center"/>
    </xf>
    <xf numFmtId="0" fontId="18" fillId="0" borderId="14" xfId="0" applyFont="1" applyBorder="1" applyAlignment="1" applyProtection="1">
      <alignment horizontal="center"/>
      <protection locked="0"/>
    </xf>
    <xf numFmtId="0" fontId="96" fillId="0" borderId="25" xfId="0" applyFont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39" fillId="0" borderId="0" xfId="0" applyFont="1" applyAlignment="1">
      <alignment horizontal="center"/>
    </xf>
    <xf numFmtId="0" fontId="118" fillId="0" borderId="25" xfId="0" applyFont="1" applyBorder="1" applyAlignment="1">
      <alignment horizontal="center"/>
    </xf>
    <xf numFmtId="0" fontId="43" fillId="0" borderId="0" xfId="0" quotePrefix="1" applyFont="1" applyAlignment="1">
      <alignment horizontal="left" vertical="top" wrapText="1"/>
    </xf>
    <xf numFmtId="0" fontId="43" fillId="0" borderId="0" xfId="0" applyFont="1" applyAlignment="1">
      <alignment vertical="top" wrapText="1"/>
    </xf>
    <xf numFmtId="0" fontId="94" fillId="0" borderId="0" xfId="0" quotePrefix="1" applyFont="1" applyAlignment="1">
      <alignment vertical="top" wrapText="1"/>
    </xf>
    <xf numFmtId="0" fontId="43" fillId="0" borderId="0" xfId="0" applyFont="1" applyAlignment="1">
      <alignment horizontal="left" vertical="top" wrapText="1"/>
    </xf>
    <xf numFmtId="0" fontId="18" fillId="25" borderId="41" xfId="0" applyFont="1" applyFill="1" applyBorder="1" applyAlignment="1">
      <alignment horizontal="center" vertical="center"/>
    </xf>
    <xf numFmtId="0" fontId="18" fillId="25" borderId="44" xfId="0" applyFont="1" applyFill="1" applyBorder="1" applyAlignment="1">
      <alignment horizontal="center" vertical="center"/>
    </xf>
    <xf numFmtId="0" fontId="18" fillId="25" borderId="46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4" fillId="0" borderId="0" xfId="0" quotePrefix="1" applyFont="1" applyAlignment="1">
      <alignment horizontal="left" vertical="top" wrapText="1"/>
    </xf>
    <xf numFmtId="0" fontId="43" fillId="0" borderId="0" xfId="0" quotePrefix="1" applyFont="1" applyAlignment="1">
      <alignment horizontal="left"/>
    </xf>
    <xf numFmtId="0" fontId="43" fillId="0" borderId="0" xfId="0" applyFont="1" applyAlignment="1"/>
    <xf numFmtId="0" fontId="43" fillId="0" borderId="0" xfId="0" quotePrefix="1" applyFont="1" applyAlignment="1"/>
    <xf numFmtId="0" fontId="43" fillId="0" borderId="0" xfId="0" applyFont="1" applyAlignment="1">
      <alignment horizontal="left"/>
    </xf>
    <xf numFmtId="0" fontId="24" fillId="0" borderId="23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0" xfId="0" quotePrefix="1" applyFont="1" applyAlignment="1">
      <alignment horizontal="left"/>
    </xf>
    <xf numFmtId="0" fontId="24" fillId="0" borderId="0" xfId="0" applyFont="1" applyAlignment="1">
      <alignment horizontal="center"/>
    </xf>
    <xf numFmtId="0" fontId="43" fillId="0" borderId="48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48" xfId="0" applyFont="1" applyBorder="1" applyAlignment="1"/>
    <xf numFmtId="0" fontId="24" fillId="0" borderId="15" xfId="0" applyFont="1" applyBorder="1" applyAlignment="1">
      <alignment horizontal="center"/>
    </xf>
    <xf numFmtId="0" fontId="43" fillId="0" borderId="35" xfId="0" applyFont="1" applyBorder="1" applyAlignment="1"/>
    <xf numFmtId="0" fontId="23" fillId="0" borderId="0" xfId="0" applyFont="1" applyAlignment="1">
      <alignment horizontal="center"/>
    </xf>
    <xf numFmtId="0" fontId="24" fillId="0" borderId="4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68" xfId="0" applyFont="1" applyBorder="1" applyAlignment="1">
      <alignment horizontal="center"/>
    </xf>
    <xf numFmtId="0" fontId="118" fillId="0" borderId="21" xfId="0" applyFont="1" applyBorder="1" applyAlignment="1">
      <alignment horizontal="center" vertical="center" wrapText="1"/>
    </xf>
    <xf numFmtId="0" fontId="118" fillId="0" borderId="54" xfId="0" applyFont="1" applyBorder="1" applyAlignment="1">
      <alignment horizontal="center" vertical="center" wrapText="1"/>
    </xf>
    <xf numFmtId="0" fontId="118" fillId="0" borderId="23" xfId="0" applyFont="1" applyBorder="1" applyAlignment="1">
      <alignment horizontal="center" vertical="center" wrapText="1"/>
    </xf>
    <xf numFmtId="0" fontId="118" fillId="0" borderId="18" xfId="0" applyFont="1" applyBorder="1" applyAlignment="1">
      <alignment horizontal="center" vertical="center" wrapText="1"/>
    </xf>
    <xf numFmtId="0" fontId="118" fillId="0" borderId="24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118" fillId="0" borderId="0" xfId="0" applyFont="1" applyAlignment="1">
      <alignment horizontal="center"/>
    </xf>
    <xf numFmtId="0" fontId="147" fillId="0" borderId="48" xfId="0" applyFont="1" applyBorder="1" applyAlignment="1">
      <alignment horizontal="center"/>
    </xf>
    <xf numFmtId="0" fontId="147" fillId="0" borderId="0" xfId="0" applyFont="1" applyAlignment="1">
      <alignment horizontal="center"/>
    </xf>
    <xf numFmtId="0" fontId="147" fillId="0" borderId="48" xfId="0" applyFont="1" applyBorder="1" applyAlignment="1"/>
    <xf numFmtId="0" fontId="148" fillId="0" borderId="0" xfId="0" applyFont="1" applyAlignment="1">
      <alignment horizontal="center"/>
    </xf>
    <xf numFmtId="0" fontId="118" fillId="0" borderId="33" xfId="0" applyFont="1" applyBorder="1" applyAlignment="1">
      <alignment horizontal="center" vertical="center"/>
    </xf>
    <xf numFmtId="0" fontId="118" fillId="0" borderId="15" xfId="0" applyFont="1" applyBorder="1" applyAlignment="1">
      <alignment horizontal="center" vertical="center"/>
    </xf>
    <xf numFmtId="0" fontId="118" fillId="0" borderId="35" xfId="0" applyFont="1" applyBorder="1" applyAlignment="1">
      <alignment horizontal="center" vertical="center"/>
    </xf>
    <xf numFmtId="0" fontId="118" fillId="0" borderId="28" xfId="0" applyFont="1" applyBorder="1" applyAlignment="1">
      <alignment horizontal="center" vertical="center"/>
    </xf>
    <xf numFmtId="0" fontId="118" fillId="0" borderId="22" xfId="0" applyFont="1" applyBorder="1" applyAlignment="1">
      <alignment horizontal="center" vertical="center"/>
    </xf>
    <xf numFmtId="0" fontId="118" fillId="0" borderId="68" xfId="0" applyFont="1" applyBorder="1" applyAlignment="1">
      <alignment horizontal="center" vertical="center"/>
    </xf>
    <xf numFmtId="0" fontId="147" fillId="0" borderId="0" xfId="0" quotePrefix="1" applyFont="1" applyAlignment="1">
      <alignment horizontal="left" vertical="top" wrapText="1"/>
    </xf>
    <xf numFmtId="0" fontId="147" fillId="0" borderId="0" xfId="0" applyFont="1" applyAlignment="1">
      <alignment horizontal="left" vertical="top" wrapText="1"/>
    </xf>
    <xf numFmtId="0" fontId="147" fillId="0" borderId="0" xfId="0" applyFont="1" applyAlignment="1">
      <alignment vertical="top" wrapText="1"/>
    </xf>
    <xf numFmtId="0" fontId="147" fillId="0" borderId="0" xfId="0" quotePrefix="1" applyFont="1" applyAlignment="1">
      <alignment vertical="top" wrapText="1"/>
    </xf>
    <xf numFmtId="0" fontId="118" fillId="33" borderId="41" xfId="0" applyFont="1" applyFill="1" applyBorder="1" applyAlignment="1">
      <alignment horizontal="left" vertical="center" wrapText="1"/>
    </xf>
    <xf numFmtId="0" fontId="118" fillId="33" borderId="44" xfId="0" applyFont="1" applyFill="1" applyBorder="1" applyAlignment="1">
      <alignment horizontal="left" vertical="center" wrapText="1"/>
    </xf>
    <xf numFmtId="0" fontId="118" fillId="33" borderId="43" xfId="0" applyFont="1" applyFill="1" applyBorder="1" applyAlignment="1">
      <alignment horizontal="left" vertical="center" wrapText="1"/>
    </xf>
    <xf numFmtId="0" fontId="152" fillId="0" borderId="15" xfId="0" applyFont="1" applyBorder="1" applyAlignment="1">
      <alignment horizontal="left" vertical="center" wrapText="1"/>
    </xf>
    <xf numFmtId="0" fontId="152" fillId="0" borderId="0" xfId="0" applyFont="1" applyAlignment="1">
      <alignment horizontal="left" vertical="center" wrapText="1"/>
    </xf>
  </cellXfs>
  <cellStyles count="96">
    <cellStyle name="20% - Accent1" xfId="1" builtinId="30" customBuiltin="1"/>
    <cellStyle name="20% - Accent1 2" xfId="67" xr:uid="{00000000-0005-0000-0000-000001000000}"/>
    <cellStyle name="20% - Accent2" xfId="2" builtinId="34" customBuiltin="1"/>
    <cellStyle name="20% - Accent2 2" xfId="71" xr:uid="{00000000-0005-0000-0000-000003000000}"/>
    <cellStyle name="20% - Accent3" xfId="3" builtinId="38" customBuiltin="1"/>
    <cellStyle name="20% - Accent3 2" xfId="75" xr:uid="{00000000-0005-0000-0000-000005000000}"/>
    <cellStyle name="20% - Accent4" xfId="4" builtinId="42" customBuiltin="1"/>
    <cellStyle name="20% - Accent4 2" xfId="79" xr:uid="{00000000-0005-0000-0000-000007000000}"/>
    <cellStyle name="20% - Accent5" xfId="5" builtinId="46" customBuiltin="1"/>
    <cellStyle name="20% - Accent5 2" xfId="83" xr:uid="{00000000-0005-0000-0000-000009000000}"/>
    <cellStyle name="20% - Accent6" xfId="6" builtinId="50" customBuiltin="1"/>
    <cellStyle name="20% - Accent6 2" xfId="87" xr:uid="{00000000-0005-0000-0000-00000B000000}"/>
    <cellStyle name="40% - Accent1" xfId="7" builtinId="31" customBuiltin="1"/>
    <cellStyle name="40% - Accent1 2" xfId="68" xr:uid="{00000000-0005-0000-0000-00000D000000}"/>
    <cellStyle name="40% - Accent2" xfId="8" builtinId="35" customBuiltin="1"/>
    <cellStyle name="40% - Accent2 2" xfId="72" xr:uid="{00000000-0005-0000-0000-00000F000000}"/>
    <cellStyle name="40% - Accent3" xfId="9" builtinId="39" customBuiltin="1"/>
    <cellStyle name="40% - Accent3 2" xfId="76" xr:uid="{00000000-0005-0000-0000-000011000000}"/>
    <cellStyle name="40% - Accent4" xfId="10" builtinId="43" customBuiltin="1"/>
    <cellStyle name="40% - Accent4 2" xfId="80" xr:uid="{00000000-0005-0000-0000-000013000000}"/>
    <cellStyle name="40% - Accent5" xfId="11" builtinId="47" customBuiltin="1"/>
    <cellStyle name="40% - Accent5 2" xfId="84" xr:uid="{00000000-0005-0000-0000-000015000000}"/>
    <cellStyle name="40% - Accent6" xfId="12" builtinId="51" customBuiltin="1"/>
    <cellStyle name="40% - Accent6 2" xfId="88" xr:uid="{00000000-0005-0000-0000-000017000000}"/>
    <cellStyle name="60% - Accent1" xfId="13" builtinId="32" customBuiltin="1"/>
    <cellStyle name="60% - Accent1 2" xfId="69" xr:uid="{00000000-0005-0000-0000-000019000000}"/>
    <cellStyle name="60% - Accent2" xfId="14" builtinId="36" customBuiltin="1"/>
    <cellStyle name="60% - Accent2 2" xfId="73" xr:uid="{00000000-0005-0000-0000-00001B000000}"/>
    <cellStyle name="60% - Accent3" xfId="15" builtinId="40" customBuiltin="1"/>
    <cellStyle name="60% - Accent3 2" xfId="77" xr:uid="{00000000-0005-0000-0000-00001D000000}"/>
    <cellStyle name="60% - Accent4" xfId="16" builtinId="44" customBuiltin="1"/>
    <cellStyle name="60% - Accent4 2" xfId="81" xr:uid="{00000000-0005-0000-0000-00001F000000}"/>
    <cellStyle name="60% - Accent5" xfId="17" builtinId="48" customBuiltin="1"/>
    <cellStyle name="60% - Accent5 2" xfId="85" xr:uid="{00000000-0005-0000-0000-000021000000}"/>
    <cellStyle name="60% - Accent6" xfId="18" builtinId="52" customBuiltin="1"/>
    <cellStyle name="60% - Accent6 2" xfId="89" xr:uid="{00000000-0005-0000-0000-000023000000}"/>
    <cellStyle name="Accent1" xfId="19" builtinId="29" customBuiltin="1"/>
    <cellStyle name="Accent1 2" xfId="66" xr:uid="{00000000-0005-0000-0000-000025000000}"/>
    <cellStyle name="Accent2" xfId="20" builtinId="33" customBuiltin="1"/>
    <cellStyle name="Accent2 2" xfId="70" xr:uid="{00000000-0005-0000-0000-000027000000}"/>
    <cellStyle name="Accent3" xfId="21" builtinId="37" customBuiltin="1"/>
    <cellStyle name="Accent3 2" xfId="74" xr:uid="{00000000-0005-0000-0000-000029000000}"/>
    <cellStyle name="Accent4" xfId="22" builtinId="41" customBuiltin="1"/>
    <cellStyle name="Accent4 2" xfId="78" xr:uid="{00000000-0005-0000-0000-00002B000000}"/>
    <cellStyle name="Accent5" xfId="23" builtinId="45" customBuiltin="1"/>
    <cellStyle name="Accent5 2" xfId="82" xr:uid="{00000000-0005-0000-0000-00002D000000}"/>
    <cellStyle name="Accent6" xfId="24" builtinId="49" customBuiltin="1"/>
    <cellStyle name="Accent6 2" xfId="86" xr:uid="{00000000-0005-0000-0000-00002F000000}"/>
    <cellStyle name="Bad" xfId="25" builtinId="27" customBuiltin="1"/>
    <cellStyle name="Bad 2" xfId="55" xr:uid="{00000000-0005-0000-0000-000031000000}"/>
    <cellStyle name="Calculation" xfId="26" builtinId="22" customBuiltin="1"/>
    <cellStyle name="Calculation 2" xfId="59" xr:uid="{00000000-0005-0000-0000-000033000000}"/>
    <cellStyle name="Check Cell" xfId="27" builtinId="23" customBuiltin="1"/>
    <cellStyle name="Check Cell 2" xfId="61" xr:uid="{00000000-0005-0000-0000-000035000000}"/>
    <cellStyle name="Explanatory Text" xfId="28" builtinId="53" customBuiltin="1"/>
    <cellStyle name="Explanatory Text 2" xfId="64" xr:uid="{00000000-0005-0000-0000-000037000000}"/>
    <cellStyle name="Good" xfId="29" builtinId="26" customBuiltin="1"/>
    <cellStyle name="Good 2" xfId="54" xr:uid="{00000000-0005-0000-0000-000039000000}"/>
    <cellStyle name="Heading 1" xfId="30" builtinId="16" customBuiltin="1"/>
    <cellStyle name="Heading 1 2" xfId="50" xr:uid="{00000000-0005-0000-0000-00003B000000}"/>
    <cellStyle name="Heading 2" xfId="31" builtinId="17" customBuiltin="1"/>
    <cellStyle name="Heading 2 2" xfId="51" xr:uid="{00000000-0005-0000-0000-00003D000000}"/>
    <cellStyle name="Heading 3" xfId="32" builtinId="18" customBuiltin="1"/>
    <cellStyle name="Heading 3 2" xfId="52" xr:uid="{00000000-0005-0000-0000-00003F000000}"/>
    <cellStyle name="Heading 4" xfId="33" builtinId="19" customBuiltin="1"/>
    <cellStyle name="Heading 4 2" xfId="53" xr:uid="{00000000-0005-0000-0000-000041000000}"/>
    <cellStyle name="Hyperlink" xfId="94" builtinId="8"/>
    <cellStyle name="Input" xfId="34" builtinId="20" customBuiltin="1"/>
    <cellStyle name="Input 2" xfId="57" xr:uid="{00000000-0005-0000-0000-000044000000}"/>
    <cellStyle name="Linked Cell" xfId="35" builtinId="24" customBuiltin="1"/>
    <cellStyle name="Linked Cell 2" xfId="60" xr:uid="{00000000-0005-0000-0000-000046000000}"/>
    <cellStyle name="Neutral" xfId="36" builtinId="28" customBuiltin="1"/>
    <cellStyle name="Neutral 2" xfId="56" xr:uid="{00000000-0005-0000-0000-000048000000}"/>
    <cellStyle name="Normal" xfId="0" builtinId="0"/>
    <cellStyle name="Normal 2" xfId="37" xr:uid="{00000000-0005-0000-0000-00004A000000}"/>
    <cellStyle name="Normal 2 2" xfId="91" xr:uid="{00000000-0005-0000-0000-00004B000000}"/>
    <cellStyle name="Normal 2 3" xfId="95" xr:uid="{A417EE80-DE93-4953-8EAA-E450D2D003BF}"/>
    <cellStyle name="Normal 3" xfId="48" xr:uid="{00000000-0005-0000-0000-00004C000000}"/>
    <cellStyle name="Normal 4" xfId="90" xr:uid="{00000000-0005-0000-0000-00004D000000}"/>
    <cellStyle name="Normal_ECE1" xfId="38" xr:uid="{00000000-0005-0000-0000-00004E000000}"/>
    <cellStyle name="Normal_JFSQ2001e" xfId="39" xr:uid="{00000000-0005-0000-0000-000050000000}"/>
    <cellStyle name="Normal_jqrev" xfId="40" xr:uid="{00000000-0005-0000-0000-000051000000}"/>
    <cellStyle name="Normal_Sheet1" xfId="93" xr:uid="{00000000-0005-0000-0000-000053000000}"/>
    <cellStyle name="Normal_Sheet2" xfId="92" xr:uid="{00000000-0005-0000-0000-000054000000}"/>
    <cellStyle name="Normal_YBFPQNEW" xfId="41" xr:uid="{00000000-0005-0000-0000-000055000000}"/>
    <cellStyle name="Note" xfId="42" builtinId="10" customBuiltin="1"/>
    <cellStyle name="Note 2" xfId="63" xr:uid="{00000000-0005-0000-0000-000057000000}"/>
    <cellStyle name="Output" xfId="43" builtinId="21" customBuiltin="1"/>
    <cellStyle name="Output 2" xfId="58" xr:uid="{00000000-0005-0000-0000-000059000000}"/>
    <cellStyle name="Percent" xfId="44" builtinId="5"/>
    <cellStyle name="Title" xfId="45" builtinId="15" customBuiltin="1"/>
    <cellStyle name="Title 2" xfId="49" xr:uid="{00000000-0005-0000-0000-00005C000000}"/>
    <cellStyle name="Total" xfId="46" builtinId="25" customBuiltin="1"/>
    <cellStyle name="Total 2" xfId="65" xr:uid="{00000000-0005-0000-0000-00005E000000}"/>
    <cellStyle name="Warning Text" xfId="47" builtinId="11" customBuiltin="1"/>
    <cellStyle name="Warning Text 2" xfId="62" xr:uid="{00000000-0005-0000-0000-000060000000}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b/>
        <i val="0"/>
        <condense val="0"/>
        <extend val="0"/>
      </font>
    </dxf>
    <dxf>
      <font>
        <b/>
        <i/>
        <condense val="0"/>
        <extend val="0"/>
      </font>
      <fill>
        <patternFill>
          <bgColor indexed="14"/>
        </patternFill>
      </fill>
    </dxf>
    <dxf>
      <font>
        <b/>
        <i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4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CC"/>
      <color rgb="FF800000"/>
      <color rgb="FF339966"/>
      <color rgb="FFEF5A53"/>
      <color rgb="FFF7DB35"/>
      <color rgb="FFF3F5AD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73081</xdr:rowOff>
    </xdr:from>
    <xdr:to>
      <xdr:col>8</xdr:col>
      <xdr:colOff>618067</xdr:colOff>
      <xdr:row>6</xdr:row>
      <xdr:rowOff>44433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A62761-1507-4610-94A0-42A6E347C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7406"/>
          <a:ext cx="5342467" cy="580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123825</xdr:rowOff>
    </xdr:from>
    <xdr:to>
      <xdr:col>1</xdr:col>
      <xdr:colOff>4217377</xdr:colOff>
      <xdr:row>3</xdr:row>
      <xdr:rowOff>131797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5BF9D1-17F5-49DA-9A0B-254B6C598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4560277" cy="550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70338</xdr:colOff>
      <xdr:row>1</xdr:row>
      <xdr:rowOff>32798</xdr:rowOff>
    </xdr:from>
    <xdr:to>
      <xdr:col>1</xdr:col>
      <xdr:colOff>4630615</xdr:colOff>
      <xdr:row>3</xdr:row>
      <xdr:rowOff>161664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96CCD7-C6A6-4BB7-BEC2-8733A243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046" y="196921"/>
          <a:ext cx="4560277" cy="550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139700</xdr:rowOff>
    </xdr:from>
    <xdr:to>
      <xdr:col>2</xdr:col>
      <xdr:colOff>753125</xdr:colOff>
      <xdr:row>4</xdr:row>
      <xdr:rowOff>146033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8D2F89-92B4-4376-9953-4BA0363DB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304800"/>
          <a:ext cx="5414025" cy="654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108857</xdr:rowOff>
    </xdr:from>
    <xdr:to>
      <xdr:col>3</xdr:col>
      <xdr:colOff>2376911</xdr:colOff>
      <xdr:row>4</xdr:row>
      <xdr:rowOff>109748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63ECF2-90A9-4B86-815D-98F40A074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15686"/>
          <a:ext cx="5414025" cy="654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188026</xdr:colOff>
      <xdr:row>2</xdr:row>
      <xdr:rowOff>178131</xdr:rowOff>
    </xdr:from>
    <xdr:to>
      <xdr:col>1</xdr:col>
      <xdr:colOff>4919220</xdr:colOff>
      <xdr:row>5</xdr:row>
      <xdr:rowOff>179021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6BBAE3-7995-41DF-8D48-2D8C5A9EB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6" y="583871"/>
          <a:ext cx="5414025" cy="654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</xdr:colOff>
      <xdr:row>2</xdr:row>
      <xdr:rowOff>22860</xdr:rowOff>
    </xdr:from>
    <xdr:to>
      <xdr:col>1</xdr:col>
      <xdr:colOff>5813531</xdr:colOff>
      <xdr:row>3</xdr:row>
      <xdr:rowOff>184859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228FC5-4D0F-4958-A612-ADAA7971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426720"/>
          <a:ext cx="5414025" cy="654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340661</xdr:colOff>
      <xdr:row>3</xdr:row>
      <xdr:rowOff>62755</xdr:rowOff>
    </xdr:from>
    <xdr:to>
      <xdr:col>1</xdr:col>
      <xdr:colOff>4947862</xdr:colOff>
      <xdr:row>5</xdr:row>
      <xdr:rowOff>140805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394152-5FC3-4C13-A100-69B7F89B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61" y="663390"/>
          <a:ext cx="5414025" cy="654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6</xdr:row>
      <xdr:rowOff>95250</xdr:rowOff>
    </xdr:to>
    <xdr:pic>
      <xdr:nvPicPr>
        <xdr:cNvPr id="24712" name="Picture 1">
          <a:extLst>
            <a:ext uri="{FF2B5EF4-FFF2-40B4-BE49-F238E27FC236}">
              <a16:creationId xmlns:a16="http://schemas.microsoft.com/office/drawing/2014/main" id="{00000000-0008-0000-1C00-000088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unece.org/forestry-timber/documents/2023/04/informal-documents/jfsq-2022-data-manual" TargetMode="External"/><Relationship Id="rId1" Type="http://schemas.openxmlformats.org/officeDocument/2006/relationships/hyperlink" Target="https://unece.org/forestry-timber/documents/2023/04/informal-documents/jfsq-2022-data-definition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fao.org/3/cb8216en/cb8216en.pdf" TargetMode="Externa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fao.org/3/cb8216en/cb8216en.pdf" TargetMode="External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36FC-88B0-42C8-9C65-AD9204936871}">
  <sheetPr>
    <tabColor rgb="FFFFFF00"/>
  </sheetPr>
  <dimension ref="B1:I35"/>
  <sheetViews>
    <sheetView zoomScale="90" zoomScaleNormal="90" workbookViewId="0">
      <selection activeCell="F43" sqref="F43"/>
    </sheetView>
  </sheetViews>
  <sheetFormatPr defaultRowHeight="12.5" x14ac:dyDescent="0.25"/>
  <cols>
    <col min="9" max="9" width="9.5" customWidth="1"/>
    <col min="10" max="10" width="12" customWidth="1"/>
  </cols>
  <sheetData>
    <row r="1" spans="2:9" ht="13" thickBot="1" x14ac:dyDescent="0.3"/>
    <row r="2" spans="2:9" x14ac:dyDescent="0.25">
      <c r="B2" s="1341"/>
      <c r="C2" s="1342"/>
      <c r="D2" s="1342"/>
      <c r="E2" s="1342"/>
      <c r="F2" s="1342"/>
      <c r="G2" s="1342"/>
      <c r="H2" s="1342"/>
      <c r="I2" s="1343"/>
    </row>
    <row r="3" spans="2:9" x14ac:dyDescent="0.25">
      <c r="B3" s="1344"/>
      <c r="I3" s="1345"/>
    </row>
    <row r="4" spans="2:9" x14ac:dyDescent="0.25">
      <c r="B4" s="1344"/>
      <c r="I4" s="1345"/>
    </row>
    <row r="5" spans="2:9" x14ac:dyDescent="0.25">
      <c r="B5" s="1344"/>
      <c r="I5" s="1345"/>
    </row>
    <row r="6" spans="2:9" x14ac:dyDescent="0.25">
      <c r="B6" s="1344"/>
      <c r="I6" s="1345"/>
    </row>
    <row r="7" spans="2:9" x14ac:dyDescent="0.25">
      <c r="B7" s="1344"/>
      <c r="I7" s="1345"/>
    </row>
    <row r="8" spans="2:9" x14ac:dyDescent="0.25">
      <c r="B8" s="1344"/>
      <c r="I8" s="1345"/>
    </row>
    <row r="9" spans="2:9" ht="24.5" x14ac:dyDescent="0.45">
      <c r="B9" s="1655" t="s">
        <v>0</v>
      </c>
      <c r="C9" s="1656"/>
      <c r="D9" s="1656"/>
      <c r="E9" s="1656"/>
      <c r="F9" s="1656"/>
      <c r="G9" s="1656"/>
      <c r="H9" s="1656"/>
      <c r="I9" s="1657"/>
    </row>
    <row r="10" spans="2:9" x14ac:dyDescent="0.25">
      <c r="B10" s="1344"/>
      <c r="I10" s="1345"/>
    </row>
    <row r="11" spans="2:9" ht="24.5" x14ac:dyDescent="0.45">
      <c r="B11" s="1344"/>
      <c r="E11" s="1658">
        <v>2022</v>
      </c>
      <c r="F11" s="1658"/>
      <c r="I11" s="1345"/>
    </row>
    <row r="12" spans="2:9" x14ac:dyDescent="0.25">
      <c r="B12" s="1344"/>
      <c r="I12" s="1345"/>
    </row>
    <row r="13" spans="2:9" ht="15.5" x14ac:dyDescent="0.25">
      <c r="B13" s="1344"/>
      <c r="C13" s="1659" t="s">
        <v>1</v>
      </c>
      <c r="D13" s="1659"/>
      <c r="E13" s="1659"/>
      <c r="F13" s="1659"/>
      <c r="G13" s="1659"/>
      <c r="H13" s="1659"/>
      <c r="I13" s="1345"/>
    </row>
    <row r="14" spans="2:9" x14ac:dyDescent="0.25">
      <c r="B14" s="1344"/>
      <c r="I14" s="1345"/>
    </row>
    <row r="15" spans="2:9" x14ac:dyDescent="0.25">
      <c r="B15" s="1344"/>
      <c r="I15" s="1345"/>
    </row>
    <row r="16" spans="2:9" ht="13" x14ac:dyDescent="0.25">
      <c r="B16" s="1344"/>
      <c r="D16" t="s">
        <v>2</v>
      </c>
      <c r="G16" s="1346"/>
      <c r="I16" s="1345"/>
    </row>
    <row r="17" spans="2:9" x14ac:dyDescent="0.25">
      <c r="B17" s="1344"/>
      <c r="I17" s="1345"/>
    </row>
    <row r="18" spans="2:9" x14ac:dyDescent="0.25">
      <c r="B18" s="1344"/>
      <c r="D18" t="s">
        <v>3</v>
      </c>
      <c r="G18" s="1347">
        <v>2022</v>
      </c>
      <c r="H18" s="1348" t="s">
        <v>4</v>
      </c>
      <c r="I18" s="1349"/>
    </row>
    <row r="19" spans="2:9" ht="13" thickBot="1" x14ac:dyDescent="0.3">
      <c r="B19" s="1350"/>
      <c r="C19" s="1351"/>
      <c r="D19" s="1351"/>
      <c r="E19" s="1351"/>
      <c r="F19" s="1351"/>
      <c r="G19" s="1351"/>
      <c r="H19" s="1351"/>
      <c r="I19" s="1352"/>
    </row>
    <row r="22" spans="2:9" ht="13" x14ac:dyDescent="0.25">
      <c r="B22" s="1660" t="s">
        <v>5</v>
      </c>
      <c r="C22" s="1660"/>
      <c r="D22" s="1660"/>
      <c r="E22" s="1660"/>
      <c r="F22" s="1652"/>
      <c r="G22" s="1652"/>
      <c r="H22" s="1652"/>
      <c r="I22" s="1652"/>
    </row>
    <row r="23" spans="2:9" ht="13" x14ac:dyDescent="0.25">
      <c r="C23" s="1653" t="s">
        <v>6</v>
      </c>
      <c r="D23" s="1653"/>
      <c r="E23" s="1653"/>
      <c r="F23" s="1653"/>
      <c r="G23" s="1653"/>
      <c r="H23" s="1653"/>
      <c r="I23" s="1653"/>
    </row>
    <row r="24" spans="2:9" ht="13" x14ac:dyDescent="0.25">
      <c r="B24" s="1649" t="s">
        <v>7</v>
      </c>
      <c r="C24" s="1650"/>
      <c r="D24" s="1650"/>
      <c r="E24" s="1651"/>
      <c r="F24" s="1652"/>
      <c r="G24" s="1652"/>
      <c r="H24" s="1652"/>
      <c r="I24" s="1652"/>
    </row>
    <row r="25" spans="2:9" ht="13" x14ac:dyDescent="0.25">
      <c r="C25" s="1653" t="s">
        <v>6</v>
      </c>
      <c r="D25" s="1653"/>
      <c r="E25" s="1653"/>
      <c r="F25" s="1653"/>
      <c r="G25" s="1653"/>
      <c r="H25" s="1653"/>
      <c r="I25" s="1653"/>
    </row>
    <row r="26" spans="2:9" ht="13" x14ac:dyDescent="0.25">
      <c r="C26" s="1647" t="s">
        <v>8</v>
      </c>
      <c r="D26" s="1647"/>
      <c r="E26" s="1647"/>
      <c r="F26" s="1654"/>
      <c r="G26" s="1654"/>
      <c r="H26" s="1654"/>
      <c r="I26" s="1654"/>
    </row>
    <row r="27" spans="2:9" ht="13" x14ac:dyDescent="0.25">
      <c r="C27" s="1647" t="s">
        <v>9</v>
      </c>
      <c r="D27" s="1647"/>
      <c r="E27" s="1647"/>
      <c r="F27" s="1654"/>
      <c r="G27" s="1654"/>
      <c r="H27" s="1654"/>
      <c r="I27" s="1654"/>
    </row>
    <row r="28" spans="2:9" ht="13" x14ac:dyDescent="0.25">
      <c r="C28" s="1647" t="s">
        <v>10</v>
      </c>
      <c r="D28" s="1647"/>
      <c r="E28" s="1647"/>
      <c r="F28" s="1648"/>
      <c r="G28" s="1648"/>
      <c r="H28" s="1648"/>
      <c r="I28" s="1648"/>
    </row>
    <row r="31" spans="2:9" x14ac:dyDescent="0.25">
      <c r="B31" s="1353"/>
    </row>
    <row r="32" spans="2:9" x14ac:dyDescent="0.25">
      <c r="B32" s="1353"/>
    </row>
    <row r="35" spans="2:2" x14ac:dyDescent="0.25">
      <c r="B35" s="1353"/>
    </row>
  </sheetData>
  <mergeCells count="15">
    <mergeCell ref="C23:I23"/>
    <mergeCell ref="B9:I9"/>
    <mergeCell ref="E11:F11"/>
    <mergeCell ref="C13:H13"/>
    <mergeCell ref="B22:E22"/>
    <mergeCell ref="F22:I22"/>
    <mergeCell ref="C28:E28"/>
    <mergeCell ref="F28:I28"/>
    <mergeCell ref="B24:E24"/>
    <mergeCell ref="F24:I24"/>
    <mergeCell ref="C25:I25"/>
    <mergeCell ref="C26:E26"/>
    <mergeCell ref="F26:I26"/>
    <mergeCell ref="C27:E27"/>
    <mergeCell ref="F27:I27"/>
  </mergeCells>
  <dataValidations count="1">
    <dataValidation type="list" allowBlank="1" showInputMessage="1" showErrorMessage="1" sqref="G16" xr:uid="{0234E903-2478-44C7-8CB6-14978913FD3D}">
      <formula1>"AT,BE,BG,CA,CH,CY,CZ,DE,DK,EE,EL,ES,FI,FR,HR,HU,IE,IS,IT,LI,LT,LU,LV,MK,MT,NL,NO,PL,PT,RO,RU,SE,SI,SK,TR,UK,US"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55"/>
  </sheetPr>
  <dimension ref="A1:Y350"/>
  <sheetViews>
    <sheetView workbookViewId="0">
      <selection activeCell="H3" sqref="H3"/>
    </sheetView>
  </sheetViews>
  <sheetFormatPr defaultColWidth="9" defaultRowHeight="10" x14ac:dyDescent="0.2"/>
  <cols>
    <col min="1" max="1" width="3.25" style="112" bestFit="1" customWidth="1"/>
    <col min="2" max="2" width="5.75" style="112" bestFit="1" customWidth="1"/>
    <col min="3" max="3" width="3.75" style="112" bestFit="1" customWidth="1"/>
    <col min="4" max="4" width="7.75" style="112" bestFit="1" customWidth="1"/>
    <col min="5" max="5" width="7.08203125" style="112" bestFit="1" customWidth="1"/>
    <col min="6" max="10" width="6.25" style="120" bestFit="1" customWidth="1"/>
    <col min="11" max="12" width="8.75" style="118" bestFit="1" customWidth="1"/>
    <col min="13" max="13" width="2.08203125" style="112" customWidth="1"/>
    <col min="14" max="14" width="7.25" style="112" bestFit="1" customWidth="1"/>
    <col min="15" max="15" width="6.5" style="112" bestFit="1" customWidth="1"/>
    <col min="16" max="16" width="7.25" style="112" bestFit="1" customWidth="1"/>
    <col min="17" max="18" width="6.5" style="112" bestFit="1" customWidth="1"/>
    <col min="19" max="19" width="7.25" style="112" bestFit="1" customWidth="1"/>
    <col min="20" max="20" width="2.25" style="112" customWidth="1"/>
    <col min="21" max="21" width="4.5" style="112" bestFit="1" customWidth="1"/>
    <col min="22" max="25" width="3.75" style="112" bestFit="1" customWidth="1"/>
    <col min="26" max="16384" width="9" style="112"/>
  </cols>
  <sheetData>
    <row r="1" spans="1:25" x14ac:dyDescent="0.2">
      <c r="A1" s="116" t="s">
        <v>631</v>
      </c>
      <c r="B1" s="116" t="s">
        <v>632</v>
      </c>
      <c r="C1" s="164">
        <v>0.8</v>
      </c>
      <c r="D1" s="117" t="s">
        <v>633</v>
      </c>
      <c r="E1" s="164">
        <v>1.2</v>
      </c>
      <c r="U1" s="1863" t="s">
        <v>634</v>
      </c>
      <c r="V1" s="1863"/>
      <c r="W1" s="1863"/>
      <c r="X1" s="1863"/>
    </row>
    <row r="2" spans="1:25" x14ac:dyDescent="0.2">
      <c r="A2" s="112" t="s">
        <v>702</v>
      </c>
      <c r="B2" s="112" t="s">
        <v>636</v>
      </c>
      <c r="C2" s="112" t="s">
        <v>637</v>
      </c>
      <c r="D2" s="112" t="s">
        <v>311</v>
      </c>
      <c r="E2" s="113" t="s">
        <v>22</v>
      </c>
      <c r="F2" s="166" t="e">
        <f>$L$2-5</f>
        <v>#REF!</v>
      </c>
      <c r="G2" s="166" t="e">
        <f>$L$2-4</f>
        <v>#REF!</v>
      </c>
      <c r="H2" s="166" t="e">
        <f>$L$2-3</f>
        <v>#REF!</v>
      </c>
      <c r="I2" s="166" t="e">
        <f>$L$2-2</f>
        <v>#REF!</v>
      </c>
      <c r="J2" s="128" t="e">
        <f>$L$2-1</f>
        <v>#REF!</v>
      </c>
      <c r="K2" s="119" t="e">
        <f>$L$2-1</f>
        <v>#REF!</v>
      </c>
      <c r="L2" s="119" t="e">
        <f>#REF!</f>
        <v>#REF!</v>
      </c>
      <c r="M2" s="114"/>
      <c r="N2" s="165" t="e">
        <f t="shared" ref="N2:S2" si="0">CONCATENATE(RIGHT((F2),2),"/",RIGHT((G2),2))</f>
        <v>#REF!</v>
      </c>
      <c r="O2" s="165" t="e">
        <f t="shared" si="0"/>
        <v>#REF!</v>
      </c>
      <c r="P2" s="165" t="e">
        <f t="shared" si="0"/>
        <v>#REF!</v>
      </c>
      <c r="Q2" s="165" t="e">
        <f t="shared" si="0"/>
        <v>#REF!</v>
      </c>
      <c r="R2" s="123" t="e">
        <f t="shared" si="0"/>
        <v>#REF!</v>
      </c>
      <c r="S2" s="119" t="e">
        <f t="shared" si="0"/>
        <v>#REF!</v>
      </c>
      <c r="T2" s="114"/>
      <c r="U2" s="166" t="e">
        <f>$L$2-5</f>
        <v>#REF!</v>
      </c>
      <c r="V2" s="166" t="e">
        <f>$L$2-4</f>
        <v>#REF!</v>
      </c>
      <c r="W2" s="166" t="e">
        <f>$L$2-3</f>
        <v>#REF!</v>
      </c>
      <c r="X2" s="166" t="e">
        <f>$L$2-2</f>
        <v>#REF!</v>
      </c>
      <c r="Y2" s="160"/>
    </row>
    <row r="3" spans="1:25" x14ac:dyDescent="0.2">
      <c r="A3" s="112" t="s">
        <v>703</v>
      </c>
      <c r="B3" s="112" t="e">
        <f>#REF!</f>
        <v>#REF!</v>
      </c>
      <c r="C3" s="112" t="s">
        <v>704</v>
      </c>
      <c r="D3" s="112" t="s">
        <v>639</v>
      </c>
      <c r="E3" s="113">
        <v>1</v>
      </c>
      <c r="F3" s="120" t="e">
        <f>IF(ISNUMBER(U3),U3,VLOOKUP(CONCATENATE($B3,"_",$C3,"_",F$2,"_",$D3,"_",$E3),Database!$F$2:$G$65536,2,))</f>
        <v>#REF!</v>
      </c>
      <c r="G3" s="120" t="e">
        <f>IF(ISNUMBER(V3),V3,VLOOKUP(CONCATENATE($B3,"_",$C3,"_",G$2,"_",$D3,"_",$E3),Database!$F$2:$G$65536,2,))</f>
        <v>#REF!</v>
      </c>
      <c r="H3" s="120" t="e">
        <f>IF(ISNUMBER(W3),W3,VLOOKUP(CONCATENATE($B3,"_",$C3,"_",H$2,"_",$D3,"_",$E3),Database!$F$2:$G$65536,2,))</f>
        <v>#REF!</v>
      </c>
      <c r="I3" s="120" t="e">
        <f>IF(ISNUMBER(X3),X3,VLOOKUP(CONCATENATE($B3,"_",$C3,"_",I$2,"_",$D3,"_",$E3),Database!$F$2:$G$65536,2,))</f>
        <v>#REF!</v>
      </c>
      <c r="J3" s="120" t="e">
        <f>VLOOKUP(CONCATENATE($B3,"_",$C3,"_",J$2,"_",$D3,"_",$E3),Database!$F$2:$G$65536,2,)</f>
        <v>#REF!</v>
      </c>
      <c r="K3" s="118" t="e">
        <f>VLOOKUP(CONCATENATE($B3,"_",$C3,"_",K$2,"_",$D3,"_",$E3),SentData!$F$2:$G$65536,2,)</f>
        <v>#REF!</v>
      </c>
      <c r="L3" s="118" t="e">
        <f>VLOOKUP(CONCATENATE($B3,"_",$C3,"_",L$2,"_",$D3,"_",$E3),SentData!$F$2:$G$65536,2,)</f>
        <v>#REF!</v>
      </c>
      <c r="M3" s="114"/>
      <c r="N3" s="115" t="str">
        <f t="shared" ref="N3:N34" si="1">IF(OR(ISERROR(F3),ISERROR(G3)),"!!",IF(F3=0,"!!",G3/F3))</f>
        <v>!!</v>
      </c>
      <c r="O3" s="115" t="str">
        <f t="shared" ref="O3:O34" si="2">IF(OR(ISERROR(G3),ISERROR(H3)),"!!",IF(G3=0,"!!",H3/G3))</f>
        <v>!!</v>
      </c>
      <c r="P3" s="115" t="str">
        <f t="shared" ref="P3:P34" si="3">IF(OR(ISERROR(H3),ISERROR(I3)),"!!",IF(H3=0,"!!",I3/H3))</f>
        <v>!!</v>
      </c>
      <c r="Q3" s="115" t="str">
        <f t="shared" ref="Q3:Q34" si="4">IF(OR(ISERROR(I3),ISERROR(J3)),"!!",IF(I3=0,"!!",J3/I3))</f>
        <v>!!</v>
      </c>
      <c r="R3" s="115" t="str">
        <f t="shared" ref="R3:R34" si="5">IF(OR(ISERROR(J3),ISERROR(K3)),"!!",IF(J3=0,"!!",K3/J3))</f>
        <v>!!</v>
      </c>
      <c r="S3" s="115" t="str">
        <f t="shared" ref="S3:S34" si="6">IF(OR(ISERROR(K3),ISERROR(L3)),"!!",IF(K3=0,"!!",L3/K3))</f>
        <v>!!</v>
      </c>
      <c r="T3" s="114"/>
    </row>
    <row r="4" spans="1:25" x14ac:dyDescent="0.2">
      <c r="A4" s="112" t="s">
        <v>705</v>
      </c>
      <c r="B4" s="112" t="e">
        <f>#REF!</f>
        <v>#REF!</v>
      </c>
      <c r="C4" s="112" t="s">
        <v>704</v>
      </c>
      <c r="D4" s="112" t="s">
        <v>706</v>
      </c>
      <c r="E4" s="113">
        <v>1</v>
      </c>
      <c r="F4" s="120" t="e">
        <f>IF(ISNUMBER(U4),U4,VLOOKUP(CONCATENATE($B4,"_",$C4,"_",F$2,"_",$D4,"_",$E4),Database!$F$2:$G$65536,2,))</f>
        <v>#REF!</v>
      </c>
      <c r="G4" s="120" t="e">
        <f>IF(ISNUMBER(V4),V4,VLOOKUP(CONCATENATE($B4,"_",$C4,"_",G$2,"_",$D4,"_",$E4),Database!$F$2:$G$65536,2,))</f>
        <v>#REF!</v>
      </c>
      <c r="H4" s="120" t="e">
        <f>IF(ISNUMBER(W4),W4,VLOOKUP(CONCATENATE($B4,"_",$C4,"_",H$2,"_",$D4,"_",$E4),Database!$F$2:$G$65536,2,))</f>
        <v>#REF!</v>
      </c>
      <c r="I4" s="120" t="e">
        <f>IF(ISNUMBER(X4),X4,VLOOKUP(CONCATENATE($B4,"_",$C4,"_",I$2,"_",$D4,"_",$E4),Database!$F$2:$G$65536,2,))</f>
        <v>#REF!</v>
      </c>
      <c r="J4" s="120" t="e">
        <f>VLOOKUP(CONCATENATE($B4,"_",$C4,"_",J$2,"_",$D4,"_",$E4),Database!$F$2:$G$65536,2,)</f>
        <v>#REF!</v>
      </c>
      <c r="K4" s="118" t="e">
        <f>VLOOKUP(CONCATENATE($B4,"_",$C4,"_",K$2,"_",$D4,"_",$E4),SentData!$F$2:$G$65536,2,)</f>
        <v>#REF!</v>
      </c>
      <c r="L4" s="118" t="e">
        <f>VLOOKUP(CONCATENATE($B4,"_",$C4,"_",L$2,"_",$D4,"_",$E4),SentData!$F$2:$G$65536,2,)</f>
        <v>#REF!</v>
      </c>
      <c r="M4" s="114"/>
      <c r="N4" s="115" t="str">
        <f t="shared" si="1"/>
        <v>!!</v>
      </c>
      <c r="O4" s="115" t="str">
        <f t="shared" si="2"/>
        <v>!!</v>
      </c>
      <c r="P4" s="115" t="str">
        <f t="shared" si="3"/>
        <v>!!</v>
      </c>
      <c r="Q4" s="115" t="str">
        <f t="shared" si="4"/>
        <v>!!</v>
      </c>
      <c r="R4" s="115" t="str">
        <f t="shared" si="5"/>
        <v>!!</v>
      </c>
      <c r="S4" s="115" t="str">
        <f t="shared" si="6"/>
        <v>!!</v>
      </c>
      <c r="T4" s="114"/>
    </row>
    <row r="5" spans="1:25" ht="12.5" x14ac:dyDescent="0.25">
      <c r="A5" s="153" t="s">
        <v>707</v>
      </c>
      <c r="B5" s="153" t="e">
        <f>#REF!</f>
        <v>#REF!</v>
      </c>
      <c r="C5" s="153" t="s">
        <v>704</v>
      </c>
      <c r="D5" s="153" t="s">
        <v>639</v>
      </c>
      <c r="E5" s="154">
        <v>1</v>
      </c>
      <c r="F5" s="155" t="e">
        <f>IF(ISNUMBER(U5),U5,VLOOKUP(CONCATENATE($B5,"_",$C5,"_",F$2,"_","1000 NAC","_",$E5),Database!$F$2:$G$65536,2,)/VLOOKUP(CONCATENATE($B5,"_",$C5,"_",F$2,"_",$D5,"_",$E5),Database!$F$2:$G$65536,2,))</f>
        <v>#REF!</v>
      </c>
      <c r="G5" s="155" t="e">
        <f>IF(ISNUMBER(V5),V5,VLOOKUP(CONCATENATE($B5,"_",$C5,"_",G$2,"_","1000 NAC","_",$E5),Database!$F$2:$G$65536,2,)/VLOOKUP(CONCATENATE($B5,"_",$C5,"_",G$2,"_",$D5,"_",$E5),Database!$F$2:$G$65536,2,))</f>
        <v>#REF!</v>
      </c>
      <c r="H5" s="155" t="e">
        <f>IF(ISNUMBER(W5),W5,VLOOKUP(CONCATENATE($B5,"_",$C5,"_",H$2,"_","1000 NAC","_",$E5),Database!$F$2:$G$65536,2,)/VLOOKUP(CONCATENATE($B5,"_",$C5,"_",H$2,"_",$D5,"_",$E5),Database!$F$2:$G$65536,2,))</f>
        <v>#REF!</v>
      </c>
      <c r="I5" s="155" t="e">
        <f>IF(ISNUMBER(X5),X5,VLOOKUP(CONCATENATE($B5,"_",$C5,"_",I$2,"_","1000 NAC","_",$E5),Database!$F$2:$G$65536,2,)/VLOOKUP(CONCATENATE($B5,"_",$C5,"_",I$2,"_",$D5,"_",$E5),Database!$F$2:$G$65536,2,))</f>
        <v>#REF!</v>
      </c>
      <c r="J5" s="155" t="e">
        <f>VLOOKUP(CONCATENATE($B5,"_",$C5,"_",J$2,"_","1000 NAC","_",$E5),Database!$F$2:$G$65536,2,)/VLOOKUP(CONCATENATE($B5,"_",$C5,"_",J$2,"_",$D5,"_",$E5),Database!$F$2:$G$65536,2,)</f>
        <v>#REF!</v>
      </c>
      <c r="K5" s="156" t="e">
        <f>VLOOKUP(CONCATENATE($B5,"_",$C5,"_",K$2,"_","1000 NAC","_",$E5),SentData!$F$2:$G$65536,2,)/VLOOKUP(CONCATENATE($B5,"_",$C5,"_",K$2,"_",$D5,"_",$E5),SentData!$F$2:$G$65536,2,)</f>
        <v>#REF!</v>
      </c>
      <c r="L5" s="156" t="e">
        <f>VLOOKUP(CONCATENATE($B5,"_",$C5,"_",L$2,"_","1000 NAC","_",$E5),SentData!$F$2:$G$65536,2,)/VLOOKUP(CONCATENATE($B5,"_",$C5,"_",L$2,"_",$D5,"_",$E5),SentData!$F$2:$G$65536,2,)</f>
        <v>#REF!</v>
      </c>
      <c r="M5" s="157"/>
      <c r="N5" s="158" t="str">
        <f t="shared" si="1"/>
        <v>!!</v>
      </c>
      <c r="O5" s="158" t="str">
        <f t="shared" si="2"/>
        <v>!!</v>
      </c>
      <c r="P5" s="158" t="str">
        <f t="shared" si="3"/>
        <v>!!</v>
      </c>
      <c r="Q5" s="158" t="str">
        <f t="shared" si="4"/>
        <v>!!</v>
      </c>
      <c r="R5" s="158" t="str">
        <f t="shared" si="5"/>
        <v>!!</v>
      </c>
      <c r="S5" s="158" t="str">
        <f t="shared" si="6"/>
        <v>!!</v>
      </c>
      <c r="T5" s="157"/>
      <c r="U5" s="161" t="str">
        <f>IF(ISNUMBER(U3),IF(ISNUMBER(U4),U4/U3,F4/U3),IF(ISNUMBER(U4),U4/F3,""))</f>
        <v/>
      </c>
      <c r="V5" s="161" t="str">
        <f>IF(ISNUMBER(V3),IF(ISNUMBER(V4),V4/V3,G4/V3),IF(ISNUMBER(V4),V4/G3,""))</f>
        <v/>
      </c>
      <c r="W5" s="161" t="str">
        <f>IF(ISNUMBER(W3),IF(ISNUMBER(W4),W4/W3,H4/W3),IF(ISNUMBER(W4),W4/H3,""))</f>
        <v/>
      </c>
      <c r="X5" s="161" t="str">
        <f>IF(ISNUMBER(X3),IF(ISNUMBER(X4),X4/X3,I4/X3),IF(ISNUMBER(X4),X4/I3,""))</f>
        <v/>
      </c>
    </row>
    <row r="6" spans="1:25" x14ac:dyDescent="0.2">
      <c r="A6" s="112" t="s">
        <v>703</v>
      </c>
      <c r="B6" s="112" t="e">
        <f>#REF!</f>
        <v>#REF!</v>
      </c>
      <c r="C6" s="112" t="s">
        <v>708</v>
      </c>
      <c r="D6" s="112" t="s">
        <v>639</v>
      </c>
      <c r="E6" s="113">
        <v>1</v>
      </c>
      <c r="F6" s="120" t="e">
        <f>IF(ISNUMBER(U6),U6,VLOOKUP(CONCATENATE($B6,"_",$C6,"_",F$2,"_",$D6,"_",$E6),Database!$F$2:$G$65536,2,))</f>
        <v>#REF!</v>
      </c>
      <c r="G6" s="120" t="e">
        <f>IF(ISNUMBER(V6),V6,VLOOKUP(CONCATENATE($B6,"_",$C6,"_",G$2,"_",$D6,"_",$E6),Database!$F$2:$G$65536,2,))</f>
        <v>#REF!</v>
      </c>
      <c r="H6" s="120" t="e">
        <f>IF(ISNUMBER(W6),W6,VLOOKUP(CONCATENATE($B6,"_",$C6,"_",H$2,"_",$D6,"_",$E6),Database!$F$2:$G$65536,2,))</f>
        <v>#REF!</v>
      </c>
      <c r="I6" s="120" t="e">
        <f>IF(ISNUMBER(X6),X6,VLOOKUP(CONCATENATE($B6,"_",$C6,"_",I$2,"_",$D6,"_",$E6),Database!$F$2:$G$65536,2,))</f>
        <v>#REF!</v>
      </c>
      <c r="J6" s="120" t="e">
        <f>VLOOKUP(CONCATENATE($B6,"_",$C6,"_",J$2,"_",$D6,"_",$E6),Database!$F$2:$G$65536,2,)</f>
        <v>#REF!</v>
      </c>
      <c r="K6" s="118" t="e">
        <f>VLOOKUP(CONCATENATE($B6,"_",$C6,"_",K$2,"_",$D6,"_",$E6),SentData!$F$2:$G$65536,2,)</f>
        <v>#REF!</v>
      </c>
      <c r="L6" s="118" t="e">
        <f>VLOOKUP(CONCATENATE($B6,"_",$C6,"_",L$2,"_",$D6,"_",$E6),SentData!$F$2:$G$65536,2,)</f>
        <v>#REF!</v>
      </c>
      <c r="M6" s="114"/>
      <c r="N6" s="115" t="str">
        <f t="shared" si="1"/>
        <v>!!</v>
      </c>
      <c r="O6" s="115" t="str">
        <f t="shared" si="2"/>
        <v>!!</v>
      </c>
      <c r="P6" s="115" t="str">
        <f t="shared" si="3"/>
        <v>!!</v>
      </c>
      <c r="Q6" s="115" t="str">
        <f t="shared" si="4"/>
        <v>!!</v>
      </c>
      <c r="R6" s="115" t="str">
        <f t="shared" si="5"/>
        <v>!!</v>
      </c>
      <c r="S6" s="115" t="str">
        <f t="shared" si="6"/>
        <v>!!</v>
      </c>
      <c r="T6" s="114"/>
    </row>
    <row r="7" spans="1:25" x14ac:dyDescent="0.2">
      <c r="A7" s="112" t="s">
        <v>705</v>
      </c>
      <c r="B7" s="112" t="e">
        <f>#REF!</f>
        <v>#REF!</v>
      </c>
      <c r="C7" s="112" t="s">
        <v>708</v>
      </c>
      <c r="D7" s="112" t="s">
        <v>706</v>
      </c>
      <c r="E7" s="113">
        <v>1</v>
      </c>
      <c r="F7" s="120" t="e">
        <f>IF(ISNUMBER(U7),U7,VLOOKUP(CONCATENATE($B7,"_",$C7,"_",F$2,"_",$D7,"_",$E7),Database!$F$2:$G$65536,2,))</f>
        <v>#REF!</v>
      </c>
      <c r="G7" s="120" t="e">
        <f>IF(ISNUMBER(V7),V7,VLOOKUP(CONCATENATE($B7,"_",$C7,"_",G$2,"_",$D7,"_",$E7),Database!$F$2:$G$65536,2,))</f>
        <v>#REF!</v>
      </c>
      <c r="H7" s="120" t="e">
        <f>IF(ISNUMBER(W7),W7,VLOOKUP(CONCATENATE($B7,"_",$C7,"_",H$2,"_",$D7,"_",$E7),Database!$F$2:$G$65536,2,))</f>
        <v>#REF!</v>
      </c>
      <c r="I7" s="120" t="e">
        <f>IF(ISNUMBER(X7),X7,VLOOKUP(CONCATENATE($B7,"_",$C7,"_",I$2,"_",$D7,"_",$E7),Database!$F$2:$G$65536,2,))</f>
        <v>#REF!</v>
      </c>
      <c r="J7" s="120" t="e">
        <f>VLOOKUP(CONCATENATE($B7,"_",$C7,"_",J$2,"_",$D7,"_",$E7),Database!$F$2:$G$65536,2,)</f>
        <v>#REF!</v>
      </c>
      <c r="K7" s="118" t="e">
        <f>VLOOKUP(CONCATENATE($B7,"_",$C7,"_",K$2,"_",$D7,"_",$E7),SentData!$F$2:$G$65536,2,)</f>
        <v>#REF!</v>
      </c>
      <c r="L7" s="118" t="e">
        <f>VLOOKUP(CONCATENATE($B7,"_",$C7,"_",L$2,"_",$D7,"_",$E7),SentData!$F$2:$G$65536,2,)</f>
        <v>#REF!</v>
      </c>
      <c r="M7" s="114"/>
      <c r="N7" s="115" t="str">
        <f t="shared" si="1"/>
        <v>!!</v>
      </c>
      <c r="O7" s="115" t="str">
        <f t="shared" si="2"/>
        <v>!!</v>
      </c>
      <c r="P7" s="115" t="str">
        <f t="shared" si="3"/>
        <v>!!</v>
      </c>
      <c r="Q7" s="115" t="str">
        <f t="shared" si="4"/>
        <v>!!</v>
      </c>
      <c r="R7" s="115" t="str">
        <f t="shared" si="5"/>
        <v>!!</v>
      </c>
      <c r="S7" s="115" t="str">
        <f t="shared" si="6"/>
        <v>!!</v>
      </c>
      <c r="T7" s="114"/>
    </row>
    <row r="8" spans="1:25" ht="12.5" x14ac:dyDescent="0.25">
      <c r="A8" s="153" t="s">
        <v>707</v>
      </c>
      <c r="B8" s="153" t="e">
        <f>#REF!</f>
        <v>#REF!</v>
      </c>
      <c r="C8" s="153" t="s">
        <v>708</v>
      </c>
      <c r="D8" s="153" t="s">
        <v>639</v>
      </c>
      <c r="E8" s="154">
        <v>1</v>
      </c>
      <c r="F8" s="155" t="e">
        <f>IF(ISNUMBER(U8),U8,VLOOKUP(CONCATENATE($B8,"_",$C8,"_",F$2,"_","1000 NAC","_",$E8),Database!$F$2:$G$65536,2,)/VLOOKUP(CONCATENATE($B8,"_",$C8,"_",F$2,"_",$D8,"_",$E8),Database!$F$2:$G$65536,2,))</f>
        <v>#REF!</v>
      </c>
      <c r="G8" s="155" t="e">
        <f>IF(ISNUMBER(V8),V8,VLOOKUP(CONCATENATE($B8,"_",$C8,"_",G$2,"_","1000 NAC","_",$E8),Database!$F$2:$G$65536,2,)/VLOOKUP(CONCATENATE($B8,"_",$C8,"_",G$2,"_",$D8,"_",$E8),Database!$F$2:$G$65536,2,))</f>
        <v>#REF!</v>
      </c>
      <c r="H8" s="155" t="e">
        <f>IF(ISNUMBER(W8),W8,VLOOKUP(CONCATENATE($B8,"_",$C8,"_",H$2,"_","1000 NAC","_",$E8),Database!$F$2:$G$65536,2,)/VLOOKUP(CONCATENATE($B8,"_",$C8,"_",H$2,"_",$D8,"_",$E8),Database!$F$2:$G$65536,2,))</f>
        <v>#REF!</v>
      </c>
      <c r="I8" s="155" t="e">
        <f>IF(ISNUMBER(X8),X8,VLOOKUP(CONCATENATE($B8,"_",$C8,"_",I$2,"_","1000 NAC","_",$E8),Database!$F$2:$G$65536,2,)/VLOOKUP(CONCATENATE($B8,"_",$C8,"_",I$2,"_",$D8,"_",$E8),Database!$F$2:$G$65536,2,))</f>
        <v>#REF!</v>
      </c>
      <c r="J8" s="155" t="e">
        <f>VLOOKUP(CONCATENATE($B8,"_",$C8,"_",J$2,"_","1000 NAC","_",$E8),Database!$F$2:$G$65536,2,)/VLOOKUP(CONCATENATE($B8,"_",$C8,"_",J$2,"_",$D8,"_",$E8),Database!$F$2:$G$65536,2,)</f>
        <v>#REF!</v>
      </c>
      <c r="K8" s="156" t="e">
        <f>VLOOKUP(CONCATENATE($B8,"_",$C8,"_",K$2,"_","1000 NAC","_",$E8),SentData!$F$2:$G$65536,2,)/VLOOKUP(CONCATENATE($B8,"_",$C8,"_",K$2,"_",$D8,"_",$E8),SentData!$F$2:$G$65536,2,)</f>
        <v>#REF!</v>
      </c>
      <c r="L8" s="156" t="e">
        <f>VLOOKUP(CONCATENATE($B8,"_",$C8,"_",L$2,"_","1000 NAC","_",$E8),SentData!$F$2:$G$65536,2,)/VLOOKUP(CONCATENATE($B8,"_",$C8,"_",L$2,"_",$D8,"_",$E8),SentData!$F$2:$G$65536,2,)</f>
        <v>#REF!</v>
      </c>
      <c r="M8" s="157"/>
      <c r="N8" s="158" t="str">
        <f t="shared" si="1"/>
        <v>!!</v>
      </c>
      <c r="O8" s="158" t="str">
        <f t="shared" si="2"/>
        <v>!!</v>
      </c>
      <c r="P8" s="158" t="str">
        <f t="shared" si="3"/>
        <v>!!</v>
      </c>
      <c r="Q8" s="158" t="str">
        <f t="shared" si="4"/>
        <v>!!</v>
      </c>
      <c r="R8" s="158" t="str">
        <f t="shared" si="5"/>
        <v>!!</v>
      </c>
      <c r="S8" s="158" t="str">
        <f t="shared" si="6"/>
        <v>!!</v>
      </c>
      <c r="T8" s="157"/>
      <c r="U8" s="161" t="str">
        <f>IF(ISNUMBER(U6),IF(ISNUMBER(U7),U7/U6,F7/U6),IF(ISNUMBER(U7),U7/F6,""))</f>
        <v/>
      </c>
      <c r="V8" s="161" t="str">
        <f>IF(ISNUMBER(V6),IF(ISNUMBER(V7),V7/V6,G7/V6),IF(ISNUMBER(V7),V7/G6,""))</f>
        <v/>
      </c>
      <c r="W8" s="161" t="str">
        <f>IF(ISNUMBER(W6),IF(ISNUMBER(W7),W7/W6,H7/W6),IF(ISNUMBER(W7),W7/H6,""))</f>
        <v/>
      </c>
      <c r="X8" s="161" t="str">
        <f>IF(ISNUMBER(X6),IF(ISNUMBER(X7),X7/X6,I7/X6),IF(ISNUMBER(X7),X7/I6,""))</f>
        <v/>
      </c>
    </row>
    <row r="9" spans="1:25" x14ac:dyDescent="0.2">
      <c r="A9" s="112" t="s">
        <v>703</v>
      </c>
      <c r="B9" s="112" t="e">
        <f>#REF!</f>
        <v>#REF!</v>
      </c>
      <c r="C9" s="112" t="s">
        <v>704</v>
      </c>
      <c r="D9" s="112" t="s">
        <v>639</v>
      </c>
      <c r="E9" s="113" t="s">
        <v>643</v>
      </c>
      <c r="F9" s="120" t="e">
        <f>IF(ISNUMBER(U9),U9,VLOOKUP(CONCATENATE($B9,"_",$C9,"_",F$2,"_",$D9,"_",$E9),Database!$F$2:$G$65536,2,))</f>
        <v>#REF!</v>
      </c>
      <c r="G9" s="120" t="e">
        <f>IF(ISNUMBER(V9),V9,VLOOKUP(CONCATENATE($B9,"_",$C9,"_",G$2,"_",$D9,"_",$E9),Database!$F$2:$G$65536,2,))</f>
        <v>#REF!</v>
      </c>
      <c r="H9" s="120" t="e">
        <f>IF(ISNUMBER(W9),W9,VLOOKUP(CONCATENATE($B9,"_",$C9,"_",H$2,"_",$D9,"_",$E9),Database!$F$2:$G$65536,2,))</f>
        <v>#REF!</v>
      </c>
      <c r="I9" s="120" t="e">
        <f>IF(ISNUMBER(X9),X9,VLOOKUP(CONCATENATE($B9,"_",$C9,"_",I$2,"_",$D9,"_",$E9),Database!$F$2:$G$65536,2,))</f>
        <v>#REF!</v>
      </c>
      <c r="J9" s="120" t="e">
        <f>VLOOKUP(CONCATENATE($B9,"_",$C9,"_",J$2,"_",$D9,"_",$E9),Database!$F$2:$G$65536,2,)</f>
        <v>#REF!</v>
      </c>
      <c r="K9" s="118" t="e">
        <f>VLOOKUP(CONCATENATE($B9,"_",$C9,"_",K$2,"_",$D9,"_",$E9),SentData!$F$2:$G$65536,2,)</f>
        <v>#REF!</v>
      </c>
      <c r="L9" s="118" t="e">
        <f>VLOOKUP(CONCATENATE($B9,"_",$C9,"_",L$2,"_",$D9,"_",$E9),SentData!$F$2:$G$65536,2,)</f>
        <v>#REF!</v>
      </c>
      <c r="M9" s="114"/>
      <c r="N9" s="115" t="str">
        <f t="shared" si="1"/>
        <v>!!</v>
      </c>
      <c r="O9" s="115" t="str">
        <f t="shared" si="2"/>
        <v>!!</v>
      </c>
      <c r="P9" s="115" t="str">
        <f t="shared" si="3"/>
        <v>!!</v>
      </c>
      <c r="Q9" s="115" t="str">
        <f t="shared" si="4"/>
        <v>!!</v>
      </c>
      <c r="R9" s="115" t="str">
        <f t="shared" si="5"/>
        <v>!!</v>
      </c>
      <c r="S9" s="115" t="str">
        <f t="shared" si="6"/>
        <v>!!</v>
      </c>
      <c r="T9" s="114"/>
    </row>
    <row r="10" spans="1:25" x14ac:dyDescent="0.2">
      <c r="A10" s="112" t="s">
        <v>705</v>
      </c>
      <c r="B10" s="112" t="e">
        <f>#REF!</f>
        <v>#REF!</v>
      </c>
      <c r="C10" s="112" t="s">
        <v>704</v>
      </c>
      <c r="D10" s="112" t="s">
        <v>706</v>
      </c>
      <c r="E10" s="113" t="s">
        <v>643</v>
      </c>
      <c r="F10" s="120" t="e">
        <f>IF(ISNUMBER(U10),U10,VLOOKUP(CONCATENATE($B10,"_",$C10,"_",F$2,"_",$D10,"_",$E10),Database!$F$2:$G$65536,2,))</f>
        <v>#REF!</v>
      </c>
      <c r="G10" s="120" t="e">
        <f>IF(ISNUMBER(V10),V10,VLOOKUP(CONCATENATE($B10,"_",$C10,"_",G$2,"_",$D10,"_",$E10),Database!$F$2:$G$65536,2,))</f>
        <v>#REF!</v>
      </c>
      <c r="H10" s="120" t="e">
        <f>IF(ISNUMBER(W10),W10,VLOOKUP(CONCATENATE($B10,"_",$C10,"_",H$2,"_",$D10,"_",$E10),Database!$F$2:$G$65536,2,))</f>
        <v>#REF!</v>
      </c>
      <c r="I10" s="120" t="e">
        <f>IF(ISNUMBER(X10),X10,VLOOKUP(CONCATENATE($B10,"_",$C10,"_",I$2,"_",$D10,"_",$E10),Database!$F$2:$G$65536,2,))</f>
        <v>#REF!</v>
      </c>
      <c r="J10" s="120" t="e">
        <f>VLOOKUP(CONCATENATE($B10,"_",$C10,"_",J$2,"_",$D10,"_",$E10),Database!$F$2:$G$65536,2,)</f>
        <v>#REF!</v>
      </c>
      <c r="K10" s="118" t="e">
        <f>VLOOKUP(CONCATENATE($B10,"_",$C10,"_",K$2,"_",$D10,"_",$E10),SentData!$F$2:$G$65536,2,)</f>
        <v>#REF!</v>
      </c>
      <c r="L10" s="118" t="e">
        <f>VLOOKUP(CONCATENATE($B10,"_",$C10,"_",L$2,"_",$D10,"_",$E10),SentData!$F$2:$G$65536,2,)</f>
        <v>#REF!</v>
      </c>
      <c r="M10" s="114"/>
      <c r="N10" s="115" t="str">
        <f t="shared" si="1"/>
        <v>!!</v>
      </c>
      <c r="O10" s="115" t="str">
        <f t="shared" si="2"/>
        <v>!!</v>
      </c>
      <c r="P10" s="115" t="str">
        <f t="shared" si="3"/>
        <v>!!</v>
      </c>
      <c r="Q10" s="115" t="str">
        <f t="shared" si="4"/>
        <v>!!</v>
      </c>
      <c r="R10" s="115" t="str">
        <f t="shared" si="5"/>
        <v>!!</v>
      </c>
      <c r="S10" s="115" t="str">
        <f t="shared" si="6"/>
        <v>!!</v>
      </c>
      <c r="T10" s="114"/>
    </row>
    <row r="11" spans="1:25" ht="12.5" x14ac:dyDescent="0.25">
      <c r="A11" s="153" t="s">
        <v>707</v>
      </c>
      <c r="B11" s="153" t="e">
        <f>#REF!</f>
        <v>#REF!</v>
      </c>
      <c r="C11" s="153" t="s">
        <v>704</v>
      </c>
      <c r="D11" s="153" t="s">
        <v>639</v>
      </c>
      <c r="E11" s="154" t="s">
        <v>643</v>
      </c>
      <c r="F11" s="155" t="e">
        <f>IF(ISNUMBER(U11),U11,VLOOKUP(CONCATENATE($B11,"_",$C11,"_",F$2,"_","1000 NAC","_",$E11),Database!$F$2:$G$65536,2,)/VLOOKUP(CONCATENATE($B11,"_",$C11,"_",F$2,"_",$D11,"_",$E11),Database!$F$2:$G$65536,2,))</f>
        <v>#REF!</v>
      </c>
      <c r="G11" s="155" t="e">
        <f>IF(ISNUMBER(V11),V11,VLOOKUP(CONCATENATE($B11,"_",$C11,"_",G$2,"_","1000 NAC","_",$E11),Database!$F$2:$G$65536,2,)/VLOOKUP(CONCATENATE($B11,"_",$C11,"_",G$2,"_",$D11,"_",$E11),Database!$F$2:$G$65536,2,))</f>
        <v>#REF!</v>
      </c>
      <c r="H11" s="155" t="e">
        <f>IF(ISNUMBER(W11),W11,VLOOKUP(CONCATENATE($B11,"_",$C11,"_",H$2,"_","1000 NAC","_",$E11),Database!$F$2:$G$65536,2,)/VLOOKUP(CONCATENATE($B11,"_",$C11,"_",H$2,"_",$D11,"_",$E11),Database!$F$2:$G$65536,2,))</f>
        <v>#REF!</v>
      </c>
      <c r="I11" s="155" t="e">
        <f>IF(ISNUMBER(X11),X11,VLOOKUP(CONCATENATE($B11,"_",$C11,"_",I$2,"_","1000 NAC","_",$E11),Database!$F$2:$G$65536,2,)/VLOOKUP(CONCATENATE($B11,"_",$C11,"_",I$2,"_",$D11,"_",$E11),Database!$F$2:$G$65536,2,))</f>
        <v>#REF!</v>
      </c>
      <c r="J11" s="155" t="e">
        <f>VLOOKUP(CONCATENATE($B11,"_",$C11,"_",J$2,"_","1000 NAC","_",$E11),Database!$F$2:$G$65536,2,)/VLOOKUP(CONCATENATE($B11,"_",$C11,"_",J$2,"_",$D11,"_",$E11),Database!$F$2:$G$65536,2,)</f>
        <v>#REF!</v>
      </c>
      <c r="K11" s="156" t="e">
        <f>VLOOKUP(CONCATENATE($B11,"_",$C11,"_",K$2,"_","1000 NAC","_",$E11),SentData!$F$2:$G$65536,2,)/VLOOKUP(CONCATENATE($B11,"_",$C11,"_",K$2,"_",$D11,"_",$E11),SentData!$F$2:$G$65536,2,)</f>
        <v>#REF!</v>
      </c>
      <c r="L11" s="156" t="e">
        <f>VLOOKUP(CONCATENATE($B11,"_",$C11,"_",L$2,"_","1000 NAC","_",$E11),SentData!$F$2:$G$65536,2,)/VLOOKUP(CONCATENATE($B11,"_",$C11,"_",L$2,"_",$D11,"_",$E11),SentData!$F$2:$G$65536,2,)</f>
        <v>#REF!</v>
      </c>
      <c r="M11" s="157"/>
      <c r="N11" s="158" t="str">
        <f t="shared" si="1"/>
        <v>!!</v>
      </c>
      <c r="O11" s="158" t="str">
        <f t="shared" si="2"/>
        <v>!!</v>
      </c>
      <c r="P11" s="158" t="str">
        <f t="shared" si="3"/>
        <v>!!</v>
      </c>
      <c r="Q11" s="158" t="str">
        <f t="shared" si="4"/>
        <v>!!</v>
      </c>
      <c r="R11" s="158" t="str">
        <f t="shared" si="5"/>
        <v>!!</v>
      </c>
      <c r="S11" s="158" t="str">
        <f t="shared" si="6"/>
        <v>!!</v>
      </c>
      <c r="T11" s="157"/>
      <c r="U11" s="161" t="str">
        <f>IF(ISNUMBER(U9),IF(ISNUMBER(U10),U10/U9,F10/U9),IF(ISNUMBER(U10),U10/F9,""))</f>
        <v/>
      </c>
      <c r="V11" s="161" t="str">
        <f>IF(ISNUMBER(V9),IF(ISNUMBER(V10),V10/V9,G10/V9),IF(ISNUMBER(V10),V10/G9,""))</f>
        <v/>
      </c>
      <c r="W11" s="161" t="str">
        <f>IF(ISNUMBER(W9),IF(ISNUMBER(W10),W10/W9,H10/W9),IF(ISNUMBER(W10),W10/H9,""))</f>
        <v/>
      </c>
      <c r="X11" s="161" t="str">
        <f>IF(ISNUMBER(X9),IF(ISNUMBER(X10),X10/X9,I10/X9),IF(ISNUMBER(X10),X10/I9,""))</f>
        <v/>
      </c>
    </row>
    <row r="12" spans="1:25" x14ac:dyDescent="0.2">
      <c r="A12" s="112" t="s">
        <v>703</v>
      </c>
      <c r="B12" s="112" t="e">
        <f>#REF!</f>
        <v>#REF!</v>
      </c>
      <c r="C12" s="112" t="s">
        <v>708</v>
      </c>
      <c r="D12" s="112" t="s">
        <v>639</v>
      </c>
      <c r="E12" s="113" t="s">
        <v>643</v>
      </c>
      <c r="F12" s="120" t="e">
        <f>IF(ISNUMBER(U12),U12,VLOOKUP(CONCATENATE($B12,"_",$C12,"_",F$2,"_",$D12,"_",$E12),Database!$F$2:$G$65536,2,))</f>
        <v>#REF!</v>
      </c>
      <c r="G12" s="120" t="e">
        <f>IF(ISNUMBER(V12),V12,VLOOKUP(CONCATENATE($B12,"_",$C12,"_",G$2,"_",$D12,"_",$E12),Database!$F$2:$G$65536,2,))</f>
        <v>#REF!</v>
      </c>
      <c r="H12" s="120" t="e">
        <f>IF(ISNUMBER(W12),W12,VLOOKUP(CONCATENATE($B12,"_",$C12,"_",H$2,"_",$D12,"_",$E12),Database!$F$2:$G$65536,2,))</f>
        <v>#REF!</v>
      </c>
      <c r="I12" s="120" t="e">
        <f>IF(ISNUMBER(X12),X12,VLOOKUP(CONCATENATE($B12,"_",$C12,"_",I$2,"_",$D12,"_",$E12),Database!$F$2:$G$65536,2,))</f>
        <v>#REF!</v>
      </c>
      <c r="J12" s="120" t="e">
        <f>VLOOKUP(CONCATENATE($B12,"_",$C12,"_",J$2,"_",$D12,"_",$E12),Database!$F$2:$G$65536,2,)</f>
        <v>#REF!</v>
      </c>
      <c r="K12" s="118" t="e">
        <f>VLOOKUP(CONCATENATE($B12,"_",$C12,"_",K$2,"_",$D12,"_",$E12),SentData!$F$2:$G$65536,2,)</f>
        <v>#REF!</v>
      </c>
      <c r="L12" s="118" t="e">
        <f>VLOOKUP(CONCATENATE($B12,"_",$C12,"_",L$2,"_",$D12,"_",$E12),SentData!$F$2:$G$65536,2,)</f>
        <v>#REF!</v>
      </c>
      <c r="M12" s="114"/>
      <c r="N12" s="115" t="str">
        <f t="shared" si="1"/>
        <v>!!</v>
      </c>
      <c r="O12" s="115" t="str">
        <f t="shared" si="2"/>
        <v>!!</v>
      </c>
      <c r="P12" s="115" t="str">
        <f t="shared" si="3"/>
        <v>!!</v>
      </c>
      <c r="Q12" s="115" t="str">
        <f t="shared" si="4"/>
        <v>!!</v>
      </c>
      <c r="R12" s="115" t="str">
        <f t="shared" si="5"/>
        <v>!!</v>
      </c>
      <c r="S12" s="115" t="str">
        <f t="shared" si="6"/>
        <v>!!</v>
      </c>
      <c r="T12" s="114"/>
    </row>
    <row r="13" spans="1:25" x14ac:dyDescent="0.2">
      <c r="A13" s="112" t="s">
        <v>705</v>
      </c>
      <c r="B13" s="112" t="e">
        <f>#REF!</f>
        <v>#REF!</v>
      </c>
      <c r="C13" s="112" t="s">
        <v>708</v>
      </c>
      <c r="D13" s="112" t="s">
        <v>706</v>
      </c>
      <c r="E13" s="113" t="s">
        <v>643</v>
      </c>
      <c r="F13" s="120" t="e">
        <f>IF(ISNUMBER(U13),U13,VLOOKUP(CONCATENATE($B13,"_",$C13,"_",F$2,"_",$D13,"_",$E13),Database!$F$2:$G$65536,2,))</f>
        <v>#REF!</v>
      </c>
      <c r="G13" s="120" t="e">
        <f>IF(ISNUMBER(V13),V13,VLOOKUP(CONCATENATE($B13,"_",$C13,"_",G$2,"_",$D13,"_",$E13),Database!$F$2:$G$65536,2,))</f>
        <v>#REF!</v>
      </c>
      <c r="H13" s="120" t="e">
        <f>IF(ISNUMBER(W13),W13,VLOOKUP(CONCATENATE($B13,"_",$C13,"_",H$2,"_",$D13,"_",$E13),Database!$F$2:$G$65536,2,))</f>
        <v>#REF!</v>
      </c>
      <c r="I13" s="120" t="e">
        <f>IF(ISNUMBER(X13),X13,VLOOKUP(CONCATENATE($B13,"_",$C13,"_",I$2,"_",$D13,"_",$E13),Database!$F$2:$G$65536,2,))</f>
        <v>#REF!</v>
      </c>
      <c r="J13" s="120" t="e">
        <f>VLOOKUP(CONCATENATE($B13,"_",$C13,"_",J$2,"_",$D13,"_",$E13),Database!$F$2:$G$65536,2,)</f>
        <v>#REF!</v>
      </c>
      <c r="K13" s="118" t="e">
        <f>VLOOKUP(CONCATENATE($B13,"_",$C13,"_",K$2,"_",$D13,"_",$E13),SentData!$F$2:$G$65536,2,)</f>
        <v>#REF!</v>
      </c>
      <c r="L13" s="118" t="e">
        <f>VLOOKUP(CONCATENATE($B13,"_",$C13,"_",L$2,"_",$D13,"_",$E13),SentData!$F$2:$G$65536,2,)</f>
        <v>#REF!</v>
      </c>
      <c r="M13" s="114"/>
      <c r="N13" s="115" t="str">
        <f t="shared" si="1"/>
        <v>!!</v>
      </c>
      <c r="O13" s="115" t="str">
        <f t="shared" si="2"/>
        <v>!!</v>
      </c>
      <c r="P13" s="115" t="str">
        <f t="shared" si="3"/>
        <v>!!</v>
      </c>
      <c r="Q13" s="115" t="str">
        <f t="shared" si="4"/>
        <v>!!</v>
      </c>
      <c r="R13" s="115" t="str">
        <f t="shared" si="5"/>
        <v>!!</v>
      </c>
      <c r="S13" s="115" t="str">
        <f t="shared" si="6"/>
        <v>!!</v>
      </c>
      <c r="T13" s="114"/>
    </row>
    <row r="14" spans="1:25" ht="12.5" x14ac:dyDescent="0.25">
      <c r="A14" s="153" t="s">
        <v>707</v>
      </c>
      <c r="B14" s="153" t="e">
        <f>#REF!</f>
        <v>#REF!</v>
      </c>
      <c r="C14" s="153" t="s">
        <v>708</v>
      </c>
      <c r="D14" s="153" t="s">
        <v>639</v>
      </c>
      <c r="E14" s="154" t="s">
        <v>643</v>
      </c>
      <c r="F14" s="155" t="e">
        <f>IF(ISNUMBER(U14),U14,VLOOKUP(CONCATENATE($B14,"_",$C14,"_",F$2,"_","1000 NAC","_",$E14),Database!$F$2:$G$65536,2,)/VLOOKUP(CONCATENATE($B14,"_",$C14,"_",F$2,"_",$D14,"_",$E14),Database!$F$2:$G$65536,2,))</f>
        <v>#REF!</v>
      </c>
      <c r="G14" s="155" t="e">
        <f>IF(ISNUMBER(V14),V14,VLOOKUP(CONCATENATE($B14,"_",$C14,"_",G$2,"_","1000 NAC","_",$E14),Database!$F$2:$G$65536,2,)/VLOOKUP(CONCATENATE($B14,"_",$C14,"_",G$2,"_",$D14,"_",$E14),Database!$F$2:$G$65536,2,))</f>
        <v>#REF!</v>
      </c>
      <c r="H14" s="155" t="e">
        <f>IF(ISNUMBER(W14),W14,VLOOKUP(CONCATENATE($B14,"_",$C14,"_",H$2,"_","1000 NAC","_",$E14),Database!$F$2:$G$65536,2,)/VLOOKUP(CONCATENATE($B14,"_",$C14,"_",H$2,"_",$D14,"_",$E14),Database!$F$2:$G$65536,2,))</f>
        <v>#REF!</v>
      </c>
      <c r="I14" s="155" t="e">
        <f>IF(ISNUMBER(X14),X14,VLOOKUP(CONCATENATE($B14,"_",$C14,"_",I$2,"_","1000 NAC","_",$E14),Database!$F$2:$G$65536,2,)/VLOOKUP(CONCATENATE($B14,"_",$C14,"_",I$2,"_",$D14,"_",$E14),Database!$F$2:$G$65536,2,))</f>
        <v>#REF!</v>
      </c>
      <c r="J14" s="155" t="e">
        <f>VLOOKUP(CONCATENATE($B14,"_",$C14,"_",J$2,"_","1000 NAC","_",$E14),Database!$F$2:$G$65536,2,)/VLOOKUP(CONCATENATE($B14,"_",$C14,"_",J$2,"_",$D14,"_",$E14),Database!$F$2:$G$65536,2,)</f>
        <v>#REF!</v>
      </c>
      <c r="K14" s="156" t="e">
        <f>VLOOKUP(CONCATENATE($B14,"_",$C14,"_",K$2,"_","1000 NAC","_",$E14),SentData!$F$2:$G$65536,2,)/VLOOKUP(CONCATENATE($B14,"_",$C14,"_",K$2,"_",$D14,"_",$E14),SentData!$F$2:$G$65536,2,)</f>
        <v>#REF!</v>
      </c>
      <c r="L14" s="156" t="e">
        <f>VLOOKUP(CONCATENATE($B14,"_",$C14,"_",L$2,"_","1000 NAC","_",$E14),SentData!$F$2:$G$65536,2,)/VLOOKUP(CONCATENATE($B14,"_",$C14,"_",L$2,"_",$D14,"_",$E14),SentData!$F$2:$G$65536,2,)</f>
        <v>#REF!</v>
      </c>
      <c r="M14" s="157"/>
      <c r="N14" s="158" t="str">
        <f t="shared" si="1"/>
        <v>!!</v>
      </c>
      <c r="O14" s="158" t="str">
        <f t="shared" si="2"/>
        <v>!!</v>
      </c>
      <c r="P14" s="158" t="str">
        <f t="shared" si="3"/>
        <v>!!</v>
      </c>
      <c r="Q14" s="158" t="str">
        <f t="shared" si="4"/>
        <v>!!</v>
      </c>
      <c r="R14" s="158" t="str">
        <f t="shared" si="5"/>
        <v>!!</v>
      </c>
      <c r="S14" s="158" t="str">
        <f t="shared" si="6"/>
        <v>!!</v>
      </c>
      <c r="T14" s="157"/>
      <c r="U14" s="161" t="str">
        <f>IF(ISNUMBER(U12),IF(ISNUMBER(U13),U13/U12,F13/U12),IF(ISNUMBER(U13),U13/F12,""))</f>
        <v/>
      </c>
      <c r="V14" s="161" t="str">
        <f>IF(ISNUMBER(V12),IF(ISNUMBER(V13),V13/V12,G13/V12),IF(ISNUMBER(V13),V13/G12,""))</f>
        <v/>
      </c>
      <c r="W14" s="161" t="str">
        <f>IF(ISNUMBER(W12),IF(ISNUMBER(W13),W13/W12,H13/W12),IF(ISNUMBER(W13),W13/H12,""))</f>
        <v/>
      </c>
      <c r="X14" s="161" t="str">
        <f>IF(ISNUMBER(X12),IF(ISNUMBER(X13),X13/X12,I13/X12),IF(ISNUMBER(X13),X13/I12,""))</f>
        <v/>
      </c>
    </row>
    <row r="15" spans="1:25" x14ac:dyDescent="0.2">
      <c r="A15" s="112" t="s">
        <v>703</v>
      </c>
      <c r="B15" s="112" t="e">
        <f>#REF!</f>
        <v>#REF!</v>
      </c>
      <c r="C15" s="112" t="s">
        <v>704</v>
      </c>
      <c r="D15" s="112" t="s">
        <v>639</v>
      </c>
      <c r="E15" s="113" t="s">
        <v>646</v>
      </c>
      <c r="F15" s="120" t="e">
        <f>IF(ISNUMBER(U15),U15,VLOOKUP(CONCATENATE($B15,"_",$C15,"_",F$2,"_",$D15,"_",$E15),Database!$F$2:$G$65536,2,))</f>
        <v>#REF!</v>
      </c>
      <c r="G15" s="120" t="e">
        <f>IF(ISNUMBER(V15),V15,VLOOKUP(CONCATENATE($B15,"_",$C15,"_",G$2,"_",$D15,"_",$E15),Database!$F$2:$G$65536,2,))</f>
        <v>#REF!</v>
      </c>
      <c r="H15" s="120" t="e">
        <f>IF(ISNUMBER(W15),W15,VLOOKUP(CONCATENATE($B15,"_",$C15,"_",H$2,"_",$D15,"_",$E15),Database!$F$2:$G$65536,2,))</f>
        <v>#REF!</v>
      </c>
      <c r="I15" s="120" t="e">
        <f>IF(ISNUMBER(X15),X15,VLOOKUP(CONCATENATE($B15,"_",$C15,"_",I$2,"_",$D15,"_",$E15),Database!$F$2:$G$65536,2,))</f>
        <v>#REF!</v>
      </c>
      <c r="J15" s="120" t="e">
        <f>VLOOKUP(CONCATENATE($B15,"_",$C15,"_",J$2,"_",$D15,"_",$E15),Database!$F$2:$G$65536,2,)</f>
        <v>#REF!</v>
      </c>
      <c r="K15" s="118" t="e">
        <f>VLOOKUP(CONCATENATE($B15,"_",$C15,"_",K$2,"_",$D15,"_",$E15),SentData!$F$2:$G$65536,2,)</f>
        <v>#REF!</v>
      </c>
      <c r="L15" s="118" t="e">
        <f>VLOOKUP(CONCATENATE($B15,"_",$C15,"_",L$2,"_",$D15,"_",$E15),SentData!$F$2:$G$65536,2,)</f>
        <v>#REF!</v>
      </c>
      <c r="M15" s="114"/>
      <c r="N15" s="115" t="str">
        <f t="shared" si="1"/>
        <v>!!</v>
      </c>
      <c r="O15" s="115" t="str">
        <f t="shared" si="2"/>
        <v>!!</v>
      </c>
      <c r="P15" s="115" t="str">
        <f t="shared" si="3"/>
        <v>!!</v>
      </c>
      <c r="Q15" s="115" t="str">
        <f t="shared" si="4"/>
        <v>!!</v>
      </c>
      <c r="R15" s="115" t="str">
        <f t="shared" si="5"/>
        <v>!!</v>
      </c>
      <c r="S15" s="115" t="str">
        <f t="shared" si="6"/>
        <v>!!</v>
      </c>
      <c r="T15" s="114"/>
    </row>
    <row r="16" spans="1:25" x14ac:dyDescent="0.2">
      <c r="A16" s="112" t="s">
        <v>705</v>
      </c>
      <c r="B16" s="112" t="e">
        <f>#REF!</f>
        <v>#REF!</v>
      </c>
      <c r="C16" s="112" t="s">
        <v>704</v>
      </c>
      <c r="D16" s="112" t="s">
        <v>706</v>
      </c>
      <c r="E16" s="113" t="s">
        <v>646</v>
      </c>
      <c r="F16" s="120" t="e">
        <f>IF(ISNUMBER(U16),U16,VLOOKUP(CONCATENATE($B16,"_",$C16,"_",F$2,"_",$D16,"_",$E16),Database!$F$2:$G$65536,2,))</f>
        <v>#REF!</v>
      </c>
      <c r="G16" s="120" t="e">
        <f>IF(ISNUMBER(V16),V16,VLOOKUP(CONCATENATE($B16,"_",$C16,"_",G$2,"_",$D16,"_",$E16),Database!$F$2:$G$65536,2,))</f>
        <v>#REF!</v>
      </c>
      <c r="H16" s="120" t="e">
        <f>IF(ISNUMBER(W16),W16,VLOOKUP(CONCATENATE($B16,"_",$C16,"_",H$2,"_",$D16,"_",$E16),Database!$F$2:$G$65536,2,))</f>
        <v>#REF!</v>
      </c>
      <c r="I16" s="120" t="e">
        <f>IF(ISNUMBER(X16),X16,VLOOKUP(CONCATENATE($B16,"_",$C16,"_",I$2,"_",$D16,"_",$E16),Database!$F$2:$G$65536,2,))</f>
        <v>#REF!</v>
      </c>
      <c r="J16" s="120" t="e">
        <f>VLOOKUP(CONCATENATE($B16,"_",$C16,"_",J$2,"_",$D16,"_",$E16),Database!$F$2:$G$65536,2,)</f>
        <v>#REF!</v>
      </c>
      <c r="K16" s="118" t="e">
        <f>VLOOKUP(CONCATENATE($B16,"_",$C16,"_",K$2,"_",$D16,"_",$E16),SentData!$F$2:$G$65536,2,)</f>
        <v>#REF!</v>
      </c>
      <c r="L16" s="118" t="e">
        <f>VLOOKUP(CONCATENATE($B16,"_",$C16,"_",L$2,"_",$D16,"_",$E16),SentData!$F$2:$G$65536,2,)</f>
        <v>#REF!</v>
      </c>
      <c r="M16" s="114"/>
      <c r="N16" s="115" t="str">
        <f t="shared" si="1"/>
        <v>!!</v>
      </c>
      <c r="O16" s="115" t="str">
        <f t="shared" si="2"/>
        <v>!!</v>
      </c>
      <c r="P16" s="115" t="str">
        <f t="shared" si="3"/>
        <v>!!</v>
      </c>
      <c r="Q16" s="115" t="str">
        <f t="shared" si="4"/>
        <v>!!</v>
      </c>
      <c r="R16" s="115" t="str">
        <f t="shared" si="5"/>
        <v>!!</v>
      </c>
      <c r="S16" s="115" t="str">
        <f t="shared" si="6"/>
        <v>!!</v>
      </c>
      <c r="T16" s="114"/>
    </row>
    <row r="17" spans="1:24" ht="12.5" x14ac:dyDescent="0.25">
      <c r="A17" s="153" t="s">
        <v>707</v>
      </c>
      <c r="B17" s="153" t="e">
        <f>#REF!</f>
        <v>#REF!</v>
      </c>
      <c r="C17" s="153" t="s">
        <v>704</v>
      </c>
      <c r="D17" s="153" t="s">
        <v>639</v>
      </c>
      <c r="E17" s="154" t="s">
        <v>646</v>
      </c>
      <c r="F17" s="155" t="e">
        <f>IF(ISNUMBER(U17),U17,VLOOKUP(CONCATENATE($B17,"_",$C17,"_",F$2,"_","1000 NAC","_",$E17),Database!$F$2:$G$65536,2,)/VLOOKUP(CONCATENATE($B17,"_",$C17,"_",F$2,"_",$D17,"_",$E17),Database!$F$2:$G$65536,2,))</f>
        <v>#REF!</v>
      </c>
      <c r="G17" s="155" t="e">
        <f>IF(ISNUMBER(V17),V17,VLOOKUP(CONCATENATE($B17,"_",$C17,"_",G$2,"_","1000 NAC","_",$E17),Database!$F$2:$G$65536,2,)/VLOOKUP(CONCATENATE($B17,"_",$C17,"_",G$2,"_",$D17,"_",$E17),Database!$F$2:$G$65536,2,))</f>
        <v>#REF!</v>
      </c>
      <c r="H17" s="155" t="e">
        <f>IF(ISNUMBER(W17),W17,VLOOKUP(CONCATENATE($B17,"_",$C17,"_",H$2,"_","1000 NAC","_",$E17),Database!$F$2:$G$65536,2,)/VLOOKUP(CONCATENATE($B17,"_",$C17,"_",H$2,"_",$D17,"_",$E17),Database!$F$2:$G$65536,2,))</f>
        <v>#REF!</v>
      </c>
      <c r="I17" s="155" t="e">
        <f>IF(ISNUMBER(X17),X17,VLOOKUP(CONCATENATE($B17,"_",$C17,"_",I$2,"_","1000 NAC","_",$E17),Database!$F$2:$G$65536,2,)/VLOOKUP(CONCATENATE($B17,"_",$C17,"_",I$2,"_",$D17,"_",$E17),Database!$F$2:$G$65536,2,))</f>
        <v>#REF!</v>
      </c>
      <c r="J17" s="155" t="e">
        <f>VLOOKUP(CONCATENATE($B17,"_",$C17,"_",J$2,"_","1000 NAC","_",$E17),Database!$F$2:$G$65536,2,)/VLOOKUP(CONCATENATE($B17,"_",$C17,"_",J$2,"_",$D17,"_",$E17),Database!$F$2:$G$65536,2,)</f>
        <v>#REF!</v>
      </c>
      <c r="K17" s="156" t="e">
        <f>VLOOKUP(CONCATENATE($B17,"_",$C17,"_",K$2,"_","1000 NAC","_",$E17),SentData!$F$2:$G$65536,2,)/VLOOKUP(CONCATENATE($B17,"_",$C17,"_",K$2,"_",$D17,"_",$E17),SentData!$F$2:$G$65536,2,)</f>
        <v>#REF!</v>
      </c>
      <c r="L17" s="156" t="e">
        <f>VLOOKUP(CONCATENATE($B17,"_",$C17,"_",L$2,"_","1000 NAC","_",$E17),SentData!$F$2:$G$65536,2,)/VLOOKUP(CONCATENATE($B17,"_",$C17,"_",L$2,"_",$D17,"_",$E17),SentData!$F$2:$G$65536,2,)</f>
        <v>#REF!</v>
      </c>
      <c r="M17" s="157"/>
      <c r="N17" s="158" t="str">
        <f t="shared" si="1"/>
        <v>!!</v>
      </c>
      <c r="O17" s="158" t="str">
        <f t="shared" si="2"/>
        <v>!!</v>
      </c>
      <c r="P17" s="158" t="str">
        <f t="shared" si="3"/>
        <v>!!</v>
      </c>
      <c r="Q17" s="158" t="str">
        <f t="shared" si="4"/>
        <v>!!</v>
      </c>
      <c r="R17" s="158" t="str">
        <f t="shared" si="5"/>
        <v>!!</v>
      </c>
      <c r="S17" s="158" t="str">
        <f t="shared" si="6"/>
        <v>!!</v>
      </c>
      <c r="T17" s="157"/>
      <c r="U17" s="161" t="str">
        <f>IF(ISNUMBER(U15),IF(ISNUMBER(U16),U16/U15,F16/U15),IF(ISNUMBER(U16),U16/F15,""))</f>
        <v/>
      </c>
      <c r="V17" s="161" t="str">
        <f>IF(ISNUMBER(V15),IF(ISNUMBER(V16),V16/V15,G16/V15),IF(ISNUMBER(V16),V16/G15,""))</f>
        <v/>
      </c>
      <c r="W17" s="161" t="str">
        <f>IF(ISNUMBER(W15),IF(ISNUMBER(W16),W16/W15,H16/W15),IF(ISNUMBER(W16),W16/H15,""))</f>
        <v/>
      </c>
      <c r="X17" s="161" t="str">
        <f>IF(ISNUMBER(X15),IF(ISNUMBER(X16),X16/X15,I16/X15),IF(ISNUMBER(X16),X16/I15,""))</f>
        <v/>
      </c>
    </row>
    <row r="18" spans="1:24" x14ac:dyDescent="0.2">
      <c r="A18" s="112" t="s">
        <v>703</v>
      </c>
      <c r="B18" s="112" t="e">
        <f>#REF!</f>
        <v>#REF!</v>
      </c>
      <c r="C18" s="112" t="s">
        <v>708</v>
      </c>
      <c r="D18" s="112" t="s">
        <v>639</v>
      </c>
      <c r="E18" s="113" t="s">
        <v>646</v>
      </c>
      <c r="F18" s="120" t="e">
        <f>IF(ISNUMBER(U18),U18,VLOOKUP(CONCATENATE($B18,"_",$C18,"_",F$2,"_",$D18,"_",$E18),Database!$F$2:$G$65536,2,))</f>
        <v>#REF!</v>
      </c>
      <c r="G18" s="120" t="e">
        <f>IF(ISNUMBER(V18),V18,VLOOKUP(CONCATENATE($B18,"_",$C18,"_",G$2,"_",$D18,"_",$E18),Database!$F$2:$G$65536,2,))</f>
        <v>#REF!</v>
      </c>
      <c r="H18" s="120" t="e">
        <f>IF(ISNUMBER(W18),W18,VLOOKUP(CONCATENATE($B18,"_",$C18,"_",H$2,"_",$D18,"_",$E18),Database!$F$2:$G$65536,2,))</f>
        <v>#REF!</v>
      </c>
      <c r="I18" s="120" t="e">
        <f>IF(ISNUMBER(X18),X18,VLOOKUP(CONCATENATE($B18,"_",$C18,"_",I$2,"_",$D18,"_",$E18),Database!$F$2:$G$65536,2,))</f>
        <v>#REF!</v>
      </c>
      <c r="J18" s="120" t="e">
        <f>VLOOKUP(CONCATENATE($B18,"_",$C18,"_",J$2,"_",$D18,"_",$E18),Database!$F$2:$G$65536,2,)</f>
        <v>#REF!</v>
      </c>
      <c r="K18" s="118" t="e">
        <f>VLOOKUP(CONCATENATE($B18,"_",$C18,"_",K$2,"_",$D18,"_",$E18),SentData!$F$2:$G$65536,2,)</f>
        <v>#REF!</v>
      </c>
      <c r="L18" s="118" t="e">
        <f>VLOOKUP(CONCATENATE($B18,"_",$C18,"_",L$2,"_",$D18,"_",$E18),SentData!$F$2:$G$65536,2,)</f>
        <v>#REF!</v>
      </c>
      <c r="M18" s="114"/>
      <c r="N18" s="115" t="str">
        <f t="shared" si="1"/>
        <v>!!</v>
      </c>
      <c r="O18" s="115" t="str">
        <f t="shared" si="2"/>
        <v>!!</v>
      </c>
      <c r="P18" s="115" t="str">
        <f t="shared" si="3"/>
        <v>!!</v>
      </c>
      <c r="Q18" s="115" t="str">
        <f t="shared" si="4"/>
        <v>!!</v>
      </c>
      <c r="R18" s="115" t="str">
        <f t="shared" si="5"/>
        <v>!!</v>
      </c>
      <c r="S18" s="115" t="str">
        <f t="shared" si="6"/>
        <v>!!</v>
      </c>
      <c r="T18" s="114"/>
    </row>
    <row r="19" spans="1:24" x14ac:dyDescent="0.2">
      <c r="A19" s="112" t="s">
        <v>705</v>
      </c>
      <c r="B19" s="112" t="e">
        <f>#REF!</f>
        <v>#REF!</v>
      </c>
      <c r="C19" s="112" t="s">
        <v>708</v>
      </c>
      <c r="D19" s="112" t="s">
        <v>706</v>
      </c>
      <c r="E19" s="113" t="s">
        <v>646</v>
      </c>
      <c r="F19" s="120" t="e">
        <f>IF(ISNUMBER(U19),U19,VLOOKUP(CONCATENATE($B19,"_",$C19,"_",F$2,"_",$D19,"_",$E19),Database!$F$2:$G$65536,2,))</f>
        <v>#REF!</v>
      </c>
      <c r="G19" s="120" t="e">
        <f>IF(ISNUMBER(V19),V19,VLOOKUP(CONCATENATE($B19,"_",$C19,"_",G$2,"_",$D19,"_",$E19),Database!$F$2:$G$65536,2,))</f>
        <v>#REF!</v>
      </c>
      <c r="H19" s="120" t="e">
        <f>IF(ISNUMBER(W19),W19,VLOOKUP(CONCATENATE($B19,"_",$C19,"_",H$2,"_",$D19,"_",$E19),Database!$F$2:$G$65536,2,))</f>
        <v>#REF!</v>
      </c>
      <c r="I19" s="120" t="e">
        <f>IF(ISNUMBER(X19),X19,VLOOKUP(CONCATENATE($B19,"_",$C19,"_",I$2,"_",$D19,"_",$E19),Database!$F$2:$G$65536,2,))</f>
        <v>#REF!</v>
      </c>
      <c r="J19" s="120" t="e">
        <f>VLOOKUP(CONCATENATE($B19,"_",$C19,"_",J$2,"_",$D19,"_",$E19),Database!$F$2:$G$65536,2,)</f>
        <v>#REF!</v>
      </c>
      <c r="K19" s="118" t="e">
        <f>VLOOKUP(CONCATENATE($B19,"_",$C19,"_",K$2,"_",$D19,"_",$E19),SentData!$F$2:$G$65536,2,)</f>
        <v>#REF!</v>
      </c>
      <c r="L19" s="118" t="e">
        <f>VLOOKUP(CONCATENATE($B19,"_",$C19,"_",L$2,"_",$D19,"_",$E19),SentData!$F$2:$G$65536,2,)</f>
        <v>#REF!</v>
      </c>
      <c r="M19" s="114"/>
      <c r="N19" s="115" t="str">
        <f t="shared" si="1"/>
        <v>!!</v>
      </c>
      <c r="O19" s="115" t="str">
        <f t="shared" si="2"/>
        <v>!!</v>
      </c>
      <c r="P19" s="115" t="str">
        <f t="shared" si="3"/>
        <v>!!</v>
      </c>
      <c r="Q19" s="115" t="str">
        <f t="shared" si="4"/>
        <v>!!</v>
      </c>
      <c r="R19" s="115" t="str">
        <f t="shared" si="5"/>
        <v>!!</v>
      </c>
      <c r="S19" s="115" t="str">
        <f t="shared" si="6"/>
        <v>!!</v>
      </c>
      <c r="T19" s="114"/>
    </row>
    <row r="20" spans="1:24" ht="12.5" x14ac:dyDescent="0.25">
      <c r="A20" s="153" t="s">
        <v>707</v>
      </c>
      <c r="B20" s="153" t="e">
        <f>#REF!</f>
        <v>#REF!</v>
      </c>
      <c r="C20" s="153" t="s">
        <v>708</v>
      </c>
      <c r="D20" s="153" t="s">
        <v>639</v>
      </c>
      <c r="E20" s="154" t="s">
        <v>646</v>
      </c>
      <c r="F20" s="155" t="e">
        <f>IF(ISNUMBER(U20),U20,VLOOKUP(CONCATENATE($B20,"_",$C20,"_",F$2,"_","1000 NAC","_",$E20),Database!$F$2:$G$65536,2,)/VLOOKUP(CONCATENATE($B20,"_",$C20,"_",F$2,"_",$D20,"_",$E20),Database!$F$2:$G$65536,2,))</f>
        <v>#REF!</v>
      </c>
      <c r="G20" s="155" t="e">
        <f>IF(ISNUMBER(V20),V20,VLOOKUP(CONCATENATE($B20,"_",$C20,"_",G$2,"_","1000 NAC","_",$E20),Database!$F$2:$G$65536,2,)/VLOOKUP(CONCATENATE($B20,"_",$C20,"_",G$2,"_",$D20,"_",$E20),Database!$F$2:$G$65536,2,))</f>
        <v>#REF!</v>
      </c>
      <c r="H20" s="155" t="e">
        <f>IF(ISNUMBER(W20),W20,VLOOKUP(CONCATENATE($B20,"_",$C20,"_",H$2,"_","1000 NAC","_",$E20),Database!$F$2:$G$65536,2,)/VLOOKUP(CONCATENATE($B20,"_",$C20,"_",H$2,"_",$D20,"_",$E20),Database!$F$2:$G$65536,2,))</f>
        <v>#REF!</v>
      </c>
      <c r="I20" s="155" t="e">
        <f>IF(ISNUMBER(X20),X20,VLOOKUP(CONCATENATE($B20,"_",$C20,"_",I$2,"_","1000 NAC","_",$E20),Database!$F$2:$G$65536,2,)/VLOOKUP(CONCATENATE($B20,"_",$C20,"_",I$2,"_",$D20,"_",$E20),Database!$F$2:$G$65536,2,))</f>
        <v>#REF!</v>
      </c>
      <c r="J20" s="155" t="e">
        <f>VLOOKUP(CONCATENATE($B20,"_",$C20,"_",J$2,"_","1000 NAC","_",$E20),Database!$F$2:$G$65536,2,)/VLOOKUP(CONCATENATE($B20,"_",$C20,"_",J$2,"_",$D20,"_",$E20),Database!$F$2:$G$65536,2,)</f>
        <v>#REF!</v>
      </c>
      <c r="K20" s="156" t="e">
        <f>VLOOKUP(CONCATENATE($B20,"_",$C20,"_",K$2,"_","1000 NAC","_",$E20),SentData!$F$2:$G$65536,2,)/VLOOKUP(CONCATENATE($B20,"_",$C20,"_",K$2,"_",$D20,"_",$E20),SentData!$F$2:$G$65536,2,)</f>
        <v>#REF!</v>
      </c>
      <c r="L20" s="156" t="e">
        <f>VLOOKUP(CONCATENATE($B20,"_",$C20,"_",L$2,"_","1000 NAC","_",$E20),SentData!$F$2:$G$65536,2,)/VLOOKUP(CONCATENATE($B20,"_",$C20,"_",L$2,"_",$D20,"_",$E20),SentData!$F$2:$G$65536,2,)</f>
        <v>#REF!</v>
      </c>
      <c r="M20" s="157"/>
      <c r="N20" s="158" t="str">
        <f t="shared" si="1"/>
        <v>!!</v>
      </c>
      <c r="O20" s="158" t="str">
        <f t="shared" si="2"/>
        <v>!!</v>
      </c>
      <c r="P20" s="158" t="str">
        <f t="shared" si="3"/>
        <v>!!</v>
      </c>
      <c r="Q20" s="158" t="str">
        <f t="shared" si="4"/>
        <v>!!</v>
      </c>
      <c r="R20" s="158" t="str">
        <f t="shared" si="5"/>
        <v>!!</v>
      </c>
      <c r="S20" s="158" t="str">
        <f t="shared" si="6"/>
        <v>!!</v>
      </c>
      <c r="T20" s="157"/>
      <c r="U20" s="161" t="str">
        <f>IF(ISNUMBER(U18),IF(ISNUMBER(U19),U19/U18,F19/U18),IF(ISNUMBER(U19),U19/F18,""))</f>
        <v/>
      </c>
      <c r="V20" s="161" t="str">
        <f>IF(ISNUMBER(V18),IF(ISNUMBER(V19),V19/V18,G19/V18),IF(ISNUMBER(V19),V19/G18,""))</f>
        <v/>
      </c>
      <c r="W20" s="161" t="str">
        <f>IF(ISNUMBER(W18),IF(ISNUMBER(W19),W19/W18,H19/W18),IF(ISNUMBER(W19),W19/H18,""))</f>
        <v/>
      </c>
      <c r="X20" s="161" t="str">
        <f>IF(ISNUMBER(X18),IF(ISNUMBER(X19),X19/X18,I19/X18),IF(ISNUMBER(X19),X19/I18,""))</f>
        <v/>
      </c>
    </row>
    <row r="21" spans="1:24" x14ac:dyDescent="0.2">
      <c r="A21" s="112" t="s">
        <v>703</v>
      </c>
      <c r="B21" s="112" t="e">
        <f>#REF!</f>
        <v>#REF!</v>
      </c>
      <c r="C21" s="112" t="s">
        <v>704</v>
      </c>
      <c r="D21" s="112" t="s">
        <v>639</v>
      </c>
      <c r="E21" s="113" t="s">
        <v>647</v>
      </c>
      <c r="F21" s="120" t="e">
        <f>IF(ISNUMBER(U21),U21,VLOOKUP(CONCATENATE($B21,"_",$C21,"_",F$2,"_",$D21,"_",$E21),Database!$F$2:$G$65536,2,))</f>
        <v>#REF!</v>
      </c>
      <c r="G21" s="120" t="e">
        <f>IF(ISNUMBER(V21),V21,VLOOKUP(CONCATENATE($B21,"_",$C21,"_",G$2,"_",$D21,"_",$E21),Database!$F$2:$G$65536,2,))</f>
        <v>#REF!</v>
      </c>
      <c r="H21" s="120" t="e">
        <f>IF(ISNUMBER(W21),W21,VLOOKUP(CONCATENATE($B21,"_",$C21,"_",H$2,"_",$D21,"_",$E21),Database!$F$2:$G$65536,2,))</f>
        <v>#REF!</v>
      </c>
      <c r="I21" s="120" t="e">
        <f>IF(ISNUMBER(X21),X21,VLOOKUP(CONCATENATE($B21,"_",$C21,"_",I$2,"_",$D21,"_",$E21),Database!$F$2:$G$65536,2,))</f>
        <v>#REF!</v>
      </c>
      <c r="J21" s="120" t="e">
        <f>VLOOKUP(CONCATENATE($B21,"_",$C21,"_",J$2,"_",$D21,"_",$E21),Database!$F$2:$G$65536,2,)</f>
        <v>#REF!</v>
      </c>
      <c r="K21" s="118" t="e">
        <f>VLOOKUP(CONCATENATE($B21,"_",$C21,"_",K$2,"_",$D21,"_",$E21),SentData!$F$2:$G$65536,2,)</f>
        <v>#REF!</v>
      </c>
      <c r="L21" s="118" t="e">
        <f>VLOOKUP(CONCATENATE($B21,"_",$C21,"_",L$2,"_",$D21,"_",$E21),SentData!$F$2:$G$65536,2,)</f>
        <v>#REF!</v>
      </c>
      <c r="M21" s="114"/>
      <c r="N21" s="115" t="str">
        <f t="shared" si="1"/>
        <v>!!</v>
      </c>
      <c r="O21" s="115" t="str">
        <f t="shared" si="2"/>
        <v>!!</v>
      </c>
      <c r="P21" s="115" t="str">
        <f t="shared" si="3"/>
        <v>!!</v>
      </c>
      <c r="Q21" s="115" t="str">
        <f t="shared" si="4"/>
        <v>!!</v>
      </c>
      <c r="R21" s="115" t="str">
        <f t="shared" si="5"/>
        <v>!!</v>
      </c>
      <c r="S21" s="115" t="str">
        <f t="shared" si="6"/>
        <v>!!</v>
      </c>
      <c r="T21" s="114"/>
    </row>
    <row r="22" spans="1:24" x14ac:dyDescent="0.2">
      <c r="A22" s="112" t="s">
        <v>705</v>
      </c>
      <c r="B22" s="112" t="e">
        <f>#REF!</f>
        <v>#REF!</v>
      </c>
      <c r="C22" s="112" t="s">
        <v>704</v>
      </c>
      <c r="D22" s="112" t="s">
        <v>706</v>
      </c>
      <c r="E22" s="113" t="s">
        <v>647</v>
      </c>
      <c r="F22" s="120" t="e">
        <f>IF(ISNUMBER(U22),U22,VLOOKUP(CONCATENATE($B22,"_",$C22,"_",F$2,"_",$D22,"_",$E22),Database!$F$2:$G$65536,2,))</f>
        <v>#REF!</v>
      </c>
      <c r="G22" s="120" t="e">
        <f>IF(ISNUMBER(V22),V22,VLOOKUP(CONCATENATE($B22,"_",$C22,"_",G$2,"_",$D22,"_",$E22),Database!$F$2:$G$65536,2,))</f>
        <v>#REF!</v>
      </c>
      <c r="H22" s="120" t="e">
        <f>IF(ISNUMBER(W22),W22,VLOOKUP(CONCATENATE($B22,"_",$C22,"_",H$2,"_",$D22,"_",$E22),Database!$F$2:$G$65536,2,))</f>
        <v>#REF!</v>
      </c>
      <c r="I22" s="120" t="e">
        <f>IF(ISNUMBER(X22),X22,VLOOKUP(CONCATENATE($B22,"_",$C22,"_",I$2,"_",$D22,"_",$E22),Database!$F$2:$G$65536,2,))</f>
        <v>#REF!</v>
      </c>
      <c r="J22" s="120" t="e">
        <f>VLOOKUP(CONCATENATE($B22,"_",$C22,"_",J$2,"_",$D22,"_",$E22),Database!$F$2:$G$65536,2,)</f>
        <v>#REF!</v>
      </c>
      <c r="K22" s="118" t="e">
        <f>VLOOKUP(CONCATENATE($B22,"_",$C22,"_",K$2,"_",$D22,"_",$E22),SentData!$F$2:$G$65536,2,)</f>
        <v>#REF!</v>
      </c>
      <c r="L22" s="118" t="e">
        <f>VLOOKUP(CONCATENATE($B22,"_",$C22,"_",L$2,"_",$D22,"_",$E22),SentData!$F$2:$G$65536,2,)</f>
        <v>#REF!</v>
      </c>
      <c r="M22" s="114"/>
      <c r="N22" s="115" t="str">
        <f t="shared" si="1"/>
        <v>!!</v>
      </c>
      <c r="O22" s="115" t="str">
        <f t="shared" si="2"/>
        <v>!!</v>
      </c>
      <c r="P22" s="115" t="str">
        <f t="shared" si="3"/>
        <v>!!</v>
      </c>
      <c r="Q22" s="115" t="str">
        <f t="shared" si="4"/>
        <v>!!</v>
      </c>
      <c r="R22" s="115" t="str">
        <f t="shared" si="5"/>
        <v>!!</v>
      </c>
      <c r="S22" s="115" t="str">
        <f t="shared" si="6"/>
        <v>!!</v>
      </c>
      <c r="T22" s="114"/>
    </row>
    <row r="23" spans="1:24" ht="12.5" x14ac:dyDescent="0.25">
      <c r="A23" s="153" t="s">
        <v>707</v>
      </c>
      <c r="B23" s="153" t="e">
        <f>#REF!</f>
        <v>#REF!</v>
      </c>
      <c r="C23" s="153" t="s">
        <v>704</v>
      </c>
      <c r="D23" s="153" t="s">
        <v>639</v>
      </c>
      <c r="E23" s="154" t="s">
        <v>647</v>
      </c>
      <c r="F23" s="155" t="e">
        <f>IF(ISNUMBER(U23),U23,VLOOKUP(CONCATENATE($B23,"_",$C23,"_",F$2,"_","1000 NAC","_",$E23),Database!$F$2:$G$65536,2,)/VLOOKUP(CONCATENATE($B23,"_",$C23,"_",F$2,"_",$D23,"_",$E23),Database!$F$2:$G$65536,2,))</f>
        <v>#REF!</v>
      </c>
      <c r="G23" s="155" t="e">
        <f>IF(ISNUMBER(V23),V23,VLOOKUP(CONCATENATE($B23,"_",$C23,"_",G$2,"_","1000 NAC","_",$E23),Database!$F$2:$G$65536,2,)/VLOOKUP(CONCATENATE($B23,"_",$C23,"_",G$2,"_",$D23,"_",$E23),Database!$F$2:$G$65536,2,))</f>
        <v>#REF!</v>
      </c>
      <c r="H23" s="155" t="e">
        <f>IF(ISNUMBER(W23),W23,VLOOKUP(CONCATENATE($B23,"_",$C23,"_",H$2,"_","1000 NAC","_",$E23),Database!$F$2:$G$65536,2,)/VLOOKUP(CONCATENATE($B23,"_",$C23,"_",H$2,"_",$D23,"_",$E23),Database!$F$2:$G$65536,2,))</f>
        <v>#REF!</v>
      </c>
      <c r="I23" s="155" t="e">
        <f>IF(ISNUMBER(X23),X23,VLOOKUP(CONCATENATE($B23,"_",$C23,"_",I$2,"_","1000 NAC","_",$E23),Database!$F$2:$G$65536,2,)/VLOOKUP(CONCATENATE($B23,"_",$C23,"_",I$2,"_",$D23,"_",$E23),Database!$F$2:$G$65536,2,))</f>
        <v>#REF!</v>
      </c>
      <c r="J23" s="155" t="e">
        <f>VLOOKUP(CONCATENATE($B23,"_",$C23,"_",J$2,"_","1000 NAC","_",$E23),Database!$F$2:$G$65536,2,)/VLOOKUP(CONCATENATE($B23,"_",$C23,"_",J$2,"_",$D23,"_",$E23),Database!$F$2:$G$65536,2,)</f>
        <v>#REF!</v>
      </c>
      <c r="K23" s="156" t="e">
        <f>VLOOKUP(CONCATENATE($B23,"_",$C23,"_",K$2,"_","1000 NAC","_",$E23),SentData!$F$2:$G$65536,2,)/VLOOKUP(CONCATENATE($B23,"_",$C23,"_",K$2,"_",$D23,"_",$E23),SentData!$F$2:$G$65536,2,)</f>
        <v>#REF!</v>
      </c>
      <c r="L23" s="156" t="e">
        <f>VLOOKUP(CONCATENATE($B23,"_",$C23,"_",L$2,"_","1000 NAC","_",$E23),SentData!$F$2:$G$65536,2,)/VLOOKUP(CONCATENATE($B23,"_",$C23,"_",L$2,"_",$D23,"_",$E23),SentData!$F$2:$G$65536,2,)</f>
        <v>#REF!</v>
      </c>
      <c r="M23" s="157"/>
      <c r="N23" s="158" t="str">
        <f t="shared" si="1"/>
        <v>!!</v>
      </c>
      <c r="O23" s="158" t="str">
        <f t="shared" si="2"/>
        <v>!!</v>
      </c>
      <c r="P23" s="158" t="str">
        <f t="shared" si="3"/>
        <v>!!</v>
      </c>
      <c r="Q23" s="158" t="str">
        <f t="shared" si="4"/>
        <v>!!</v>
      </c>
      <c r="R23" s="158" t="str">
        <f t="shared" si="5"/>
        <v>!!</v>
      </c>
      <c r="S23" s="158" t="str">
        <f t="shared" si="6"/>
        <v>!!</v>
      </c>
      <c r="T23" s="157"/>
      <c r="U23" s="161" t="str">
        <f>IF(ISNUMBER(U21),IF(ISNUMBER(U22),U22/U21,F22/U21),IF(ISNUMBER(U22),U22/F21,""))</f>
        <v/>
      </c>
      <c r="V23" s="161" t="str">
        <f>IF(ISNUMBER(V21),IF(ISNUMBER(V22),V22/V21,G22/V21),IF(ISNUMBER(V22),V22/G21,""))</f>
        <v/>
      </c>
      <c r="W23" s="161" t="str">
        <f>IF(ISNUMBER(W21),IF(ISNUMBER(W22),W22/W21,H22/W21),IF(ISNUMBER(W22),W22/H21,""))</f>
        <v/>
      </c>
      <c r="X23" s="161" t="str">
        <f>IF(ISNUMBER(X21),IF(ISNUMBER(X22),X22/X21,I22/X21),IF(ISNUMBER(X22),X22/I21,""))</f>
        <v/>
      </c>
    </row>
    <row r="24" spans="1:24" x14ac:dyDescent="0.2">
      <c r="A24" s="112" t="s">
        <v>703</v>
      </c>
      <c r="B24" s="112" t="e">
        <f>#REF!</f>
        <v>#REF!</v>
      </c>
      <c r="C24" s="112" t="s">
        <v>708</v>
      </c>
      <c r="D24" s="112" t="s">
        <v>639</v>
      </c>
      <c r="E24" s="113" t="s">
        <v>647</v>
      </c>
      <c r="F24" s="120" t="e">
        <f>IF(ISNUMBER(U24),U24,VLOOKUP(CONCATENATE($B24,"_",$C24,"_",F$2,"_",$D24,"_",$E24),Database!$F$2:$G$65536,2,))</f>
        <v>#REF!</v>
      </c>
      <c r="G24" s="120" t="e">
        <f>IF(ISNUMBER(V24),V24,VLOOKUP(CONCATENATE($B24,"_",$C24,"_",G$2,"_",$D24,"_",$E24),Database!$F$2:$G$65536,2,))</f>
        <v>#REF!</v>
      </c>
      <c r="H24" s="120" t="e">
        <f>IF(ISNUMBER(W24),W24,VLOOKUP(CONCATENATE($B24,"_",$C24,"_",H$2,"_",$D24,"_",$E24),Database!$F$2:$G$65536,2,))</f>
        <v>#REF!</v>
      </c>
      <c r="I24" s="120" t="e">
        <f>IF(ISNUMBER(X24),X24,VLOOKUP(CONCATENATE($B24,"_",$C24,"_",I$2,"_",$D24,"_",$E24),Database!$F$2:$G$65536,2,))</f>
        <v>#REF!</v>
      </c>
      <c r="J24" s="120" t="e">
        <f>VLOOKUP(CONCATENATE($B24,"_",$C24,"_",J$2,"_",$D24,"_",$E24),Database!$F$2:$G$65536,2,)</f>
        <v>#REF!</v>
      </c>
      <c r="K24" s="118" t="e">
        <f>VLOOKUP(CONCATENATE($B24,"_",$C24,"_",K$2,"_",$D24,"_",$E24),SentData!$F$2:$G$65536,2,)</f>
        <v>#REF!</v>
      </c>
      <c r="L24" s="118" t="e">
        <f>VLOOKUP(CONCATENATE($B24,"_",$C24,"_",L$2,"_",$D24,"_",$E24),SentData!$F$2:$G$65536,2,)</f>
        <v>#REF!</v>
      </c>
      <c r="M24" s="114"/>
      <c r="N24" s="115" t="str">
        <f t="shared" si="1"/>
        <v>!!</v>
      </c>
      <c r="O24" s="115" t="str">
        <f t="shared" si="2"/>
        <v>!!</v>
      </c>
      <c r="P24" s="115" t="str">
        <f t="shared" si="3"/>
        <v>!!</v>
      </c>
      <c r="Q24" s="115" t="str">
        <f t="shared" si="4"/>
        <v>!!</v>
      </c>
      <c r="R24" s="115" t="str">
        <f t="shared" si="5"/>
        <v>!!</v>
      </c>
      <c r="S24" s="115" t="str">
        <f t="shared" si="6"/>
        <v>!!</v>
      </c>
      <c r="T24" s="114"/>
    </row>
    <row r="25" spans="1:24" x14ac:dyDescent="0.2">
      <c r="A25" s="112" t="s">
        <v>705</v>
      </c>
      <c r="B25" s="112" t="e">
        <f>#REF!</f>
        <v>#REF!</v>
      </c>
      <c r="C25" s="112" t="s">
        <v>708</v>
      </c>
      <c r="D25" s="112" t="s">
        <v>706</v>
      </c>
      <c r="E25" s="113" t="s">
        <v>647</v>
      </c>
      <c r="F25" s="120" t="e">
        <f>IF(ISNUMBER(U25),U25,VLOOKUP(CONCATENATE($B25,"_",$C25,"_",F$2,"_",$D25,"_",$E25),Database!$F$2:$G$65536,2,))</f>
        <v>#REF!</v>
      </c>
      <c r="G25" s="120" t="e">
        <f>IF(ISNUMBER(V25),V25,VLOOKUP(CONCATENATE($B25,"_",$C25,"_",G$2,"_",$D25,"_",$E25),Database!$F$2:$G$65536,2,))</f>
        <v>#REF!</v>
      </c>
      <c r="H25" s="120" t="e">
        <f>IF(ISNUMBER(W25),W25,VLOOKUP(CONCATENATE($B25,"_",$C25,"_",H$2,"_",$D25,"_",$E25),Database!$F$2:$G$65536,2,))</f>
        <v>#REF!</v>
      </c>
      <c r="I25" s="120" t="e">
        <f>IF(ISNUMBER(X25),X25,VLOOKUP(CONCATENATE($B25,"_",$C25,"_",I$2,"_",$D25,"_",$E25),Database!$F$2:$G$65536,2,))</f>
        <v>#REF!</v>
      </c>
      <c r="J25" s="120" t="e">
        <f>VLOOKUP(CONCATENATE($B25,"_",$C25,"_",J$2,"_",$D25,"_",$E25),Database!$F$2:$G$65536,2,)</f>
        <v>#REF!</v>
      </c>
      <c r="K25" s="118" t="e">
        <f>VLOOKUP(CONCATENATE($B25,"_",$C25,"_",K$2,"_",$D25,"_",$E25),SentData!$F$2:$G$65536,2,)</f>
        <v>#REF!</v>
      </c>
      <c r="L25" s="118" t="e">
        <f>VLOOKUP(CONCATENATE($B25,"_",$C25,"_",L$2,"_",$D25,"_",$E25),SentData!$F$2:$G$65536,2,)</f>
        <v>#REF!</v>
      </c>
      <c r="M25" s="114"/>
      <c r="N25" s="115" t="str">
        <f t="shared" si="1"/>
        <v>!!</v>
      </c>
      <c r="O25" s="115" t="str">
        <f t="shared" si="2"/>
        <v>!!</v>
      </c>
      <c r="P25" s="115" t="str">
        <f t="shared" si="3"/>
        <v>!!</v>
      </c>
      <c r="Q25" s="115" t="str">
        <f t="shared" si="4"/>
        <v>!!</v>
      </c>
      <c r="R25" s="115" t="str">
        <f t="shared" si="5"/>
        <v>!!</v>
      </c>
      <c r="S25" s="115" t="str">
        <f t="shared" si="6"/>
        <v>!!</v>
      </c>
      <c r="T25" s="114"/>
    </row>
    <row r="26" spans="1:24" ht="12.5" x14ac:dyDescent="0.25">
      <c r="A26" s="153" t="s">
        <v>707</v>
      </c>
      <c r="B26" s="153" t="e">
        <f>#REF!</f>
        <v>#REF!</v>
      </c>
      <c r="C26" s="153" t="s">
        <v>708</v>
      </c>
      <c r="D26" s="153" t="s">
        <v>639</v>
      </c>
      <c r="E26" s="154" t="s">
        <v>647</v>
      </c>
      <c r="F26" s="155" t="e">
        <f>IF(ISNUMBER(U26),U26,VLOOKUP(CONCATENATE($B26,"_",$C26,"_",F$2,"_","1000 NAC","_",$E26),Database!$F$2:$G$65536,2,)/VLOOKUP(CONCATENATE($B26,"_",$C26,"_",F$2,"_",$D26,"_",$E26),Database!$F$2:$G$65536,2,))</f>
        <v>#REF!</v>
      </c>
      <c r="G26" s="155" t="e">
        <f>IF(ISNUMBER(V26),V26,VLOOKUP(CONCATENATE($B26,"_",$C26,"_",G$2,"_","1000 NAC","_",$E26),Database!$F$2:$G$65536,2,)/VLOOKUP(CONCATENATE($B26,"_",$C26,"_",G$2,"_",$D26,"_",$E26),Database!$F$2:$G$65536,2,))</f>
        <v>#REF!</v>
      </c>
      <c r="H26" s="155" t="e">
        <f>IF(ISNUMBER(W26),W26,VLOOKUP(CONCATENATE($B26,"_",$C26,"_",H$2,"_","1000 NAC","_",$E26),Database!$F$2:$G$65536,2,)/VLOOKUP(CONCATENATE($B26,"_",$C26,"_",H$2,"_",$D26,"_",$E26),Database!$F$2:$G$65536,2,))</f>
        <v>#REF!</v>
      </c>
      <c r="I26" s="155" t="e">
        <f>IF(ISNUMBER(X26),X26,VLOOKUP(CONCATENATE($B26,"_",$C26,"_",I$2,"_","1000 NAC","_",$E26),Database!$F$2:$G$65536,2,)/VLOOKUP(CONCATENATE($B26,"_",$C26,"_",I$2,"_",$D26,"_",$E26),Database!$F$2:$G$65536,2,))</f>
        <v>#REF!</v>
      </c>
      <c r="J26" s="155" t="e">
        <f>VLOOKUP(CONCATENATE($B26,"_",$C26,"_",J$2,"_","1000 NAC","_",$E26),Database!$F$2:$G$65536,2,)/VLOOKUP(CONCATENATE($B26,"_",$C26,"_",J$2,"_",$D26,"_",$E26),Database!$F$2:$G$65536,2,)</f>
        <v>#REF!</v>
      </c>
      <c r="K26" s="156" t="e">
        <f>VLOOKUP(CONCATENATE($B26,"_",$C26,"_",K$2,"_","1000 NAC","_",$E26),SentData!$F$2:$G$65536,2,)/VLOOKUP(CONCATENATE($B26,"_",$C26,"_",K$2,"_",$D26,"_",$E26),SentData!$F$2:$G$65536,2,)</f>
        <v>#REF!</v>
      </c>
      <c r="L26" s="156" t="e">
        <f>VLOOKUP(CONCATENATE($B26,"_",$C26,"_",L$2,"_","1000 NAC","_",$E26),SentData!$F$2:$G$65536,2,)/VLOOKUP(CONCATENATE($B26,"_",$C26,"_",L$2,"_",$D26,"_",$E26),SentData!$F$2:$G$65536,2,)</f>
        <v>#REF!</v>
      </c>
      <c r="M26" s="157"/>
      <c r="N26" s="158" t="str">
        <f t="shared" si="1"/>
        <v>!!</v>
      </c>
      <c r="O26" s="158" t="str">
        <f t="shared" si="2"/>
        <v>!!</v>
      </c>
      <c r="P26" s="158" t="str">
        <f t="shared" si="3"/>
        <v>!!</v>
      </c>
      <c r="Q26" s="158" t="str">
        <f t="shared" si="4"/>
        <v>!!</v>
      </c>
      <c r="R26" s="158" t="str">
        <f t="shared" si="5"/>
        <v>!!</v>
      </c>
      <c r="S26" s="158" t="str">
        <f t="shared" si="6"/>
        <v>!!</v>
      </c>
      <c r="T26" s="157"/>
      <c r="U26" s="161" t="str">
        <f>IF(ISNUMBER(U24),IF(ISNUMBER(U25),U25/U24,F25/U24),IF(ISNUMBER(U25),U25/F24,""))</f>
        <v/>
      </c>
      <c r="V26" s="161" t="str">
        <f>IF(ISNUMBER(V24),IF(ISNUMBER(V25),V25/V24,G25/V24),IF(ISNUMBER(V25),V25/G24,""))</f>
        <v/>
      </c>
      <c r="W26" s="161" t="str">
        <f>IF(ISNUMBER(W24),IF(ISNUMBER(W25),W25/W24,H25/W24),IF(ISNUMBER(W25),W25/H24,""))</f>
        <v/>
      </c>
      <c r="X26" s="161" t="str">
        <f>IF(ISNUMBER(X24),IF(ISNUMBER(X25),X25/X24,I25/X24),IF(ISNUMBER(X25),X25/I24,""))</f>
        <v/>
      </c>
    </row>
    <row r="27" spans="1:24" x14ac:dyDescent="0.2">
      <c r="A27" s="112" t="s">
        <v>703</v>
      </c>
      <c r="B27" s="112" t="e">
        <f>#REF!</f>
        <v>#REF!</v>
      </c>
      <c r="C27" s="112" t="s">
        <v>704</v>
      </c>
      <c r="D27" s="112" t="s">
        <v>639</v>
      </c>
      <c r="E27" s="113" t="s">
        <v>648</v>
      </c>
      <c r="F27" s="120" t="e">
        <f>IF(ISNUMBER(U27),U27,VLOOKUP(CONCATENATE($B27,"_",$C27,"_",F$2,"_",$D27,"_",$E27),Database!$F$2:$G$65536,2,))</f>
        <v>#REF!</v>
      </c>
      <c r="G27" s="120" t="e">
        <f>IF(ISNUMBER(V27),V27,VLOOKUP(CONCATENATE($B27,"_",$C27,"_",G$2,"_",$D27,"_",$E27),Database!$F$2:$G$65536,2,))</f>
        <v>#REF!</v>
      </c>
      <c r="H27" s="120" t="e">
        <f>IF(ISNUMBER(W27),W27,VLOOKUP(CONCATENATE($B27,"_",$C27,"_",H$2,"_",$D27,"_",$E27),Database!$F$2:$G$65536,2,))</f>
        <v>#REF!</v>
      </c>
      <c r="I27" s="120" t="e">
        <f>IF(ISNUMBER(X27),X27,VLOOKUP(CONCATENATE($B27,"_",$C27,"_",I$2,"_",$D27,"_",$E27),Database!$F$2:$G$65536,2,))</f>
        <v>#REF!</v>
      </c>
      <c r="J27" s="120" t="e">
        <f>VLOOKUP(CONCATENATE($B27,"_",$C27,"_",J$2,"_",$D27,"_",$E27),Database!$F$2:$G$65536,2,)</f>
        <v>#REF!</v>
      </c>
      <c r="K27" s="118" t="e">
        <f>VLOOKUP(CONCATENATE($B27,"_",$C27,"_",K$2,"_",$D27,"_",$E27),SentData!$F$2:$G$65536,2,)</f>
        <v>#REF!</v>
      </c>
      <c r="L27" s="118" t="e">
        <f>VLOOKUP(CONCATENATE($B27,"_",$C27,"_",L$2,"_",$D27,"_",$E27),SentData!$F$2:$G$65536,2,)</f>
        <v>#REF!</v>
      </c>
      <c r="M27" s="114"/>
      <c r="N27" s="115" t="str">
        <f t="shared" si="1"/>
        <v>!!</v>
      </c>
      <c r="O27" s="115" t="str">
        <f t="shared" si="2"/>
        <v>!!</v>
      </c>
      <c r="P27" s="115" t="str">
        <f t="shared" si="3"/>
        <v>!!</v>
      </c>
      <c r="Q27" s="115" t="str">
        <f t="shared" si="4"/>
        <v>!!</v>
      </c>
      <c r="R27" s="115" t="str">
        <f t="shared" si="5"/>
        <v>!!</v>
      </c>
      <c r="S27" s="115" t="str">
        <f t="shared" si="6"/>
        <v>!!</v>
      </c>
      <c r="T27" s="114"/>
    </row>
    <row r="28" spans="1:24" x14ac:dyDescent="0.2">
      <c r="A28" s="112" t="s">
        <v>705</v>
      </c>
      <c r="B28" s="112" t="e">
        <f>#REF!</f>
        <v>#REF!</v>
      </c>
      <c r="C28" s="112" t="s">
        <v>704</v>
      </c>
      <c r="D28" s="112" t="s">
        <v>706</v>
      </c>
      <c r="E28" s="113" t="s">
        <v>648</v>
      </c>
      <c r="F28" s="120" t="e">
        <f>IF(ISNUMBER(U28),U28,VLOOKUP(CONCATENATE($B28,"_",$C28,"_",F$2,"_",$D28,"_",$E28),Database!$F$2:$G$65536,2,))</f>
        <v>#REF!</v>
      </c>
      <c r="G28" s="120" t="e">
        <f>IF(ISNUMBER(V28),V28,VLOOKUP(CONCATENATE($B28,"_",$C28,"_",G$2,"_",$D28,"_",$E28),Database!$F$2:$G$65536,2,))</f>
        <v>#REF!</v>
      </c>
      <c r="H28" s="120" t="e">
        <f>IF(ISNUMBER(W28),W28,VLOOKUP(CONCATENATE($B28,"_",$C28,"_",H$2,"_",$D28,"_",$E28),Database!$F$2:$G$65536,2,))</f>
        <v>#REF!</v>
      </c>
      <c r="I28" s="120" t="e">
        <f>IF(ISNUMBER(X28),X28,VLOOKUP(CONCATENATE($B28,"_",$C28,"_",I$2,"_",$D28,"_",$E28),Database!$F$2:$G$65536,2,))</f>
        <v>#REF!</v>
      </c>
      <c r="J28" s="120" t="e">
        <f>VLOOKUP(CONCATENATE($B28,"_",$C28,"_",J$2,"_",$D28,"_",$E28),Database!$F$2:$G$65536,2,)</f>
        <v>#REF!</v>
      </c>
      <c r="K28" s="118" t="e">
        <f>VLOOKUP(CONCATENATE($B28,"_",$C28,"_",K$2,"_",$D28,"_",$E28),SentData!$F$2:$G$65536,2,)</f>
        <v>#REF!</v>
      </c>
      <c r="L28" s="118" t="e">
        <f>VLOOKUP(CONCATENATE($B28,"_",$C28,"_",L$2,"_",$D28,"_",$E28),SentData!$F$2:$G$65536,2,)</f>
        <v>#REF!</v>
      </c>
      <c r="M28" s="114"/>
      <c r="N28" s="115" t="str">
        <f t="shared" si="1"/>
        <v>!!</v>
      </c>
      <c r="O28" s="115" t="str">
        <f t="shared" si="2"/>
        <v>!!</v>
      </c>
      <c r="P28" s="115" t="str">
        <f t="shared" si="3"/>
        <v>!!</v>
      </c>
      <c r="Q28" s="115" t="str">
        <f t="shared" si="4"/>
        <v>!!</v>
      </c>
      <c r="R28" s="115" t="str">
        <f t="shared" si="5"/>
        <v>!!</v>
      </c>
      <c r="S28" s="115" t="str">
        <f t="shared" si="6"/>
        <v>!!</v>
      </c>
      <c r="T28" s="114"/>
    </row>
    <row r="29" spans="1:24" ht="12.5" x14ac:dyDescent="0.25">
      <c r="A29" s="153" t="s">
        <v>707</v>
      </c>
      <c r="B29" s="153" t="e">
        <f>#REF!</f>
        <v>#REF!</v>
      </c>
      <c r="C29" s="153" t="s">
        <v>704</v>
      </c>
      <c r="D29" s="153" t="s">
        <v>639</v>
      </c>
      <c r="E29" s="154" t="s">
        <v>648</v>
      </c>
      <c r="F29" s="155" t="e">
        <f>IF(ISNUMBER(U29),U29,VLOOKUP(CONCATENATE($B29,"_",$C29,"_",F$2,"_","1000 NAC","_",$E29),Database!$F$2:$G$65536,2,)/VLOOKUP(CONCATENATE($B29,"_",$C29,"_",F$2,"_",$D29,"_",$E29),Database!$F$2:$G$65536,2,))</f>
        <v>#REF!</v>
      </c>
      <c r="G29" s="155" t="e">
        <f>IF(ISNUMBER(V29),V29,VLOOKUP(CONCATENATE($B29,"_",$C29,"_",G$2,"_","1000 NAC","_",$E29),Database!$F$2:$G$65536,2,)/VLOOKUP(CONCATENATE($B29,"_",$C29,"_",G$2,"_",$D29,"_",$E29),Database!$F$2:$G$65536,2,))</f>
        <v>#REF!</v>
      </c>
      <c r="H29" s="155" t="e">
        <f>IF(ISNUMBER(W29),W29,VLOOKUP(CONCATENATE($B29,"_",$C29,"_",H$2,"_","1000 NAC","_",$E29),Database!$F$2:$G$65536,2,)/VLOOKUP(CONCATENATE($B29,"_",$C29,"_",H$2,"_",$D29,"_",$E29),Database!$F$2:$G$65536,2,))</f>
        <v>#REF!</v>
      </c>
      <c r="I29" s="155" t="e">
        <f>IF(ISNUMBER(X29),X29,VLOOKUP(CONCATENATE($B29,"_",$C29,"_",I$2,"_","1000 NAC","_",$E29),Database!$F$2:$G$65536,2,)/VLOOKUP(CONCATENATE($B29,"_",$C29,"_",I$2,"_",$D29,"_",$E29),Database!$F$2:$G$65536,2,))</f>
        <v>#REF!</v>
      </c>
      <c r="J29" s="155" t="e">
        <f>VLOOKUP(CONCATENATE($B29,"_",$C29,"_",J$2,"_","1000 NAC","_",$E29),Database!$F$2:$G$65536,2,)/VLOOKUP(CONCATENATE($B29,"_",$C29,"_",J$2,"_",$D29,"_",$E29),Database!$F$2:$G$65536,2,)</f>
        <v>#REF!</v>
      </c>
      <c r="K29" s="156" t="e">
        <f>VLOOKUP(CONCATENATE($B29,"_",$C29,"_",K$2,"_","1000 NAC","_",$E29),SentData!$F$2:$G$65536,2,)/VLOOKUP(CONCATENATE($B29,"_",$C29,"_",K$2,"_",$D29,"_",$E29),SentData!$F$2:$G$65536,2,)</f>
        <v>#REF!</v>
      </c>
      <c r="L29" s="156" t="e">
        <f>VLOOKUP(CONCATENATE($B29,"_",$C29,"_",L$2,"_","1000 NAC","_",$E29),SentData!$F$2:$G$65536,2,)/VLOOKUP(CONCATENATE($B29,"_",$C29,"_",L$2,"_",$D29,"_",$E29),SentData!$F$2:$G$65536,2,)</f>
        <v>#REF!</v>
      </c>
      <c r="M29" s="157"/>
      <c r="N29" s="158" t="str">
        <f t="shared" si="1"/>
        <v>!!</v>
      </c>
      <c r="O29" s="158" t="str">
        <f t="shared" si="2"/>
        <v>!!</v>
      </c>
      <c r="P29" s="158" t="str">
        <f t="shared" si="3"/>
        <v>!!</v>
      </c>
      <c r="Q29" s="158" t="str">
        <f t="shared" si="4"/>
        <v>!!</v>
      </c>
      <c r="R29" s="158" t="str">
        <f t="shared" si="5"/>
        <v>!!</v>
      </c>
      <c r="S29" s="158" t="str">
        <f t="shared" si="6"/>
        <v>!!</v>
      </c>
      <c r="T29" s="157"/>
      <c r="U29" s="161" t="str">
        <f>IF(ISNUMBER(U27),IF(ISNUMBER(U28),U28/U27,F28/U27),IF(ISNUMBER(U28),U28/F27,""))</f>
        <v/>
      </c>
      <c r="V29" s="161" t="str">
        <f>IF(ISNUMBER(V27),IF(ISNUMBER(V28),V28/V27,G28/V27),IF(ISNUMBER(V28),V28/G27,""))</f>
        <v/>
      </c>
      <c r="W29" s="161" t="str">
        <f>IF(ISNUMBER(W27),IF(ISNUMBER(W28),W28/W27,H28/W27),IF(ISNUMBER(W28),W28/H27,""))</f>
        <v/>
      </c>
      <c r="X29" s="161" t="str">
        <f>IF(ISNUMBER(X27),IF(ISNUMBER(X28),X28/X27,I28/X27),IF(ISNUMBER(X28),X28/I27,""))</f>
        <v/>
      </c>
    </row>
    <row r="30" spans="1:24" x14ac:dyDescent="0.2">
      <c r="A30" s="112" t="s">
        <v>703</v>
      </c>
      <c r="B30" s="112" t="e">
        <f>#REF!</f>
        <v>#REF!</v>
      </c>
      <c r="C30" s="112" t="s">
        <v>708</v>
      </c>
      <c r="D30" s="112" t="s">
        <v>639</v>
      </c>
      <c r="E30" s="113" t="s">
        <v>648</v>
      </c>
      <c r="F30" s="120" t="e">
        <f>IF(ISNUMBER(U30),U30,VLOOKUP(CONCATENATE($B30,"_",$C30,"_",F$2,"_",$D30,"_",$E30),Database!$F$2:$G$65536,2,))</f>
        <v>#REF!</v>
      </c>
      <c r="G30" s="120" t="e">
        <f>IF(ISNUMBER(V30),V30,VLOOKUP(CONCATENATE($B30,"_",$C30,"_",G$2,"_",$D30,"_",$E30),Database!$F$2:$G$65536,2,))</f>
        <v>#REF!</v>
      </c>
      <c r="H30" s="120" t="e">
        <f>IF(ISNUMBER(W30),W30,VLOOKUP(CONCATENATE($B30,"_",$C30,"_",H$2,"_",$D30,"_",$E30),Database!$F$2:$G$65536,2,))</f>
        <v>#REF!</v>
      </c>
      <c r="I30" s="120" t="e">
        <f>IF(ISNUMBER(X30),X30,VLOOKUP(CONCATENATE($B30,"_",$C30,"_",I$2,"_",$D30,"_",$E30),Database!$F$2:$G$65536,2,))</f>
        <v>#REF!</v>
      </c>
      <c r="J30" s="120" t="e">
        <f>VLOOKUP(CONCATENATE($B30,"_",$C30,"_",J$2,"_",$D30,"_",$E30),Database!$F$2:$G$65536,2,)</f>
        <v>#REF!</v>
      </c>
      <c r="K30" s="118" t="e">
        <f>VLOOKUP(CONCATENATE($B30,"_",$C30,"_",K$2,"_",$D30,"_",$E30),SentData!$F$2:$G$65536,2,)</f>
        <v>#REF!</v>
      </c>
      <c r="L30" s="118" t="e">
        <f>VLOOKUP(CONCATENATE($B30,"_",$C30,"_",L$2,"_",$D30,"_",$E30),SentData!$F$2:$G$65536,2,)</f>
        <v>#REF!</v>
      </c>
      <c r="M30" s="114"/>
      <c r="N30" s="115" t="str">
        <f t="shared" si="1"/>
        <v>!!</v>
      </c>
      <c r="O30" s="115" t="str">
        <f t="shared" si="2"/>
        <v>!!</v>
      </c>
      <c r="P30" s="115" t="str">
        <f t="shared" si="3"/>
        <v>!!</v>
      </c>
      <c r="Q30" s="115" t="str">
        <f t="shared" si="4"/>
        <v>!!</v>
      </c>
      <c r="R30" s="115" t="str">
        <f t="shared" si="5"/>
        <v>!!</v>
      </c>
      <c r="S30" s="115" t="str">
        <f t="shared" si="6"/>
        <v>!!</v>
      </c>
      <c r="T30" s="114"/>
    </row>
    <row r="31" spans="1:24" x14ac:dyDescent="0.2">
      <c r="A31" s="112" t="s">
        <v>705</v>
      </c>
      <c r="B31" s="112" t="e">
        <f>#REF!</f>
        <v>#REF!</v>
      </c>
      <c r="C31" s="112" t="s">
        <v>708</v>
      </c>
      <c r="D31" s="112" t="s">
        <v>706</v>
      </c>
      <c r="E31" s="113" t="s">
        <v>648</v>
      </c>
      <c r="F31" s="120" t="e">
        <f>IF(ISNUMBER(U31),U31,VLOOKUP(CONCATENATE($B31,"_",$C31,"_",F$2,"_",$D31,"_",$E31),Database!$F$2:$G$65536,2,))</f>
        <v>#REF!</v>
      </c>
      <c r="G31" s="120" t="e">
        <f>IF(ISNUMBER(V31),V31,VLOOKUP(CONCATENATE($B31,"_",$C31,"_",G$2,"_",$D31,"_",$E31),Database!$F$2:$G$65536,2,))</f>
        <v>#REF!</v>
      </c>
      <c r="H31" s="120" t="e">
        <f>IF(ISNUMBER(W31),W31,VLOOKUP(CONCATENATE($B31,"_",$C31,"_",H$2,"_",$D31,"_",$E31),Database!$F$2:$G$65536,2,))</f>
        <v>#REF!</v>
      </c>
      <c r="I31" s="120" t="e">
        <f>IF(ISNUMBER(X31),X31,VLOOKUP(CONCATENATE($B31,"_",$C31,"_",I$2,"_",$D31,"_",$E31),Database!$F$2:$G$65536,2,))</f>
        <v>#REF!</v>
      </c>
      <c r="J31" s="120" t="e">
        <f>VLOOKUP(CONCATENATE($B31,"_",$C31,"_",J$2,"_",$D31,"_",$E31),Database!$F$2:$G$65536,2,)</f>
        <v>#REF!</v>
      </c>
      <c r="K31" s="118" t="e">
        <f>VLOOKUP(CONCATENATE($B31,"_",$C31,"_",K$2,"_",$D31,"_",$E31),SentData!$F$2:$G$65536,2,)</f>
        <v>#REF!</v>
      </c>
      <c r="L31" s="118" t="e">
        <f>VLOOKUP(CONCATENATE($B31,"_",$C31,"_",L$2,"_",$D31,"_",$E31),SentData!$F$2:$G$65536,2,)</f>
        <v>#REF!</v>
      </c>
      <c r="M31" s="114"/>
      <c r="N31" s="115" t="str">
        <f t="shared" si="1"/>
        <v>!!</v>
      </c>
      <c r="O31" s="115" t="str">
        <f t="shared" si="2"/>
        <v>!!</v>
      </c>
      <c r="P31" s="115" t="str">
        <f t="shared" si="3"/>
        <v>!!</v>
      </c>
      <c r="Q31" s="115" t="str">
        <f t="shared" si="4"/>
        <v>!!</v>
      </c>
      <c r="R31" s="115" t="str">
        <f t="shared" si="5"/>
        <v>!!</v>
      </c>
      <c r="S31" s="115" t="str">
        <f t="shared" si="6"/>
        <v>!!</v>
      </c>
      <c r="T31" s="114"/>
    </row>
    <row r="32" spans="1:24" ht="12.5" x14ac:dyDescent="0.25">
      <c r="A32" s="153" t="s">
        <v>707</v>
      </c>
      <c r="B32" s="153" t="e">
        <f>#REF!</f>
        <v>#REF!</v>
      </c>
      <c r="C32" s="153" t="s">
        <v>708</v>
      </c>
      <c r="D32" s="153" t="s">
        <v>639</v>
      </c>
      <c r="E32" s="154" t="s">
        <v>648</v>
      </c>
      <c r="F32" s="155" t="e">
        <f>IF(ISNUMBER(U32),U32,VLOOKUP(CONCATENATE($B32,"_",$C32,"_",F$2,"_","1000 NAC","_",$E32),Database!$F$2:$G$65536,2,)/VLOOKUP(CONCATENATE($B32,"_",$C32,"_",F$2,"_",$D32,"_",$E32),Database!$F$2:$G$65536,2,))</f>
        <v>#REF!</v>
      </c>
      <c r="G32" s="155" t="e">
        <f>IF(ISNUMBER(V32),V32,VLOOKUP(CONCATENATE($B32,"_",$C32,"_",G$2,"_","1000 NAC","_",$E32),Database!$F$2:$G$65536,2,)/VLOOKUP(CONCATENATE($B32,"_",$C32,"_",G$2,"_",$D32,"_",$E32),Database!$F$2:$G$65536,2,))</f>
        <v>#REF!</v>
      </c>
      <c r="H32" s="155" t="e">
        <f>IF(ISNUMBER(W32),W32,VLOOKUP(CONCATENATE($B32,"_",$C32,"_",H$2,"_","1000 NAC","_",$E32),Database!$F$2:$G$65536,2,)/VLOOKUP(CONCATENATE($B32,"_",$C32,"_",H$2,"_",$D32,"_",$E32),Database!$F$2:$G$65536,2,))</f>
        <v>#REF!</v>
      </c>
      <c r="I32" s="155" t="e">
        <f>IF(ISNUMBER(X32),X32,VLOOKUP(CONCATENATE($B32,"_",$C32,"_",I$2,"_","1000 NAC","_",$E32),Database!$F$2:$G$65536,2,)/VLOOKUP(CONCATENATE($B32,"_",$C32,"_",I$2,"_",$D32,"_",$E32),Database!$F$2:$G$65536,2,))</f>
        <v>#REF!</v>
      </c>
      <c r="J32" s="155" t="e">
        <f>VLOOKUP(CONCATENATE($B32,"_",$C32,"_",J$2,"_","1000 NAC","_",$E32),Database!$F$2:$G$65536,2,)/VLOOKUP(CONCATENATE($B32,"_",$C32,"_",J$2,"_",$D32,"_",$E32),Database!$F$2:$G$65536,2,)</f>
        <v>#REF!</v>
      </c>
      <c r="K32" s="156" t="e">
        <f>VLOOKUP(CONCATENATE($B32,"_",$C32,"_",K$2,"_","1000 NAC","_",$E32),SentData!$F$2:$G$65536,2,)/VLOOKUP(CONCATENATE($B32,"_",$C32,"_",K$2,"_",$D32,"_",$E32),SentData!$F$2:$G$65536,2,)</f>
        <v>#REF!</v>
      </c>
      <c r="L32" s="156" t="e">
        <f>VLOOKUP(CONCATENATE($B32,"_",$C32,"_",L$2,"_","1000 NAC","_",$E32),SentData!$F$2:$G$65536,2,)/VLOOKUP(CONCATENATE($B32,"_",$C32,"_",L$2,"_",$D32,"_",$E32),SentData!$F$2:$G$65536,2,)</f>
        <v>#REF!</v>
      </c>
      <c r="M32" s="157"/>
      <c r="N32" s="158" t="str">
        <f t="shared" si="1"/>
        <v>!!</v>
      </c>
      <c r="O32" s="158" t="str">
        <f t="shared" si="2"/>
        <v>!!</v>
      </c>
      <c r="P32" s="158" t="str">
        <f t="shared" si="3"/>
        <v>!!</v>
      </c>
      <c r="Q32" s="158" t="str">
        <f t="shared" si="4"/>
        <v>!!</v>
      </c>
      <c r="R32" s="158" t="str">
        <f t="shared" si="5"/>
        <v>!!</v>
      </c>
      <c r="S32" s="158" t="str">
        <f t="shared" si="6"/>
        <v>!!</v>
      </c>
      <c r="T32" s="157"/>
      <c r="U32" s="161" t="str">
        <f>IF(ISNUMBER(U30),IF(ISNUMBER(U31),U31/U30,F31/U30),IF(ISNUMBER(U31),U31/F30,""))</f>
        <v/>
      </c>
      <c r="V32" s="161" t="str">
        <f>IF(ISNUMBER(V30),IF(ISNUMBER(V31),V31/V30,G31/V30),IF(ISNUMBER(V31),V31/G30,""))</f>
        <v/>
      </c>
      <c r="W32" s="161" t="str">
        <f>IF(ISNUMBER(W30),IF(ISNUMBER(W31),W31/W30,H31/W30),IF(ISNUMBER(W31),W31/H30,""))</f>
        <v/>
      </c>
      <c r="X32" s="161" t="str">
        <f>IF(ISNUMBER(X30),IF(ISNUMBER(X31),X31/X30,I31/X30),IF(ISNUMBER(X31),X31/I30,""))</f>
        <v/>
      </c>
    </row>
    <row r="33" spans="1:24" x14ac:dyDescent="0.2">
      <c r="A33" s="112" t="s">
        <v>703</v>
      </c>
      <c r="B33" s="112" t="e">
        <f>#REF!</f>
        <v>#REF!</v>
      </c>
      <c r="C33" s="112" t="s">
        <v>704</v>
      </c>
      <c r="D33" s="112" t="s">
        <v>639</v>
      </c>
      <c r="E33" s="113" t="s">
        <v>709</v>
      </c>
      <c r="F33" s="120" t="e">
        <f>IF(ISNUMBER(U33),U33,VLOOKUP(CONCATENATE($B33,"_",$C33,"_",F$2,"_",$D33,"_",$E33),Database!$F$2:$G$65536,2,))</f>
        <v>#REF!</v>
      </c>
      <c r="G33" s="120" t="e">
        <f>IF(ISNUMBER(V33),V33,VLOOKUP(CONCATENATE($B33,"_",$C33,"_",G$2,"_",$D33,"_",$E33),Database!$F$2:$G$65536,2,))</f>
        <v>#REF!</v>
      </c>
      <c r="H33" s="120" t="e">
        <f>IF(ISNUMBER(W33),W33,VLOOKUP(CONCATENATE($B33,"_",$C33,"_",H$2,"_",$D33,"_",$E33),Database!$F$2:$G$65536,2,))</f>
        <v>#REF!</v>
      </c>
      <c r="I33" s="120" t="e">
        <f>IF(ISNUMBER(X33),X33,VLOOKUP(CONCATENATE($B33,"_",$C33,"_",I$2,"_",$D33,"_",$E33),Database!$F$2:$G$65536,2,))</f>
        <v>#REF!</v>
      </c>
      <c r="J33" s="120" t="e">
        <f>VLOOKUP(CONCATENATE($B33,"_",$C33,"_",J$2,"_",$D33,"_",$E33),Database!$F$2:$G$65536,2,)</f>
        <v>#REF!</v>
      </c>
      <c r="K33" s="118" t="e">
        <f>VLOOKUP(CONCATENATE($B33,"_",$C33,"_",K$2,"_",$D33,"_",$E33),SentData!$F$2:$G$65536,2,)</f>
        <v>#REF!</v>
      </c>
      <c r="L33" s="118" t="e">
        <f>VLOOKUP(CONCATENATE($B33,"_",$C33,"_",L$2,"_",$D33,"_",$E33),SentData!$F$2:$G$65536,2,)</f>
        <v>#REF!</v>
      </c>
      <c r="M33" s="114"/>
      <c r="N33" s="115" t="str">
        <f t="shared" si="1"/>
        <v>!!</v>
      </c>
      <c r="O33" s="115" t="str">
        <f t="shared" si="2"/>
        <v>!!</v>
      </c>
      <c r="P33" s="115" t="str">
        <f t="shared" si="3"/>
        <v>!!</v>
      </c>
      <c r="Q33" s="115" t="str">
        <f t="shared" si="4"/>
        <v>!!</v>
      </c>
      <c r="R33" s="115" t="str">
        <f t="shared" si="5"/>
        <v>!!</v>
      </c>
      <c r="S33" s="115" t="str">
        <f t="shared" si="6"/>
        <v>!!</v>
      </c>
      <c r="T33" s="114"/>
    </row>
    <row r="34" spans="1:24" x14ac:dyDescent="0.2">
      <c r="A34" s="112" t="s">
        <v>705</v>
      </c>
      <c r="B34" s="112" t="e">
        <f>#REF!</f>
        <v>#REF!</v>
      </c>
      <c r="C34" s="112" t="s">
        <v>704</v>
      </c>
      <c r="D34" s="112" t="s">
        <v>706</v>
      </c>
      <c r="E34" s="113" t="s">
        <v>709</v>
      </c>
      <c r="F34" s="120" t="e">
        <f>IF(ISNUMBER(U34),U34,VLOOKUP(CONCATENATE($B34,"_",$C34,"_",F$2,"_",$D34,"_",$E34),Database!$F$2:$G$65536,2,))</f>
        <v>#REF!</v>
      </c>
      <c r="G34" s="120" t="e">
        <f>IF(ISNUMBER(V34),V34,VLOOKUP(CONCATENATE($B34,"_",$C34,"_",G$2,"_",$D34,"_",$E34),Database!$F$2:$G$65536,2,))</f>
        <v>#REF!</v>
      </c>
      <c r="H34" s="120" t="e">
        <f>IF(ISNUMBER(W34),W34,VLOOKUP(CONCATENATE($B34,"_",$C34,"_",H$2,"_",$D34,"_",$E34),Database!$F$2:$G$65536,2,))</f>
        <v>#REF!</v>
      </c>
      <c r="I34" s="120" t="e">
        <f>IF(ISNUMBER(X34),X34,VLOOKUP(CONCATENATE($B34,"_",$C34,"_",I$2,"_",$D34,"_",$E34),Database!$F$2:$G$65536,2,))</f>
        <v>#REF!</v>
      </c>
      <c r="J34" s="120" t="e">
        <f>VLOOKUP(CONCATENATE($B34,"_",$C34,"_",J$2,"_",$D34,"_",$E34),Database!$F$2:$G$65536,2,)</f>
        <v>#REF!</v>
      </c>
      <c r="K34" s="118" t="e">
        <f>VLOOKUP(CONCATENATE($B34,"_",$C34,"_",K$2,"_",$D34,"_",$E34),SentData!$F$2:$G$65536,2,)</f>
        <v>#REF!</v>
      </c>
      <c r="L34" s="118" t="e">
        <f>VLOOKUP(CONCATENATE($B34,"_",$C34,"_",L$2,"_",$D34,"_",$E34),SentData!$F$2:$G$65536,2,)</f>
        <v>#REF!</v>
      </c>
      <c r="M34" s="114"/>
      <c r="N34" s="115" t="str">
        <f t="shared" si="1"/>
        <v>!!</v>
      </c>
      <c r="O34" s="115" t="str">
        <f t="shared" si="2"/>
        <v>!!</v>
      </c>
      <c r="P34" s="115" t="str">
        <f t="shared" si="3"/>
        <v>!!</v>
      </c>
      <c r="Q34" s="115" t="str">
        <f t="shared" si="4"/>
        <v>!!</v>
      </c>
      <c r="R34" s="115" t="str">
        <f t="shared" si="5"/>
        <v>!!</v>
      </c>
      <c r="S34" s="115" t="str">
        <f t="shared" si="6"/>
        <v>!!</v>
      </c>
      <c r="T34" s="114"/>
    </row>
    <row r="35" spans="1:24" ht="12.5" x14ac:dyDescent="0.25">
      <c r="A35" s="153" t="s">
        <v>707</v>
      </c>
      <c r="B35" s="153" t="e">
        <f>#REF!</f>
        <v>#REF!</v>
      </c>
      <c r="C35" s="153" t="s">
        <v>704</v>
      </c>
      <c r="D35" s="153" t="s">
        <v>639</v>
      </c>
      <c r="E35" s="154" t="s">
        <v>709</v>
      </c>
      <c r="F35" s="155" t="e">
        <f>IF(ISNUMBER(U35),U35,VLOOKUP(CONCATENATE($B35,"_",$C35,"_",F$2,"_","1000 NAC","_",$E35),Database!$F$2:$G$65536,2,)/VLOOKUP(CONCATENATE($B35,"_",$C35,"_",F$2,"_",$D35,"_",$E35),Database!$F$2:$G$65536,2,))</f>
        <v>#REF!</v>
      </c>
      <c r="G35" s="155" t="e">
        <f>IF(ISNUMBER(V35),V35,VLOOKUP(CONCATENATE($B35,"_",$C35,"_",G$2,"_","1000 NAC","_",$E35),Database!$F$2:$G$65536,2,)/VLOOKUP(CONCATENATE($B35,"_",$C35,"_",G$2,"_",$D35,"_",$E35),Database!$F$2:$G$65536,2,))</f>
        <v>#REF!</v>
      </c>
      <c r="H35" s="155" t="e">
        <f>IF(ISNUMBER(W35),W35,VLOOKUP(CONCATENATE($B35,"_",$C35,"_",H$2,"_","1000 NAC","_",$E35),Database!$F$2:$G$65536,2,)/VLOOKUP(CONCATENATE($B35,"_",$C35,"_",H$2,"_",$D35,"_",$E35),Database!$F$2:$G$65536,2,))</f>
        <v>#REF!</v>
      </c>
      <c r="I35" s="155" t="e">
        <f>IF(ISNUMBER(X35),X35,VLOOKUP(CONCATENATE($B35,"_",$C35,"_",I$2,"_","1000 NAC","_",$E35),Database!$F$2:$G$65536,2,)/VLOOKUP(CONCATENATE($B35,"_",$C35,"_",I$2,"_",$D35,"_",$E35),Database!$F$2:$G$65536,2,))</f>
        <v>#REF!</v>
      </c>
      <c r="J35" s="155" t="e">
        <f>VLOOKUP(CONCATENATE($B35,"_",$C35,"_",J$2,"_","1000 NAC","_",$E35),Database!$F$2:$G$65536,2,)/VLOOKUP(CONCATENATE($B35,"_",$C35,"_",J$2,"_",$D35,"_",$E35),Database!$F$2:$G$65536,2,)</f>
        <v>#REF!</v>
      </c>
      <c r="K35" s="156" t="e">
        <f>VLOOKUP(CONCATENATE($B35,"_",$C35,"_",K$2,"_","1000 NAC","_",$E35),SentData!$F$2:$G$65536,2,)/VLOOKUP(CONCATENATE($B35,"_",$C35,"_",K$2,"_",$D35,"_",$E35),SentData!$F$2:$G$65536,2,)</f>
        <v>#REF!</v>
      </c>
      <c r="L35" s="156" t="e">
        <f>VLOOKUP(CONCATENATE($B35,"_",$C35,"_",L$2,"_","1000 NAC","_",$E35),SentData!$F$2:$G$65536,2,)/VLOOKUP(CONCATENATE($B35,"_",$C35,"_",L$2,"_",$D35,"_",$E35),SentData!$F$2:$G$65536,2,)</f>
        <v>#REF!</v>
      </c>
      <c r="M35" s="157"/>
      <c r="N35" s="158" t="str">
        <f t="shared" ref="N35:N90" si="7">IF(OR(ISERROR(F35),ISERROR(G35)),"!!",IF(F35=0,"!!",G35/F35))</f>
        <v>!!</v>
      </c>
      <c r="O35" s="158" t="str">
        <f t="shared" ref="O35:O90" si="8">IF(OR(ISERROR(G35),ISERROR(H35)),"!!",IF(G35=0,"!!",H35/G35))</f>
        <v>!!</v>
      </c>
      <c r="P35" s="158" t="str">
        <f t="shared" ref="P35:P90" si="9">IF(OR(ISERROR(H35),ISERROR(I35)),"!!",IF(H35=0,"!!",I35/H35))</f>
        <v>!!</v>
      </c>
      <c r="Q35" s="158" t="str">
        <f t="shared" ref="Q35:Q90" si="10">IF(OR(ISERROR(I35),ISERROR(J35)),"!!",IF(I35=0,"!!",J35/I35))</f>
        <v>!!</v>
      </c>
      <c r="R35" s="158" t="str">
        <f t="shared" ref="R35:R90" si="11">IF(OR(ISERROR(J35),ISERROR(K35)),"!!",IF(J35=0,"!!",K35/J35))</f>
        <v>!!</v>
      </c>
      <c r="S35" s="158" t="str">
        <f t="shared" ref="S35:S90" si="12">IF(OR(ISERROR(K35),ISERROR(L35)),"!!",IF(K35=0,"!!",L35/K35))</f>
        <v>!!</v>
      </c>
      <c r="T35" s="157"/>
      <c r="U35" s="161" t="str">
        <f>IF(ISNUMBER(U33),IF(ISNUMBER(U34),U34/U33,F34/U33),IF(ISNUMBER(U34),U34/F33,""))</f>
        <v/>
      </c>
      <c r="V35" s="161" t="str">
        <f>IF(ISNUMBER(V33),IF(ISNUMBER(V34),V34/V33,G34/V33),IF(ISNUMBER(V34),V34/G33,""))</f>
        <v/>
      </c>
      <c r="W35" s="161" t="str">
        <f>IF(ISNUMBER(W33),IF(ISNUMBER(W34),W34/W33,H34/W33),IF(ISNUMBER(W34),W34/H33,""))</f>
        <v/>
      </c>
      <c r="X35" s="161" t="str">
        <f>IF(ISNUMBER(X33),IF(ISNUMBER(X34),X34/X33,I34/X33),IF(ISNUMBER(X34),X34/I33,""))</f>
        <v/>
      </c>
    </row>
    <row r="36" spans="1:24" x14ac:dyDescent="0.2">
      <c r="A36" s="112" t="s">
        <v>703</v>
      </c>
      <c r="B36" s="112" t="e">
        <f>#REF!</f>
        <v>#REF!</v>
      </c>
      <c r="C36" s="112" t="s">
        <v>708</v>
      </c>
      <c r="D36" s="112" t="s">
        <v>639</v>
      </c>
      <c r="E36" s="113" t="s">
        <v>709</v>
      </c>
      <c r="F36" s="120" t="e">
        <f>IF(ISNUMBER(U36),U36,VLOOKUP(CONCATENATE($B36,"_",$C36,"_",F$2,"_",$D36,"_",$E36),Database!$F$2:$G$65536,2,))</f>
        <v>#REF!</v>
      </c>
      <c r="G36" s="120" t="e">
        <f>IF(ISNUMBER(V36),V36,VLOOKUP(CONCATENATE($B36,"_",$C36,"_",G$2,"_",$D36,"_",$E36),Database!$F$2:$G$65536,2,))</f>
        <v>#REF!</v>
      </c>
      <c r="H36" s="120" t="e">
        <f>IF(ISNUMBER(W36),W36,VLOOKUP(CONCATENATE($B36,"_",$C36,"_",H$2,"_",$D36,"_",$E36),Database!$F$2:$G$65536,2,))</f>
        <v>#REF!</v>
      </c>
      <c r="I36" s="120" t="e">
        <f>IF(ISNUMBER(X36),X36,VLOOKUP(CONCATENATE($B36,"_",$C36,"_",I$2,"_",$D36,"_",$E36),Database!$F$2:$G$65536,2,))</f>
        <v>#REF!</v>
      </c>
      <c r="J36" s="120" t="e">
        <f>VLOOKUP(CONCATENATE($B36,"_",$C36,"_",J$2,"_",$D36,"_",$E36),Database!$F$2:$G$65536,2,)</f>
        <v>#REF!</v>
      </c>
      <c r="K36" s="118" t="e">
        <f>VLOOKUP(CONCATENATE($B36,"_",$C36,"_",K$2,"_",$D36,"_",$E36),SentData!$F$2:$G$65536,2,)</f>
        <v>#REF!</v>
      </c>
      <c r="L36" s="118" t="e">
        <f>VLOOKUP(CONCATENATE($B36,"_",$C36,"_",L$2,"_",$D36,"_",$E36),SentData!$F$2:$G$65536,2,)</f>
        <v>#REF!</v>
      </c>
      <c r="M36" s="114"/>
      <c r="N36" s="115" t="str">
        <f t="shared" si="7"/>
        <v>!!</v>
      </c>
      <c r="O36" s="115" t="str">
        <f t="shared" si="8"/>
        <v>!!</v>
      </c>
      <c r="P36" s="115" t="str">
        <f t="shared" si="9"/>
        <v>!!</v>
      </c>
      <c r="Q36" s="115" t="str">
        <f t="shared" si="10"/>
        <v>!!</v>
      </c>
      <c r="R36" s="115" t="str">
        <f t="shared" si="11"/>
        <v>!!</v>
      </c>
      <c r="S36" s="115" t="str">
        <f t="shared" si="12"/>
        <v>!!</v>
      </c>
      <c r="T36" s="114"/>
    </row>
    <row r="37" spans="1:24" x14ac:dyDescent="0.2">
      <c r="A37" s="112" t="s">
        <v>705</v>
      </c>
      <c r="B37" s="112" t="e">
        <f>#REF!</f>
        <v>#REF!</v>
      </c>
      <c r="C37" s="112" t="s">
        <v>708</v>
      </c>
      <c r="D37" s="112" t="s">
        <v>706</v>
      </c>
      <c r="E37" s="113" t="s">
        <v>709</v>
      </c>
      <c r="F37" s="120" t="e">
        <f>IF(ISNUMBER(U37),U37,VLOOKUP(CONCATENATE($B37,"_",$C37,"_",F$2,"_",$D37,"_",$E37),Database!$F$2:$G$65536,2,))</f>
        <v>#REF!</v>
      </c>
      <c r="G37" s="120" t="e">
        <f>IF(ISNUMBER(V37),V37,VLOOKUP(CONCATENATE($B37,"_",$C37,"_",G$2,"_",$D37,"_",$E37),Database!$F$2:$G$65536,2,))</f>
        <v>#REF!</v>
      </c>
      <c r="H37" s="120" t="e">
        <f>IF(ISNUMBER(W37),W37,VLOOKUP(CONCATENATE($B37,"_",$C37,"_",H$2,"_",$D37,"_",$E37),Database!$F$2:$G$65536,2,))</f>
        <v>#REF!</v>
      </c>
      <c r="I37" s="120" t="e">
        <f>IF(ISNUMBER(X37),X37,VLOOKUP(CONCATENATE($B37,"_",$C37,"_",I$2,"_",$D37,"_",$E37),Database!$F$2:$G$65536,2,))</f>
        <v>#REF!</v>
      </c>
      <c r="J37" s="120" t="e">
        <f>VLOOKUP(CONCATENATE($B37,"_",$C37,"_",J$2,"_",$D37,"_",$E37),Database!$F$2:$G$65536,2,)</f>
        <v>#REF!</v>
      </c>
      <c r="K37" s="118" t="e">
        <f>VLOOKUP(CONCATENATE($B37,"_",$C37,"_",K$2,"_",$D37,"_",$E37),SentData!$F$2:$G$65536,2,)</f>
        <v>#REF!</v>
      </c>
      <c r="L37" s="118" t="e">
        <f>VLOOKUP(CONCATENATE($B37,"_",$C37,"_",L$2,"_",$D37,"_",$E37),SentData!$F$2:$G$65536,2,)</f>
        <v>#REF!</v>
      </c>
      <c r="M37" s="114"/>
      <c r="N37" s="115" t="str">
        <f t="shared" si="7"/>
        <v>!!</v>
      </c>
      <c r="O37" s="115" t="str">
        <f t="shared" si="8"/>
        <v>!!</v>
      </c>
      <c r="P37" s="115" t="str">
        <f t="shared" si="9"/>
        <v>!!</v>
      </c>
      <c r="Q37" s="115" t="str">
        <f t="shared" si="10"/>
        <v>!!</v>
      </c>
      <c r="R37" s="115" t="str">
        <f t="shared" si="11"/>
        <v>!!</v>
      </c>
      <c r="S37" s="115" t="str">
        <f t="shared" si="12"/>
        <v>!!</v>
      </c>
      <c r="T37" s="114"/>
    </row>
    <row r="38" spans="1:24" ht="12.5" x14ac:dyDescent="0.25">
      <c r="A38" s="153" t="s">
        <v>707</v>
      </c>
      <c r="B38" s="153" t="e">
        <f>#REF!</f>
        <v>#REF!</v>
      </c>
      <c r="C38" s="153" t="s">
        <v>708</v>
      </c>
      <c r="D38" s="153" t="s">
        <v>639</v>
      </c>
      <c r="E38" s="154" t="s">
        <v>709</v>
      </c>
      <c r="F38" s="155" t="e">
        <f>IF(ISNUMBER(U38),U38,VLOOKUP(CONCATENATE($B38,"_",$C38,"_",F$2,"_","1000 NAC","_",$E38),Database!$F$2:$G$65536,2,)/VLOOKUP(CONCATENATE($B38,"_",$C38,"_",F$2,"_",$D38,"_",$E38),Database!$F$2:$G$65536,2,))</f>
        <v>#REF!</v>
      </c>
      <c r="G38" s="155" t="e">
        <f>IF(ISNUMBER(V38),V38,VLOOKUP(CONCATENATE($B38,"_",$C38,"_",G$2,"_","1000 NAC","_",$E38),Database!$F$2:$G$65536,2,)/VLOOKUP(CONCATENATE($B38,"_",$C38,"_",G$2,"_",$D38,"_",$E38),Database!$F$2:$G$65536,2,))</f>
        <v>#REF!</v>
      </c>
      <c r="H38" s="155" t="e">
        <f>IF(ISNUMBER(W38),W38,VLOOKUP(CONCATENATE($B38,"_",$C38,"_",H$2,"_","1000 NAC","_",$E38),Database!$F$2:$G$65536,2,)/VLOOKUP(CONCATENATE($B38,"_",$C38,"_",H$2,"_",$D38,"_",$E38),Database!$F$2:$G$65536,2,))</f>
        <v>#REF!</v>
      </c>
      <c r="I38" s="155" t="e">
        <f>IF(ISNUMBER(X38),X38,VLOOKUP(CONCATENATE($B38,"_",$C38,"_",I$2,"_","1000 NAC","_",$E38),Database!$F$2:$G$65536,2,)/VLOOKUP(CONCATENATE($B38,"_",$C38,"_",I$2,"_",$D38,"_",$E38),Database!$F$2:$G$65536,2,))</f>
        <v>#REF!</v>
      </c>
      <c r="J38" s="155" t="e">
        <f>VLOOKUP(CONCATENATE($B38,"_",$C38,"_",J$2,"_","1000 NAC","_",$E38),Database!$F$2:$G$65536,2,)/VLOOKUP(CONCATENATE($B38,"_",$C38,"_",J$2,"_",$D38,"_",$E38),Database!$F$2:$G$65536,2,)</f>
        <v>#REF!</v>
      </c>
      <c r="K38" s="156" t="e">
        <f>VLOOKUP(CONCATENATE($B38,"_",$C38,"_",K$2,"_","1000 NAC","_",$E38),SentData!$F$2:$G$65536,2,)/VLOOKUP(CONCATENATE($B38,"_",$C38,"_",K$2,"_",$D38,"_",$E38),SentData!$F$2:$G$65536,2,)</f>
        <v>#REF!</v>
      </c>
      <c r="L38" s="156" t="e">
        <f>VLOOKUP(CONCATENATE($B38,"_",$C38,"_",L$2,"_","1000 NAC","_",$E38),SentData!$F$2:$G$65536,2,)/VLOOKUP(CONCATENATE($B38,"_",$C38,"_",L$2,"_",$D38,"_",$E38),SentData!$F$2:$G$65536,2,)</f>
        <v>#REF!</v>
      </c>
      <c r="M38" s="157"/>
      <c r="N38" s="158" t="str">
        <f t="shared" si="7"/>
        <v>!!</v>
      </c>
      <c r="O38" s="158" t="str">
        <f t="shared" si="8"/>
        <v>!!</v>
      </c>
      <c r="P38" s="158" t="str">
        <f t="shared" si="9"/>
        <v>!!</v>
      </c>
      <c r="Q38" s="158" t="str">
        <f t="shared" si="10"/>
        <v>!!</v>
      </c>
      <c r="R38" s="158" t="str">
        <f t="shared" si="11"/>
        <v>!!</v>
      </c>
      <c r="S38" s="158" t="str">
        <f t="shared" si="12"/>
        <v>!!</v>
      </c>
      <c r="T38" s="157"/>
      <c r="U38" s="161" t="str">
        <f>IF(ISNUMBER(U36),IF(ISNUMBER(U37),U37/U36,F37/U36),IF(ISNUMBER(U37),U37/F36,""))</f>
        <v/>
      </c>
      <c r="V38" s="161" t="str">
        <f>IF(ISNUMBER(V36),IF(ISNUMBER(V37),V37/V36,G37/V36),IF(ISNUMBER(V37),V37/G36,""))</f>
        <v/>
      </c>
      <c r="W38" s="161" t="str">
        <f>IF(ISNUMBER(W36),IF(ISNUMBER(W37),W37/W36,H37/W36),IF(ISNUMBER(W37),W37/H36,""))</f>
        <v/>
      </c>
      <c r="X38" s="161" t="str">
        <f>IF(ISNUMBER(X36),IF(ISNUMBER(X37),X37/X36,I37/X36),IF(ISNUMBER(X37),X37/I36,""))</f>
        <v/>
      </c>
    </row>
    <row r="39" spans="1:24" x14ac:dyDescent="0.2">
      <c r="A39" s="112" t="s">
        <v>703</v>
      </c>
      <c r="B39" s="112" t="e">
        <f>#REF!</f>
        <v>#REF!</v>
      </c>
      <c r="C39" s="112" t="s">
        <v>704</v>
      </c>
      <c r="D39" s="112" t="s">
        <v>131</v>
      </c>
      <c r="E39" s="113">
        <v>2</v>
      </c>
      <c r="F39" s="120" t="e">
        <f>IF(ISNUMBER(U39),U39,VLOOKUP(CONCATENATE($B39,"_",$C39,"_",F$2,"_",$D39,"_",$E39),Database!$F$2:$G$65536,2,))</f>
        <v>#REF!</v>
      </c>
      <c r="G39" s="120" t="e">
        <f>IF(ISNUMBER(V39),V39,VLOOKUP(CONCATENATE($B39,"_",$C39,"_",G$2,"_",$D39,"_",$E39),Database!$F$2:$G$65536,2,))</f>
        <v>#REF!</v>
      </c>
      <c r="H39" s="120" t="e">
        <f>IF(ISNUMBER(W39),W39,VLOOKUP(CONCATENATE($B39,"_",$C39,"_",H$2,"_",$D39,"_",$E39),Database!$F$2:$G$65536,2,))</f>
        <v>#REF!</v>
      </c>
      <c r="I39" s="120" t="e">
        <f>IF(ISNUMBER(X39),X39,VLOOKUP(CONCATENATE($B39,"_",$C39,"_",I$2,"_",$D39,"_",$E39),Database!$F$2:$G$65536,2,))</f>
        <v>#REF!</v>
      </c>
      <c r="J39" s="120" t="e">
        <f>VLOOKUP(CONCATENATE($B39,"_",$C39,"_",J$2,"_",$D39,"_",$E39),Database!$F$2:$G$65536,2,)</f>
        <v>#REF!</v>
      </c>
      <c r="K39" s="118" t="e">
        <f>VLOOKUP(CONCATENATE($B39,"_",$C39,"_",K$2,"_",$D39,"_",$E39),SentData!$F$2:$G$65536,2,)</f>
        <v>#REF!</v>
      </c>
      <c r="L39" s="118" t="e">
        <f>VLOOKUP(CONCATENATE($B39,"_",$C39,"_",L$2,"_",$D39,"_",$E39),SentData!$F$2:$G$65536,2,)</f>
        <v>#REF!</v>
      </c>
      <c r="M39" s="114"/>
      <c r="N39" s="115" t="str">
        <f t="shared" si="7"/>
        <v>!!</v>
      </c>
      <c r="O39" s="115" t="str">
        <f t="shared" si="8"/>
        <v>!!</v>
      </c>
      <c r="P39" s="115" t="str">
        <f t="shared" si="9"/>
        <v>!!</v>
      </c>
      <c r="Q39" s="115" t="str">
        <f t="shared" si="10"/>
        <v>!!</v>
      </c>
      <c r="R39" s="115" t="str">
        <f t="shared" si="11"/>
        <v>!!</v>
      </c>
      <c r="S39" s="115" t="str">
        <f t="shared" si="12"/>
        <v>!!</v>
      </c>
      <c r="T39" s="114"/>
    </row>
    <row r="40" spans="1:24" x14ac:dyDescent="0.2">
      <c r="A40" s="112" t="s">
        <v>705</v>
      </c>
      <c r="B40" s="112" t="e">
        <f>#REF!</f>
        <v>#REF!</v>
      </c>
      <c r="C40" s="112" t="s">
        <v>704</v>
      </c>
      <c r="D40" s="112" t="s">
        <v>706</v>
      </c>
      <c r="E40" s="113">
        <v>2</v>
      </c>
      <c r="F40" s="120" t="e">
        <f>IF(ISNUMBER(U40),U40,VLOOKUP(CONCATENATE($B40,"_",$C40,"_",F$2,"_",$D40,"_",$E40),Database!$F$2:$G$65536,2,))</f>
        <v>#REF!</v>
      </c>
      <c r="G40" s="120" t="e">
        <f>IF(ISNUMBER(V40),V40,VLOOKUP(CONCATENATE($B40,"_",$C40,"_",G$2,"_",$D40,"_",$E40),Database!$F$2:$G$65536,2,))</f>
        <v>#REF!</v>
      </c>
      <c r="H40" s="120" t="e">
        <f>IF(ISNUMBER(W40),W40,VLOOKUP(CONCATENATE($B40,"_",$C40,"_",H$2,"_",$D40,"_",$E40),Database!$F$2:$G$65536,2,))</f>
        <v>#REF!</v>
      </c>
      <c r="I40" s="120" t="e">
        <f>IF(ISNUMBER(X40),X40,VLOOKUP(CONCATENATE($B40,"_",$C40,"_",I$2,"_",$D40,"_",$E40),Database!$F$2:$G$65536,2,))</f>
        <v>#REF!</v>
      </c>
      <c r="J40" s="120" t="e">
        <f>VLOOKUP(CONCATENATE($B40,"_",$C40,"_",J$2,"_",$D40,"_",$E40),Database!$F$2:$G$65536,2,)</f>
        <v>#REF!</v>
      </c>
      <c r="K40" s="118" t="e">
        <f>VLOOKUP(CONCATENATE($B40,"_",$C40,"_",K$2,"_",$D40,"_",$E40),SentData!$F$2:$G$65536,2,)</f>
        <v>#REF!</v>
      </c>
      <c r="L40" s="118" t="e">
        <f>VLOOKUP(CONCATENATE($B40,"_",$C40,"_",L$2,"_",$D40,"_",$E40),SentData!$F$2:$G$65536,2,)</f>
        <v>#REF!</v>
      </c>
      <c r="M40" s="114"/>
      <c r="N40" s="115" t="str">
        <f t="shared" si="7"/>
        <v>!!</v>
      </c>
      <c r="O40" s="115" t="str">
        <f t="shared" si="8"/>
        <v>!!</v>
      </c>
      <c r="P40" s="115" t="str">
        <f t="shared" si="9"/>
        <v>!!</v>
      </c>
      <c r="Q40" s="115" t="str">
        <f t="shared" si="10"/>
        <v>!!</v>
      </c>
      <c r="R40" s="115" t="str">
        <f t="shared" si="11"/>
        <v>!!</v>
      </c>
      <c r="S40" s="115" t="str">
        <f t="shared" si="12"/>
        <v>!!</v>
      </c>
      <c r="T40" s="114"/>
    </row>
    <row r="41" spans="1:24" ht="12.5" x14ac:dyDescent="0.25">
      <c r="A41" s="153" t="s">
        <v>707</v>
      </c>
      <c r="B41" s="153" t="e">
        <f>#REF!</f>
        <v>#REF!</v>
      </c>
      <c r="C41" s="153" t="s">
        <v>704</v>
      </c>
      <c r="D41" s="153" t="s">
        <v>131</v>
      </c>
      <c r="E41" s="154">
        <v>2</v>
      </c>
      <c r="F41" s="155" t="e">
        <f>IF(ISNUMBER(U41),U41,VLOOKUP(CONCATENATE($B41,"_",$C41,"_",F$2,"_","1000 NAC","_",$E41),Database!$F$2:$G$65536,2,)/VLOOKUP(CONCATENATE($B41,"_",$C41,"_",F$2,"_",$D41,"_",$E41),Database!$F$2:$G$65536,2,))</f>
        <v>#REF!</v>
      </c>
      <c r="G41" s="155" t="e">
        <f>IF(ISNUMBER(V41),V41,VLOOKUP(CONCATENATE($B41,"_",$C41,"_",G$2,"_","1000 NAC","_",$E41),Database!$F$2:$G$65536,2,)/VLOOKUP(CONCATENATE($B41,"_",$C41,"_",G$2,"_",$D41,"_",$E41),Database!$F$2:$G$65536,2,))</f>
        <v>#REF!</v>
      </c>
      <c r="H41" s="155" t="e">
        <f>IF(ISNUMBER(W41),W41,VLOOKUP(CONCATENATE($B41,"_",$C41,"_",H$2,"_","1000 NAC","_",$E41),Database!$F$2:$G$65536,2,)/VLOOKUP(CONCATENATE($B41,"_",$C41,"_",H$2,"_",$D41,"_",$E41),Database!$F$2:$G$65536,2,))</f>
        <v>#REF!</v>
      </c>
      <c r="I41" s="155" t="e">
        <f>IF(ISNUMBER(X41),X41,VLOOKUP(CONCATENATE($B41,"_",$C41,"_",I$2,"_","1000 NAC","_",$E41),Database!$F$2:$G$65536,2,)/VLOOKUP(CONCATENATE($B41,"_",$C41,"_",I$2,"_",$D41,"_",$E41),Database!$F$2:$G$65536,2,))</f>
        <v>#REF!</v>
      </c>
      <c r="J41" s="155" t="e">
        <f>VLOOKUP(CONCATENATE($B41,"_",$C41,"_",J$2,"_","1000 NAC","_",$E41),Database!$F$2:$G$65536,2,)/VLOOKUP(CONCATENATE($B41,"_",$C41,"_",J$2,"_",$D41,"_",$E41),Database!$F$2:$G$65536,2,)</f>
        <v>#REF!</v>
      </c>
      <c r="K41" s="156" t="e">
        <f>VLOOKUP(CONCATENATE($B41,"_",$C41,"_",K$2,"_","1000 NAC","_",$E41),SentData!$F$2:$G$65536,2,)/VLOOKUP(CONCATENATE($B41,"_",$C41,"_",K$2,"_",$D41,"_",$E41),SentData!$F$2:$G$65536,2,)</f>
        <v>#REF!</v>
      </c>
      <c r="L41" s="156" t="e">
        <f>VLOOKUP(CONCATENATE($B41,"_",$C41,"_",L$2,"_","1000 NAC","_",$E41),SentData!$F$2:$G$65536,2,)/VLOOKUP(CONCATENATE($B41,"_",$C41,"_",L$2,"_",$D41,"_",$E41),SentData!$F$2:$G$65536,2,)</f>
        <v>#REF!</v>
      </c>
      <c r="M41" s="157"/>
      <c r="N41" s="158" t="str">
        <f t="shared" si="7"/>
        <v>!!</v>
      </c>
      <c r="O41" s="158" t="str">
        <f t="shared" si="8"/>
        <v>!!</v>
      </c>
      <c r="P41" s="158" t="str">
        <f t="shared" si="9"/>
        <v>!!</v>
      </c>
      <c r="Q41" s="158" t="str">
        <f t="shared" si="10"/>
        <v>!!</v>
      </c>
      <c r="R41" s="158" t="str">
        <f t="shared" si="11"/>
        <v>!!</v>
      </c>
      <c r="S41" s="158" t="str">
        <f t="shared" si="12"/>
        <v>!!</v>
      </c>
      <c r="T41" s="157"/>
      <c r="U41" s="161" t="str">
        <f>IF(ISNUMBER(U39),IF(ISNUMBER(U40),U40/U39,F40/U39),IF(ISNUMBER(U40),U40/F39,""))</f>
        <v/>
      </c>
      <c r="V41" s="161" t="str">
        <f>IF(ISNUMBER(V39),IF(ISNUMBER(V40),V40/V39,G40/V39),IF(ISNUMBER(V40),V40/G39,""))</f>
        <v/>
      </c>
      <c r="W41" s="161" t="str">
        <f>IF(ISNUMBER(W39),IF(ISNUMBER(W40),W40/W39,H40/W39),IF(ISNUMBER(W40),W40/H39,""))</f>
        <v/>
      </c>
      <c r="X41" s="161" t="str">
        <f>IF(ISNUMBER(X39),IF(ISNUMBER(X40),X40/X39,I40/X39),IF(ISNUMBER(X40),X40/I39,""))</f>
        <v/>
      </c>
    </row>
    <row r="42" spans="1:24" x14ac:dyDescent="0.2">
      <c r="A42" s="112" t="s">
        <v>703</v>
      </c>
      <c r="B42" s="112" t="e">
        <f>#REF!</f>
        <v>#REF!</v>
      </c>
      <c r="C42" s="112" t="s">
        <v>708</v>
      </c>
      <c r="D42" s="112" t="s">
        <v>131</v>
      </c>
      <c r="E42" s="113">
        <v>2</v>
      </c>
      <c r="F42" s="120" t="e">
        <f>IF(ISNUMBER(U42),U42,VLOOKUP(CONCATENATE($B42,"_",$C42,"_",F$2,"_",$D42,"_",$E42),Database!$F$2:$G$65536,2,))</f>
        <v>#REF!</v>
      </c>
      <c r="G42" s="120" t="e">
        <f>IF(ISNUMBER(V42),V42,VLOOKUP(CONCATENATE($B42,"_",$C42,"_",G$2,"_",$D42,"_",$E42),Database!$F$2:$G$65536,2,))</f>
        <v>#REF!</v>
      </c>
      <c r="H42" s="120" t="e">
        <f>IF(ISNUMBER(W42),W42,VLOOKUP(CONCATENATE($B42,"_",$C42,"_",H$2,"_",$D42,"_",$E42),Database!$F$2:$G$65536,2,))</f>
        <v>#REF!</v>
      </c>
      <c r="I42" s="120" t="e">
        <f>IF(ISNUMBER(X42),X42,VLOOKUP(CONCATENATE($B42,"_",$C42,"_",I$2,"_",$D42,"_",$E42),Database!$F$2:$G$65536,2,))</f>
        <v>#REF!</v>
      </c>
      <c r="J42" s="120" t="e">
        <f>VLOOKUP(CONCATENATE($B42,"_",$C42,"_",J$2,"_",$D42,"_",$E42),Database!$F$2:$G$65536,2,)</f>
        <v>#REF!</v>
      </c>
      <c r="K42" s="118" t="e">
        <f>VLOOKUP(CONCATENATE($B42,"_",$C42,"_",K$2,"_",$D42,"_",$E42),SentData!$F$2:$G$65536,2,)</f>
        <v>#REF!</v>
      </c>
      <c r="L42" s="118" t="e">
        <f>VLOOKUP(CONCATENATE($B42,"_",$C42,"_",L$2,"_",$D42,"_",$E42),SentData!$F$2:$G$65536,2,)</f>
        <v>#REF!</v>
      </c>
      <c r="M42" s="114"/>
      <c r="N42" s="115" t="str">
        <f t="shared" si="7"/>
        <v>!!</v>
      </c>
      <c r="O42" s="115" t="str">
        <f t="shared" si="8"/>
        <v>!!</v>
      </c>
      <c r="P42" s="115" t="str">
        <f t="shared" si="9"/>
        <v>!!</v>
      </c>
      <c r="Q42" s="115" t="str">
        <f t="shared" si="10"/>
        <v>!!</v>
      </c>
      <c r="R42" s="115" t="str">
        <f t="shared" si="11"/>
        <v>!!</v>
      </c>
      <c r="S42" s="115" t="str">
        <f t="shared" si="12"/>
        <v>!!</v>
      </c>
      <c r="T42" s="114"/>
    </row>
    <row r="43" spans="1:24" x14ac:dyDescent="0.2">
      <c r="A43" s="112" t="s">
        <v>705</v>
      </c>
      <c r="B43" s="112" t="e">
        <f>#REF!</f>
        <v>#REF!</v>
      </c>
      <c r="C43" s="112" t="s">
        <v>708</v>
      </c>
      <c r="D43" s="112" t="s">
        <v>706</v>
      </c>
      <c r="E43" s="113">
        <v>2</v>
      </c>
      <c r="F43" s="120" t="e">
        <f>IF(ISNUMBER(U43),U43,VLOOKUP(CONCATENATE($B43,"_",$C43,"_",F$2,"_",$D43,"_",$E43),Database!$F$2:$G$65536,2,))</f>
        <v>#REF!</v>
      </c>
      <c r="G43" s="120" t="e">
        <f>IF(ISNUMBER(V43),V43,VLOOKUP(CONCATENATE($B43,"_",$C43,"_",G$2,"_",$D43,"_",$E43),Database!$F$2:$G$65536,2,))</f>
        <v>#REF!</v>
      </c>
      <c r="H43" s="120" t="e">
        <f>IF(ISNUMBER(W43),W43,VLOOKUP(CONCATENATE($B43,"_",$C43,"_",H$2,"_",$D43,"_",$E43),Database!$F$2:$G$65536,2,))</f>
        <v>#REF!</v>
      </c>
      <c r="I43" s="120" t="e">
        <f>IF(ISNUMBER(X43),X43,VLOOKUP(CONCATENATE($B43,"_",$C43,"_",I$2,"_",$D43,"_",$E43),Database!$F$2:$G$65536,2,))</f>
        <v>#REF!</v>
      </c>
      <c r="J43" s="120" t="e">
        <f>VLOOKUP(CONCATENATE($B43,"_",$C43,"_",J$2,"_",$D43,"_",$E43),Database!$F$2:$G$65536,2,)</f>
        <v>#REF!</v>
      </c>
      <c r="K43" s="118" t="e">
        <f>VLOOKUP(CONCATENATE($B43,"_",$C43,"_",K$2,"_",$D43,"_",$E43),SentData!$F$2:$G$65536,2,)</f>
        <v>#REF!</v>
      </c>
      <c r="L43" s="118" t="e">
        <f>VLOOKUP(CONCATENATE($B43,"_",$C43,"_",L$2,"_",$D43,"_",$E43),SentData!$F$2:$G$65536,2,)</f>
        <v>#REF!</v>
      </c>
      <c r="M43" s="114"/>
      <c r="N43" s="115" t="str">
        <f t="shared" si="7"/>
        <v>!!</v>
      </c>
      <c r="O43" s="115" t="str">
        <f t="shared" si="8"/>
        <v>!!</v>
      </c>
      <c r="P43" s="115" t="str">
        <f t="shared" si="9"/>
        <v>!!</v>
      </c>
      <c r="Q43" s="115" t="str">
        <f t="shared" si="10"/>
        <v>!!</v>
      </c>
      <c r="R43" s="115" t="str">
        <f t="shared" si="11"/>
        <v>!!</v>
      </c>
      <c r="S43" s="115" t="str">
        <f t="shared" si="12"/>
        <v>!!</v>
      </c>
      <c r="T43" s="114"/>
    </row>
    <row r="44" spans="1:24" ht="12.5" x14ac:dyDescent="0.25">
      <c r="A44" s="153" t="s">
        <v>707</v>
      </c>
      <c r="B44" s="153" t="e">
        <f>#REF!</f>
        <v>#REF!</v>
      </c>
      <c r="C44" s="153" t="s">
        <v>708</v>
      </c>
      <c r="D44" s="153" t="s">
        <v>131</v>
      </c>
      <c r="E44" s="154">
        <v>2</v>
      </c>
      <c r="F44" s="155" t="e">
        <f>IF(ISNUMBER(U44),U44,VLOOKUP(CONCATENATE($B44,"_",$C44,"_",F$2,"_","1000 NAC","_",$E44),Database!$F$2:$G$65536,2,)/VLOOKUP(CONCATENATE($B44,"_",$C44,"_",F$2,"_",$D44,"_",$E44),Database!$F$2:$G$65536,2,))</f>
        <v>#REF!</v>
      </c>
      <c r="G44" s="155" t="e">
        <f>IF(ISNUMBER(V44),V44,VLOOKUP(CONCATENATE($B44,"_",$C44,"_",G$2,"_","1000 NAC","_",$E44),Database!$F$2:$G$65536,2,)/VLOOKUP(CONCATENATE($B44,"_",$C44,"_",G$2,"_",$D44,"_",$E44),Database!$F$2:$G$65536,2,))</f>
        <v>#REF!</v>
      </c>
      <c r="H44" s="155" t="e">
        <f>IF(ISNUMBER(W44),W44,VLOOKUP(CONCATENATE($B44,"_",$C44,"_",H$2,"_","1000 NAC","_",$E44),Database!$F$2:$G$65536,2,)/VLOOKUP(CONCATENATE($B44,"_",$C44,"_",H$2,"_",$D44,"_",$E44),Database!$F$2:$G$65536,2,))</f>
        <v>#REF!</v>
      </c>
      <c r="I44" s="155" t="e">
        <f>IF(ISNUMBER(X44),X44,VLOOKUP(CONCATENATE($B44,"_",$C44,"_",I$2,"_","1000 NAC","_",$E44),Database!$F$2:$G$65536,2,)/VLOOKUP(CONCATENATE($B44,"_",$C44,"_",I$2,"_",$D44,"_",$E44),Database!$F$2:$G$65536,2,))</f>
        <v>#REF!</v>
      </c>
      <c r="J44" s="155" t="e">
        <f>VLOOKUP(CONCATENATE($B44,"_",$C44,"_",J$2,"_","1000 NAC","_",$E44),Database!$F$2:$G$65536,2,)/VLOOKUP(CONCATENATE($B44,"_",$C44,"_",J$2,"_",$D44,"_",$E44),Database!$F$2:$G$65536,2,)</f>
        <v>#REF!</v>
      </c>
      <c r="K44" s="156" t="e">
        <f>VLOOKUP(CONCATENATE($B44,"_",$C44,"_",K$2,"_","1000 NAC","_",$E44),SentData!$F$2:$G$65536,2,)/VLOOKUP(CONCATENATE($B44,"_",$C44,"_",K$2,"_",$D44,"_",$E44),SentData!$F$2:$G$65536,2,)</f>
        <v>#REF!</v>
      </c>
      <c r="L44" s="156" t="e">
        <f>VLOOKUP(CONCATENATE($B44,"_",$C44,"_",L$2,"_","1000 NAC","_",$E44),SentData!$F$2:$G$65536,2,)/VLOOKUP(CONCATENATE($B44,"_",$C44,"_",L$2,"_",$D44,"_",$E44),SentData!$F$2:$G$65536,2,)</f>
        <v>#REF!</v>
      </c>
      <c r="M44" s="157"/>
      <c r="N44" s="158" t="str">
        <f t="shared" si="7"/>
        <v>!!</v>
      </c>
      <c r="O44" s="158" t="str">
        <f t="shared" si="8"/>
        <v>!!</v>
      </c>
      <c r="P44" s="158" t="str">
        <f t="shared" si="9"/>
        <v>!!</v>
      </c>
      <c r="Q44" s="158" t="str">
        <f t="shared" si="10"/>
        <v>!!</v>
      </c>
      <c r="R44" s="158" t="str">
        <f t="shared" si="11"/>
        <v>!!</v>
      </c>
      <c r="S44" s="158" t="str">
        <f t="shared" si="12"/>
        <v>!!</v>
      </c>
      <c r="T44" s="157"/>
      <c r="U44" s="161" t="str">
        <f>IF(ISNUMBER(U42),IF(ISNUMBER(U43),U43/U42,F43/U42),IF(ISNUMBER(U43),U43/F42,""))</f>
        <v/>
      </c>
      <c r="V44" s="161" t="str">
        <f>IF(ISNUMBER(V42),IF(ISNUMBER(V43),V43/V42,G43/V42),IF(ISNUMBER(V43),V43/G42,""))</f>
        <v/>
      </c>
      <c r="W44" s="161" t="str">
        <f>IF(ISNUMBER(W42),IF(ISNUMBER(W43),W43/W42,H43/W42),IF(ISNUMBER(W43),W43/H42,""))</f>
        <v/>
      </c>
      <c r="X44" s="161" t="str">
        <f>IF(ISNUMBER(X42),IF(ISNUMBER(X43),X43/X42,I43/X42),IF(ISNUMBER(X43),X43/I42,""))</f>
        <v/>
      </c>
    </row>
    <row r="45" spans="1:24" x14ac:dyDescent="0.2">
      <c r="A45" s="112" t="s">
        <v>703</v>
      </c>
      <c r="B45" s="112" t="e">
        <f>#REF!</f>
        <v>#REF!</v>
      </c>
      <c r="C45" s="112" t="s">
        <v>704</v>
      </c>
      <c r="D45" s="112" t="s">
        <v>639</v>
      </c>
      <c r="E45" s="113">
        <v>3</v>
      </c>
      <c r="F45" s="120" t="e">
        <f>IF(ISNUMBER(U45),U45,VLOOKUP(CONCATENATE($B45,"_",$C45,"_",F$2,"_",$D45,"_",$E45),Database!$F$2:$G$65536,2,))</f>
        <v>#REF!</v>
      </c>
      <c r="G45" s="120" t="e">
        <f>IF(ISNUMBER(V45),V45,VLOOKUP(CONCATENATE($B45,"_",$C45,"_",G$2,"_",$D45,"_",$E45),Database!$F$2:$G$65536,2,))</f>
        <v>#REF!</v>
      </c>
      <c r="H45" s="120" t="e">
        <f>IF(ISNUMBER(W45),W45,VLOOKUP(CONCATENATE($B45,"_",$C45,"_",H$2,"_",$D45,"_",$E45),Database!$F$2:$G$65536,2,))</f>
        <v>#REF!</v>
      </c>
      <c r="I45" s="120" t="e">
        <f>IF(ISNUMBER(X45),X45,VLOOKUP(CONCATENATE($B45,"_",$C45,"_",I$2,"_",$D45,"_",$E45),Database!$F$2:$G$65536,2,))</f>
        <v>#REF!</v>
      </c>
      <c r="J45" s="120" t="e">
        <f>VLOOKUP(CONCATENATE($B45,"_",$C45,"_",J$2,"_",$D45,"_",$E45),Database!$F$2:$G$65536,2,)</f>
        <v>#REF!</v>
      </c>
      <c r="K45" s="118" t="e">
        <f>VLOOKUP(CONCATENATE($B45,"_",$C45,"_",K$2,"_",$D45,"_",$E45),SentData!$F$2:$G$65536,2,)</f>
        <v>#REF!</v>
      </c>
      <c r="L45" s="118" t="e">
        <f>VLOOKUP(CONCATENATE($B45,"_",$C45,"_",L$2,"_",$D45,"_",$E45),SentData!$F$2:$G$65536,2,)</f>
        <v>#REF!</v>
      </c>
      <c r="M45" s="114"/>
      <c r="N45" s="115" t="str">
        <f t="shared" si="7"/>
        <v>!!</v>
      </c>
      <c r="O45" s="115" t="str">
        <f t="shared" si="8"/>
        <v>!!</v>
      </c>
      <c r="P45" s="115" t="str">
        <f t="shared" si="9"/>
        <v>!!</v>
      </c>
      <c r="Q45" s="115" t="str">
        <f t="shared" si="10"/>
        <v>!!</v>
      </c>
      <c r="R45" s="115" t="str">
        <f t="shared" si="11"/>
        <v>!!</v>
      </c>
      <c r="S45" s="115" t="str">
        <f t="shared" si="12"/>
        <v>!!</v>
      </c>
      <c r="T45" s="114"/>
    </row>
    <row r="46" spans="1:24" x14ac:dyDescent="0.2">
      <c r="A46" s="112" t="s">
        <v>705</v>
      </c>
      <c r="B46" s="112" t="e">
        <f>#REF!</f>
        <v>#REF!</v>
      </c>
      <c r="C46" s="112" t="s">
        <v>704</v>
      </c>
      <c r="D46" s="112" t="s">
        <v>706</v>
      </c>
      <c r="E46" s="113">
        <v>3</v>
      </c>
      <c r="F46" s="120" t="e">
        <f>IF(ISNUMBER(U46),U46,VLOOKUP(CONCATENATE($B46,"_",$C46,"_",F$2,"_",$D46,"_",$E46),Database!$F$2:$G$65536,2,))</f>
        <v>#REF!</v>
      </c>
      <c r="G46" s="120" t="e">
        <f>IF(ISNUMBER(V46),V46,VLOOKUP(CONCATENATE($B46,"_",$C46,"_",G$2,"_",$D46,"_",$E46),Database!$F$2:$G$65536,2,))</f>
        <v>#REF!</v>
      </c>
      <c r="H46" s="120" t="e">
        <f>IF(ISNUMBER(W46),W46,VLOOKUP(CONCATENATE($B46,"_",$C46,"_",H$2,"_",$D46,"_",$E46),Database!$F$2:$G$65536,2,))</f>
        <v>#REF!</v>
      </c>
      <c r="I46" s="120" t="e">
        <f>IF(ISNUMBER(X46),X46,VLOOKUP(CONCATENATE($B46,"_",$C46,"_",I$2,"_",$D46,"_",$E46),Database!$F$2:$G$65536,2,))</f>
        <v>#REF!</v>
      </c>
      <c r="J46" s="120" t="e">
        <f>VLOOKUP(CONCATENATE($B46,"_",$C46,"_",J$2,"_",$D46,"_",$E46),Database!$F$2:$G$65536,2,)</f>
        <v>#REF!</v>
      </c>
      <c r="K46" s="118" t="e">
        <f>VLOOKUP(CONCATENATE($B46,"_",$C46,"_",K$2,"_",$D46,"_",$E46),SentData!$F$2:$G$65536,2,)</f>
        <v>#REF!</v>
      </c>
      <c r="L46" s="118" t="e">
        <f>VLOOKUP(CONCATENATE($B46,"_",$C46,"_",L$2,"_",$D46,"_",$E46),SentData!$F$2:$G$65536,2,)</f>
        <v>#REF!</v>
      </c>
      <c r="M46" s="114"/>
      <c r="N46" s="115" t="str">
        <f t="shared" si="7"/>
        <v>!!</v>
      </c>
      <c r="O46" s="115" t="str">
        <f t="shared" si="8"/>
        <v>!!</v>
      </c>
      <c r="P46" s="115" t="str">
        <f t="shared" si="9"/>
        <v>!!</v>
      </c>
      <c r="Q46" s="115" t="str">
        <f t="shared" si="10"/>
        <v>!!</v>
      </c>
      <c r="R46" s="115" t="str">
        <f t="shared" si="11"/>
        <v>!!</v>
      </c>
      <c r="S46" s="115" t="str">
        <f t="shared" si="12"/>
        <v>!!</v>
      </c>
      <c r="T46" s="114"/>
    </row>
    <row r="47" spans="1:24" ht="12.5" x14ac:dyDescent="0.25">
      <c r="A47" s="153" t="s">
        <v>707</v>
      </c>
      <c r="B47" s="153" t="e">
        <f>#REF!</f>
        <v>#REF!</v>
      </c>
      <c r="C47" s="153" t="s">
        <v>704</v>
      </c>
      <c r="D47" s="153" t="s">
        <v>639</v>
      </c>
      <c r="E47" s="154">
        <v>3</v>
      </c>
      <c r="F47" s="155" t="e">
        <f>IF(ISNUMBER(U47),U47,VLOOKUP(CONCATENATE($B47,"_",$C47,"_",F$2,"_","1000 NAC","_",$E47),Database!$F$2:$G$65536,2,)/VLOOKUP(CONCATENATE($B47,"_",$C47,"_",F$2,"_",$D47,"_",$E47),Database!$F$2:$G$65536,2,))</f>
        <v>#REF!</v>
      </c>
      <c r="G47" s="155" t="e">
        <f>IF(ISNUMBER(V47),V47,VLOOKUP(CONCATENATE($B47,"_",$C47,"_",G$2,"_","1000 NAC","_",$E47),Database!$F$2:$G$65536,2,)/VLOOKUP(CONCATENATE($B47,"_",$C47,"_",G$2,"_",$D47,"_",$E47),Database!$F$2:$G$65536,2,))</f>
        <v>#REF!</v>
      </c>
      <c r="H47" s="155" t="e">
        <f>IF(ISNUMBER(W47),W47,VLOOKUP(CONCATENATE($B47,"_",$C47,"_",H$2,"_","1000 NAC","_",$E47),Database!$F$2:$G$65536,2,)/VLOOKUP(CONCATENATE($B47,"_",$C47,"_",H$2,"_",$D47,"_",$E47),Database!$F$2:$G$65536,2,))</f>
        <v>#REF!</v>
      </c>
      <c r="I47" s="155" t="e">
        <f>IF(ISNUMBER(X47),X47,VLOOKUP(CONCATENATE($B47,"_",$C47,"_",I$2,"_","1000 NAC","_",$E47),Database!$F$2:$G$65536,2,)/VLOOKUP(CONCATENATE($B47,"_",$C47,"_",I$2,"_",$D47,"_",$E47),Database!$F$2:$G$65536,2,))</f>
        <v>#REF!</v>
      </c>
      <c r="J47" s="155" t="e">
        <f>VLOOKUP(CONCATENATE($B47,"_",$C47,"_",J$2,"_","1000 NAC","_",$E47),Database!$F$2:$G$65536,2,)/VLOOKUP(CONCATENATE($B47,"_",$C47,"_",J$2,"_",$D47,"_",$E47),Database!$F$2:$G$65536,2,)</f>
        <v>#REF!</v>
      </c>
      <c r="K47" s="156" t="e">
        <f>VLOOKUP(CONCATENATE($B47,"_",$C47,"_",K$2,"_","1000 NAC","_",$E47),SentData!$F$2:$G$65536,2,)/VLOOKUP(CONCATENATE($B47,"_",$C47,"_",K$2,"_",$D47,"_",$E47),SentData!$F$2:$G$65536,2,)</f>
        <v>#REF!</v>
      </c>
      <c r="L47" s="156" t="e">
        <f>VLOOKUP(CONCATENATE($B47,"_",$C47,"_",L$2,"_","1000 NAC","_",$E47),SentData!$F$2:$G$65536,2,)/VLOOKUP(CONCATENATE($B47,"_",$C47,"_",L$2,"_",$D47,"_",$E47),SentData!$F$2:$G$65536,2,)</f>
        <v>#REF!</v>
      </c>
      <c r="M47" s="157"/>
      <c r="N47" s="158" t="str">
        <f t="shared" si="7"/>
        <v>!!</v>
      </c>
      <c r="O47" s="158" t="str">
        <f t="shared" si="8"/>
        <v>!!</v>
      </c>
      <c r="P47" s="158" t="str">
        <f t="shared" si="9"/>
        <v>!!</v>
      </c>
      <c r="Q47" s="158" t="str">
        <f t="shared" si="10"/>
        <v>!!</v>
      </c>
      <c r="R47" s="158" t="str">
        <f t="shared" si="11"/>
        <v>!!</v>
      </c>
      <c r="S47" s="158" t="str">
        <f t="shared" si="12"/>
        <v>!!</v>
      </c>
      <c r="T47" s="157"/>
      <c r="U47" s="161" t="str">
        <f>IF(ISNUMBER(U45),IF(ISNUMBER(U46),U46/U45,F46/U45),IF(ISNUMBER(U46),U46/F45,""))</f>
        <v/>
      </c>
      <c r="V47" s="161" t="str">
        <f>IF(ISNUMBER(V45),IF(ISNUMBER(V46),V46/V45,G46/V45),IF(ISNUMBER(V46),V46/G45,""))</f>
        <v/>
      </c>
      <c r="W47" s="161" t="str">
        <f>IF(ISNUMBER(W45),IF(ISNUMBER(W46),W46/W45,H46/W45),IF(ISNUMBER(W46),W46/H45,""))</f>
        <v/>
      </c>
      <c r="X47" s="161" t="str">
        <f>IF(ISNUMBER(X45),IF(ISNUMBER(X46),X46/X45,I46/X45),IF(ISNUMBER(X46),X46/I45,""))</f>
        <v/>
      </c>
    </row>
    <row r="48" spans="1:24" x14ac:dyDescent="0.2">
      <c r="A48" s="112" t="s">
        <v>703</v>
      </c>
      <c r="B48" s="112" t="e">
        <f>#REF!</f>
        <v>#REF!</v>
      </c>
      <c r="C48" s="112" t="s">
        <v>708</v>
      </c>
      <c r="D48" s="112" t="s">
        <v>639</v>
      </c>
      <c r="E48" s="113">
        <v>3</v>
      </c>
      <c r="F48" s="120" t="e">
        <f>IF(ISNUMBER(U48),U48,VLOOKUP(CONCATENATE($B48,"_",$C48,"_",F$2,"_",$D48,"_",$E48),Database!$F$2:$G$65536,2,))</f>
        <v>#REF!</v>
      </c>
      <c r="G48" s="120" t="e">
        <f>IF(ISNUMBER(V48),V48,VLOOKUP(CONCATENATE($B48,"_",$C48,"_",G$2,"_",$D48,"_",$E48),Database!$F$2:$G$65536,2,))</f>
        <v>#REF!</v>
      </c>
      <c r="H48" s="120" t="e">
        <f>IF(ISNUMBER(W48),W48,VLOOKUP(CONCATENATE($B48,"_",$C48,"_",H$2,"_",$D48,"_",$E48),Database!$F$2:$G$65536,2,))</f>
        <v>#REF!</v>
      </c>
      <c r="I48" s="120" t="e">
        <f>IF(ISNUMBER(X48),X48,VLOOKUP(CONCATENATE($B48,"_",$C48,"_",I$2,"_",$D48,"_",$E48),Database!$F$2:$G$65536,2,))</f>
        <v>#REF!</v>
      </c>
      <c r="J48" s="120" t="e">
        <f>VLOOKUP(CONCATENATE($B48,"_",$C48,"_",J$2,"_",$D48,"_",$E48),Database!$F$2:$G$65536,2,)</f>
        <v>#REF!</v>
      </c>
      <c r="K48" s="118" t="e">
        <f>VLOOKUP(CONCATENATE($B48,"_",$C48,"_",K$2,"_",$D48,"_",$E48),SentData!$F$2:$G$65536,2,)</f>
        <v>#REF!</v>
      </c>
      <c r="L48" s="118" t="e">
        <f>VLOOKUP(CONCATENATE($B48,"_",$C48,"_",L$2,"_",$D48,"_",$E48),SentData!$F$2:$G$65536,2,)</f>
        <v>#REF!</v>
      </c>
      <c r="M48" s="114"/>
      <c r="N48" s="115" t="str">
        <f t="shared" si="7"/>
        <v>!!</v>
      </c>
      <c r="O48" s="115" t="str">
        <f t="shared" si="8"/>
        <v>!!</v>
      </c>
      <c r="P48" s="115" t="str">
        <f t="shared" si="9"/>
        <v>!!</v>
      </c>
      <c r="Q48" s="115" t="str">
        <f t="shared" si="10"/>
        <v>!!</v>
      </c>
      <c r="R48" s="115" t="str">
        <f t="shared" si="11"/>
        <v>!!</v>
      </c>
      <c r="S48" s="115" t="str">
        <f t="shared" si="12"/>
        <v>!!</v>
      </c>
      <c r="T48" s="114"/>
    </row>
    <row r="49" spans="1:24" x14ac:dyDescent="0.2">
      <c r="A49" s="112" t="s">
        <v>705</v>
      </c>
      <c r="B49" s="112" t="e">
        <f>#REF!</f>
        <v>#REF!</v>
      </c>
      <c r="C49" s="112" t="s">
        <v>708</v>
      </c>
      <c r="D49" s="112" t="s">
        <v>706</v>
      </c>
      <c r="E49" s="113">
        <v>3</v>
      </c>
      <c r="F49" s="120" t="e">
        <f>IF(ISNUMBER(U49),U49,VLOOKUP(CONCATENATE($B49,"_",$C49,"_",F$2,"_",$D49,"_",$E49),Database!$F$2:$G$65536,2,))</f>
        <v>#REF!</v>
      </c>
      <c r="G49" s="120" t="e">
        <f>IF(ISNUMBER(V49),V49,VLOOKUP(CONCATENATE($B49,"_",$C49,"_",G$2,"_",$D49,"_",$E49),Database!$F$2:$G$65536,2,))</f>
        <v>#REF!</v>
      </c>
      <c r="H49" s="120" t="e">
        <f>IF(ISNUMBER(W49),W49,VLOOKUP(CONCATENATE($B49,"_",$C49,"_",H$2,"_",$D49,"_",$E49),Database!$F$2:$G$65536,2,))</f>
        <v>#REF!</v>
      </c>
      <c r="I49" s="120" t="e">
        <f>IF(ISNUMBER(X49),X49,VLOOKUP(CONCATENATE($B49,"_",$C49,"_",I$2,"_",$D49,"_",$E49),Database!$F$2:$G$65536,2,))</f>
        <v>#REF!</v>
      </c>
      <c r="J49" s="120" t="e">
        <f>VLOOKUP(CONCATENATE($B49,"_",$C49,"_",J$2,"_",$D49,"_",$E49),Database!$F$2:$G$65536,2,)</f>
        <v>#REF!</v>
      </c>
      <c r="K49" s="118" t="e">
        <f>VLOOKUP(CONCATENATE($B49,"_",$C49,"_",K$2,"_",$D49,"_",$E49),SentData!$F$2:$G$65536,2,)</f>
        <v>#REF!</v>
      </c>
      <c r="L49" s="118" t="e">
        <f>VLOOKUP(CONCATENATE($B49,"_",$C49,"_",L$2,"_",$D49,"_",$E49),SentData!$F$2:$G$65536,2,)</f>
        <v>#REF!</v>
      </c>
      <c r="M49" s="114"/>
      <c r="N49" s="115" t="str">
        <f t="shared" si="7"/>
        <v>!!</v>
      </c>
      <c r="O49" s="115" t="str">
        <f t="shared" si="8"/>
        <v>!!</v>
      </c>
      <c r="P49" s="115" t="str">
        <f t="shared" si="9"/>
        <v>!!</v>
      </c>
      <c r="Q49" s="115" t="str">
        <f t="shared" si="10"/>
        <v>!!</v>
      </c>
      <c r="R49" s="115" t="str">
        <f t="shared" si="11"/>
        <v>!!</v>
      </c>
      <c r="S49" s="115" t="str">
        <f t="shared" si="12"/>
        <v>!!</v>
      </c>
      <c r="T49" s="114"/>
    </row>
    <row r="50" spans="1:24" ht="12.5" x14ac:dyDescent="0.25">
      <c r="A50" s="153" t="s">
        <v>707</v>
      </c>
      <c r="B50" s="153" t="e">
        <f>#REF!</f>
        <v>#REF!</v>
      </c>
      <c r="C50" s="153" t="s">
        <v>708</v>
      </c>
      <c r="D50" s="153" t="s">
        <v>639</v>
      </c>
      <c r="E50" s="154">
        <v>3</v>
      </c>
      <c r="F50" s="155" t="e">
        <f>IF(ISNUMBER(U50),U50,VLOOKUP(CONCATENATE($B50,"_",$C50,"_",F$2,"_","1000 NAC","_",$E50),Database!$F$2:$G$65536,2,)/VLOOKUP(CONCATENATE($B50,"_",$C50,"_",F$2,"_",$D50,"_",$E50),Database!$F$2:$G$65536,2,))</f>
        <v>#REF!</v>
      </c>
      <c r="G50" s="155" t="e">
        <f>IF(ISNUMBER(V50),V50,VLOOKUP(CONCATENATE($B50,"_",$C50,"_",G$2,"_","1000 NAC","_",$E50),Database!$F$2:$G$65536,2,)/VLOOKUP(CONCATENATE($B50,"_",$C50,"_",G$2,"_",$D50,"_",$E50),Database!$F$2:$G$65536,2,))</f>
        <v>#REF!</v>
      </c>
      <c r="H50" s="155" t="e">
        <f>IF(ISNUMBER(W50),W50,VLOOKUP(CONCATENATE($B50,"_",$C50,"_",H$2,"_","1000 NAC","_",$E50),Database!$F$2:$G$65536,2,)/VLOOKUP(CONCATENATE($B50,"_",$C50,"_",H$2,"_",$D50,"_",$E50),Database!$F$2:$G$65536,2,))</f>
        <v>#REF!</v>
      </c>
      <c r="I50" s="155" t="e">
        <f>IF(ISNUMBER(X50),X50,VLOOKUP(CONCATENATE($B50,"_",$C50,"_",I$2,"_","1000 NAC","_",$E50),Database!$F$2:$G$65536,2,)/VLOOKUP(CONCATENATE($B50,"_",$C50,"_",I$2,"_",$D50,"_",$E50),Database!$F$2:$G$65536,2,))</f>
        <v>#REF!</v>
      </c>
      <c r="J50" s="155" t="e">
        <f>VLOOKUP(CONCATENATE($B50,"_",$C50,"_",J$2,"_","1000 NAC","_",$E50),Database!$F$2:$G$65536,2,)/VLOOKUP(CONCATENATE($B50,"_",$C50,"_",J$2,"_",$D50,"_",$E50),Database!$F$2:$G$65536,2,)</f>
        <v>#REF!</v>
      </c>
      <c r="K50" s="156" t="e">
        <f>VLOOKUP(CONCATENATE($B50,"_",$C50,"_",K$2,"_","1000 NAC","_",$E50),SentData!$F$2:$G$65536,2,)/VLOOKUP(CONCATENATE($B50,"_",$C50,"_",K$2,"_",$D50,"_",$E50),SentData!$F$2:$G$65536,2,)</f>
        <v>#REF!</v>
      </c>
      <c r="L50" s="156" t="e">
        <f>VLOOKUP(CONCATENATE($B50,"_",$C50,"_",L$2,"_","1000 NAC","_",$E50),SentData!$F$2:$G$65536,2,)/VLOOKUP(CONCATENATE($B50,"_",$C50,"_",L$2,"_",$D50,"_",$E50),SentData!$F$2:$G$65536,2,)</f>
        <v>#REF!</v>
      </c>
      <c r="M50" s="157"/>
      <c r="N50" s="158" t="str">
        <f t="shared" si="7"/>
        <v>!!</v>
      </c>
      <c r="O50" s="158" t="str">
        <f t="shared" si="8"/>
        <v>!!</v>
      </c>
      <c r="P50" s="158" t="str">
        <f t="shared" si="9"/>
        <v>!!</v>
      </c>
      <c r="Q50" s="158" t="str">
        <f t="shared" si="10"/>
        <v>!!</v>
      </c>
      <c r="R50" s="158" t="str">
        <f t="shared" si="11"/>
        <v>!!</v>
      </c>
      <c r="S50" s="158" t="str">
        <f t="shared" si="12"/>
        <v>!!</v>
      </c>
      <c r="T50" s="157"/>
      <c r="U50" s="161" t="str">
        <f>IF(ISNUMBER(U48),IF(ISNUMBER(U49),U49/U48,F49/U48),IF(ISNUMBER(U49),U49/F48,""))</f>
        <v/>
      </c>
      <c r="V50" s="161" t="str">
        <f>IF(ISNUMBER(V48),IF(ISNUMBER(V49),V49/V48,G49/V48),IF(ISNUMBER(V49),V49/G48,""))</f>
        <v/>
      </c>
      <c r="W50" s="161" t="str">
        <f>IF(ISNUMBER(W48),IF(ISNUMBER(W49),W49/W48,H49/W48),IF(ISNUMBER(W49),W49/H48,""))</f>
        <v/>
      </c>
      <c r="X50" s="161" t="str">
        <f>IF(ISNUMBER(X48),IF(ISNUMBER(X49),X49/X48,I49/X48),IF(ISNUMBER(X49),X49/I48,""))</f>
        <v/>
      </c>
    </row>
    <row r="51" spans="1:24" x14ac:dyDescent="0.2">
      <c r="A51" s="112" t="s">
        <v>703</v>
      </c>
      <c r="B51" s="112" t="e">
        <f>#REF!</f>
        <v>#REF!</v>
      </c>
      <c r="C51" s="112" t="s">
        <v>704</v>
      </c>
      <c r="D51" s="112" t="s">
        <v>639</v>
      </c>
      <c r="E51" s="113" t="s">
        <v>659</v>
      </c>
      <c r="F51" s="120" t="e">
        <f>IF(ISNUMBER(U51),U51,VLOOKUP(CONCATENATE($B51,"_",$C51,"_",F$2,"_",$D51,"_",$E51),Database!$F$2:$G$65536,2,))</f>
        <v>#REF!</v>
      </c>
      <c r="G51" s="120" t="e">
        <f>IF(ISNUMBER(V51),V51,VLOOKUP(CONCATENATE($B51,"_",$C51,"_",G$2,"_",$D51,"_",$E51),Database!$F$2:$G$65536,2,))</f>
        <v>#REF!</v>
      </c>
      <c r="H51" s="120" t="e">
        <f>IF(ISNUMBER(W51),W51,VLOOKUP(CONCATENATE($B51,"_",$C51,"_",H$2,"_",$D51,"_",$E51),Database!$F$2:$G$65536,2,))</f>
        <v>#REF!</v>
      </c>
      <c r="I51" s="120" t="e">
        <f>IF(ISNUMBER(X51),X51,VLOOKUP(CONCATENATE($B51,"_",$C51,"_",I$2,"_",$D51,"_",$E51),Database!$F$2:$G$65536,2,))</f>
        <v>#REF!</v>
      </c>
      <c r="J51" s="120" t="e">
        <f>VLOOKUP(CONCATENATE($B51,"_",$C51,"_",J$2,"_",$D51,"_",$E51),Database!$F$2:$G$65536,2,)</f>
        <v>#REF!</v>
      </c>
      <c r="K51" s="118" t="e">
        <f>VLOOKUP(CONCATENATE($B51,"_",$C51,"_",K$2,"_",$D51,"_",$E51),SentData!$F$2:$G$65536,2,)</f>
        <v>#REF!</v>
      </c>
      <c r="L51" s="118" t="e">
        <f>VLOOKUP(CONCATENATE($B51,"_",$C51,"_",L$2,"_",$D51,"_",$E51),SentData!$F$2:$G$65536,2,)</f>
        <v>#REF!</v>
      </c>
      <c r="M51" s="114"/>
      <c r="N51" s="115" t="str">
        <f t="shared" ref="N51:N62" si="13">IF(OR(ISERROR(F51),ISERROR(G51)),"!!",IF(F51=0,"!!",G51/F51))</f>
        <v>!!</v>
      </c>
      <c r="O51" s="115" t="str">
        <f t="shared" ref="O51:O62" si="14">IF(OR(ISERROR(G51),ISERROR(H51)),"!!",IF(G51=0,"!!",H51/G51))</f>
        <v>!!</v>
      </c>
      <c r="P51" s="115" t="str">
        <f t="shared" ref="P51:P62" si="15">IF(OR(ISERROR(H51),ISERROR(I51)),"!!",IF(H51=0,"!!",I51/H51))</f>
        <v>!!</v>
      </c>
      <c r="Q51" s="115" t="str">
        <f t="shared" ref="Q51:Q62" si="16">IF(OR(ISERROR(I51),ISERROR(J51)),"!!",IF(I51=0,"!!",J51/I51))</f>
        <v>!!</v>
      </c>
      <c r="R51" s="115" t="str">
        <f t="shared" ref="R51:R62" si="17">IF(OR(ISERROR(J51),ISERROR(K51)),"!!",IF(J51=0,"!!",K51/J51))</f>
        <v>!!</v>
      </c>
      <c r="S51" s="115" t="str">
        <f t="shared" ref="S51:S62" si="18">IF(OR(ISERROR(K51),ISERROR(L51)),"!!",IF(K51=0,"!!",L51/K51))</f>
        <v>!!</v>
      </c>
      <c r="T51" s="114"/>
    </row>
    <row r="52" spans="1:24" x14ac:dyDescent="0.2">
      <c r="A52" s="112" t="s">
        <v>705</v>
      </c>
      <c r="B52" s="112" t="e">
        <f>#REF!</f>
        <v>#REF!</v>
      </c>
      <c r="C52" s="112" t="s">
        <v>704</v>
      </c>
      <c r="D52" s="112" t="s">
        <v>706</v>
      </c>
      <c r="E52" s="113" t="s">
        <v>659</v>
      </c>
      <c r="F52" s="120" t="e">
        <f>IF(ISNUMBER(U52),U52,VLOOKUP(CONCATENATE($B52,"_",$C52,"_",F$2,"_",$D52,"_",$E52),Database!$F$2:$G$65536,2,))</f>
        <v>#REF!</v>
      </c>
      <c r="G52" s="120" t="e">
        <f>IF(ISNUMBER(V52),V52,VLOOKUP(CONCATENATE($B52,"_",$C52,"_",G$2,"_",$D52,"_",$E52),Database!$F$2:$G$65536,2,))</f>
        <v>#REF!</v>
      </c>
      <c r="H52" s="120" t="e">
        <f>IF(ISNUMBER(W52),W52,VLOOKUP(CONCATENATE($B52,"_",$C52,"_",H$2,"_",$D52,"_",$E52),Database!$F$2:$G$65536,2,))</f>
        <v>#REF!</v>
      </c>
      <c r="I52" s="120" t="e">
        <f>IF(ISNUMBER(X52),X52,VLOOKUP(CONCATENATE($B52,"_",$C52,"_",I$2,"_",$D52,"_",$E52),Database!$F$2:$G$65536,2,))</f>
        <v>#REF!</v>
      </c>
      <c r="J52" s="120" t="e">
        <f>VLOOKUP(CONCATENATE($B52,"_",$C52,"_",J$2,"_",$D52,"_",$E52),Database!$F$2:$G$65536,2,)</f>
        <v>#REF!</v>
      </c>
      <c r="K52" s="118" t="e">
        <f>VLOOKUP(CONCATENATE($B52,"_",$C52,"_",K$2,"_",$D52,"_",$E52),SentData!$F$2:$G$65536,2,)</f>
        <v>#REF!</v>
      </c>
      <c r="L52" s="118" t="e">
        <f>VLOOKUP(CONCATENATE($B52,"_",$C52,"_",L$2,"_",$D52,"_",$E52),SentData!$F$2:$G$65536,2,)</f>
        <v>#REF!</v>
      </c>
      <c r="M52" s="114"/>
      <c r="N52" s="115" t="str">
        <f t="shared" si="13"/>
        <v>!!</v>
      </c>
      <c r="O52" s="115" t="str">
        <f t="shared" si="14"/>
        <v>!!</v>
      </c>
      <c r="P52" s="115" t="str">
        <f t="shared" si="15"/>
        <v>!!</v>
      </c>
      <c r="Q52" s="115" t="str">
        <f t="shared" si="16"/>
        <v>!!</v>
      </c>
      <c r="R52" s="115" t="str">
        <f t="shared" si="17"/>
        <v>!!</v>
      </c>
      <c r="S52" s="115" t="str">
        <f t="shared" si="18"/>
        <v>!!</v>
      </c>
      <c r="T52" s="114"/>
    </row>
    <row r="53" spans="1:24" ht="12.5" x14ac:dyDescent="0.25">
      <c r="A53" s="153" t="s">
        <v>707</v>
      </c>
      <c r="B53" s="153" t="e">
        <f>#REF!</f>
        <v>#REF!</v>
      </c>
      <c r="C53" s="153" t="s">
        <v>704</v>
      </c>
      <c r="D53" s="153" t="s">
        <v>639</v>
      </c>
      <c r="E53" s="154" t="s">
        <v>659</v>
      </c>
      <c r="F53" s="155" t="e">
        <f>IF(ISNUMBER(U53),U53,VLOOKUP(CONCATENATE($B53,"_",$C53,"_",F$2,"_","1000 NAC","_",$E53),Database!$F$2:$G$65536,2,)/VLOOKUP(CONCATENATE($B53,"_",$C53,"_",F$2,"_",$D53,"_",$E53),Database!$F$2:$G$65536,2,))</f>
        <v>#REF!</v>
      </c>
      <c r="G53" s="155" t="e">
        <f>IF(ISNUMBER(V53),V53,VLOOKUP(CONCATENATE($B53,"_",$C53,"_",G$2,"_","1000 NAC","_",$E53),Database!$F$2:$G$65536,2,)/VLOOKUP(CONCATENATE($B53,"_",$C53,"_",G$2,"_",$D53,"_",$E53),Database!$F$2:$G$65536,2,))</f>
        <v>#REF!</v>
      </c>
      <c r="H53" s="155" t="e">
        <f>IF(ISNUMBER(W53),W53,VLOOKUP(CONCATENATE($B53,"_",$C53,"_",H$2,"_","1000 NAC","_",$E53),Database!$F$2:$G$65536,2,)/VLOOKUP(CONCATENATE($B53,"_",$C53,"_",H$2,"_",$D53,"_",$E53),Database!$F$2:$G$65536,2,))</f>
        <v>#REF!</v>
      </c>
      <c r="I53" s="155" t="e">
        <f>IF(ISNUMBER(X53),X53,VLOOKUP(CONCATENATE($B53,"_",$C53,"_",I$2,"_","1000 NAC","_",$E53),Database!$F$2:$G$65536,2,)/VLOOKUP(CONCATENATE($B53,"_",$C53,"_",I$2,"_",$D53,"_",$E53),Database!$F$2:$G$65536,2,))</f>
        <v>#REF!</v>
      </c>
      <c r="J53" s="155" t="e">
        <f>VLOOKUP(CONCATENATE($B53,"_",$C53,"_",J$2,"_","1000 NAC","_",$E53),Database!$F$2:$G$65536,2,)/VLOOKUP(CONCATENATE($B53,"_",$C53,"_",J$2,"_",$D53,"_",$E53),Database!$F$2:$G$65536,2,)</f>
        <v>#REF!</v>
      </c>
      <c r="K53" s="156" t="e">
        <f>VLOOKUP(CONCATENATE($B53,"_",$C53,"_",K$2,"_","1000 NAC","_",$E53),SentData!$F$2:$G$65536,2,)/VLOOKUP(CONCATENATE($B53,"_",$C53,"_",K$2,"_",$D53,"_",$E53),SentData!$F$2:$G$65536,2,)</f>
        <v>#REF!</v>
      </c>
      <c r="L53" s="156" t="e">
        <f>VLOOKUP(CONCATENATE($B53,"_",$C53,"_",L$2,"_","1000 NAC","_",$E53),SentData!$F$2:$G$65536,2,)/VLOOKUP(CONCATENATE($B53,"_",$C53,"_",L$2,"_",$D53,"_",$E53),SentData!$F$2:$G$65536,2,)</f>
        <v>#REF!</v>
      </c>
      <c r="M53" s="157"/>
      <c r="N53" s="158" t="str">
        <f t="shared" si="13"/>
        <v>!!</v>
      </c>
      <c r="O53" s="158" t="str">
        <f t="shared" si="14"/>
        <v>!!</v>
      </c>
      <c r="P53" s="158" t="str">
        <f t="shared" si="15"/>
        <v>!!</v>
      </c>
      <c r="Q53" s="158" t="str">
        <f t="shared" si="16"/>
        <v>!!</v>
      </c>
      <c r="R53" s="158" t="str">
        <f t="shared" si="17"/>
        <v>!!</v>
      </c>
      <c r="S53" s="158" t="str">
        <f t="shared" si="18"/>
        <v>!!</v>
      </c>
      <c r="T53" s="157"/>
      <c r="U53" s="161"/>
      <c r="V53" s="161"/>
      <c r="W53" s="161"/>
      <c r="X53" s="161"/>
    </row>
    <row r="54" spans="1:24" x14ac:dyDescent="0.2">
      <c r="A54" s="112" t="s">
        <v>703</v>
      </c>
      <c r="B54" s="112" t="e">
        <f>#REF!</f>
        <v>#REF!</v>
      </c>
      <c r="C54" s="112" t="s">
        <v>708</v>
      </c>
      <c r="D54" s="112" t="s">
        <v>639</v>
      </c>
      <c r="E54" s="113" t="s">
        <v>659</v>
      </c>
      <c r="F54" s="120" t="e">
        <f>IF(ISNUMBER(U54),U54,VLOOKUP(CONCATENATE($B54,"_",$C54,"_",F$2,"_",$D54,"_",$E54),Database!$F$2:$G$65536,2,))</f>
        <v>#REF!</v>
      </c>
      <c r="G54" s="120" t="e">
        <f>IF(ISNUMBER(V54),V54,VLOOKUP(CONCATENATE($B54,"_",$C54,"_",G$2,"_",$D54,"_",$E54),Database!$F$2:$G$65536,2,))</f>
        <v>#REF!</v>
      </c>
      <c r="H54" s="120" t="e">
        <f>IF(ISNUMBER(W54),W54,VLOOKUP(CONCATENATE($B54,"_",$C54,"_",H$2,"_",$D54,"_",$E54),Database!$F$2:$G$65536,2,))</f>
        <v>#REF!</v>
      </c>
      <c r="I54" s="120" t="e">
        <f>IF(ISNUMBER(X54),X54,VLOOKUP(CONCATENATE($B54,"_",$C54,"_",I$2,"_",$D54,"_",$E54),Database!$F$2:$G$65536,2,))</f>
        <v>#REF!</v>
      </c>
      <c r="J54" s="120" t="e">
        <f>VLOOKUP(CONCATENATE($B54,"_",$C54,"_",J$2,"_",$D54,"_",$E54),Database!$F$2:$G$65536,2,)</f>
        <v>#REF!</v>
      </c>
      <c r="K54" s="118" t="e">
        <f>VLOOKUP(CONCATENATE($B54,"_",$C54,"_",K$2,"_",$D54,"_",$E54),SentData!$F$2:$G$65536,2,)</f>
        <v>#REF!</v>
      </c>
      <c r="L54" s="118" t="e">
        <f>VLOOKUP(CONCATENATE($B54,"_",$C54,"_",L$2,"_",$D54,"_",$E54),SentData!$F$2:$G$65536,2,)</f>
        <v>#REF!</v>
      </c>
      <c r="M54" s="114"/>
      <c r="N54" s="115" t="str">
        <f t="shared" si="13"/>
        <v>!!</v>
      </c>
      <c r="O54" s="115" t="str">
        <f t="shared" si="14"/>
        <v>!!</v>
      </c>
      <c r="P54" s="115" t="str">
        <f t="shared" si="15"/>
        <v>!!</v>
      </c>
      <c r="Q54" s="115" t="str">
        <f t="shared" si="16"/>
        <v>!!</v>
      </c>
      <c r="R54" s="115" t="str">
        <f t="shared" si="17"/>
        <v>!!</v>
      </c>
      <c r="S54" s="115" t="str">
        <f t="shared" si="18"/>
        <v>!!</v>
      </c>
      <c r="T54" s="114"/>
    </row>
    <row r="55" spans="1:24" x14ac:dyDescent="0.2">
      <c r="A55" s="112" t="s">
        <v>705</v>
      </c>
      <c r="B55" s="112" t="e">
        <f>#REF!</f>
        <v>#REF!</v>
      </c>
      <c r="C55" s="112" t="s">
        <v>708</v>
      </c>
      <c r="D55" s="112" t="s">
        <v>706</v>
      </c>
      <c r="E55" s="113" t="s">
        <v>659</v>
      </c>
      <c r="F55" s="120" t="e">
        <f>IF(ISNUMBER(U55),U55,VLOOKUP(CONCATENATE($B55,"_",$C55,"_",F$2,"_",$D55,"_",$E55),Database!$F$2:$G$65536,2,))</f>
        <v>#REF!</v>
      </c>
      <c r="G55" s="120" t="e">
        <f>IF(ISNUMBER(V55),V55,VLOOKUP(CONCATENATE($B55,"_",$C55,"_",G$2,"_",$D55,"_",$E55),Database!$F$2:$G$65536,2,))</f>
        <v>#REF!</v>
      </c>
      <c r="H55" s="120" t="e">
        <f>IF(ISNUMBER(W55),W55,VLOOKUP(CONCATENATE($B55,"_",$C55,"_",H$2,"_",$D55,"_",$E55),Database!$F$2:$G$65536,2,))</f>
        <v>#REF!</v>
      </c>
      <c r="I55" s="120" t="e">
        <f>IF(ISNUMBER(X55),X55,VLOOKUP(CONCATENATE($B55,"_",$C55,"_",I$2,"_",$D55,"_",$E55),Database!$F$2:$G$65536,2,))</f>
        <v>#REF!</v>
      </c>
      <c r="J55" s="120" t="e">
        <f>VLOOKUP(CONCATENATE($B55,"_",$C55,"_",J$2,"_",$D55,"_",$E55),Database!$F$2:$G$65536,2,)</f>
        <v>#REF!</v>
      </c>
      <c r="K55" s="118" t="e">
        <f>VLOOKUP(CONCATENATE($B55,"_",$C55,"_",K$2,"_",$D55,"_",$E55),SentData!$F$2:$G$65536,2,)</f>
        <v>#REF!</v>
      </c>
      <c r="L55" s="118" t="e">
        <f>VLOOKUP(CONCATENATE($B55,"_",$C55,"_",L$2,"_",$D55,"_",$E55),SentData!$F$2:$G$65536,2,)</f>
        <v>#REF!</v>
      </c>
      <c r="M55" s="114"/>
      <c r="N55" s="115" t="str">
        <f t="shared" si="13"/>
        <v>!!</v>
      </c>
      <c r="O55" s="115" t="str">
        <f t="shared" si="14"/>
        <v>!!</v>
      </c>
      <c r="P55" s="115" t="str">
        <f t="shared" si="15"/>
        <v>!!</v>
      </c>
      <c r="Q55" s="115" t="str">
        <f t="shared" si="16"/>
        <v>!!</v>
      </c>
      <c r="R55" s="115" t="str">
        <f t="shared" si="17"/>
        <v>!!</v>
      </c>
      <c r="S55" s="115" t="str">
        <f t="shared" si="18"/>
        <v>!!</v>
      </c>
      <c r="T55" s="114"/>
    </row>
    <row r="56" spans="1:24" ht="12.5" x14ac:dyDescent="0.25">
      <c r="A56" s="153" t="s">
        <v>707</v>
      </c>
      <c r="B56" s="153" t="e">
        <f>#REF!</f>
        <v>#REF!</v>
      </c>
      <c r="C56" s="153" t="s">
        <v>708</v>
      </c>
      <c r="D56" s="153" t="s">
        <v>639</v>
      </c>
      <c r="E56" s="154" t="s">
        <v>659</v>
      </c>
      <c r="F56" s="155" t="e">
        <f>IF(ISNUMBER(U56),U56,VLOOKUP(CONCATENATE($B56,"_",$C56,"_",F$2,"_","1000 NAC","_",$E56),Database!$F$2:$G$65536,2,)/VLOOKUP(CONCATENATE($B56,"_",$C56,"_",F$2,"_",$D56,"_",$E56),Database!$F$2:$G$65536,2,))</f>
        <v>#REF!</v>
      </c>
      <c r="G56" s="155" t="e">
        <f>IF(ISNUMBER(V56),V56,VLOOKUP(CONCATENATE($B56,"_",$C56,"_",G$2,"_","1000 NAC","_",$E56),Database!$F$2:$G$65536,2,)/VLOOKUP(CONCATENATE($B56,"_",$C56,"_",G$2,"_",$D56,"_",$E56),Database!$F$2:$G$65536,2,))</f>
        <v>#REF!</v>
      </c>
      <c r="H56" s="155" t="e">
        <f>IF(ISNUMBER(W56),W56,VLOOKUP(CONCATENATE($B56,"_",$C56,"_",H$2,"_","1000 NAC","_",$E56),Database!$F$2:$G$65536,2,)/VLOOKUP(CONCATENATE($B56,"_",$C56,"_",H$2,"_",$D56,"_",$E56),Database!$F$2:$G$65536,2,))</f>
        <v>#REF!</v>
      </c>
      <c r="I56" s="155" t="e">
        <f>IF(ISNUMBER(X56),X56,VLOOKUP(CONCATENATE($B56,"_",$C56,"_",I$2,"_","1000 NAC","_",$E56),Database!$F$2:$G$65536,2,)/VLOOKUP(CONCATENATE($B56,"_",$C56,"_",I$2,"_",$D56,"_",$E56),Database!$F$2:$G$65536,2,))</f>
        <v>#REF!</v>
      </c>
      <c r="J56" s="155" t="e">
        <f>VLOOKUP(CONCATENATE($B56,"_",$C56,"_",J$2,"_","1000 NAC","_",$E56),Database!$F$2:$G$65536,2,)/VLOOKUP(CONCATENATE($B56,"_",$C56,"_",J$2,"_",$D56,"_",$E56),Database!$F$2:$G$65536,2,)</f>
        <v>#REF!</v>
      </c>
      <c r="K56" s="156" t="e">
        <f>VLOOKUP(CONCATENATE($B56,"_",$C56,"_",K$2,"_","1000 NAC","_",$E56),SentData!$F$2:$G$65536,2,)/VLOOKUP(CONCATENATE($B56,"_",$C56,"_",K$2,"_",$D56,"_",$E56),SentData!$F$2:$G$65536,2,)</f>
        <v>#REF!</v>
      </c>
      <c r="L56" s="156" t="e">
        <f>VLOOKUP(CONCATENATE($B56,"_",$C56,"_",L$2,"_","1000 NAC","_",$E56),SentData!$F$2:$G$65536,2,)/VLOOKUP(CONCATENATE($B56,"_",$C56,"_",L$2,"_",$D56,"_",$E56),SentData!$F$2:$G$65536,2,)</f>
        <v>#REF!</v>
      </c>
      <c r="M56" s="157"/>
      <c r="N56" s="158" t="str">
        <f t="shared" si="13"/>
        <v>!!</v>
      </c>
      <c r="O56" s="158" t="str">
        <f t="shared" si="14"/>
        <v>!!</v>
      </c>
      <c r="P56" s="158" t="str">
        <f t="shared" si="15"/>
        <v>!!</v>
      </c>
      <c r="Q56" s="158" t="str">
        <f t="shared" si="16"/>
        <v>!!</v>
      </c>
      <c r="R56" s="158" t="str">
        <f t="shared" si="17"/>
        <v>!!</v>
      </c>
      <c r="S56" s="158" t="str">
        <f t="shared" si="18"/>
        <v>!!</v>
      </c>
      <c r="T56" s="157"/>
      <c r="U56" s="161"/>
      <c r="V56" s="161"/>
      <c r="W56" s="161"/>
      <c r="X56" s="161"/>
    </row>
    <row r="57" spans="1:24" x14ac:dyDescent="0.2">
      <c r="A57" s="112" t="s">
        <v>703</v>
      </c>
      <c r="B57" s="112" t="e">
        <f>#REF!</f>
        <v>#REF!</v>
      </c>
      <c r="C57" s="112" t="s">
        <v>704</v>
      </c>
      <c r="D57" s="112" t="s">
        <v>639</v>
      </c>
      <c r="E57" s="113" t="s">
        <v>660</v>
      </c>
      <c r="F57" s="120" t="e">
        <f>IF(ISNUMBER(U57),U57,VLOOKUP(CONCATENATE($B57,"_",$C57,"_",F$2,"_",$D57,"_",$E57),Database!$F$2:$G$65536,2,))</f>
        <v>#REF!</v>
      </c>
      <c r="G57" s="120" t="e">
        <f>IF(ISNUMBER(V57),V57,VLOOKUP(CONCATENATE($B57,"_",$C57,"_",G$2,"_",$D57,"_",$E57),Database!$F$2:$G$65536,2,))</f>
        <v>#REF!</v>
      </c>
      <c r="H57" s="120" t="e">
        <f>IF(ISNUMBER(W57),W57,VLOOKUP(CONCATENATE($B57,"_",$C57,"_",H$2,"_",$D57,"_",$E57),Database!$F$2:$G$65536,2,))</f>
        <v>#REF!</v>
      </c>
      <c r="I57" s="120" t="e">
        <f>IF(ISNUMBER(X57),X57,VLOOKUP(CONCATENATE($B57,"_",$C57,"_",I$2,"_",$D57,"_",$E57),Database!$F$2:$G$65536,2,))</f>
        <v>#REF!</v>
      </c>
      <c r="J57" s="120" t="e">
        <f>VLOOKUP(CONCATENATE($B57,"_",$C57,"_",J$2,"_",$D57,"_",$E57),Database!$F$2:$G$65536,2,)</f>
        <v>#REF!</v>
      </c>
      <c r="K57" s="118" t="e">
        <f>VLOOKUP(CONCATENATE($B57,"_",$C57,"_",K$2,"_",$D57,"_",$E57),SentData!$F$2:$G$65536,2,)</f>
        <v>#REF!</v>
      </c>
      <c r="L57" s="118" t="e">
        <f>VLOOKUP(CONCATENATE($B57,"_",$C57,"_",L$2,"_",$D57,"_",$E57),SentData!$F$2:$G$65536,2,)</f>
        <v>#REF!</v>
      </c>
      <c r="M57" s="114"/>
      <c r="N57" s="115" t="str">
        <f t="shared" si="13"/>
        <v>!!</v>
      </c>
      <c r="O57" s="115" t="str">
        <f t="shared" si="14"/>
        <v>!!</v>
      </c>
      <c r="P57" s="115" t="str">
        <f t="shared" si="15"/>
        <v>!!</v>
      </c>
      <c r="Q57" s="115" t="str">
        <f t="shared" si="16"/>
        <v>!!</v>
      </c>
      <c r="R57" s="115" t="str">
        <f t="shared" si="17"/>
        <v>!!</v>
      </c>
      <c r="S57" s="115" t="str">
        <f t="shared" si="18"/>
        <v>!!</v>
      </c>
      <c r="T57" s="114"/>
    </row>
    <row r="58" spans="1:24" x14ac:dyDescent="0.2">
      <c r="A58" s="112" t="s">
        <v>705</v>
      </c>
      <c r="B58" s="112" t="e">
        <f>#REF!</f>
        <v>#REF!</v>
      </c>
      <c r="C58" s="112" t="s">
        <v>704</v>
      </c>
      <c r="D58" s="112" t="s">
        <v>706</v>
      </c>
      <c r="E58" s="113" t="s">
        <v>660</v>
      </c>
      <c r="F58" s="120" t="e">
        <f>IF(ISNUMBER(U58),U58,VLOOKUP(CONCATENATE($B58,"_",$C58,"_",F$2,"_",$D58,"_",$E58),Database!$F$2:$G$65536,2,))</f>
        <v>#REF!</v>
      </c>
      <c r="G58" s="120" t="e">
        <f>IF(ISNUMBER(V58),V58,VLOOKUP(CONCATENATE($B58,"_",$C58,"_",G$2,"_",$D58,"_",$E58),Database!$F$2:$G$65536,2,))</f>
        <v>#REF!</v>
      </c>
      <c r="H58" s="120" t="e">
        <f>IF(ISNUMBER(W58),W58,VLOOKUP(CONCATENATE($B58,"_",$C58,"_",H$2,"_",$D58,"_",$E58),Database!$F$2:$G$65536,2,))</f>
        <v>#REF!</v>
      </c>
      <c r="I58" s="120" t="e">
        <f>IF(ISNUMBER(X58),X58,VLOOKUP(CONCATENATE($B58,"_",$C58,"_",I$2,"_",$D58,"_",$E58),Database!$F$2:$G$65536,2,))</f>
        <v>#REF!</v>
      </c>
      <c r="J58" s="120" t="e">
        <f>VLOOKUP(CONCATENATE($B58,"_",$C58,"_",J$2,"_",$D58,"_",$E58),Database!$F$2:$G$65536,2,)</f>
        <v>#REF!</v>
      </c>
      <c r="K58" s="118" t="e">
        <f>VLOOKUP(CONCATENATE($B58,"_",$C58,"_",K$2,"_",$D58,"_",$E58),SentData!$F$2:$G$65536,2,)</f>
        <v>#REF!</v>
      </c>
      <c r="L58" s="118" t="e">
        <f>VLOOKUP(CONCATENATE($B58,"_",$C58,"_",L$2,"_",$D58,"_",$E58),SentData!$F$2:$G$65536,2,)</f>
        <v>#REF!</v>
      </c>
      <c r="M58" s="114"/>
      <c r="N58" s="115" t="str">
        <f t="shared" si="13"/>
        <v>!!</v>
      </c>
      <c r="O58" s="115" t="str">
        <f t="shared" si="14"/>
        <v>!!</v>
      </c>
      <c r="P58" s="115" t="str">
        <f t="shared" si="15"/>
        <v>!!</v>
      </c>
      <c r="Q58" s="115" t="str">
        <f t="shared" si="16"/>
        <v>!!</v>
      </c>
      <c r="R58" s="115" t="str">
        <f t="shared" si="17"/>
        <v>!!</v>
      </c>
      <c r="S58" s="115" t="str">
        <f t="shared" si="18"/>
        <v>!!</v>
      </c>
      <c r="T58" s="114"/>
    </row>
    <row r="59" spans="1:24" ht="12.5" x14ac:dyDescent="0.25">
      <c r="A59" s="153" t="s">
        <v>707</v>
      </c>
      <c r="B59" s="153" t="e">
        <f>#REF!</f>
        <v>#REF!</v>
      </c>
      <c r="C59" s="153" t="s">
        <v>704</v>
      </c>
      <c r="D59" s="153" t="s">
        <v>639</v>
      </c>
      <c r="E59" s="154" t="s">
        <v>660</v>
      </c>
      <c r="F59" s="155" t="e">
        <f>IF(ISNUMBER(U59),U59,VLOOKUP(CONCATENATE($B59,"_",$C59,"_",F$2,"_","1000 NAC","_",$E59),Database!$F$2:$G$65536,2,)/VLOOKUP(CONCATENATE($B59,"_",$C59,"_",F$2,"_",$D59,"_",$E59),Database!$F$2:$G$65536,2,))</f>
        <v>#REF!</v>
      </c>
      <c r="G59" s="155" t="e">
        <f>IF(ISNUMBER(V59),V59,VLOOKUP(CONCATENATE($B59,"_",$C59,"_",G$2,"_","1000 NAC","_",$E59),Database!$F$2:$G$65536,2,)/VLOOKUP(CONCATENATE($B59,"_",$C59,"_",G$2,"_",$D59,"_",$E59),Database!$F$2:$G$65536,2,))</f>
        <v>#REF!</v>
      </c>
      <c r="H59" s="155" t="e">
        <f>IF(ISNUMBER(W59),W59,VLOOKUP(CONCATENATE($B59,"_",$C59,"_",H$2,"_","1000 NAC","_",$E59),Database!$F$2:$G$65536,2,)/VLOOKUP(CONCATENATE($B59,"_",$C59,"_",H$2,"_",$D59,"_",$E59),Database!$F$2:$G$65536,2,))</f>
        <v>#REF!</v>
      </c>
      <c r="I59" s="155" t="e">
        <f>IF(ISNUMBER(X59),X59,VLOOKUP(CONCATENATE($B59,"_",$C59,"_",I$2,"_","1000 NAC","_",$E59),Database!$F$2:$G$65536,2,)/VLOOKUP(CONCATENATE($B59,"_",$C59,"_",I$2,"_",$D59,"_",$E59),Database!$F$2:$G$65536,2,))</f>
        <v>#REF!</v>
      </c>
      <c r="J59" s="155" t="e">
        <f>VLOOKUP(CONCATENATE($B59,"_",$C59,"_",J$2,"_","1000 NAC","_",$E59),Database!$F$2:$G$65536,2,)/VLOOKUP(CONCATENATE($B59,"_",$C59,"_",J$2,"_",$D59,"_",$E59),Database!$F$2:$G$65536,2,)</f>
        <v>#REF!</v>
      </c>
      <c r="K59" s="156" t="e">
        <f>VLOOKUP(CONCATENATE($B59,"_",$C59,"_",K$2,"_","1000 NAC","_",$E59),SentData!$F$2:$G$65536,2,)/VLOOKUP(CONCATENATE($B59,"_",$C59,"_",K$2,"_",$D59,"_",$E59),SentData!$F$2:$G$65536,2,)</f>
        <v>#REF!</v>
      </c>
      <c r="L59" s="156" t="e">
        <f>VLOOKUP(CONCATENATE($B59,"_",$C59,"_",L$2,"_","1000 NAC","_",$E59),SentData!$F$2:$G$65536,2,)/VLOOKUP(CONCATENATE($B59,"_",$C59,"_",L$2,"_",$D59,"_",$E59),SentData!$F$2:$G$65536,2,)</f>
        <v>#REF!</v>
      </c>
      <c r="M59" s="157"/>
      <c r="N59" s="158" t="str">
        <f t="shared" si="13"/>
        <v>!!</v>
      </c>
      <c r="O59" s="158" t="str">
        <f t="shared" si="14"/>
        <v>!!</v>
      </c>
      <c r="P59" s="158" t="str">
        <f t="shared" si="15"/>
        <v>!!</v>
      </c>
      <c r="Q59" s="158" t="str">
        <f t="shared" si="16"/>
        <v>!!</v>
      </c>
      <c r="R59" s="158" t="str">
        <f t="shared" si="17"/>
        <v>!!</v>
      </c>
      <c r="S59" s="158" t="str">
        <f t="shared" si="18"/>
        <v>!!</v>
      </c>
      <c r="T59" s="157"/>
      <c r="U59" s="161"/>
      <c r="V59" s="161"/>
      <c r="W59" s="161"/>
      <c r="X59" s="161"/>
    </row>
    <row r="60" spans="1:24" x14ac:dyDescent="0.2">
      <c r="A60" s="112" t="s">
        <v>703</v>
      </c>
      <c r="B60" s="112" t="e">
        <f>#REF!</f>
        <v>#REF!</v>
      </c>
      <c r="C60" s="112" t="s">
        <v>708</v>
      </c>
      <c r="D60" s="112" t="s">
        <v>639</v>
      </c>
      <c r="E60" s="113" t="s">
        <v>660</v>
      </c>
      <c r="F60" s="120" t="e">
        <f>IF(ISNUMBER(U60),U60,VLOOKUP(CONCATENATE($B60,"_",$C60,"_",F$2,"_",$D60,"_",$E60),Database!$F$2:$G$65536,2,))</f>
        <v>#REF!</v>
      </c>
      <c r="G60" s="120" t="e">
        <f>IF(ISNUMBER(V60),V60,VLOOKUP(CONCATENATE($B60,"_",$C60,"_",G$2,"_",$D60,"_",$E60),Database!$F$2:$G$65536,2,))</f>
        <v>#REF!</v>
      </c>
      <c r="H60" s="120" t="e">
        <f>IF(ISNUMBER(W60),W60,VLOOKUP(CONCATENATE($B60,"_",$C60,"_",H$2,"_",$D60,"_",$E60),Database!$F$2:$G$65536,2,))</f>
        <v>#REF!</v>
      </c>
      <c r="I60" s="120" t="e">
        <f>IF(ISNUMBER(X60),X60,VLOOKUP(CONCATENATE($B60,"_",$C60,"_",I$2,"_",$D60,"_",$E60),Database!$F$2:$G$65536,2,))</f>
        <v>#REF!</v>
      </c>
      <c r="J60" s="120" t="e">
        <f>VLOOKUP(CONCATENATE($B60,"_",$C60,"_",J$2,"_",$D60,"_",$E60),Database!$F$2:$G$65536,2,)</f>
        <v>#REF!</v>
      </c>
      <c r="K60" s="118" t="e">
        <f>VLOOKUP(CONCATENATE($B60,"_",$C60,"_",K$2,"_",$D60,"_",$E60),SentData!$F$2:$G$65536,2,)</f>
        <v>#REF!</v>
      </c>
      <c r="L60" s="118" t="e">
        <f>VLOOKUP(CONCATENATE($B60,"_",$C60,"_",L$2,"_",$D60,"_",$E60),SentData!$F$2:$G$65536,2,)</f>
        <v>#REF!</v>
      </c>
      <c r="M60" s="114"/>
      <c r="N60" s="115" t="str">
        <f t="shared" si="13"/>
        <v>!!</v>
      </c>
      <c r="O60" s="115" t="str">
        <f t="shared" si="14"/>
        <v>!!</v>
      </c>
      <c r="P60" s="115" t="str">
        <f t="shared" si="15"/>
        <v>!!</v>
      </c>
      <c r="Q60" s="115" t="str">
        <f t="shared" si="16"/>
        <v>!!</v>
      </c>
      <c r="R60" s="115" t="str">
        <f t="shared" si="17"/>
        <v>!!</v>
      </c>
      <c r="S60" s="115" t="str">
        <f t="shared" si="18"/>
        <v>!!</v>
      </c>
      <c r="T60" s="114"/>
    </row>
    <row r="61" spans="1:24" x14ac:dyDescent="0.2">
      <c r="A61" s="112" t="s">
        <v>705</v>
      </c>
      <c r="B61" s="112" t="e">
        <f>#REF!</f>
        <v>#REF!</v>
      </c>
      <c r="C61" s="112" t="s">
        <v>708</v>
      </c>
      <c r="D61" s="112" t="s">
        <v>706</v>
      </c>
      <c r="E61" s="113" t="s">
        <v>660</v>
      </c>
      <c r="F61" s="120" t="e">
        <f>IF(ISNUMBER(U61),U61,VLOOKUP(CONCATENATE($B61,"_",$C61,"_",F$2,"_",$D61,"_",$E61),Database!$F$2:$G$65536,2,))</f>
        <v>#REF!</v>
      </c>
      <c r="G61" s="120" t="e">
        <f>IF(ISNUMBER(V61),V61,VLOOKUP(CONCATENATE($B61,"_",$C61,"_",G$2,"_",$D61,"_",$E61),Database!$F$2:$G$65536,2,))</f>
        <v>#REF!</v>
      </c>
      <c r="H61" s="120" t="e">
        <f>IF(ISNUMBER(W61),W61,VLOOKUP(CONCATENATE($B61,"_",$C61,"_",H$2,"_",$D61,"_",$E61),Database!$F$2:$G$65536,2,))</f>
        <v>#REF!</v>
      </c>
      <c r="I61" s="120" t="e">
        <f>IF(ISNUMBER(X61),X61,VLOOKUP(CONCATENATE($B61,"_",$C61,"_",I$2,"_",$D61,"_",$E61),Database!$F$2:$G$65536,2,))</f>
        <v>#REF!</v>
      </c>
      <c r="J61" s="120" t="e">
        <f>VLOOKUP(CONCATENATE($B61,"_",$C61,"_",J$2,"_",$D61,"_",$E61),Database!$F$2:$G$65536,2,)</f>
        <v>#REF!</v>
      </c>
      <c r="K61" s="118" t="e">
        <f>VLOOKUP(CONCATENATE($B61,"_",$C61,"_",K$2,"_",$D61,"_",$E61),SentData!$F$2:$G$65536,2,)</f>
        <v>#REF!</v>
      </c>
      <c r="L61" s="118" t="e">
        <f>VLOOKUP(CONCATENATE($B61,"_",$C61,"_",L$2,"_",$D61,"_",$E61),SentData!$F$2:$G$65536,2,)</f>
        <v>#REF!</v>
      </c>
      <c r="M61" s="114"/>
      <c r="N61" s="115" t="str">
        <f t="shared" si="13"/>
        <v>!!</v>
      </c>
      <c r="O61" s="115" t="str">
        <f t="shared" si="14"/>
        <v>!!</v>
      </c>
      <c r="P61" s="115" t="str">
        <f t="shared" si="15"/>
        <v>!!</v>
      </c>
      <c r="Q61" s="115" t="str">
        <f t="shared" si="16"/>
        <v>!!</v>
      </c>
      <c r="R61" s="115" t="str">
        <f t="shared" si="17"/>
        <v>!!</v>
      </c>
      <c r="S61" s="115" t="str">
        <f t="shared" si="18"/>
        <v>!!</v>
      </c>
      <c r="T61" s="114"/>
    </row>
    <row r="62" spans="1:24" ht="12.5" x14ac:dyDescent="0.25">
      <c r="A62" s="153" t="s">
        <v>707</v>
      </c>
      <c r="B62" s="153" t="e">
        <f>#REF!</f>
        <v>#REF!</v>
      </c>
      <c r="C62" s="153" t="s">
        <v>708</v>
      </c>
      <c r="D62" s="153" t="s">
        <v>639</v>
      </c>
      <c r="E62" s="154" t="s">
        <v>660</v>
      </c>
      <c r="F62" s="155" t="e">
        <f>IF(ISNUMBER(U62),U62,VLOOKUP(CONCATENATE($B62,"_",$C62,"_",F$2,"_","1000 NAC","_",$E62),Database!$F$2:$G$65536,2,)/VLOOKUP(CONCATENATE($B62,"_",$C62,"_",F$2,"_",$D62,"_",$E62),Database!$F$2:$G$65536,2,))</f>
        <v>#REF!</v>
      </c>
      <c r="G62" s="155" t="e">
        <f>IF(ISNUMBER(V62),V62,VLOOKUP(CONCATENATE($B62,"_",$C62,"_",G$2,"_","1000 NAC","_",$E62),Database!$F$2:$G$65536,2,)/VLOOKUP(CONCATENATE($B62,"_",$C62,"_",G$2,"_",$D62,"_",$E62),Database!$F$2:$G$65536,2,))</f>
        <v>#REF!</v>
      </c>
      <c r="H62" s="155" t="e">
        <f>IF(ISNUMBER(W62),W62,VLOOKUP(CONCATENATE($B62,"_",$C62,"_",H$2,"_","1000 NAC","_",$E62),Database!$F$2:$G$65536,2,)/VLOOKUP(CONCATENATE($B62,"_",$C62,"_",H$2,"_",$D62,"_",$E62),Database!$F$2:$G$65536,2,))</f>
        <v>#REF!</v>
      </c>
      <c r="I62" s="155" t="e">
        <f>IF(ISNUMBER(X62),X62,VLOOKUP(CONCATENATE($B62,"_",$C62,"_",I$2,"_","1000 NAC","_",$E62),Database!$F$2:$G$65536,2,)/VLOOKUP(CONCATENATE($B62,"_",$C62,"_",I$2,"_",$D62,"_",$E62),Database!$F$2:$G$65536,2,))</f>
        <v>#REF!</v>
      </c>
      <c r="J62" s="155" t="e">
        <f>VLOOKUP(CONCATENATE($B62,"_",$C62,"_",J$2,"_","1000 NAC","_",$E62),Database!$F$2:$G$65536,2,)/VLOOKUP(CONCATENATE($B62,"_",$C62,"_",J$2,"_",$D62,"_",$E62),Database!$F$2:$G$65536,2,)</f>
        <v>#REF!</v>
      </c>
      <c r="K62" s="156" t="e">
        <f>VLOOKUP(CONCATENATE($B62,"_",$C62,"_",K$2,"_","1000 NAC","_",$E62),SentData!$F$2:$G$65536,2,)/VLOOKUP(CONCATENATE($B62,"_",$C62,"_",K$2,"_",$D62,"_",$E62),SentData!$F$2:$G$65536,2,)</f>
        <v>#REF!</v>
      </c>
      <c r="L62" s="156" t="e">
        <f>VLOOKUP(CONCATENATE($B62,"_",$C62,"_",L$2,"_","1000 NAC","_",$E62),SentData!$F$2:$G$65536,2,)/VLOOKUP(CONCATENATE($B62,"_",$C62,"_",L$2,"_",$D62,"_",$E62),SentData!$F$2:$G$65536,2,)</f>
        <v>#REF!</v>
      </c>
      <c r="M62" s="157"/>
      <c r="N62" s="158" t="str">
        <f t="shared" si="13"/>
        <v>!!</v>
      </c>
      <c r="O62" s="158" t="str">
        <f t="shared" si="14"/>
        <v>!!</v>
      </c>
      <c r="P62" s="158" t="str">
        <f t="shared" si="15"/>
        <v>!!</v>
      </c>
      <c r="Q62" s="158" t="str">
        <f t="shared" si="16"/>
        <v>!!</v>
      </c>
      <c r="R62" s="158" t="str">
        <f t="shared" si="17"/>
        <v>!!</v>
      </c>
      <c r="S62" s="158" t="str">
        <f t="shared" si="18"/>
        <v>!!</v>
      </c>
      <c r="T62" s="157"/>
      <c r="U62" s="161"/>
      <c r="V62" s="161"/>
      <c r="W62" s="161"/>
      <c r="X62" s="161"/>
    </row>
    <row r="63" spans="1:24" x14ac:dyDescent="0.2">
      <c r="A63" s="112" t="s">
        <v>703</v>
      </c>
      <c r="B63" s="112" t="e">
        <f>#REF!</f>
        <v>#REF!</v>
      </c>
      <c r="C63" s="112" t="s">
        <v>704</v>
      </c>
      <c r="D63" s="112" t="s">
        <v>131</v>
      </c>
      <c r="E63" s="113">
        <v>4</v>
      </c>
      <c r="F63" s="120" t="e">
        <f>IF(ISNUMBER(U63),U63,VLOOKUP(CONCATENATE($B63,"_",$C63,"_",F$2,"_",$D63,"_",$E63),Database!$F$2:$G$65536,2,))</f>
        <v>#REF!</v>
      </c>
      <c r="G63" s="120" t="e">
        <f>IF(ISNUMBER(V63),V63,VLOOKUP(CONCATENATE($B63,"_",$C63,"_",G$2,"_",$D63,"_",$E63),Database!$F$2:$G$65536,2,))</f>
        <v>#REF!</v>
      </c>
      <c r="H63" s="120" t="e">
        <f>IF(ISNUMBER(W63),W63,VLOOKUP(CONCATENATE($B63,"_",$C63,"_",H$2,"_",$D63,"_",$E63),Database!$F$2:$G$65536,2,))</f>
        <v>#REF!</v>
      </c>
      <c r="I63" s="120" t="e">
        <f>IF(ISNUMBER(X63),X63,VLOOKUP(CONCATENATE($B63,"_",$C63,"_",I$2,"_",$D63,"_",$E63),Database!$F$2:$G$65536,2,))</f>
        <v>#REF!</v>
      </c>
      <c r="J63" s="120" t="e">
        <f>VLOOKUP(CONCATENATE($B63,"_",$C63,"_",J$2,"_",$D63,"_",$E63),Database!$F$2:$G$65536,2,)</f>
        <v>#REF!</v>
      </c>
      <c r="K63" s="118" t="e">
        <f>VLOOKUP(CONCATENATE($B63,"_",$C63,"_",K$2,"_",$D63,"_",$E63),SentData!$F$2:$G$65536,2,)</f>
        <v>#REF!</v>
      </c>
      <c r="L63" s="118" t="e">
        <f>VLOOKUP(CONCATENATE($B63,"_",$C63,"_",L$2,"_",$D63,"_",$E63),SentData!$F$2:$G$65536,2,)</f>
        <v>#REF!</v>
      </c>
      <c r="M63" s="114"/>
      <c r="N63" s="115" t="str">
        <f t="shared" si="7"/>
        <v>!!</v>
      </c>
      <c r="O63" s="115" t="str">
        <f t="shared" si="8"/>
        <v>!!</v>
      </c>
      <c r="P63" s="115" t="str">
        <f t="shared" si="9"/>
        <v>!!</v>
      </c>
      <c r="Q63" s="115" t="str">
        <f t="shared" si="10"/>
        <v>!!</v>
      </c>
      <c r="R63" s="115" t="str">
        <f t="shared" si="11"/>
        <v>!!</v>
      </c>
      <c r="S63" s="115" t="str">
        <f t="shared" si="12"/>
        <v>!!</v>
      </c>
      <c r="T63" s="114"/>
    </row>
    <row r="64" spans="1:24" x14ac:dyDescent="0.2">
      <c r="A64" s="112" t="s">
        <v>705</v>
      </c>
      <c r="B64" s="112" t="e">
        <f>#REF!</f>
        <v>#REF!</v>
      </c>
      <c r="C64" s="112" t="s">
        <v>704</v>
      </c>
      <c r="D64" s="112" t="s">
        <v>706</v>
      </c>
      <c r="E64" s="113">
        <v>4</v>
      </c>
      <c r="F64" s="120" t="e">
        <f>IF(ISNUMBER(U64),U64,VLOOKUP(CONCATENATE($B64,"_",$C64,"_",F$2,"_",$D64,"_",$E64),Database!$F$2:$G$65536,2,))</f>
        <v>#REF!</v>
      </c>
      <c r="G64" s="120" t="e">
        <f>IF(ISNUMBER(V64),V64,VLOOKUP(CONCATENATE($B64,"_",$C64,"_",G$2,"_",$D64,"_",$E64),Database!$F$2:$G$65536,2,))</f>
        <v>#REF!</v>
      </c>
      <c r="H64" s="120" t="e">
        <f>IF(ISNUMBER(W64),W64,VLOOKUP(CONCATENATE($B64,"_",$C64,"_",H$2,"_",$D64,"_",$E64),Database!$F$2:$G$65536,2,))</f>
        <v>#REF!</v>
      </c>
      <c r="I64" s="120" t="e">
        <f>IF(ISNUMBER(X64),X64,VLOOKUP(CONCATENATE($B64,"_",$C64,"_",I$2,"_",$D64,"_",$E64),Database!$F$2:$G$65536,2,))</f>
        <v>#REF!</v>
      </c>
      <c r="J64" s="120" t="e">
        <f>VLOOKUP(CONCATENATE($B64,"_",$C64,"_",J$2,"_",$D64,"_",$E64),Database!$F$2:$G$65536,2,)</f>
        <v>#REF!</v>
      </c>
      <c r="K64" s="118" t="e">
        <f>VLOOKUP(CONCATENATE($B64,"_",$C64,"_",K$2,"_",$D64,"_",$E64),SentData!$F$2:$G$65536,2,)</f>
        <v>#REF!</v>
      </c>
      <c r="L64" s="118" t="e">
        <f>VLOOKUP(CONCATENATE($B64,"_",$C64,"_",L$2,"_",$D64,"_",$E64),SentData!$F$2:$G$65536,2,)</f>
        <v>#REF!</v>
      </c>
      <c r="M64" s="114"/>
      <c r="N64" s="115" t="str">
        <f t="shared" si="7"/>
        <v>!!</v>
      </c>
      <c r="O64" s="115" t="str">
        <f t="shared" si="8"/>
        <v>!!</v>
      </c>
      <c r="P64" s="115" t="str">
        <f t="shared" si="9"/>
        <v>!!</v>
      </c>
      <c r="Q64" s="115" t="str">
        <f t="shared" si="10"/>
        <v>!!</v>
      </c>
      <c r="R64" s="115" t="str">
        <f t="shared" si="11"/>
        <v>!!</v>
      </c>
      <c r="S64" s="115" t="str">
        <f t="shared" si="12"/>
        <v>!!</v>
      </c>
      <c r="T64" s="114"/>
    </row>
    <row r="65" spans="1:24" ht="12.5" x14ac:dyDescent="0.25">
      <c r="A65" s="153" t="s">
        <v>707</v>
      </c>
      <c r="B65" s="153" t="e">
        <f>#REF!</f>
        <v>#REF!</v>
      </c>
      <c r="C65" s="153" t="s">
        <v>704</v>
      </c>
      <c r="D65" s="153" t="s">
        <v>131</v>
      </c>
      <c r="E65" s="154">
        <v>4</v>
      </c>
      <c r="F65" s="155" t="e">
        <f>IF(ISNUMBER(U65),U65,VLOOKUP(CONCATENATE($B65,"_",$C65,"_",F$2,"_","1000 NAC","_",$E65),Database!$F$2:$G$65536,2,)/VLOOKUP(CONCATENATE($B65,"_",$C65,"_",F$2,"_",$D65,"_",$E65),Database!$F$2:$G$65536,2,))</f>
        <v>#REF!</v>
      </c>
      <c r="G65" s="155" t="e">
        <f>IF(ISNUMBER(V65),V65,VLOOKUP(CONCATENATE($B65,"_",$C65,"_",G$2,"_","1000 NAC","_",$E65),Database!$F$2:$G$65536,2,)/VLOOKUP(CONCATENATE($B65,"_",$C65,"_",G$2,"_",$D65,"_",$E65),Database!$F$2:$G$65536,2,))</f>
        <v>#REF!</v>
      </c>
      <c r="H65" s="155" t="e">
        <f>IF(ISNUMBER(W65),W65,VLOOKUP(CONCATENATE($B65,"_",$C65,"_",H$2,"_","1000 NAC","_",$E65),Database!$F$2:$G$65536,2,)/VLOOKUP(CONCATENATE($B65,"_",$C65,"_",H$2,"_",$D65,"_",$E65),Database!$F$2:$G$65536,2,))</f>
        <v>#REF!</v>
      </c>
      <c r="I65" s="155" t="e">
        <f>IF(ISNUMBER(X65),X65,VLOOKUP(CONCATENATE($B65,"_",$C65,"_",I$2,"_","1000 NAC","_",$E65),Database!$F$2:$G$65536,2,)/VLOOKUP(CONCATENATE($B65,"_",$C65,"_",I$2,"_",$D65,"_",$E65),Database!$F$2:$G$65536,2,))</f>
        <v>#REF!</v>
      </c>
      <c r="J65" s="155" t="e">
        <f>VLOOKUP(CONCATENATE($B65,"_",$C65,"_",J$2,"_","1000 NAC","_",$E65),Database!$F$2:$G$65536,2,)/VLOOKUP(CONCATENATE($B65,"_",$C65,"_",J$2,"_",$D65,"_",$E65),Database!$F$2:$G$65536,2,)</f>
        <v>#REF!</v>
      </c>
      <c r="K65" s="156" t="e">
        <f>VLOOKUP(CONCATENATE($B65,"_",$C65,"_",K$2,"_","1000 NAC","_",$E65),SentData!$F$2:$G$65536,2,)/VLOOKUP(CONCATENATE($B65,"_",$C65,"_",K$2,"_",$D65,"_",$E65),SentData!$F$2:$G$65536,2,)</f>
        <v>#REF!</v>
      </c>
      <c r="L65" s="156" t="e">
        <f>VLOOKUP(CONCATENATE($B65,"_",$C65,"_",L$2,"_","1000 NAC","_",$E65),SentData!$F$2:$G$65536,2,)/VLOOKUP(CONCATENATE($B65,"_",$C65,"_",L$2,"_",$D65,"_",$E65),SentData!$F$2:$G$65536,2,)</f>
        <v>#REF!</v>
      </c>
      <c r="M65" s="157"/>
      <c r="N65" s="158" t="str">
        <f t="shared" si="7"/>
        <v>!!</v>
      </c>
      <c r="O65" s="158" t="str">
        <f t="shared" si="8"/>
        <v>!!</v>
      </c>
      <c r="P65" s="158" t="str">
        <f t="shared" si="9"/>
        <v>!!</v>
      </c>
      <c r="Q65" s="158" t="str">
        <f t="shared" si="10"/>
        <v>!!</v>
      </c>
      <c r="R65" s="158" t="str">
        <f t="shared" si="11"/>
        <v>!!</v>
      </c>
      <c r="S65" s="158" t="str">
        <f t="shared" si="12"/>
        <v>!!</v>
      </c>
      <c r="T65" s="157"/>
      <c r="U65" s="161" t="str">
        <f>IF(ISNUMBER(U63),IF(ISNUMBER(U64),U64/U63,F64/U63),IF(ISNUMBER(U64),U64/F63,""))</f>
        <v/>
      </c>
      <c r="V65" s="161" t="str">
        <f>IF(ISNUMBER(V63),IF(ISNUMBER(V64),V64/V63,G64/V63),IF(ISNUMBER(V64),V64/G63,""))</f>
        <v/>
      </c>
      <c r="W65" s="161" t="str">
        <f>IF(ISNUMBER(W63),IF(ISNUMBER(W64),W64/W63,H64/W63),IF(ISNUMBER(W64),W64/H63,""))</f>
        <v/>
      </c>
      <c r="X65" s="161" t="str">
        <f>IF(ISNUMBER(X63),IF(ISNUMBER(X64),X64/X63,I64/X63),IF(ISNUMBER(X64),X64/I63,""))</f>
        <v/>
      </c>
    </row>
    <row r="66" spans="1:24" x14ac:dyDescent="0.2">
      <c r="A66" s="112" t="s">
        <v>703</v>
      </c>
      <c r="B66" s="112" t="e">
        <f>#REF!</f>
        <v>#REF!</v>
      </c>
      <c r="C66" s="112" t="s">
        <v>708</v>
      </c>
      <c r="D66" s="112" t="s">
        <v>131</v>
      </c>
      <c r="E66" s="113">
        <v>4</v>
      </c>
      <c r="F66" s="120" t="e">
        <f>IF(ISNUMBER(U66),U66,VLOOKUP(CONCATENATE($B66,"_",$C66,"_",F$2,"_",$D66,"_",$E66),Database!$F$2:$G$65536,2,))</f>
        <v>#REF!</v>
      </c>
      <c r="G66" s="120" t="e">
        <f>IF(ISNUMBER(V66),V66,VLOOKUP(CONCATENATE($B66,"_",$C66,"_",G$2,"_",$D66,"_",$E66),Database!$F$2:$G$65536,2,))</f>
        <v>#REF!</v>
      </c>
      <c r="H66" s="120" t="e">
        <f>IF(ISNUMBER(W66),W66,VLOOKUP(CONCATENATE($B66,"_",$C66,"_",H$2,"_",$D66,"_",$E66),Database!$F$2:$G$65536,2,))</f>
        <v>#REF!</v>
      </c>
      <c r="I66" s="120" t="e">
        <f>IF(ISNUMBER(X66),X66,VLOOKUP(CONCATENATE($B66,"_",$C66,"_",I$2,"_",$D66,"_",$E66),Database!$F$2:$G$65536,2,))</f>
        <v>#REF!</v>
      </c>
      <c r="J66" s="120" t="e">
        <f>VLOOKUP(CONCATENATE($B66,"_",$C66,"_",J$2,"_",$D66,"_",$E66),Database!$F$2:$G$65536,2,)</f>
        <v>#REF!</v>
      </c>
      <c r="K66" s="118" t="e">
        <f>VLOOKUP(CONCATENATE($B66,"_",$C66,"_",K$2,"_",$D66,"_",$E66),SentData!$F$2:$G$65536,2,)</f>
        <v>#REF!</v>
      </c>
      <c r="L66" s="118" t="e">
        <f>VLOOKUP(CONCATENATE($B66,"_",$C66,"_",L$2,"_",$D66,"_",$E66),SentData!$F$2:$G$65536,2,)</f>
        <v>#REF!</v>
      </c>
      <c r="M66" s="114"/>
      <c r="N66" s="115" t="str">
        <f t="shared" si="7"/>
        <v>!!</v>
      </c>
      <c r="O66" s="115" t="str">
        <f t="shared" si="8"/>
        <v>!!</v>
      </c>
      <c r="P66" s="115" t="str">
        <f t="shared" si="9"/>
        <v>!!</v>
      </c>
      <c r="Q66" s="115" t="str">
        <f t="shared" si="10"/>
        <v>!!</v>
      </c>
      <c r="R66" s="115" t="str">
        <f t="shared" si="11"/>
        <v>!!</v>
      </c>
      <c r="S66" s="115" t="str">
        <f t="shared" si="12"/>
        <v>!!</v>
      </c>
      <c r="T66" s="114"/>
    </row>
    <row r="67" spans="1:24" x14ac:dyDescent="0.2">
      <c r="A67" s="112" t="s">
        <v>705</v>
      </c>
      <c r="B67" s="112" t="e">
        <f>#REF!</f>
        <v>#REF!</v>
      </c>
      <c r="C67" s="112" t="s">
        <v>708</v>
      </c>
      <c r="D67" s="112" t="s">
        <v>706</v>
      </c>
      <c r="E67" s="113">
        <v>4</v>
      </c>
      <c r="F67" s="120" t="e">
        <f>IF(ISNUMBER(U67),U67,VLOOKUP(CONCATENATE($B67,"_",$C67,"_",F$2,"_",$D67,"_",$E67),Database!$F$2:$G$65536,2,))</f>
        <v>#REF!</v>
      </c>
      <c r="G67" s="120" t="e">
        <f>IF(ISNUMBER(V67),V67,VLOOKUP(CONCATENATE($B67,"_",$C67,"_",G$2,"_",$D67,"_",$E67),Database!$F$2:$G$65536,2,))</f>
        <v>#REF!</v>
      </c>
      <c r="H67" s="120" t="e">
        <f>IF(ISNUMBER(W67),W67,VLOOKUP(CONCATENATE($B67,"_",$C67,"_",H$2,"_",$D67,"_",$E67),Database!$F$2:$G$65536,2,))</f>
        <v>#REF!</v>
      </c>
      <c r="I67" s="120" t="e">
        <f>IF(ISNUMBER(X67),X67,VLOOKUP(CONCATENATE($B67,"_",$C67,"_",I$2,"_",$D67,"_",$E67),Database!$F$2:$G$65536,2,))</f>
        <v>#REF!</v>
      </c>
      <c r="J67" s="120" t="e">
        <f>VLOOKUP(CONCATENATE($B67,"_",$C67,"_",J$2,"_",$D67,"_",$E67),Database!$F$2:$G$65536,2,)</f>
        <v>#REF!</v>
      </c>
      <c r="K67" s="118" t="e">
        <f>VLOOKUP(CONCATENATE($B67,"_",$C67,"_",K$2,"_",$D67,"_",$E67),SentData!$F$2:$G$65536,2,)</f>
        <v>#REF!</v>
      </c>
      <c r="L67" s="118" t="e">
        <f>VLOOKUP(CONCATENATE($B67,"_",$C67,"_",L$2,"_",$D67,"_",$E67),SentData!$F$2:$G$65536,2,)</f>
        <v>#REF!</v>
      </c>
      <c r="M67" s="114"/>
      <c r="N67" s="115" t="str">
        <f t="shared" si="7"/>
        <v>!!</v>
      </c>
      <c r="O67" s="115" t="str">
        <f t="shared" si="8"/>
        <v>!!</v>
      </c>
      <c r="P67" s="115" t="str">
        <f t="shared" si="9"/>
        <v>!!</v>
      </c>
      <c r="Q67" s="115" t="str">
        <f t="shared" si="10"/>
        <v>!!</v>
      </c>
      <c r="R67" s="115" t="str">
        <f t="shared" si="11"/>
        <v>!!</v>
      </c>
      <c r="S67" s="115" t="str">
        <f t="shared" si="12"/>
        <v>!!</v>
      </c>
      <c r="T67" s="114"/>
    </row>
    <row r="68" spans="1:24" ht="12.5" x14ac:dyDescent="0.25">
      <c r="A68" s="153" t="s">
        <v>707</v>
      </c>
      <c r="B68" s="153" t="e">
        <f>#REF!</f>
        <v>#REF!</v>
      </c>
      <c r="C68" s="153" t="s">
        <v>708</v>
      </c>
      <c r="D68" s="153" t="s">
        <v>131</v>
      </c>
      <c r="E68" s="154">
        <v>4</v>
      </c>
      <c r="F68" s="155" t="e">
        <f>IF(ISNUMBER(U68),U68,VLOOKUP(CONCATENATE($B68,"_",$C68,"_",F$2,"_","1000 NAC","_",$E68),Database!$F$2:$G$65536,2,)/VLOOKUP(CONCATENATE($B68,"_",$C68,"_",F$2,"_",$D68,"_",$E68),Database!$F$2:$G$65536,2,))</f>
        <v>#REF!</v>
      </c>
      <c r="G68" s="155" t="e">
        <f>IF(ISNUMBER(V68),V68,VLOOKUP(CONCATENATE($B68,"_",$C68,"_",G$2,"_","1000 NAC","_",$E68),Database!$F$2:$G$65536,2,)/VLOOKUP(CONCATENATE($B68,"_",$C68,"_",G$2,"_",$D68,"_",$E68),Database!$F$2:$G$65536,2,))</f>
        <v>#REF!</v>
      </c>
      <c r="H68" s="155" t="e">
        <f>IF(ISNUMBER(W68),W68,VLOOKUP(CONCATENATE($B68,"_",$C68,"_",H$2,"_","1000 NAC","_",$E68),Database!$F$2:$G$65536,2,)/VLOOKUP(CONCATENATE($B68,"_",$C68,"_",H$2,"_",$D68,"_",$E68),Database!$F$2:$G$65536,2,))</f>
        <v>#REF!</v>
      </c>
      <c r="I68" s="155" t="e">
        <f>IF(ISNUMBER(X68),X68,VLOOKUP(CONCATENATE($B68,"_",$C68,"_",I$2,"_","1000 NAC","_",$E68),Database!$F$2:$G$65536,2,)/VLOOKUP(CONCATENATE($B68,"_",$C68,"_",I$2,"_",$D68,"_",$E68),Database!$F$2:$G$65536,2,))</f>
        <v>#REF!</v>
      </c>
      <c r="J68" s="155" t="e">
        <f>VLOOKUP(CONCATENATE($B68,"_",$C68,"_",J$2,"_","1000 NAC","_",$E68),Database!$F$2:$G$65536,2,)/VLOOKUP(CONCATENATE($B68,"_",$C68,"_",J$2,"_",$D68,"_",$E68),Database!$F$2:$G$65536,2,)</f>
        <v>#REF!</v>
      </c>
      <c r="K68" s="156" t="e">
        <f>VLOOKUP(CONCATENATE($B68,"_",$C68,"_",K$2,"_","1000 NAC","_",$E68),SentData!$F$2:$G$65536,2,)/VLOOKUP(CONCATENATE($B68,"_",$C68,"_",K$2,"_",$D68,"_",$E68),SentData!$F$2:$G$65536,2,)</f>
        <v>#REF!</v>
      </c>
      <c r="L68" s="156" t="e">
        <f>VLOOKUP(CONCATENATE($B68,"_",$C68,"_",L$2,"_","1000 NAC","_",$E68),SentData!$F$2:$G$65536,2,)/VLOOKUP(CONCATENATE($B68,"_",$C68,"_",L$2,"_",$D68,"_",$E68),SentData!$F$2:$G$65536,2,)</f>
        <v>#REF!</v>
      </c>
      <c r="M68" s="157"/>
      <c r="N68" s="158" t="str">
        <f t="shared" si="7"/>
        <v>!!</v>
      </c>
      <c r="O68" s="158" t="str">
        <f t="shared" si="8"/>
        <v>!!</v>
      </c>
      <c r="P68" s="158" t="str">
        <f t="shared" si="9"/>
        <v>!!</v>
      </c>
      <c r="Q68" s="158" t="str">
        <f t="shared" si="10"/>
        <v>!!</v>
      </c>
      <c r="R68" s="158" t="str">
        <f t="shared" si="11"/>
        <v>!!</v>
      </c>
      <c r="S68" s="158" t="str">
        <f t="shared" si="12"/>
        <v>!!</v>
      </c>
      <c r="T68" s="157"/>
      <c r="U68" s="161" t="str">
        <f>IF(ISNUMBER(U66),IF(ISNUMBER(U67),U67/U66,F67/U66),IF(ISNUMBER(U67),U67/F66,""))</f>
        <v/>
      </c>
      <c r="V68" s="161" t="str">
        <f>IF(ISNUMBER(V66),IF(ISNUMBER(V67),V67/V66,G67/V66),IF(ISNUMBER(V67),V67/G66,""))</f>
        <v/>
      </c>
      <c r="W68" s="161" t="str">
        <f>IF(ISNUMBER(W66),IF(ISNUMBER(W67),W67/W66,H67/W66),IF(ISNUMBER(W67),W67/H66,""))</f>
        <v/>
      </c>
      <c r="X68" s="161" t="str">
        <f>IF(ISNUMBER(X66),IF(ISNUMBER(X67),X67/X66,I67/X66),IF(ISNUMBER(X67),X67/I66,""))</f>
        <v/>
      </c>
    </row>
    <row r="69" spans="1:24" x14ac:dyDescent="0.2">
      <c r="A69" s="112" t="s">
        <v>703</v>
      </c>
      <c r="B69" s="112" t="e">
        <f>#REF!</f>
        <v>#REF!</v>
      </c>
      <c r="C69" s="112" t="s">
        <v>704</v>
      </c>
      <c r="D69" s="112" t="s">
        <v>131</v>
      </c>
      <c r="E69" s="113" t="s">
        <v>661</v>
      </c>
      <c r="F69" s="120" t="e">
        <f>IF(ISNUMBER(U69),U69,VLOOKUP(CONCATENATE($B69,"_",$C69,"_",F$2,"_",$D69,"_",$E69),Database!$F$2:$G$65536,2,))</f>
        <v>#REF!</v>
      </c>
      <c r="G69" s="120" t="e">
        <f>IF(ISNUMBER(V69),V69,VLOOKUP(CONCATENATE($B69,"_",$C69,"_",G$2,"_",$D69,"_",$E69),Database!$F$2:$G$65536,2,))</f>
        <v>#REF!</v>
      </c>
      <c r="H69" s="120" t="e">
        <f>IF(ISNUMBER(W69),W69,VLOOKUP(CONCATENATE($B69,"_",$C69,"_",H$2,"_",$D69,"_",$E69),Database!$F$2:$G$65536,2,))</f>
        <v>#REF!</v>
      </c>
      <c r="I69" s="120" t="e">
        <f>IF(ISNUMBER(X69),X69,VLOOKUP(CONCATENATE($B69,"_",$C69,"_",I$2,"_",$D69,"_",$E69),Database!$F$2:$G$65536,2,))</f>
        <v>#REF!</v>
      </c>
      <c r="J69" s="120" t="e">
        <f>VLOOKUP(CONCATENATE($B69,"_",$C69,"_",J$2,"_",$D69,"_",$E69),Database!$F$2:$G$65536,2,)</f>
        <v>#REF!</v>
      </c>
      <c r="K69" s="118" t="e">
        <f>VLOOKUP(CONCATENATE($B69,"_",$C69,"_",K$2,"_",$D69,"_",$E69),SentData!$F$2:$G$65536,2,)</f>
        <v>#REF!</v>
      </c>
      <c r="L69" s="118" t="e">
        <f>VLOOKUP(CONCATENATE($B69,"_",$C69,"_",L$2,"_",$D69,"_",$E69),SentData!$F$2:$G$65536,2,)</f>
        <v>#REF!</v>
      </c>
      <c r="M69" s="114"/>
      <c r="N69" s="115" t="str">
        <f t="shared" ref="N69:N80" si="19">IF(OR(ISERROR(F69),ISERROR(G69)),"!!",IF(F69=0,"!!",G69/F69))</f>
        <v>!!</v>
      </c>
      <c r="O69" s="115" t="str">
        <f t="shared" ref="O69:O80" si="20">IF(OR(ISERROR(G69),ISERROR(H69)),"!!",IF(G69=0,"!!",H69/G69))</f>
        <v>!!</v>
      </c>
      <c r="P69" s="115" t="str">
        <f t="shared" ref="P69:P80" si="21">IF(OR(ISERROR(H69),ISERROR(I69)),"!!",IF(H69=0,"!!",I69/H69))</f>
        <v>!!</v>
      </c>
      <c r="Q69" s="115" t="str">
        <f t="shared" ref="Q69:Q80" si="22">IF(OR(ISERROR(I69),ISERROR(J69)),"!!",IF(I69=0,"!!",J69/I69))</f>
        <v>!!</v>
      </c>
      <c r="R69" s="115" t="str">
        <f t="shared" ref="R69:R80" si="23">IF(OR(ISERROR(J69),ISERROR(K69)),"!!",IF(J69=0,"!!",K69/J69))</f>
        <v>!!</v>
      </c>
      <c r="S69" s="115" t="str">
        <f t="shared" ref="S69:S80" si="24">IF(OR(ISERROR(K69),ISERROR(L69)),"!!",IF(K69=0,"!!",L69/K69))</f>
        <v>!!</v>
      </c>
      <c r="T69" s="114"/>
    </row>
    <row r="70" spans="1:24" x14ac:dyDescent="0.2">
      <c r="A70" s="112" t="s">
        <v>705</v>
      </c>
      <c r="B70" s="112" t="e">
        <f>#REF!</f>
        <v>#REF!</v>
      </c>
      <c r="C70" s="112" t="s">
        <v>704</v>
      </c>
      <c r="D70" s="112" t="s">
        <v>706</v>
      </c>
      <c r="E70" s="113" t="s">
        <v>661</v>
      </c>
      <c r="F70" s="120" t="e">
        <f>IF(ISNUMBER(U70),U70,VLOOKUP(CONCATENATE($B70,"_",$C70,"_",F$2,"_",$D70,"_",$E70),Database!$F$2:$G$65536,2,))</f>
        <v>#REF!</v>
      </c>
      <c r="G70" s="120" t="e">
        <f>IF(ISNUMBER(V70),V70,VLOOKUP(CONCATENATE($B70,"_",$C70,"_",G$2,"_",$D70,"_",$E70),Database!$F$2:$G$65536,2,))</f>
        <v>#REF!</v>
      </c>
      <c r="H70" s="120" t="e">
        <f>IF(ISNUMBER(W70),W70,VLOOKUP(CONCATENATE($B70,"_",$C70,"_",H$2,"_",$D70,"_",$E70),Database!$F$2:$G$65536,2,))</f>
        <v>#REF!</v>
      </c>
      <c r="I70" s="120" t="e">
        <f>IF(ISNUMBER(X70),X70,VLOOKUP(CONCATENATE($B70,"_",$C70,"_",I$2,"_",$D70,"_",$E70),Database!$F$2:$G$65536,2,))</f>
        <v>#REF!</v>
      </c>
      <c r="J70" s="120" t="e">
        <f>VLOOKUP(CONCATENATE($B70,"_",$C70,"_",J$2,"_",$D70,"_",$E70),Database!$F$2:$G$65536,2,)</f>
        <v>#REF!</v>
      </c>
      <c r="K70" s="118" t="e">
        <f>VLOOKUP(CONCATENATE($B70,"_",$C70,"_",K$2,"_",$D70,"_",$E70),SentData!$F$2:$G$65536,2,)</f>
        <v>#REF!</v>
      </c>
      <c r="L70" s="118" t="e">
        <f>VLOOKUP(CONCATENATE($B70,"_",$C70,"_",L$2,"_",$D70,"_",$E70),SentData!$F$2:$G$65536,2,)</f>
        <v>#REF!</v>
      </c>
      <c r="M70" s="114"/>
      <c r="N70" s="115" t="str">
        <f t="shared" si="19"/>
        <v>!!</v>
      </c>
      <c r="O70" s="115" t="str">
        <f t="shared" si="20"/>
        <v>!!</v>
      </c>
      <c r="P70" s="115" t="str">
        <f t="shared" si="21"/>
        <v>!!</v>
      </c>
      <c r="Q70" s="115" t="str">
        <f t="shared" si="22"/>
        <v>!!</v>
      </c>
      <c r="R70" s="115" t="str">
        <f t="shared" si="23"/>
        <v>!!</v>
      </c>
      <c r="S70" s="115" t="str">
        <f t="shared" si="24"/>
        <v>!!</v>
      </c>
      <c r="T70" s="114"/>
    </row>
    <row r="71" spans="1:24" ht="12.5" x14ac:dyDescent="0.25">
      <c r="A71" s="153" t="s">
        <v>707</v>
      </c>
      <c r="B71" s="153" t="e">
        <f>#REF!</f>
        <v>#REF!</v>
      </c>
      <c r="C71" s="153" t="s">
        <v>704</v>
      </c>
      <c r="D71" s="153" t="s">
        <v>131</v>
      </c>
      <c r="E71" s="154" t="s">
        <v>661</v>
      </c>
      <c r="F71" s="155" t="e">
        <f>IF(ISNUMBER(U71),U71,VLOOKUP(CONCATENATE($B71,"_",$C71,"_",F$2,"_","1000 NAC","_",$E71),Database!$F$2:$G$65536,2,)/VLOOKUP(CONCATENATE($B71,"_",$C71,"_",F$2,"_",$D71,"_",$E71),Database!$F$2:$G$65536,2,))</f>
        <v>#REF!</v>
      </c>
      <c r="G71" s="155" t="e">
        <f>IF(ISNUMBER(V71),V71,VLOOKUP(CONCATENATE($B71,"_",$C71,"_",G$2,"_","1000 NAC","_",$E71),Database!$F$2:$G$65536,2,)/VLOOKUP(CONCATENATE($B71,"_",$C71,"_",G$2,"_",$D71,"_",$E71),Database!$F$2:$G$65536,2,))</f>
        <v>#REF!</v>
      </c>
      <c r="H71" s="155" t="e">
        <f>IF(ISNUMBER(W71),W71,VLOOKUP(CONCATENATE($B71,"_",$C71,"_",H$2,"_","1000 NAC","_",$E71),Database!$F$2:$G$65536,2,)/VLOOKUP(CONCATENATE($B71,"_",$C71,"_",H$2,"_",$D71,"_",$E71),Database!$F$2:$G$65536,2,))</f>
        <v>#REF!</v>
      </c>
      <c r="I71" s="155" t="e">
        <f>IF(ISNUMBER(X71),X71,VLOOKUP(CONCATENATE($B71,"_",$C71,"_",I$2,"_","1000 NAC","_",$E71),Database!$F$2:$G$65536,2,)/VLOOKUP(CONCATENATE($B71,"_",$C71,"_",I$2,"_",$D71,"_",$E71),Database!$F$2:$G$65536,2,))</f>
        <v>#REF!</v>
      </c>
      <c r="J71" s="155" t="e">
        <f>VLOOKUP(CONCATENATE($B71,"_",$C71,"_",J$2,"_","1000 NAC","_",$E71),Database!$F$2:$G$65536,2,)/VLOOKUP(CONCATENATE($B71,"_",$C71,"_",J$2,"_",$D71,"_",$E71),Database!$F$2:$G$65536,2,)</f>
        <v>#REF!</v>
      </c>
      <c r="K71" s="156" t="e">
        <f>VLOOKUP(CONCATENATE($B71,"_",$C71,"_",K$2,"_","1000 NAC","_",$E71),SentData!$F$2:$G$65536,2,)/VLOOKUP(CONCATENATE($B71,"_",$C71,"_",K$2,"_",$D71,"_",$E71),SentData!$F$2:$G$65536,2,)</f>
        <v>#REF!</v>
      </c>
      <c r="L71" s="156" t="e">
        <f>VLOOKUP(CONCATENATE($B71,"_",$C71,"_",L$2,"_","1000 NAC","_",$E71),SentData!$F$2:$G$65536,2,)/VLOOKUP(CONCATENATE($B71,"_",$C71,"_",L$2,"_",$D71,"_",$E71),SentData!$F$2:$G$65536,2,)</f>
        <v>#REF!</v>
      </c>
      <c r="M71" s="157"/>
      <c r="N71" s="158" t="str">
        <f t="shared" si="19"/>
        <v>!!</v>
      </c>
      <c r="O71" s="158" t="str">
        <f t="shared" si="20"/>
        <v>!!</v>
      </c>
      <c r="P71" s="158" t="str">
        <f t="shared" si="21"/>
        <v>!!</v>
      </c>
      <c r="Q71" s="158" t="str">
        <f t="shared" si="22"/>
        <v>!!</v>
      </c>
      <c r="R71" s="158" t="str">
        <f t="shared" si="23"/>
        <v>!!</v>
      </c>
      <c r="S71" s="158" t="str">
        <f t="shared" si="24"/>
        <v>!!</v>
      </c>
      <c r="T71" s="157"/>
      <c r="U71" s="161"/>
      <c r="V71" s="161"/>
      <c r="W71" s="161"/>
      <c r="X71" s="161"/>
    </row>
    <row r="72" spans="1:24" x14ac:dyDescent="0.2">
      <c r="A72" s="112" t="s">
        <v>703</v>
      </c>
      <c r="B72" s="112" t="e">
        <f>#REF!</f>
        <v>#REF!</v>
      </c>
      <c r="C72" s="112" t="s">
        <v>708</v>
      </c>
      <c r="D72" s="112" t="s">
        <v>131</v>
      </c>
      <c r="E72" s="113" t="s">
        <v>661</v>
      </c>
      <c r="F72" s="120" t="e">
        <f>IF(ISNUMBER(U72),U72,VLOOKUP(CONCATENATE($B72,"_",$C72,"_",F$2,"_",$D72,"_",$E72),Database!$F$2:$G$65536,2,))</f>
        <v>#REF!</v>
      </c>
      <c r="G72" s="120" t="e">
        <f>IF(ISNUMBER(V72),V72,VLOOKUP(CONCATENATE($B72,"_",$C72,"_",G$2,"_",$D72,"_",$E72),Database!$F$2:$G$65536,2,))</f>
        <v>#REF!</v>
      </c>
      <c r="H72" s="120" t="e">
        <f>IF(ISNUMBER(W72),W72,VLOOKUP(CONCATENATE($B72,"_",$C72,"_",H$2,"_",$D72,"_",$E72),Database!$F$2:$G$65536,2,))</f>
        <v>#REF!</v>
      </c>
      <c r="I72" s="120" t="e">
        <f>IF(ISNUMBER(X72),X72,VLOOKUP(CONCATENATE($B72,"_",$C72,"_",I$2,"_",$D72,"_",$E72),Database!$F$2:$G$65536,2,))</f>
        <v>#REF!</v>
      </c>
      <c r="J72" s="120" t="e">
        <f>VLOOKUP(CONCATENATE($B72,"_",$C72,"_",J$2,"_",$D72,"_",$E72),Database!$F$2:$G$65536,2,)</f>
        <v>#REF!</v>
      </c>
      <c r="K72" s="118" t="e">
        <f>VLOOKUP(CONCATENATE($B72,"_",$C72,"_",K$2,"_",$D72,"_",$E72),SentData!$F$2:$G$65536,2,)</f>
        <v>#REF!</v>
      </c>
      <c r="L72" s="118" t="e">
        <f>VLOOKUP(CONCATENATE($B72,"_",$C72,"_",L$2,"_",$D72,"_",$E72),SentData!$F$2:$G$65536,2,)</f>
        <v>#REF!</v>
      </c>
      <c r="M72" s="114"/>
      <c r="N72" s="115" t="str">
        <f t="shared" si="19"/>
        <v>!!</v>
      </c>
      <c r="O72" s="115" t="str">
        <f t="shared" si="20"/>
        <v>!!</v>
      </c>
      <c r="P72" s="115" t="str">
        <f t="shared" si="21"/>
        <v>!!</v>
      </c>
      <c r="Q72" s="115" t="str">
        <f t="shared" si="22"/>
        <v>!!</v>
      </c>
      <c r="R72" s="115" t="str">
        <f t="shared" si="23"/>
        <v>!!</v>
      </c>
      <c r="S72" s="115" t="str">
        <f t="shared" si="24"/>
        <v>!!</v>
      </c>
      <c r="T72" s="114"/>
    </row>
    <row r="73" spans="1:24" x14ac:dyDescent="0.2">
      <c r="A73" s="112" t="s">
        <v>705</v>
      </c>
      <c r="B73" s="112" t="e">
        <f>#REF!</f>
        <v>#REF!</v>
      </c>
      <c r="C73" s="112" t="s">
        <v>708</v>
      </c>
      <c r="D73" s="112" t="s">
        <v>706</v>
      </c>
      <c r="E73" s="113" t="s">
        <v>661</v>
      </c>
      <c r="F73" s="120" t="e">
        <f>IF(ISNUMBER(U73),U73,VLOOKUP(CONCATENATE($B73,"_",$C73,"_",F$2,"_",$D73,"_",$E73),Database!$F$2:$G$65536,2,))</f>
        <v>#REF!</v>
      </c>
      <c r="G73" s="120" t="e">
        <f>IF(ISNUMBER(V73),V73,VLOOKUP(CONCATENATE($B73,"_",$C73,"_",G$2,"_",$D73,"_",$E73),Database!$F$2:$G$65536,2,))</f>
        <v>#REF!</v>
      </c>
      <c r="H73" s="120" t="e">
        <f>IF(ISNUMBER(W73),W73,VLOOKUP(CONCATENATE($B73,"_",$C73,"_",H$2,"_",$D73,"_",$E73),Database!$F$2:$G$65536,2,))</f>
        <v>#REF!</v>
      </c>
      <c r="I73" s="120" t="e">
        <f>IF(ISNUMBER(X73),X73,VLOOKUP(CONCATENATE($B73,"_",$C73,"_",I$2,"_",$D73,"_",$E73),Database!$F$2:$G$65536,2,))</f>
        <v>#REF!</v>
      </c>
      <c r="J73" s="120" t="e">
        <f>VLOOKUP(CONCATENATE($B73,"_",$C73,"_",J$2,"_",$D73,"_",$E73),Database!$F$2:$G$65536,2,)</f>
        <v>#REF!</v>
      </c>
      <c r="K73" s="118" t="e">
        <f>VLOOKUP(CONCATENATE($B73,"_",$C73,"_",K$2,"_",$D73,"_",$E73),SentData!$F$2:$G$65536,2,)</f>
        <v>#REF!</v>
      </c>
      <c r="L73" s="118" t="e">
        <f>VLOOKUP(CONCATENATE($B73,"_",$C73,"_",L$2,"_",$D73,"_",$E73),SentData!$F$2:$G$65536,2,)</f>
        <v>#REF!</v>
      </c>
      <c r="M73" s="114"/>
      <c r="N73" s="115" t="str">
        <f t="shared" si="19"/>
        <v>!!</v>
      </c>
      <c r="O73" s="115" t="str">
        <f t="shared" si="20"/>
        <v>!!</v>
      </c>
      <c r="P73" s="115" t="str">
        <f t="shared" si="21"/>
        <v>!!</v>
      </c>
      <c r="Q73" s="115" t="str">
        <f t="shared" si="22"/>
        <v>!!</v>
      </c>
      <c r="R73" s="115" t="str">
        <f t="shared" si="23"/>
        <v>!!</v>
      </c>
      <c r="S73" s="115" t="str">
        <f t="shared" si="24"/>
        <v>!!</v>
      </c>
      <c r="T73" s="114"/>
    </row>
    <row r="74" spans="1:24" ht="12.5" x14ac:dyDescent="0.25">
      <c r="A74" s="153" t="s">
        <v>707</v>
      </c>
      <c r="B74" s="153" t="e">
        <f>#REF!</f>
        <v>#REF!</v>
      </c>
      <c r="C74" s="153" t="s">
        <v>708</v>
      </c>
      <c r="D74" s="153" t="s">
        <v>131</v>
      </c>
      <c r="E74" s="154" t="s">
        <v>661</v>
      </c>
      <c r="F74" s="155" t="e">
        <f>IF(ISNUMBER(U74),U74,VLOOKUP(CONCATENATE($B74,"_",$C74,"_",F$2,"_","1000 NAC","_",$E74),Database!$F$2:$G$65536,2,)/VLOOKUP(CONCATENATE($B74,"_",$C74,"_",F$2,"_",$D74,"_",$E74),Database!$F$2:$G$65536,2,))</f>
        <v>#REF!</v>
      </c>
      <c r="G74" s="155" t="e">
        <f>IF(ISNUMBER(V74),V74,VLOOKUP(CONCATENATE($B74,"_",$C74,"_",G$2,"_","1000 NAC","_",$E74),Database!$F$2:$G$65536,2,)/VLOOKUP(CONCATENATE($B74,"_",$C74,"_",G$2,"_",$D74,"_",$E74),Database!$F$2:$G$65536,2,))</f>
        <v>#REF!</v>
      </c>
      <c r="H74" s="155" t="e">
        <f>IF(ISNUMBER(W74),W74,VLOOKUP(CONCATENATE($B74,"_",$C74,"_",H$2,"_","1000 NAC","_",$E74),Database!$F$2:$G$65536,2,)/VLOOKUP(CONCATENATE($B74,"_",$C74,"_",H$2,"_",$D74,"_",$E74),Database!$F$2:$G$65536,2,))</f>
        <v>#REF!</v>
      </c>
      <c r="I74" s="155" t="e">
        <f>IF(ISNUMBER(X74),X74,VLOOKUP(CONCATENATE($B74,"_",$C74,"_",I$2,"_","1000 NAC","_",$E74),Database!$F$2:$G$65536,2,)/VLOOKUP(CONCATENATE($B74,"_",$C74,"_",I$2,"_",$D74,"_",$E74),Database!$F$2:$G$65536,2,))</f>
        <v>#REF!</v>
      </c>
      <c r="J74" s="155" t="e">
        <f>VLOOKUP(CONCATENATE($B74,"_",$C74,"_",J$2,"_","1000 NAC","_",$E74),Database!$F$2:$G$65536,2,)/VLOOKUP(CONCATENATE($B74,"_",$C74,"_",J$2,"_",$D74,"_",$E74),Database!$F$2:$G$65536,2,)</f>
        <v>#REF!</v>
      </c>
      <c r="K74" s="156" t="e">
        <f>VLOOKUP(CONCATENATE($B74,"_",$C74,"_",K$2,"_","1000 NAC","_",$E74),SentData!$F$2:$G$65536,2,)/VLOOKUP(CONCATENATE($B74,"_",$C74,"_",K$2,"_",$D74,"_",$E74),SentData!$F$2:$G$65536,2,)</f>
        <v>#REF!</v>
      </c>
      <c r="L74" s="156" t="e">
        <f>VLOOKUP(CONCATENATE($B74,"_",$C74,"_",L$2,"_","1000 NAC","_",$E74),SentData!$F$2:$G$65536,2,)/VLOOKUP(CONCATENATE($B74,"_",$C74,"_",L$2,"_",$D74,"_",$E74),SentData!$F$2:$G$65536,2,)</f>
        <v>#REF!</v>
      </c>
      <c r="M74" s="157"/>
      <c r="N74" s="158" t="str">
        <f t="shared" si="19"/>
        <v>!!</v>
      </c>
      <c r="O74" s="158" t="str">
        <f t="shared" si="20"/>
        <v>!!</v>
      </c>
      <c r="P74" s="158" t="str">
        <f t="shared" si="21"/>
        <v>!!</v>
      </c>
      <c r="Q74" s="158" t="str">
        <f t="shared" si="22"/>
        <v>!!</v>
      </c>
      <c r="R74" s="158" t="str">
        <f t="shared" si="23"/>
        <v>!!</v>
      </c>
      <c r="S74" s="158" t="str">
        <f t="shared" si="24"/>
        <v>!!</v>
      </c>
      <c r="T74" s="157"/>
      <c r="U74" s="161"/>
      <c r="V74" s="161"/>
      <c r="W74" s="161"/>
      <c r="X74" s="161"/>
    </row>
    <row r="75" spans="1:24" x14ac:dyDescent="0.2">
      <c r="A75" s="112" t="s">
        <v>703</v>
      </c>
      <c r="B75" s="112" t="e">
        <f>#REF!</f>
        <v>#REF!</v>
      </c>
      <c r="C75" s="112" t="s">
        <v>704</v>
      </c>
      <c r="D75" s="112" t="s">
        <v>131</v>
      </c>
      <c r="E75" s="113" t="s">
        <v>662</v>
      </c>
      <c r="F75" s="120" t="e">
        <f>IF(ISNUMBER(U75),U75,VLOOKUP(CONCATENATE($B75,"_",$C75,"_",F$2,"_",$D75,"_",$E75),Database!$F$2:$G$65536,2,))</f>
        <v>#REF!</v>
      </c>
      <c r="G75" s="120" t="e">
        <f>IF(ISNUMBER(V75),V75,VLOOKUP(CONCATENATE($B75,"_",$C75,"_",G$2,"_",$D75,"_",$E75),Database!$F$2:$G$65536,2,))</f>
        <v>#REF!</v>
      </c>
      <c r="H75" s="120" t="e">
        <f>IF(ISNUMBER(W75),W75,VLOOKUP(CONCATENATE($B75,"_",$C75,"_",H$2,"_",$D75,"_",$E75),Database!$F$2:$G$65536,2,))</f>
        <v>#REF!</v>
      </c>
      <c r="I75" s="120" t="e">
        <f>IF(ISNUMBER(X75),X75,VLOOKUP(CONCATENATE($B75,"_",$C75,"_",I$2,"_",$D75,"_",$E75),Database!$F$2:$G$65536,2,))</f>
        <v>#REF!</v>
      </c>
      <c r="J75" s="120" t="e">
        <f>VLOOKUP(CONCATENATE($B75,"_",$C75,"_",J$2,"_",$D75,"_",$E75),Database!$F$2:$G$65536,2,)</f>
        <v>#REF!</v>
      </c>
      <c r="K75" s="118" t="e">
        <f>VLOOKUP(CONCATENATE($B75,"_",$C75,"_",K$2,"_",$D75,"_",$E75),SentData!$F$2:$G$65536,2,)</f>
        <v>#REF!</v>
      </c>
      <c r="L75" s="118" t="e">
        <f>VLOOKUP(CONCATENATE($B75,"_",$C75,"_",L$2,"_",$D75,"_",$E75),SentData!$F$2:$G$65536,2,)</f>
        <v>#REF!</v>
      </c>
      <c r="M75" s="114"/>
      <c r="N75" s="115" t="str">
        <f t="shared" si="19"/>
        <v>!!</v>
      </c>
      <c r="O75" s="115" t="str">
        <f t="shared" si="20"/>
        <v>!!</v>
      </c>
      <c r="P75" s="115" t="str">
        <f t="shared" si="21"/>
        <v>!!</v>
      </c>
      <c r="Q75" s="115" t="str">
        <f t="shared" si="22"/>
        <v>!!</v>
      </c>
      <c r="R75" s="115" t="str">
        <f t="shared" si="23"/>
        <v>!!</v>
      </c>
      <c r="S75" s="115" t="str">
        <f t="shared" si="24"/>
        <v>!!</v>
      </c>
      <c r="T75" s="114"/>
    </row>
    <row r="76" spans="1:24" x14ac:dyDescent="0.2">
      <c r="A76" s="112" t="s">
        <v>705</v>
      </c>
      <c r="B76" s="112" t="e">
        <f>#REF!</f>
        <v>#REF!</v>
      </c>
      <c r="C76" s="112" t="s">
        <v>704</v>
      </c>
      <c r="D76" s="112" t="s">
        <v>706</v>
      </c>
      <c r="E76" s="113" t="s">
        <v>662</v>
      </c>
      <c r="F76" s="120" t="e">
        <f>IF(ISNUMBER(U76),U76,VLOOKUP(CONCATENATE($B76,"_",$C76,"_",F$2,"_",$D76,"_",$E76),Database!$F$2:$G$65536,2,))</f>
        <v>#REF!</v>
      </c>
      <c r="G76" s="120" t="e">
        <f>IF(ISNUMBER(V76),V76,VLOOKUP(CONCATENATE($B76,"_",$C76,"_",G$2,"_",$D76,"_",$E76),Database!$F$2:$G$65536,2,))</f>
        <v>#REF!</v>
      </c>
      <c r="H76" s="120" t="e">
        <f>IF(ISNUMBER(W76),W76,VLOOKUP(CONCATENATE($B76,"_",$C76,"_",H$2,"_",$D76,"_",$E76),Database!$F$2:$G$65536,2,))</f>
        <v>#REF!</v>
      </c>
      <c r="I76" s="120" t="e">
        <f>IF(ISNUMBER(X76),X76,VLOOKUP(CONCATENATE($B76,"_",$C76,"_",I$2,"_",$D76,"_",$E76),Database!$F$2:$G$65536,2,))</f>
        <v>#REF!</v>
      </c>
      <c r="J76" s="120" t="e">
        <f>VLOOKUP(CONCATENATE($B76,"_",$C76,"_",J$2,"_",$D76,"_",$E76),Database!$F$2:$G$65536,2,)</f>
        <v>#REF!</v>
      </c>
      <c r="K76" s="118" t="e">
        <f>VLOOKUP(CONCATENATE($B76,"_",$C76,"_",K$2,"_",$D76,"_",$E76),SentData!$F$2:$G$65536,2,)</f>
        <v>#REF!</v>
      </c>
      <c r="L76" s="118" t="e">
        <f>VLOOKUP(CONCATENATE($B76,"_",$C76,"_",L$2,"_",$D76,"_",$E76),SentData!$F$2:$G$65536,2,)</f>
        <v>#REF!</v>
      </c>
      <c r="M76" s="114"/>
      <c r="N76" s="115" t="str">
        <f t="shared" si="19"/>
        <v>!!</v>
      </c>
      <c r="O76" s="115" t="str">
        <f t="shared" si="20"/>
        <v>!!</v>
      </c>
      <c r="P76" s="115" t="str">
        <f t="shared" si="21"/>
        <v>!!</v>
      </c>
      <c r="Q76" s="115" t="str">
        <f t="shared" si="22"/>
        <v>!!</v>
      </c>
      <c r="R76" s="115" t="str">
        <f t="shared" si="23"/>
        <v>!!</v>
      </c>
      <c r="S76" s="115" t="str">
        <f t="shared" si="24"/>
        <v>!!</v>
      </c>
      <c r="T76" s="114"/>
    </row>
    <row r="77" spans="1:24" ht="12.5" x14ac:dyDescent="0.25">
      <c r="A77" s="153" t="s">
        <v>707</v>
      </c>
      <c r="B77" s="153" t="e">
        <f>#REF!</f>
        <v>#REF!</v>
      </c>
      <c r="C77" s="153" t="s">
        <v>704</v>
      </c>
      <c r="D77" s="153" t="s">
        <v>131</v>
      </c>
      <c r="E77" s="154" t="s">
        <v>662</v>
      </c>
      <c r="F77" s="155" t="e">
        <f>IF(ISNUMBER(U77),U77,VLOOKUP(CONCATENATE($B77,"_",$C77,"_",F$2,"_","1000 NAC","_",$E77),Database!$F$2:$G$65536,2,)/VLOOKUP(CONCATENATE($B77,"_",$C77,"_",F$2,"_",$D77,"_",$E77),Database!$F$2:$G$65536,2,))</f>
        <v>#REF!</v>
      </c>
      <c r="G77" s="155" t="e">
        <f>IF(ISNUMBER(V77),V77,VLOOKUP(CONCATENATE($B77,"_",$C77,"_",G$2,"_","1000 NAC","_",$E77),Database!$F$2:$G$65536,2,)/VLOOKUP(CONCATENATE($B77,"_",$C77,"_",G$2,"_",$D77,"_",$E77),Database!$F$2:$G$65536,2,))</f>
        <v>#REF!</v>
      </c>
      <c r="H77" s="155" t="e">
        <f>IF(ISNUMBER(W77),W77,VLOOKUP(CONCATENATE($B77,"_",$C77,"_",H$2,"_","1000 NAC","_",$E77),Database!$F$2:$G$65536,2,)/VLOOKUP(CONCATENATE($B77,"_",$C77,"_",H$2,"_",$D77,"_",$E77),Database!$F$2:$G$65536,2,))</f>
        <v>#REF!</v>
      </c>
      <c r="I77" s="155" t="e">
        <f>IF(ISNUMBER(X77),X77,VLOOKUP(CONCATENATE($B77,"_",$C77,"_",I$2,"_","1000 NAC","_",$E77),Database!$F$2:$G$65536,2,)/VLOOKUP(CONCATENATE($B77,"_",$C77,"_",I$2,"_",$D77,"_",$E77),Database!$F$2:$G$65536,2,))</f>
        <v>#REF!</v>
      </c>
      <c r="J77" s="155" t="e">
        <f>VLOOKUP(CONCATENATE($B77,"_",$C77,"_",J$2,"_","1000 NAC","_",$E77),Database!$F$2:$G$65536,2,)/VLOOKUP(CONCATENATE($B77,"_",$C77,"_",J$2,"_",$D77,"_",$E77),Database!$F$2:$G$65536,2,)</f>
        <v>#REF!</v>
      </c>
      <c r="K77" s="156" t="e">
        <f>VLOOKUP(CONCATENATE($B77,"_",$C77,"_",K$2,"_","1000 NAC","_",$E77),SentData!$F$2:$G$65536,2,)/VLOOKUP(CONCATENATE($B77,"_",$C77,"_",K$2,"_",$D77,"_",$E77),SentData!$F$2:$G$65536,2,)</f>
        <v>#REF!</v>
      </c>
      <c r="L77" s="156" t="e">
        <f>VLOOKUP(CONCATENATE($B77,"_",$C77,"_",L$2,"_","1000 NAC","_",$E77),SentData!$F$2:$G$65536,2,)/VLOOKUP(CONCATENATE($B77,"_",$C77,"_",L$2,"_",$D77,"_",$E77),SentData!$F$2:$G$65536,2,)</f>
        <v>#REF!</v>
      </c>
      <c r="M77" s="157"/>
      <c r="N77" s="158" t="str">
        <f t="shared" si="19"/>
        <v>!!</v>
      </c>
      <c r="O77" s="158" t="str">
        <f t="shared" si="20"/>
        <v>!!</v>
      </c>
      <c r="P77" s="158" t="str">
        <f t="shared" si="21"/>
        <v>!!</v>
      </c>
      <c r="Q77" s="158" t="str">
        <f t="shared" si="22"/>
        <v>!!</v>
      </c>
      <c r="R77" s="158" t="str">
        <f t="shared" si="23"/>
        <v>!!</v>
      </c>
      <c r="S77" s="158" t="str">
        <f t="shared" si="24"/>
        <v>!!</v>
      </c>
      <c r="T77" s="157"/>
      <c r="U77" s="161"/>
      <c r="V77" s="161"/>
      <c r="W77" s="161"/>
      <c r="X77" s="161"/>
    </row>
    <row r="78" spans="1:24" x14ac:dyDescent="0.2">
      <c r="A78" s="112" t="s">
        <v>703</v>
      </c>
      <c r="B78" s="112" t="e">
        <f>#REF!</f>
        <v>#REF!</v>
      </c>
      <c r="C78" s="112" t="s">
        <v>708</v>
      </c>
      <c r="D78" s="112" t="s">
        <v>131</v>
      </c>
      <c r="E78" s="113" t="s">
        <v>662</v>
      </c>
      <c r="F78" s="120" t="e">
        <f>IF(ISNUMBER(U78),U78,VLOOKUP(CONCATENATE($B78,"_",$C78,"_",F$2,"_",$D78,"_",$E78),Database!$F$2:$G$65536,2,))</f>
        <v>#REF!</v>
      </c>
      <c r="G78" s="120" t="e">
        <f>IF(ISNUMBER(V78),V78,VLOOKUP(CONCATENATE($B78,"_",$C78,"_",G$2,"_",$D78,"_",$E78),Database!$F$2:$G$65536,2,))</f>
        <v>#REF!</v>
      </c>
      <c r="H78" s="120" t="e">
        <f>IF(ISNUMBER(W78),W78,VLOOKUP(CONCATENATE($B78,"_",$C78,"_",H$2,"_",$D78,"_",$E78),Database!$F$2:$G$65536,2,))</f>
        <v>#REF!</v>
      </c>
      <c r="I78" s="120" t="e">
        <f>IF(ISNUMBER(X78),X78,VLOOKUP(CONCATENATE($B78,"_",$C78,"_",I$2,"_",$D78,"_",$E78),Database!$F$2:$G$65536,2,))</f>
        <v>#REF!</v>
      </c>
      <c r="J78" s="120" t="e">
        <f>VLOOKUP(CONCATENATE($B78,"_",$C78,"_",J$2,"_",$D78,"_",$E78),Database!$F$2:$G$65536,2,)</f>
        <v>#REF!</v>
      </c>
      <c r="K78" s="118" t="e">
        <f>VLOOKUP(CONCATENATE($B78,"_",$C78,"_",K$2,"_",$D78,"_",$E78),SentData!$F$2:$G$65536,2,)</f>
        <v>#REF!</v>
      </c>
      <c r="L78" s="118" t="e">
        <f>VLOOKUP(CONCATENATE($B78,"_",$C78,"_",L$2,"_",$D78,"_",$E78),SentData!$F$2:$G$65536,2,)</f>
        <v>#REF!</v>
      </c>
      <c r="M78" s="114"/>
      <c r="N78" s="115" t="str">
        <f t="shared" si="19"/>
        <v>!!</v>
      </c>
      <c r="O78" s="115" t="str">
        <f t="shared" si="20"/>
        <v>!!</v>
      </c>
      <c r="P78" s="115" t="str">
        <f t="shared" si="21"/>
        <v>!!</v>
      </c>
      <c r="Q78" s="115" t="str">
        <f t="shared" si="22"/>
        <v>!!</v>
      </c>
      <c r="R78" s="115" t="str">
        <f t="shared" si="23"/>
        <v>!!</v>
      </c>
      <c r="S78" s="115" t="str">
        <f t="shared" si="24"/>
        <v>!!</v>
      </c>
      <c r="T78" s="114"/>
    </row>
    <row r="79" spans="1:24" x14ac:dyDescent="0.2">
      <c r="A79" s="112" t="s">
        <v>705</v>
      </c>
      <c r="B79" s="112" t="e">
        <f>#REF!</f>
        <v>#REF!</v>
      </c>
      <c r="C79" s="112" t="s">
        <v>708</v>
      </c>
      <c r="D79" s="112" t="s">
        <v>706</v>
      </c>
      <c r="E79" s="113" t="s">
        <v>662</v>
      </c>
      <c r="F79" s="120" t="e">
        <f>IF(ISNUMBER(U79),U79,VLOOKUP(CONCATENATE($B79,"_",$C79,"_",F$2,"_",$D79,"_",$E79),Database!$F$2:$G$65536,2,))</f>
        <v>#REF!</v>
      </c>
      <c r="G79" s="120" t="e">
        <f>IF(ISNUMBER(V79),V79,VLOOKUP(CONCATENATE($B79,"_",$C79,"_",G$2,"_",$D79,"_",$E79),Database!$F$2:$G$65536,2,))</f>
        <v>#REF!</v>
      </c>
      <c r="H79" s="120" t="e">
        <f>IF(ISNUMBER(W79),W79,VLOOKUP(CONCATENATE($B79,"_",$C79,"_",H$2,"_",$D79,"_",$E79),Database!$F$2:$G$65536,2,))</f>
        <v>#REF!</v>
      </c>
      <c r="I79" s="120" t="e">
        <f>IF(ISNUMBER(X79),X79,VLOOKUP(CONCATENATE($B79,"_",$C79,"_",I$2,"_",$D79,"_",$E79),Database!$F$2:$G$65536,2,))</f>
        <v>#REF!</v>
      </c>
      <c r="J79" s="120" t="e">
        <f>VLOOKUP(CONCATENATE($B79,"_",$C79,"_",J$2,"_",$D79,"_",$E79),Database!$F$2:$G$65536,2,)</f>
        <v>#REF!</v>
      </c>
      <c r="K79" s="118" t="e">
        <f>VLOOKUP(CONCATENATE($B79,"_",$C79,"_",K$2,"_",$D79,"_",$E79),SentData!$F$2:$G$65536,2,)</f>
        <v>#REF!</v>
      </c>
      <c r="L79" s="118" t="e">
        <f>VLOOKUP(CONCATENATE($B79,"_",$C79,"_",L$2,"_",$D79,"_",$E79),SentData!$F$2:$G$65536,2,)</f>
        <v>#REF!</v>
      </c>
      <c r="M79" s="114"/>
      <c r="N79" s="115" t="str">
        <f t="shared" si="19"/>
        <v>!!</v>
      </c>
      <c r="O79" s="115" t="str">
        <f t="shared" si="20"/>
        <v>!!</v>
      </c>
      <c r="P79" s="115" t="str">
        <f t="shared" si="21"/>
        <v>!!</v>
      </c>
      <c r="Q79" s="115" t="str">
        <f t="shared" si="22"/>
        <v>!!</v>
      </c>
      <c r="R79" s="115" t="str">
        <f t="shared" si="23"/>
        <v>!!</v>
      </c>
      <c r="S79" s="115" t="str">
        <f t="shared" si="24"/>
        <v>!!</v>
      </c>
      <c r="T79" s="114"/>
    </row>
    <row r="80" spans="1:24" ht="12.5" x14ac:dyDescent="0.25">
      <c r="A80" s="153" t="s">
        <v>707</v>
      </c>
      <c r="B80" s="153" t="e">
        <f>#REF!</f>
        <v>#REF!</v>
      </c>
      <c r="C80" s="153" t="s">
        <v>708</v>
      </c>
      <c r="D80" s="153" t="s">
        <v>131</v>
      </c>
      <c r="E80" s="154" t="s">
        <v>662</v>
      </c>
      <c r="F80" s="155" t="e">
        <f>IF(ISNUMBER(U80),U80,VLOOKUP(CONCATENATE($B80,"_",$C80,"_",F$2,"_","1000 NAC","_",$E80),Database!$F$2:$G$65536,2,)/VLOOKUP(CONCATENATE($B80,"_",$C80,"_",F$2,"_",$D80,"_",$E80),Database!$F$2:$G$65536,2,))</f>
        <v>#REF!</v>
      </c>
      <c r="G80" s="155" t="e">
        <f>IF(ISNUMBER(V80),V80,VLOOKUP(CONCATENATE($B80,"_",$C80,"_",G$2,"_","1000 NAC","_",$E80),Database!$F$2:$G$65536,2,)/VLOOKUP(CONCATENATE($B80,"_",$C80,"_",G$2,"_",$D80,"_",$E80),Database!$F$2:$G$65536,2,))</f>
        <v>#REF!</v>
      </c>
      <c r="H80" s="155" t="e">
        <f>IF(ISNUMBER(W80),W80,VLOOKUP(CONCATENATE($B80,"_",$C80,"_",H$2,"_","1000 NAC","_",$E80),Database!$F$2:$G$65536,2,)/VLOOKUP(CONCATENATE($B80,"_",$C80,"_",H$2,"_",$D80,"_",$E80),Database!$F$2:$G$65536,2,))</f>
        <v>#REF!</v>
      </c>
      <c r="I80" s="155" t="e">
        <f>IF(ISNUMBER(X80),X80,VLOOKUP(CONCATENATE($B80,"_",$C80,"_",I$2,"_","1000 NAC","_",$E80),Database!$F$2:$G$65536,2,)/VLOOKUP(CONCATENATE($B80,"_",$C80,"_",I$2,"_",$D80,"_",$E80),Database!$F$2:$G$65536,2,))</f>
        <v>#REF!</v>
      </c>
      <c r="J80" s="155" t="e">
        <f>VLOOKUP(CONCATENATE($B80,"_",$C80,"_",J$2,"_","1000 NAC","_",$E80),Database!$F$2:$G$65536,2,)/VLOOKUP(CONCATENATE($B80,"_",$C80,"_",J$2,"_",$D80,"_",$E80),Database!$F$2:$G$65536,2,)</f>
        <v>#REF!</v>
      </c>
      <c r="K80" s="156" t="e">
        <f>VLOOKUP(CONCATENATE($B80,"_",$C80,"_",K$2,"_","1000 NAC","_",$E80),SentData!$F$2:$G$65536,2,)/VLOOKUP(CONCATENATE($B80,"_",$C80,"_",K$2,"_",$D80,"_",$E80),SentData!$F$2:$G$65536,2,)</f>
        <v>#REF!</v>
      </c>
      <c r="L80" s="156" t="e">
        <f>VLOOKUP(CONCATENATE($B80,"_",$C80,"_",L$2,"_","1000 NAC","_",$E80),SentData!$F$2:$G$65536,2,)/VLOOKUP(CONCATENATE($B80,"_",$C80,"_",L$2,"_",$D80,"_",$E80),SentData!$F$2:$G$65536,2,)</f>
        <v>#REF!</v>
      </c>
      <c r="M80" s="157"/>
      <c r="N80" s="158" t="str">
        <f t="shared" si="19"/>
        <v>!!</v>
      </c>
      <c r="O80" s="158" t="str">
        <f t="shared" si="20"/>
        <v>!!</v>
      </c>
      <c r="P80" s="158" t="str">
        <f t="shared" si="21"/>
        <v>!!</v>
      </c>
      <c r="Q80" s="158" t="str">
        <f t="shared" si="22"/>
        <v>!!</v>
      </c>
      <c r="R80" s="158" t="str">
        <f t="shared" si="23"/>
        <v>!!</v>
      </c>
      <c r="S80" s="158" t="str">
        <f t="shared" si="24"/>
        <v>!!</v>
      </c>
      <c r="T80" s="157"/>
      <c r="U80" s="161"/>
      <c r="V80" s="161"/>
      <c r="W80" s="161"/>
      <c r="X80" s="161"/>
    </row>
    <row r="81" spans="1:24" x14ac:dyDescent="0.2">
      <c r="A81" s="112" t="s">
        <v>703</v>
      </c>
      <c r="B81" s="112" t="e">
        <f>#REF!</f>
        <v>#REF!</v>
      </c>
      <c r="C81" s="112" t="s">
        <v>704</v>
      </c>
      <c r="D81" s="112" t="s">
        <v>639</v>
      </c>
      <c r="E81" s="113">
        <v>5</v>
      </c>
      <c r="F81" s="120" t="e">
        <f>IF(ISNUMBER(U81),U81,VLOOKUP(CONCATENATE($B81,"_",$C81,"_",F$2,"_",$D81,"_",$E81),Database!$F$2:$G$65536,2,))</f>
        <v>#REF!</v>
      </c>
      <c r="G81" s="120" t="e">
        <f>IF(ISNUMBER(V81),V81,VLOOKUP(CONCATENATE($B81,"_",$C81,"_",G$2,"_",$D81,"_",$E81),Database!$F$2:$G$65536,2,))</f>
        <v>#REF!</v>
      </c>
      <c r="H81" s="120" t="e">
        <f>IF(ISNUMBER(W81),W81,VLOOKUP(CONCATENATE($B81,"_",$C81,"_",H$2,"_",$D81,"_",$E81),Database!$F$2:$G$65536,2,))</f>
        <v>#REF!</v>
      </c>
      <c r="I81" s="120" t="e">
        <f>IF(ISNUMBER(X81),X81,VLOOKUP(CONCATENATE($B81,"_",$C81,"_",I$2,"_",$D81,"_",$E81),Database!$F$2:$G$65536,2,))</f>
        <v>#REF!</v>
      </c>
      <c r="J81" s="120" t="e">
        <f>VLOOKUP(CONCATENATE($B81,"_",$C81,"_",J$2,"_",$D81,"_",$E81),Database!$F$2:$G$65536,2,)</f>
        <v>#REF!</v>
      </c>
      <c r="K81" s="118" t="e">
        <f>VLOOKUP(CONCATENATE($B81,"_",$C81,"_",K$2,"_",$D81,"_",$E81),SentData!$F$2:$G$65536,2,)</f>
        <v>#REF!</v>
      </c>
      <c r="L81" s="118" t="e">
        <f>VLOOKUP(CONCATENATE($B81,"_",$C81,"_",L$2,"_",$D81,"_",$E81),SentData!$F$2:$G$65536,2,)</f>
        <v>#REF!</v>
      </c>
      <c r="M81" s="114"/>
      <c r="N81" s="115" t="str">
        <f t="shared" si="7"/>
        <v>!!</v>
      </c>
      <c r="O81" s="115" t="str">
        <f t="shared" si="8"/>
        <v>!!</v>
      </c>
      <c r="P81" s="115" t="str">
        <f t="shared" si="9"/>
        <v>!!</v>
      </c>
      <c r="Q81" s="115" t="str">
        <f t="shared" si="10"/>
        <v>!!</v>
      </c>
      <c r="R81" s="115" t="str">
        <f t="shared" si="11"/>
        <v>!!</v>
      </c>
      <c r="S81" s="115" t="str">
        <f t="shared" si="12"/>
        <v>!!</v>
      </c>
      <c r="T81" s="114"/>
    </row>
    <row r="82" spans="1:24" x14ac:dyDescent="0.2">
      <c r="A82" s="112" t="s">
        <v>705</v>
      </c>
      <c r="B82" s="112" t="e">
        <f>#REF!</f>
        <v>#REF!</v>
      </c>
      <c r="C82" s="112" t="s">
        <v>704</v>
      </c>
      <c r="D82" s="112" t="s">
        <v>706</v>
      </c>
      <c r="E82" s="113">
        <v>5</v>
      </c>
      <c r="F82" s="120" t="e">
        <f>IF(ISNUMBER(U82),U82,VLOOKUP(CONCATENATE($B82,"_",$C82,"_",F$2,"_",$D82,"_",$E82),Database!$F$2:$G$65536,2,))</f>
        <v>#REF!</v>
      </c>
      <c r="G82" s="120" t="e">
        <f>IF(ISNUMBER(V82),V82,VLOOKUP(CONCATENATE($B82,"_",$C82,"_",G$2,"_",$D82,"_",$E82),Database!$F$2:$G$65536,2,))</f>
        <v>#REF!</v>
      </c>
      <c r="H82" s="120" t="e">
        <f>IF(ISNUMBER(W82),W82,VLOOKUP(CONCATENATE($B82,"_",$C82,"_",H$2,"_",$D82,"_",$E82),Database!$F$2:$G$65536,2,))</f>
        <v>#REF!</v>
      </c>
      <c r="I82" s="120" t="e">
        <f>IF(ISNUMBER(X82),X82,VLOOKUP(CONCATENATE($B82,"_",$C82,"_",I$2,"_",$D82,"_",$E82),Database!$F$2:$G$65536,2,))</f>
        <v>#REF!</v>
      </c>
      <c r="J82" s="120" t="e">
        <f>VLOOKUP(CONCATENATE($B82,"_",$C82,"_",J$2,"_",$D82,"_",$E82),Database!$F$2:$G$65536,2,)</f>
        <v>#REF!</v>
      </c>
      <c r="K82" s="118" t="e">
        <f>VLOOKUP(CONCATENATE($B82,"_",$C82,"_",K$2,"_",$D82,"_",$E82),SentData!$F$2:$G$65536,2,)</f>
        <v>#REF!</v>
      </c>
      <c r="L82" s="118" t="e">
        <f>VLOOKUP(CONCATENATE($B82,"_",$C82,"_",L$2,"_",$D82,"_",$E82),SentData!$F$2:$G$65536,2,)</f>
        <v>#REF!</v>
      </c>
      <c r="M82" s="114"/>
      <c r="N82" s="115" t="str">
        <f t="shared" si="7"/>
        <v>!!</v>
      </c>
      <c r="O82" s="115" t="str">
        <f t="shared" si="8"/>
        <v>!!</v>
      </c>
      <c r="P82" s="115" t="str">
        <f t="shared" si="9"/>
        <v>!!</v>
      </c>
      <c r="Q82" s="115" t="str">
        <f t="shared" si="10"/>
        <v>!!</v>
      </c>
      <c r="R82" s="115" t="str">
        <f t="shared" si="11"/>
        <v>!!</v>
      </c>
      <c r="S82" s="115" t="str">
        <f t="shared" si="12"/>
        <v>!!</v>
      </c>
      <c r="T82" s="114"/>
    </row>
    <row r="83" spans="1:24" ht="12.5" x14ac:dyDescent="0.25">
      <c r="A83" s="153" t="s">
        <v>707</v>
      </c>
      <c r="B83" s="153" t="e">
        <f>#REF!</f>
        <v>#REF!</v>
      </c>
      <c r="C83" s="153" t="s">
        <v>704</v>
      </c>
      <c r="D83" s="153" t="s">
        <v>639</v>
      </c>
      <c r="E83" s="154">
        <v>5</v>
      </c>
      <c r="F83" s="155" t="e">
        <f>IF(ISNUMBER(U83),U83,VLOOKUP(CONCATENATE($B83,"_",$C83,"_",F$2,"_","1000 NAC","_",$E83),Database!$F$2:$G$65536,2,)/VLOOKUP(CONCATENATE($B83,"_",$C83,"_",F$2,"_",$D83,"_",$E83),Database!$F$2:$G$65536,2,))</f>
        <v>#REF!</v>
      </c>
      <c r="G83" s="155" t="e">
        <f>IF(ISNUMBER(V83),V83,VLOOKUP(CONCATENATE($B83,"_",$C83,"_",G$2,"_","1000 NAC","_",$E83),Database!$F$2:$G$65536,2,)/VLOOKUP(CONCATENATE($B83,"_",$C83,"_",G$2,"_",$D83,"_",$E83),Database!$F$2:$G$65536,2,))</f>
        <v>#REF!</v>
      </c>
      <c r="H83" s="155" t="e">
        <f>IF(ISNUMBER(W83),W83,VLOOKUP(CONCATENATE($B83,"_",$C83,"_",H$2,"_","1000 NAC","_",$E83),Database!$F$2:$G$65536,2,)/VLOOKUP(CONCATENATE($B83,"_",$C83,"_",H$2,"_",$D83,"_",$E83),Database!$F$2:$G$65536,2,))</f>
        <v>#REF!</v>
      </c>
      <c r="I83" s="155" t="e">
        <f>IF(ISNUMBER(X83),X83,VLOOKUP(CONCATENATE($B83,"_",$C83,"_",I$2,"_","1000 NAC","_",$E83),Database!$F$2:$G$65536,2,)/VLOOKUP(CONCATENATE($B83,"_",$C83,"_",I$2,"_",$D83,"_",$E83),Database!$F$2:$G$65536,2,))</f>
        <v>#REF!</v>
      </c>
      <c r="J83" s="155" t="e">
        <f>VLOOKUP(CONCATENATE($B83,"_",$C83,"_",J$2,"_","1000 NAC","_",$E83),Database!$F$2:$G$65536,2,)/VLOOKUP(CONCATENATE($B83,"_",$C83,"_",J$2,"_",$D83,"_",$E83),Database!$F$2:$G$65536,2,)</f>
        <v>#REF!</v>
      </c>
      <c r="K83" s="156" t="e">
        <f>VLOOKUP(CONCATENATE($B83,"_",$C83,"_",K$2,"_","1000 NAC","_",$E83),SentData!$F$2:$G$65536,2,)/VLOOKUP(CONCATENATE($B83,"_",$C83,"_",K$2,"_",$D83,"_",$E83),SentData!$F$2:$G$65536,2,)</f>
        <v>#REF!</v>
      </c>
      <c r="L83" s="156" t="e">
        <f>VLOOKUP(CONCATENATE($B83,"_",$C83,"_",L$2,"_","1000 NAC","_",$E83),SentData!$F$2:$G$65536,2,)/VLOOKUP(CONCATENATE($B83,"_",$C83,"_",L$2,"_",$D83,"_",$E83),SentData!$F$2:$G$65536,2,)</f>
        <v>#REF!</v>
      </c>
      <c r="M83" s="157"/>
      <c r="N83" s="158" t="str">
        <f t="shared" si="7"/>
        <v>!!</v>
      </c>
      <c r="O83" s="158" t="str">
        <f t="shared" si="8"/>
        <v>!!</v>
      </c>
      <c r="P83" s="158" t="str">
        <f t="shared" si="9"/>
        <v>!!</v>
      </c>
      <c r="Q83" s="158" t="str">
        <f t="shared" si="10"/>
        <v>!!</v>
      </c>
      <c r="R83" s="158" t="str">
        <f t="shared" si="11"/>
        <v>!!</v>
      </c>
      <c r="S83" s="158" t="str">
        <f t="shared" si="12"/>
        <v>!!</v>
      </c>
      <c r="T83" s="157"/>
      <c r="U83" s="161" t="str">
        <f>IF(ISNUMBER(U81),IF(ISNUMBER(U82),U82/U81,F82/U81),IF(ISNUMBER(U82),U82/F81,""))</f>
        <v/>
      </c>
      <c r="V83" s="161" t="str">
        <f>IF(ISNUMBER(V81),IF(ISNUMBER(V82),V82/V81,G82/V81),IF(ISNUMBER(V82),V82/G81,""))</f>
        <v/>
      </c>
      <c r="W83" s="161" t="str">
        <f>IF(ISNUMBER(W81),IF(ISNUMBER(W82),W82/W81,H82/W81),IF(ISNUMBER(W82),W82/H81,""))</f>
        <v/>
      </c>
      <c r="X83" s="161" t="str">
        <f>IF(ISNUMBER(X81),IF(ISNUMBER(X82),X82/X81,I82/X81),IF(ISNUMBER(X82),X82/I81,""))</f>
        <v/>
      </c>
    </row>
    <row r="84" spans="1:24" x14ac:dyDescent="0.2">
      <c r="A84" s="112" t="s">
        <v>703</v>
      </c>
      <c r="B84" s="112" t="e">
        <f>#REF!</f>
        <v>#REF!</v>
      </c>
      <c r="C84" s="112" t="s">
        <v>708</v>
      </c>
      <c r="D84" s="112" t="s">
        <v>639</v>
      </c>
      <c r="E84" s="113">
        <v>5</v>
      </c>
      <c r="F84" s="120" t="e">
        <f>IF(ISNUMBER(U84),U84,VLOOKUP(CONCATENATE($B84,"_",$C84,"_",F$2,"_",$D84,"_",$E84),Database!$F$2:$G$65536,2,))</f>
        <v>#REF!</v>
      </c>
      <c r="G84" s="120" t="e">
        <f>IF(ISNUMBER(V84),V84,VLOOKUP(CONCATENATE($B84,"_",$C84,"_",G$2,"_",$D84,"_",$E84),Database!$F$2:$G$65536,2,))</f>
        <v>#REF!</v>
      </c>
      <c r="H84" s="120" t="e">
        <f>IF(ISNUMBER(W84),W84,VLOOKUP(CONCATENATE($B84,"_",$C84,"_",H$2,"_",$D84,"_",$E84),Database!$F$2:$G$65536,2,))</f>
        <v>#REF!</v>
      </c>
      <c r="I84" s="120" t="e">
        <f>IF(ISNUMBER(X84),X84,VLOOKUP(CONCATENATE($B84,"_",$C84,"_",I$2,"_",$D84,"_",$E84),Database!$F$2:$G$65536,2,))</f>
        <v>#REF!</v>
      </c>
      <c r="J84" s="120" t="e">
        <f>VLOOKUP(CONCATENATE($B84,"_",$C84,"_",J$2,"_",$D84,"_",$E84),Database!$F$2:$G$65536,2,)</f>
        <v>#REF!</v>
      </c>
      <c r="K84" s="118" t="e">
        <f>VLOOKUP(CONCATENATE($B84,"_",$C84,"_",K$2,"_",$D84,"_",$E84),SentData!$F$2:$G$65536,2,)</f>
        <v>#REF!</v>
      </c>
      <c r="L84" s="118" t="e">
        <f>VLOOKUP(CONCATENATE($B84,"_",$C84,"_",L$2,"_",$D84,"_",$E84),SentData!$F$2:$G$65536,2,)</f>
        <v>#REF!</v>
      </c>
      <c r="M84" s="114"/>
      <c r="N84" s="115" t="str">
        <f t="shared" si="7"/>
        <v>!!</v>
      </c>
      <c r="O84" s="115" t="str">
        <f t="shared" si="8"/>
        <v>!!</v>
      </c>
      <c r="P84" s="115" t="str">
        <f t="shared" si="9"/>
        <v>!!</v>
      </c>
      <c r="Q84" s="115" t="str">
        <f t="shared" si="10"/>
        <v>!!</v>
      </c>
      <c r="R84" s="115" t="str">
        <f t="shared" si="11"/>
        <v>!!</v>
      </c>
      <c r="S84" s="115" t="str">
        <f t="shared" si="12"/>
        <v>!!</v>
      </c>
      <c r="T84" s="114"/>
    </row>
    <row r="85" spans="1:24" x14ac:dyDescent="0.2">
      <c r="A85" s="112" t="s">
        <v>705</v>
      </c>
      <c r="B85" s="112" t="e">
        <f>#REF!</f>
        <v>#REF!</v>
      </c>
      <c r="C85" s="112" t="s">
        <v>708</v>
      </c>
      <c r="D85" s="112" t="s">
        <v>706</v>
      </c>
      <c r="E85" s="113">
        <v>5</v>
      </c>
      <c r="F85" s="120" t="e">
        <f>IF(ISNUMBER(U85),U85,VLOOKUP(CONCATENATE($B85,"_",$C85,"_",F$2,"_",$D85,"_",$E85),Database!$F$2:$G$65536,2,))</f>
        <v>#REF!</v>
      </c>
      <c r="G85" s="120" t="e">
        <f>IF(ISNUMBER(V85),V85,VLOOKUP(CONCATENATE($B85,"_",$C85,"_",G$2,"_",$D85,"_",$E85),Database!$F$2:$G$65536,2,))</f>
        <v>#REF!</v>
      </c>
      <c r="H85" s="120" t="e">
        <f>IF(ISNUMBER(W85),W85,VLOOKUP(CONCATENATE($B85,"_",$C85,"_",H$2,"_",$D85,"_",$E85),Database!$F$2:$G$65536,2,))</f>
        <v>#REF!</v>
      </c>
      <c r="I85" s="120" t="e">
        <f>IF(ISNUMBER(X85),X85,VLOOKUP(CONCATENATE($B85,"_",$C85,"_",I$2,"_",$D85,"_",$E85),Database!$F$2:$G$65536,2,))</f>
        <v>#REF!</v>
      </c>
      <c r="J85" s="120" t="e">
        <f>VLOOKUP(CONCATENATE($B85,"_",$C85,"_",J$2,"_",$D85,"_",$E85),Database!$F$2:$G$65536,2,)</f>
        <v>#REF!</v>
      </c>
      <c r="K85" s="118" t="e">
        <f>VLOOKUP(CONCATENATE($B85,"_",$C85,"_",K$2,"_",$D85,"_",$E85),SentData!$F$2:$G$65536,2,)</f>
        <v>#REF!</v>
      </c>
      <c r="L85" s="118" t="e">
        <f>VLOOKUP(CONCATENATE($B85,"_",$C85,"_",L$2,"_",$D85,"_",$E85),SentData!$F$2:$G$65536,2,)</f>
        <v>#REF!</v>
      </c>
      <c r="M85" s="114"/>
      <c r="N85" s="115" t="str">
        <f t="shared" si="7"/>
        <v>!!</v>
      </c>
      <c r="O85" s="115" t="str">
        <f t="shared" si="8"/>
        <v>!!</v>
      </c>
      <c r="P85" s="115" t="str">
        <f t="shared" si="9"/>
        <v>!!</v>
      </c>
      <c r="Q85" s="115" t="str">
        <f t="shared" si="10"/>
        <v>!!</v>
      </c>
      <c r="R85" s="115" t="str">
        <f t="shared" si="11"/>
        <v>!!</v>
      </c>
      <c r="S85" s="115" t="str">
        <f t="shared" si="12"/>
        <v>!!</v>
      </c>
      <c r="T85" s="114"/>
    </row>
    <row r="86" spans="1:24" ht="12.5" x14ac:dyDescent="0.25">
      <c r="A86" s="153" t="s">
        <v>707</v>
      </c>
      <c r="B86" s="153" t="e">
        <f>#REF!</f>
        <v>#REF!</v>
      </c>
      <c r="C86" s="153" t="s">
        <v>708</v>
      </c>
      <c r="D86" s="153" t="s">
        <v>639</v>
      </c>
      <c r="E86" s="154">
        <v>5</v>
      </c>
      <c r="F86" s="155" t="e">
        <f>IF(ISNUMBER(U86),U86,VLOOKUP(CONCATENATE($B86,"_",$C86,"_",F$2,"_","1000 NAC","_",$E86),Database!$F$2:$G$65536,2,)/VLOOKUP(CONCATENATE($B86,"_",$C86,"_",F$2,"_",$D86,"_",$E86),Database!$F$2:$G$65536,2,))</f>
        <v>#REF!</v>
      </c>
      <c r="G86" s="155" t="e">
        <f>IF(ISNUMBER(V86),V86,VLOOKUP(CONCATENATE($B86,"_",$C86,"_",G$2,"_","1000 NAC","_",$E86),Database!$F$2:$G$65536,2,)/VLOOKUP(CONCATENATE($B86,"_",$C86,"_",G$2,"_",$D86,"_",$E86),Database!$F$2:$G$65536,2,))</f>
        <v>#REF!</v>
      </c>
      <c r="H86" s="155" t="e">
        <f>IF(ISNUMBER(W86),W86,VLOOKUP(CONCATENATE($B86,"_",$C86,"_",H$2,"_","1000 NAC","_",$E86),Database!$F$2:$G$65536,2,)/VLOOKUP(CONCATENATE($B86,"_",$C86,"_",H$2,"_",$D86,"_",$E86),Database!$F$2:$G$65536,2,))</f>
        <v>#REF!</v>
      </c>
      <c r="I86" s="155" t="e">
        <f>IF(ISNUMBER(X86),X86,VLOOKUP(CONCATENATE($B86,"_",$C86,"_",I$2,"_","1000 NAC","_",$E86),Database!$F$2:$G$65536,2,)/VLOOKUP(CONCATENATE($B86,"_",$C86,"_",I$2,"_",$D86,"_",$E86),Database!$F$2:$G$65536,2,))</f>
        <v>#REF!</v>
      </c>
      <c r="J86" s="155" t="e">
        <f>VLOOKUP(CONCATENATE($B86,"_",$C86,"_",J$2,"_","1000 NAC","_",$E86),Database!$F$2:$G$65536,2,)/VLOOKUP(CONCATENATE($B86,"_",$C86,"_",J$2,"_",$D86,"_",$E86),Database!$F$2:$G$65536,2,)</f>
        <v>#REF!</v>
      </c>
      <c r="K86" s="156" t="e">
        <f>VLOOKUP(CONCATENATE($B86,"_",$C86,"_",K$2,"_","1000 NAC","_",$E86),SentData!$F$2:$G$65536,2,)/VLOOKUP(CONCATENATE($B86,"_",$C86,"_",K$2,"_",$D86,"_",$E86),SentData!$F$2:$G$65536,2,)</f>
        <v>#REF!</v>
      </c>
      <c r="L86" s="156" t="e">
        <f>VLOOKUP(CONCATENATE($B86,"_",$C86,"_",L$2,"_","1000 NAC","_",$E86),SentData!$F$2:$G$65536,2,)/VLOOKUP(CONCATENATE($B86,"_",$C86,"_",L$2,"_",$D86,"_",$E86),SentData!$F$2:$G$65536,2,)</f>
        <v>#REF!</v>
      </c>
      <c r="M86" s="157"/>
      <c r="N86" s="158" t="str">
        <f t="shared" si="7"/>
        <v>!!</v>
      </c>
      <c r="O86" s="158" t="str">
        <f t="shared" si="8"/>
        <v>!!</v>
      </c>
      <c r="P86" s="158" t="str">
        <f t="shared" si="9"/>
        <v>!!</v>
      </c>
      <c r="Q86" s="158" t="str">
        <f t="shared" si="10"/>
        <v>!!</v>
      </c>
      <c r="R86" s="158" t="str">
        <f t="shared" si="11"/>
        <v>!!</v>
      </c>
      <c r="S86" s="158" t="str">
        <f t="shared" si="12"/>
        <v>!!</v>
      </c>
      <c r="T86" s="157"/>
      <c r="U86" s="161" t="str">
        <f>IF(ISNUMBER(U84),IF(ISNUMBER(U85),U85/U84,F85/U84),IF(ISNUMBER(U85),U85/F84,""))</f>
        <v/>
      </c>
      <c r="V86" s="161" t="str">
        <f>IF(ISNUMBER(V84),IF(ISNUMBER(V85),V85/V84,G85/V84),IF(ISNUMBER(V85),V85/G84,""))</f>
        <v/>
      </c>
      <c r="W86" s="161" t="str">
        <f>IF(ISNUMBER(W84),IF(ISNUMBER(W85),W85/W84,H85/W84),IF(ISNUMBER(W85),W85/H84,""))</f>
        <v/>
      </c>
      <c r="X86" s="161" t="str">
        <f>IF(ISNUMBER(X84),IF(ISNUMBER(X85),X85/X84,I85/X84),IF(ISNUMBER(X85),X85/I84,""))</f>
        <v/>
      </c>
    </row>
    <row r="87" spans="1:24" x14ac:dyDescent="0.2">
      <c r="A87" s="112" t="s">
        <v>703</v>
      </c>
      <c r="B87" s="112" t="e">
        <f>#REF!</f>
        <v>#REF!</v>
      </c>
      <c r="C87" s="112" t="s">
        <v>704</v>
      </c>
      <c r="D87" s="112" t="s">
        <v>639</v>
      </c>
      <c r="E87" s="113" t="s">
        <v>663</v>
      </c>
      <c r="F87" s="120" t="e">
        <f>IF(ISNUMBER(U87),U87,VLOOKUP(CONCATENATE($B87,"_",$C87,"_",F$2,"_",$D87,"_",$E87),Database!$F$2:$G$65536,2,))</f>
        <v>#REF!</v>
      </c>
      <c r="G87" s="120" t="e">
        <f>IF(ISNUMBER(V87),V87,VLOOKUP(CONCATENATE($B87,"_",$C87,"_",G$2,"_",$D87,"_",$E87),Database!$F$2:$G$65536,2,))</f>
        <v>#REF!</v>
      </c>
      <c r="H87" s="120" t="e">
        <f>IF(ISNUMBER(W87),W87,VLOOKUP(CONCATENATE($B87,"_",$C87,"_",H$2,"_",$D87,"_",$E87),Database!$F$2:$G$65536,2,))</f>
        <v>#REF!</v>
      </c>
      <c r="I87" s="120" t="e">
        <f>IF(ISNUMBER(X87),X87,VLOOKUP(CONCATENATE($B87,"_",$C87,"_",I$2,"_",$D87,"_",$E87),Database!$F$2:$G$65536,2,))</f>
        <v>#REF!</v>
      </c>
      <c r="J87" s="120" t="e">
        <f>VLOOKUP(CONCATENATE($B87,"_",$C87,"_",J$2,"_",$D87,"_",$E87),Database!$F$2:$G$65536,2,)</f>
        <v>#REF!</v>
      </c>
      <c r="K87" s="118" t="e">
        <f>VLOOKUP(CONCATENATE($B87,"_",$C87,"_",K$2,"_",$D87,"_",$E87),SentData!$F$2:$G$65536,2,)</f>
        <v>#REF!</v>
      </c>
      <c r="L87" s="118" t="e">
        <f>VLOOKUP(CONCATENATE($B87,"_",$C87,"_",L$2,"_",$D87,"_",$E87),SentData!$F$2:$G$65536,2,)</f>
        <v>#REF!</v>
      </c>
      <c r="M87" s="114"/>
      <c r="N87" s="115" t="str">
        <f t="shared" si="7"/>
        <v>!!</v>
      </c>
      <c r="O87" s="115" t="str">
        <f t="shared" si="8"/>
        <v>!!</v>
      </c>
      <c r="P87" s="115" t="str">
        <f t="shared" si="9"/>
        <v>!!</v>
      </c>
      <c r="Q87" s="115" t="str">
        <f t="shared" si="10"/>
        <v>!!</v>
      </c>
      <c r="R87" s="115" t="str">
        <f t="shared" si="11"/>
        <v>!!</v>
      </c>
      <c r="S87" s="115" t="str">
        <f t="shared" si="12"/>
        <v>!!</v>
      </c>
      <c r="T87" s="114"/>
    </row>
    <row r="88" spans="1:24" x14ac:dyDescent="0.2">
      <c r="A88" s="112" t="s">
        <v>705</v>
      </c>
      <c r="B88" s="112" t="e">
        <f>#REF!</f>
        <v>#REF!</v>
      </c>
      <c r="C88" s="112" t="s">
        <v>704</v>
      </c>
      <c r="D88" s="112" t="s">
        <v>706</v>
      </c>
      <c r="E88" s="113" t="s">
        <v>663</v>
      </c>
      <c r="F88" s="120" t="e">
        <f>IF(ISNUMBER(U88),U88,VLOOKUP(CONCATENATE($B88,"_",$C88,"_",F$2,"_",$D88,"_",$E88),Database!$F$2:$G$65536,2,))</f>
        <v>#REF!</v>
      </c>
      <c r="G88" s="120" t="e">
        <f>IF(ISNUMBER(V88),V88,VLOOKUP(CONCATENATE($B88,"_",$C88,"_",G$2,"_",$D88,"_",$E88),Database!$F$2:$G$65536,2,))</f>
        <v>#REF!</v>
      </c>
      <c r="H88" s="120" t="e">
        <f>IF(ISNUMBER(W88),W88,VLOOKUP(CONCATENATE($B88,"_",$C88,"_",H$2,"_",$D88,"_",$E88),Database!$F$2:$G$65536,2,))</f>
        <v>#REF!</v>
      </c>
      <c r="I88" s="120" t="e">
        <f>IF(ISNUMBER(X88),X88,VLOOKUP(CONCATENATE($B88,"_",$C88,"_",I$2,"_",$D88,"_",$E88),Database!$F$2:$G$65536,2,))</f>
        <v>#REF!</v>
      </c>
      <c r="J88" s="120" t="e">
        <f>VLOOKUP(CONCATENATE($B88,"_",$C88,"_",J$2,"_",$D88,"_",$E88),Database!$F$2:$G$65536,2,)</f>
        <v>#REF!</v>
      </c>
      <c r="K88" s="118" t="e">
        <f>VLOOKUP(CONCATENATE($B88,"_",$C88,"_",K$2,"_",$D88,"_",$E88),SentData!$F$2:$G$65536,2,)</f>
        <v>#REF!</v>
      </c>
      <c r="L88" s="118" t="e">
        <f>VLOOKUP(CONCATENATE($B88,"_",$C88,"_",L$2,"_",$D88,"_",$E88),SentData!$F$2:$G$65536,2,)</f>
        <v>#REF!</v>
      </c>
      <c r="M88" s="114"/>
      <c r="N88" s="115" t="str">
        <f t="shared" si="7"/>
        <v>!!</v>
      </c>
      <c r="O88" s="115" t="str">
        <f t="shared" si="8"/>
        <v>!!</v>
      </c>
      <c r="P88" s="115" t="str">
        <f t="shared" si="9"/>
        <v>!!</v>
      </c>
      <c r="Q88" s="115" t="str">
        <f t="shared" si="10"/>
        <v>!!</v>
      </c>
      <c r="R88" s="115" t="str">
        <f t="shared" si="11"/>
        <v>!!</v>
      </c>
      <c r="S88" s="115" t="str">
        <f t="shared" si="12"/>
        <v>!!</v>
      </c>
      <c r="T88" s="114"/>
    </row>
    <row r="89" spans="1:24" ht="12.5" x14ac:dyDescent="0.25">
      <c r="A89" s="153" t="s">
        <v>707</v>
      </c>
      <c r="B89" s="153" t="e">
        <f>#REF!</f>
        <v>#REF!</v>
      </c>
      <c r="C89" s="153" t="s">
        <v>704</v>
      </c>
      <c r="D89" s="153" t="s">
        <v>639</v>
      </c>
      <c r="E89" s="154" t="s">
        <v>663</v>
      </c>
      <c r="F89" s="155" t="e">
        <f>IF(ISNUMBER(U89),U89,VLOOKUP(CONCATENATE($B89,"_",$C89,"_",F$2,"_","1000 NAC","_",$E89),Database!$F$2:$G$65536,2,)/VLOOKUP(CONCATENATE($B89,"_",$C89,"_",F$2,"_",$D89,"_",$E89),Database!$F$2:$G$65536,2,))</f>
        <v>#REF!</v>
      </c>
      <c r="G89" s="155" t="e">
        <f>IF(ISNUMBER(V89),V89,VLOOKUP(CONCATENATE($B89,"_",$C89,"_",G$2,"_","1000 NAC","_",$E89),Database!$F$2:$G$65536,2,)/VLOOKUP(CONCATENATE($B89,"_",$C89,"_",G$2,"_",$D89,"_",$E89),Database!$F$2:$G$65536,2,))</f>
        <v>#REF!</v>
      </c>
      <c r="H89" s="155" t="e">
        <f>IF(ISNUMBER(W89),W89,VLOOKUP(CONCATENATE($B89,"_",$C89,"_",H$2,"_","1000 NAC","_",$E89),Database!$F$2:$G$65536,2,)/VLOOKUP(CONCATENATE($B89,"_",$C89,"_",H$2,"_",$D89,"_",$E89),Database!$F$2:$G$65536,2,))</f>
        <v>#REF!</v>
      </c>
      <c r="I89" s="155" t="e">
        <f>IF(ISNUMBER(X89),X89,VLOOKUP(CONCATENATE($B89,"_",$C89,"_",I$2,"_","1000 NAC","_",$E89),Database!$F$2:$G$65536,2,)/VLOOKUP(CONCATENATE($B89,"_",$C89,"_",I$2,"_",$D89,"_",$E89),Database!$F$2:$G$65536,2,))</f>
        <v>#REF!</v>
      </c>
      <c r="J89" s="155" t="e">
        <f>VLOOKUP(CONCATENATE($B89,"_",$C89,"_",J$2,"_","1000 NAC","_",$E89),Database!$F$2:$G$65536,2,)/VLOOKUP(CONCATENATE($B89,"_",$C89,"_",J$2,"_",$D89,"_",$E89),Database!$F$2:$G$65536,2,)</f>
        <v>#REF!</v>
      </c>
      <c r="K89" s="156" t="e">
        <f>VLOOKUP(CONCATENATE($B89,"_",$C89,"_",K$2,"_","1000 NAC","_",$E89),SentData!$F$2:$G$65536,2,)/VLOOKUP(CONCATENATE($B89,"_",$C89,"_",K$2,"_",$D89,"_",$E89),SentData!$F$2:$G$65536,2,)</f>
        <v>#REF!</v>
      </c>
      <c r="L89" s="156" t="e">
        <f>VLOOKUP(CONCATENATE($B89,"_",$C89,"_",L$2,"_","1000 NAC","_",$E89),SentData!$F$2:$G$65536,2,)/VLOOKUP(CONCATENATE($B89,"_",$C89,"_",L$2,"_",$D89,"_",$E89),SentData!$F$2:$G$65536,2,)</f>
        <v>#REF!</v>
      </c>
      <c r="M89" s="157"/>
      <c r="N89" s="158" t="str">
        <f t="shared" si="7"/>
        <v>!!</v>
      </c>
      <c r="O89" s="158" t="str">
        <f t="shared" si="8"/>
        <v>!!</v>
      </c>
      <c r="P89" s="158" t="str">
        <f t="shared" si="9"/>
        <v>!!</v>
      </c>
      <c r="Q89" s="158" t="str">
        <f t="shared" si="10"/>
        <v>!!</v>
      </c>
      <c r="R89" s="158" t="str">
        <f t="shared" si="11"/>
        <v>!!</v>
      </c>
      <c r="S89" s="158" t="str">
        <f t="shared" si="12"/>
        <v>!!</v>
      </c>
      <c r="T89" s="157"/>
      <c r="U89" s="161" t="str">
        <f>IF(ISNUMBER(U87),IF(ISNUMBER(U88),U88/U87,F88/U87),IF(ISNUMBER(U88),U88/F87,""))</f>
        <v/>
      </c>
      <c r="V89" s="161" t="str">
        <f>IF(ISNUMBER(V87),IF(ISNUMBER(V88),V88/V87,G88/V87),IF(ISNUMBER(V88),V88/G87,""))</f>
        <v/>
      </c>
      <c r="W89" s="161" t="str">
        <f>IF(ISNUMBER(W87),IF(ISNUMBER(W88),W88/W87,H88/W87),IF(ISNUMBER(W88),W88/H87,""))</f>
        <v/>
      </c>
      <c r="X89" s="161" t="str">
        <f>IF(ISNUMBER(X87),IF(ISNUMBER(X88),X88/X87,I88/X87),IF(ISNUMBER(X88),X88/I87,""))</f>
        <v/>
      </c>
    </row>
    <row r="90" spans="1:24" x14ac:dyDescent="0.2">
      <c r="A90" s="112" t="s">
        <v>703</v>
      </c>
      <c r="B90" s="112" t="e">
        <f>#REF!</f>
        <v>#REF!</v>
      </c>
      <c r="C90" s="112" t="s">
        <v>708</v>
      </c>
      <c r="D90" s="112" t="s">
        <v>639</v>
      </c>
      <c r="E90" s="113" t="s">
        <v>663</v>
      </c>
      <c r="F90" s="120" t="e">
        <f>IF(ISNUMBER(U90),U90,VLOOKUP(CONCATENATE($B90,"_",$C90,"_",F$2,"_",$D90,"_",$E90),Database!$F$2:$G$65536,2,))</f>
        <v>#REF!</v>
      </c>
      <c r="G90" s="120" t="e">
        <f>IF(ISNUMBER(V90),V90,VLOOKUP(CONCATENATE($B90,"_",$C90,"_",G$2,"_",$D90,"_",$E90),Database!$F$2:$G$65536,2,))</f>
        <v>#REF!</v>
      </c>
      <c r="H90" s="120" t="e">
        <f>IF(ISNUMBER(W90),W90,VLOOKUP(CONCATENATE($B90,"_",$C90,"_",H$2,"_",$D90,"_",$E90),Database!$F$2:$G$65536,2,))</f>
        <v>#REF!</v>
      </c>
      <c r="I90" s="120" t="e">
        <f>IF(ISNUMBER(X90),X90,VLOOKUP(CONCATENATE($B90,"_",$C90,"_",I$2,"_",$D90,"_",$E90),Database!$F$2:$G$65536,2,))</f>
        <v>#REF!</v>
      </c>
      <c r="J90" s="120" t="e">
        <f>VLOOKUP(CONCATENATE($B90,"_",$C90,"_",J$2,"_",$D90,"_",$E90),Database!$F$2:$G$65536,2,)</f>
        <v>#REF!</v>
      </c>
      <c r="K90" s="118" t="e">
        <f>VLOOKUP(CONCATENATE($B90,"_",$C90,"_",K$2,"_",$D90,"_",$E90),SentData!$F$2:$G$65536,2,)</f>
        <v>#REF!</v>
      </c>
      <c r="L90" s="118" t="e">
        <f>VLOOKUP(CONCATENATE($B90,"_",$C90,"_",L$2,"_",$D90,"_",$E90),SentData!$F$2:$G$65536,2,)</f>
        <v>#REF!</v>
      </c>
      <c r="M90" s="114"/>
      <c r="N90" s="115" t="str">
        <f t="shared" si="7"/>
        <v>!!</v>
      </c>
      <c r="O90" s="115" t="str">
        <f t="shared" si="8"/>
        <v>!!</v>
      </c>
      <c r="P90" s="115" t="str">
        <f t="shared" si="9"/>
        <v>!!</v>
      </c>
      <c r="Q90" s="115" t="str">
        <f t="shared" si="10"/>
        <v>!!</v>
      </c>
      <c r="R90" s="115" t="str">
        <f t="shared" si="11"/>
        <v>!!</v>
      </c>
      <c r="S90" s="115" t="str">
        <f t="shared" si="12"/>
        <v>!!</v>
      </c>
      <c r="T90" s="114"/>
    </row>
    <row r="91" spans="1:24" x14ac:dyDescent="0.2">
      <c r="A91" s="112" t="s">
        <v>705</v>
      </c>
      <c r="B91" s="112" t="e">
        <f>#REF!</f>
        <v>#REF!</v>
      </c>
      <c r="C91" s="112" t="s">
        <v>708</v>
      </c>
      <c r="D91" s="112" t="s">
        <v>706</v>
      </c>
      <c r="E91" s="113" t="s">
        <v>663</v>
      </c>
      <c r="F91" s="120" t="e">
        <f>IF(ISNUMBER(U91),U91,VLOOKUP(CONCATENATE($B91,"_",$C91,"_",F$2,"_",$D91,"_",$E91),Database!$F$2:$G$65536,2,))</f>
        <v>#REF!</v>
      </c>
      <c r="G91" s="120" t="e">
        <f>IF(ISNUMBER(V91),V91,VLOOKUP(CONCATENATE($B91,"_",$C91,"_",G$2,"_",$D91,"_",$E91),Database!$F$2:$G$65536,2,))</f>
        <v>#REF!</v>
      </c>
      <c r="H91" s="120" t="e">
        <f>IF(ISNUMBER(W91),W91,VLOOKUP(CONCATENATE($B91,"_",$C91,"_",H$2,"_",$D91,"_",$E91),Database!$F$2:$G$65536,2,))</f>
        <v>#REF!</v>
      </c>
      <c r="I91" s="120" t="e">
        <f>IF(ISNUMBER(X91),X91,VLOOKUP(CONCATENATE($B91,"_",$C91,"_",I$2,"_",$D91,"_",$E91),Database!$F$2:$G$65536,2,))</f>
        <v>#REF!</v>
      </c>
      <c r="J91" s="120" t="e">
        <f>VLOOKUP(CONCATENATE($B91,"_",$C91,"_",J$2,"_",$D91,"_",$E91),Database!$F$2:$G$65536,2,)</f>
        <v>#REF!</v>
      </c>
      <c r="K91" s="118" t="e">
        <f>VLOOKUP(CONCATENATE($B91,"_",$C91,"_",K$2,"_",$D91,"_",$E91),SentData!$F$2:$G$65536,2,)</f>
        <v>#REF!</v>
      </c>
      <c r="L91" s="118" t="e">
        <f>VLOOKUP(CONCATENATE($B91,"_",$C91,"_",L$2,"_",$D91,"_",$E91),SentData!$F$2:$G$65536,2,)</f>
        <v>#REF!</v>
      </c>
      <c r="M91" s="114"/>
      <c r="N91" s="115" t="str">
        <f t="shared" ref="N91:N110" si="25">IF(OR(ISERROR(F91),ISERROR(G91)),"!!",IF(F91=0,"!!",G91/F91))</f>
        <v>!!</v>
      </c>
      <c r="O91" s="115" t="str">
        <f t="shared" ref="O91:O110" si="26">IF(OR(ISERROR(G91),ISERROR(H91)),"!!",IF(G91=0,"!!",H91/G91))</f>
        <v>!!</v>
      </c>
      <c r="P91" s="115" t="str">
        <f t="shared" ref="P91:P110" si="27">IF(OR(ISERROR(H91),ISERROR(I91)),"!!",IF(H91=0,"!!",I91/H91))</f>
        <v>!!</v>
      </c>
      <c r="Q91" s="115" t="str">
        <f t="shared" ref="Q91:Q110" si="28">IF(OR(ISERROR(I91),ISERROR(J91)),"!!",IF(I91=0,"!!",J91/I91))</f>
        <v>!!</v>
      </c>
      <c r="R91" s="115" t="str">
        <f t="shared" ref="R91:R110" si="29">IF(OR(ISERROR(J91),ISERROR(K91)),"!!",IF(J91=0,"!!",K91/J91))</f>
        <v>!!</v>
      </c>
      <c r="S91" s="115" t="str">
        <f t="shared" ref="S91:S110" si="30">IF(OR(ISERROR(K91),ISERROR(L91)),"!!",IF(K91=0,"!!",L91/K91))</f>
        <v>!!</v>
      </c>
      <c r="T91" s="114"/>
    </row>
    <row r="92" spans="1:24" ht="12.5" x14ac:dyDescent="0.25">
      <c r="A92" s="153" t="s">
        <v>707</v>
      </c>
      <c r="B92" s="153" t="e">
        <f>#REF!</f>
        <v>#REF!</v>
      </c>
      <c r="C92" s="153" t="s">
        <v>708</v>
      </c>
      <c r="D92" s="153" t="s">
        <v>639</v>
      </c>
      <c r="E92" s="154" t="s">
        <v>663</v>
      </c>
      <c r="F92" s="155" t="e">
        <f>IF(ISNUMBER(U92),U92,VLOOKUP(CONCATENATE($B92,"_",$C92,"_",F$2,"_","1000 NAC","_",$E92),Database!$F$2:$G$65536,2,)/VLOOKUP(CONCATENATE($B92,"_",$C92,"_",F$2,"_",$D92,"_",$E92),Database!$F$2:$G$65536,2,))</f>
        <v>#REF!</v>
      </c>
      <c r="G92" s="155" t="e">
        <f>IF(ISNUMBER(V92),V92,VLOOKUP(CONCATENATE($B92,"_",$C92,"_",G$2,"_","1000 NAC","_",$E92),Database!$F$2:$G$65536,2,)/VLOOKUP(CONCATENATE($B92,"_",$C92,"_",G$2,"_",$D92,"_",$E92),Database!$F$2:$G$65536,2,))</f>
        <v>#REF!</v>
      </c>
      <c r="H92" s="155" t="e">
        <f>IF(ISNUMBER(W92),W92,VLOOKUP(CONCATENATE($B92,"_",$C92,"_",H$2,"_","1000 NAC","_",$E92),Database!$F$2:$G$65536,2,)/VLOOKUP(CONCATENATE($B92,"_",$C92,"_",H$2,"_",$D92,"_",$E92),Database!$F$2:$G$65536,2,))</f>
        <v>#REF!</v>
      </c>
      <c r="I92" s="155" t="e">
        <f>IF(ISNUMBER(X92),X92,VLOOKUP(CONCATENATE($B92,"_",$C92,"_",I$2,"_","1000 NAC","_",$E92),Database!$F$2:$G$65536,2,)/VLOOKUP(CONCATENATE($B92,"_",$C92,"_",I$2,"_",$D92,"_",$E92),Database!$F$2:$G$65536,2,))</f>
        <v>#REF!</v>
      </c>
      <c r="J92" s="155" t="e">
        <f>VLOOKUP(CONCATENATE($B92,"_",$C92,"_",J$2,"_","1000 NAC","_",$E92),Database!$F$2:$G$65536,2,)/VLOOKUP(CONCATENATE($B92,"_",$C92,"_",J$2,"_",$D92,"_",$E92),Database!$F$2:$G$65536,2,)</f>
        <v>#REF!</v>
      </c>
      <c r="K92" s="156" t="e">
        <f>VLOOKUP(CONCATENATE($B92,"_",$C92,"_",K$2,"_","1000 NAC","_",$E92),SentData!$F$2:$G$65536,2,)/VLOOKUP(CONCATENATE($B92,"_",$C92,"_",K$2,"_",$D92,"_",$E92),SentData!$F$2:$G$65536,2,)</f>
        <v>#REF!</v>
      </c>
      <c r="L92" s="156" t="e">
        <f>VLOOKUP(CONCATENATE($B92,"_",$C92,"_",L$2,"_","1000 NAC","_",$E92),SentData!$F$2:$G$65536,2,)/VLOOKUP(CONCATENATE($B92,"_",$C92,"_",L$2,"_",$D92,"_",$E92),SentData!$F$2:$G$65536,2,)</f>
        <v>#REF!</v>
      </c>
      <c r="M92" s="157"/>
      <c r="N92" s="158" t="str">
        <f t="shared" si="25"/>
        <v>!!</v>
      </c>
      <c r="O92" s="158" t="str">
        <f t="shared" si="26"/>
        <v>!!</v>
      </c>
      <c r="P92" s="158" t="str">
        <f t="shared" si="27"/>
        <v>!!</v>
      </c>
      <c r="Q92" s="158" t="str">
        <f t="shared" si="28"/>
        <v>!!</v>
      </c>
      <c r="R92" s="158" t="str">
        <f t="shared" si="29"/>
        <v>!!</v>
      </c>
      <c r="S92" s="158" t="str">
        <f t="shared" si="30"/>
        <v>!!</v>
      </c>
      <c r="T92" s="157"/>
      <c r="U92" s="161" t="str">
        <f>IF(ISNUMBER(U90),IF(ISNUMBER(U91),U91/U90,F91/U90),IF(ISNUMBER(U91),U91/F90,""))</f>
        <v/>
      </c>
      <c r="V92" s="161" t="str">
        <f>IF(ISNUMBER(V90),IF(ISNUMBER(V91),V91/V90,G91/V90),IF(ISNUMBER(V91),V91/G90,""))</f>
        <v/>
      </c>
      <c r="W92" s="161" t="str">
        <f>IF(ISNUMBER(W90),IF(ISNUMBER(W91),W91/W90,H91/W90),IF(ISNUMBER(W91),W91/H90,""))</f>
        <v/>
      </c>
      <c r="X92" s="161" t="str">
        <f>IF(ISNUMBER(X90),IF(ISNUMBER(X91),X91/X90,I91/X90),IF(ISNUMBER(X91),X91/I90,""))</f>
        <v/>
      </c>
    </row>
    <row r="93" spans="1:24" x14ac:dyDescent="0.2">
      <c r="A93" s="112" t="s">
        <v>703</v>
      </c>
      <c r="B93" s="112" t="e">
        <f>#REF!</f>
        <v>#REF!</v>
      </c>
      <c r="C93" s="112" t="s">
        <v>704</v>
      </c>
      <c r="D93" s="112" t="s">
        <v>639</v>
      </c>
      <c r="E93" s="113" t="s">
        <v>664</v>
      </c>
      <c r="F93" s="120" t="e">
        <f>IF(ISNUMBER(U93),U93,VLOOKUP(CONCATENATE($B93,"_",$C93,"_",F$2,"_",$D93,"_",$E93),Database!$F$2:$G$65536,2,))</f>
        <v>#REF!</v>
      </c>
      <c r="G93" s="120" t="e">
        <f>IF(ISNUMBER(V93),V93,VLOOKUP(CONCATENATE($B93,"_",$C93,"_",G$2,"_",$D93,"_",$E93),Database!$F$2:$G$65536,2,))</f>
        <v>#REF!</v>
      </c>
      <c r="H93" s="120" t="e">
        <f>IF(ISNUMBER(W93),W93,VLOOKUP(CONCATENATE($B93,"_",$C93,"_",H$2,"_",$D93,"_",$E93),Database!$F$2:$G$65536,2,))</f>
        <v>#REF!</v>
      </c>
      <c r="I93" s="120" t="e">
        <f>IF(ISNUMBER(X93),X93,VLOOKUP(CONCATENATE($B93,"_",$C93,"_",I$2,"_",$D93,"_",$E93),Database!$F$2:$G$65536,2,))</f>
        <v>#REF!</v>
      </c>
      <c r="J93" s="120" t="e">
        <f>VLOOKUP(CONCATENATE($B93,"_",$C93,"_",J$2,"_",$D93,"_",$E93),Database!$F$2:$G$65536,2,)</f>
        <v>#REF!</v>
      </c>
      <c r="K93" s="118" t="e">
        <f>VLOOKUP(CONCATENATE($B93,"_",$C93,"_",K$2,"_",$D93,"_",$E93),SentData!$F$2:$G$65536,2,)</f>
        <v>#REF!</v>
      </c>
      <c r="L93" s="118" t="e">
        <f>VLOOKUP(CONCATENATE($B93,"_",$C93,"_",L$2,"_",$D93,"_",$E93),SentData!$F$2:$G$65536,2,)</f>
        <v>#REF!</v>
      </c>
      <c r="M93" s="114"/>
      <c r="N93" s="115" t="str">
        <f t="shared" si="25"/>
        <v>!!</v>
      </c>
      <c r="O93" s="115" t="str">
        <f t="shared" si="26"/>
        <v>!!</v>
      </c>
      <c r="P93" s="115" t="str">
        <f t="shared" si="27"/>
        <v>!!</v>
      </c>
      <c r="Q93" s="115" t="str">
        <f t="shared" si="28"/>
        <v>!!</v>
      </c>
      <c r="R93" s="115" t="str">
        <f t="shared" si="29"/>
        <v>!!</v>
      </c>
      <c r="S93" s="115" t="str">
        <f t="shared" si="30"/>
        <v>!!</v>
      </c>
      <c r="T93" s="114"/>
    </row>
    <row r="94" spans="1:24" x14ac:dyDescent="0.2">
      <c r="A94" s="112" t="s">
        <v>705</v>
      </c>
      <c r="B94" s="112" t="e">
        <f>#REF!</f>
        <v>#REF!</v>
      </c>
      <c r="C94" s="112" t="s">
        <v>704</v>
      </c>
      <c r="D94" s="112" t="s">
        <v>706</v>
      </c>
      <c r="E94" s="113" t="s">
        <v>664</v>
      </c>
      <c r="F94" s="120" t="e">
        <f>IF(ISNUMBER(U94),U94,VLOOKUP(CONCATENATE($B94,"_",$C94,"_",F$2,"_",$D94,"_",$E94),Database!$F$2:$G$65536,2,))</f>
        <v>#REF!</v>
      </c>
      <c r="G94" s="120" t="e">
        <f>IF(ISNUMBER(V94),V94,VLOOKUP(CONCATENATE($B94,"_",$C94,"_",G$2,"_",$D94,"_",$E94),Database!$F$2:$G$65536,2,))</f>
        <v>#REF!</v>
      </c>
      <c r="H94" s="120" t="e">
        <f>IF(ISNUMBER(W94),W94,VLOOKUP(CONCATENATE($B94,"_",$C94,"_",H$2,"_",$D94,"_",$E94),Database!$F$2:$G$65536,2,))</f>
        <v>#REF!</v>
      </c>
      <c r="I94" s="120" t="e">
        <f>IF(ISNUMBER(X94),X94,VLOOKUP(CONCATENATE($B94,"_",$C94,"_",I$2,"_",$D94,"_",$E94),Database!$F$2:$G$65536,2,))</f>
        <v>#REF!</v>
      </c>
      <c r="J94" s="120" t="e">
        <f>VLOOKUP(CONCATENATE($B94,"_",$C94,"_",J$2,"_",$D94,"_",$E94),Database!$F$2:$G$65536,2,)</f>
        <v>#REF!</v>
      </c>
      <c r="K94" s="118" t="e">
        <f>VLOOKUP(CONCATENATE($B94,"_",$C94,"_",K$2,"_",$D94,"_",$E94),SentData!$F$2:$G$65536,2,)</f>
        <v>#REF!</v>
      </c>
      <c r="L94" s="118" t="e">
        <f>VLOOKUP(CONCATENATE($B94,"_",$C94,"_",L$2,"_",$D94,"_",$E94),SentData!$F$2:$G$65536,2,)</f>
        <v>#REF!</v>
      </c>
      <c r="M94" s="114"/>
      <c r="N94" s="115" t="str">
        <f t="shared" si="25"/>
        <v>!!</v>
      </c>
      <c r="O94" s="115" t="str">
        <f t="shared" si="26"/>
        <v>!!</v>
      </c>
      <c r="P94" s="115" t="str">
        <f t="shared" si="27"/>
        <v>!!</v>
      </c>
      <c r="Q94" s="115" t="str">
        <f t="shared" si="28"/>
        <v>!!</v>
      </c>
      <c r="R94" s="115" t="str">
        <f t="shared" si="29"/>
        <v>!!</v>
      </c>
      <c r="S94" s="115" t="str">
        <f t="shared" si="30"/>
        <v>!!</v>
      </c>
      <c r="T94" s="114"/>
    </row>
    <row r="95" spans="1:24" ht="12.5" x14ac:dyDescent="0.25">
      <c r="A95" s="153" t="s">
        <v>707</v>
      </c>
      <c r="B95" s="153" t="e">
        <f>#REF!</f>
        <v>#REF!</v>
      </c>
      <c r="C95" s="153" t="s">
        <v>704</v>
      </c>
      <c r="D95" s="153" t="s">
        <v>639</v>
      </c>
      <c r="E95" s="154" t="s">
        <v>664</v>
      </c>
      <c r="F95" s="155" t="e">
        <f>IF(ISNUMBER(U95),U95,VLOOKUP(CONCATENATE($B95,"_",$C95,"_",F$2,"_","1000 NAC","_",$E95),Database!$F$2:$G$65536,2,)/VLOOKUP(CONCATENATE($B95,"_",$C95,"_",F$2,"_",$D95,"_",$E95),Database!$F$2:$G$65536,2,))</f>
        <v>#REF!</v>
      </c>
      <c r="G95" s="155" t="e">
        <f>IF(ISNUMBER(V95),V95,VLOOKUP(CONCATENATE($B95,"_",$C95,"_",G$2,"_","1000 NAC","_",$E95),Database!$F$2:$G$65536,2,)/VLOOKUP(CONCATENATE($B95,"_",$C95,"_",G$2,"_",$D95,"_",$E95),Database!$F$2:$G$65536,2,))</f>
        <v>#REF!</v>
      </c>
      <c r="H95" s="155" t="e">
        <f>IF(ISNUMBER(W95),W95,VLOOKUP(CONCATENATE($B95,"_",$C95,"_",H$2,"_","1000 NAC","_",$E95),Database!$F$2:$G$65536,2,)/VLOOKUP(CONCATENATE($B95,"_",$C95,"_",H$2,"_",$D95,"_",$E95),Database!$F$2:$G$65536,2,))</f>
        <v>#REF!</v>
      </c>
      <c r="I95" s="155" t="e">
        <f>IF(ISNUMBER(X95),X95,VLOOKUP(CONCATENATE($B95,"_",$C95,"_",I$2,"_","1000 NAC","_",$E95),Database!$F$2:$G$65536,2,)/VLOOKUP(CONCATENATE($B95,"_",$C95,"_",I$2,"_",$D95,"_",$E95),Database!$F$2:$G$65536,2,))</f>
        <v>#REF!</v>
      </c>
      <c r="J95" s="155" t="e">
        <f>VLOOKUP(CONCATENATE($B95,"_",$C95,"_",J$2,"_","1000 NAC","_",$E95),Database!$F$2:$G$65536,2,)/VLOOKUP(CONCATENATE($B95,"_",$C95,"_",J$2,"_",$D95,"_",$E95),Database!$F$2:$G$65536,2,)</f>
        <v>#REF!</v>
      </c>
      <c r="K95" s="156" t="e">
        <f>VLOOKUP(CONCATENATE($B95,"_",$C95,"_",K$2,"_","1000 NAC","_",$E95),SentData!$F$2:$G$65536,2,)/VLOOKUP(CONCATENATE($B95,"_",$C95,"_",K$2,"_",$D95,"_",$E95),SentData!$F$2:$G$65536,2,)</f>
        <v>#REF!</v>
      </c>
      <c r="L95" s="156" t="e">
        <f>VLOOKUP(CONCATENATE($B95,"_",$C95,"_",L$2,"_","1000 NAC","_",$E95),SentData!$F$2:$G$65536,2,)/VLOOKUP(CONCATENATE($B95,"_",$C95,"_",L$2,"_",$D95,"_",$E95),SentData!$F$2:$G$65536,2,)</f>
        <v>#REF!</v>
      </c>
      <c r="M95" s="157"/>
      <c r="N95" s="158" t="str">
        <f t="shared" si="25"/>
        <v>!!</v>
      </c>
      <c r="O95" s="158" t="str">
        <f t="shared" si="26"/>
        <v>!!</v>
      </c>
      <c r="P95" s="158" t="str">
        <f t="shared" si="27"/>
        <v>!!</v>
      </c>
      <c r="Q95" s="158" t="str">
        <f t="shared" si="28"/>
        <v>!!</v>
      </c>
      <c r="R95" s="158" t="str">
        <f t="shared" si="29"/>
        <v>!!</v>
      </c>
      <c r="S95" s="158" t="str">
        <f t="shared" si="30"/>
        <v>!!</v>
      </c>
      <c r="T95" s="157"/>
      <c r="U95" s="161" t="str">
        <f>IF(ISNUMBER(U93),IF(ISNUMBER(U94),U94/U93,F94/U93),IF(ISNUMBER(U94),U94/F93,""))</f>
        <v/>
      </c>
      <c r="V95" s="161" t="str">
        <f>IF(ISNUMBER(V93),IF(ISNUMBER(V94),V94/V93,G94/V93),IF(ISNUMBER(V94),V94/G93,""))</f>
        <v/>
      </c>
      <c r="W95" s="161" t="str">
        <f>IF(ISNUMBER(W93),IF(ISNUMBER(W94),W94/W93,H94/W93),IF(ISNUMBER(W94),W94/H93,""))</f>
        <v/>
      </c>
      <c r="X95" s="161" t="str">
        <f>IF(ISNUMBER(X93),IF(ISNUMBER(X94),X94/X93,I94/X93),IF(ISNUMBER(X94),X94/I93,""))</f>
        <v/>
      </c>
    </row>
    <row r="96" spans="1:24" x14ac:dyDescent="0.2">
      <c r="A96" s="112" t="s">
        <v>703</v>
      </c>
      <c r="B96" s="112" t="e">
        <f>#REF!</f>
        <v>#REF!</v>
      </c>
      <c r="C96" s="112" t="s">
        <v>708</v>
      </c>
      <c r="D96" s="112" t="s">
        <v>639</v>
      </c>
      <c r="E96" s="113" t="s">
        <v>664</v>
      </c>
      <c r="F96" s="120" t="e">
        <f>IF(ISNUMBER(U96),U96,VLOOKUP(CONCATENATE($B96,"_",$C96,"_",F$2,"_",$D96,"_",$E96),Database!$F$2:$G$65536,2,))</f>
        <v>#REF!</v>
      </c>
      <c r="G96" s="120" t="e">
        <f>IF(ISNUMBER(V96),V96,VLOOKUP(CONCATENATE($B96,"_",$C96,"_",G$2,"_",$D96,"_",$E96),Database!$F$2:$G$65536,2,))</f>
        <v>#REF!</v>
      </c>
      <c r="H96" s="120" t="e">
        <f>IF(ISNUMBER(W96),W96,VLOOKUP(CONCATENATE($B96,"_",$C96,"_",H$2,"_",$D96,"_",$E96),Database!$F$2:$G$65536,2,))</f>
        <v>#REF!</v>
      </c>
      <c r="I96" s="120" t="e">
        <f>IF(ISNUMBER(X96),X96,VLOOKUP(CONCATENATE($B96,"_",$C96,"_",I$2,"_",$D96,"_",$E96),Database!$F$2:$G$65536,2,))</f>
        <v>#REF!</v>
      </c>
      <c r="J96" s="120" t="e">
        <f>VLOOKUP(CONCATENATE($B96,"_",$C96,"_",J$2,"_",$D96,"_",$E96),Database!$F$2:$G$65536,2,)</f>
        <v>#REF!</v>
      </c>
      <c r="K96" s="118" t="e">
        <f>VLOOKUP(CONCATENATE($B96,"_",$C96,"_",K$2,"_",$D96,"_",$E96),SentData!$F$2:$G$65536,2,)</f>
        <v>#REF!</v>
      </c>
      <c r="L96" s="118" t="e">
        <f>VLOOKUP(CONCATENATE($B96,"_",$C96,"_",L$2,"_",$D96,"_",$E96),SentData!$F$2:$G$65536,2,)</f>
        <v>#REF!</v>
      </c>
      <c r="M96" s="114"/>
      <c r="N96" s="115" t="str">
        <f t="shared" si="25"/>
        <v>!!</v>
      </c>
      <c r="O96" s="115" t="str">
        <f t="shared" si="26"/>
        <v>!!</v>
      </c>
      <c r="P96" s="115" t="str">
        <f t="shared" si="27"/>
        <v>!!</v>
      </c>
      <c r="Q96" s="115" t="str">
        <f t="shared" si="28"/>
        <v>!!</v>
      </c>
      <c r="R96" s="115" t="str">
        <f t="shared" si="29"/>
        <v>!!</v>
      </c>
      <c r="S96" s="115" t="str">
        <f t="shared" si="30"/>
        <v>!!</v>
      </c>
      <c r="T96" s="114"/>
    </row>
    <row r="97" spans="1:24" x14ac:dyDescent="0.2">
      <c r="A97" s="112" t="s">
        <v>705</v>
      </c>
      <c r="B97" s="112" t="e">
        <f>#REF!</f>
        <v>#REF!</v>
      </c>
      <c r="C97" s="112" t="s">
        <v>708</v>
      </c>
      <c r="D97" s="112" t="s">
        <v>706</v>
      </c>
      <c r="E97" s="113" t="s">
        <v>664</v>
      </c>
      <c r="F97" s="120" t="e">
        <f>IF(ISNUMBER(U97),U97,VLOOKUP(CONCATENATE($B97,"_",$C97,"_",F$2,"_",$D97,"_",$E97),Database!$F$2:$G$65536,2,))</f>
        <v>#REF!</v>
      </c>
      <c r="G97" s="120" t="e">
        <f>IF(ISNUMBER(V97),V97,VLOOKUP(CONCATENATE($B97,"_",$C97,"_",G$2,"_",$D97,"_",$E97),Database!$F$2:$G$65536,2,))</f>
        <v>#REF!</v>
      </c>
      <c r="H97" s="120" t="e">
        <f>IF(ISNUMBER(W97),W97,VLOOKUP(CONCATENATE($B97,"_",$C97,"_",H$2,"_",$D97,"_",$E97),Database!$F$2:$G$65536,2,))</f>
        <v>#REF!</v>
      </c>
      <c r="I97" s="120" t="e">
        <f>IF(ISNUMBER(X97),X97,VLOOKUP(CONCATENATE($B97,"_",$C97,"_",I$2,"_",$D97,"_",$E97),Database!$F$2:$G$65536,2,))</f>
        <v>#REF!</v>
      </c>
      <c r="J97" s="120" t="e">
        <f>VLOOKUP(CONCATENATE($B97,"_",$C97,"_",J$2,"_",$D97,"_",$E97),Database!$F$2:$G$65536,2,)</f>
        <v>#REF!</v>
      </c>
      <c r="K97" s="118" t="e">
        <f>VLOOKUP(CONCATENATE($B97,"_",$C97,"_",K$2,"_",$D97,"_",$E97),SentData!$F$2:$G$65536,2,)</f>
        <v>#REF!</v>
      </c>
      <c r="L97" s="118" t="e">
        <f>VLOOKUP(CONCATENATE($B97,"_",$C97,"_",L$2,"_",$D97,"_",$E97),SentData!$F$2:$G$65536,2,)</f>
        <v>#REF!</v>
      </c>
      <c r="M97" s="114"/>
      <c r="N97" s="115" t="str">
        <f t="shared" si="25"/>
        <v>!!</v>
      </c>
      <c r="O97" s="115" t="str">
        <f t="shared" si="26"/>
        <v>!!</v>
      </c>
      <c r="P97" s="115" t="str">
        <f t="shared" si="27"/>
        <v>!!</v>
      </c>
      <c r="Q97" s="115" t="str">
        <f t="shared" si="28"/>
        <v>!!</v>
      </c>
      <c r="R97" s="115" t="str">
        <f t="shared" si="29"/>
        <v>!!</v>
      </c>
      <c r="S97" s="115" t="str">
        <f t="shared" si="30"/>
        <v>!!</v>
      </c>
      <c r="T97" s="114"/>
    </row>
    <row r="98" spans="1:24" ht="12.5" x14ac:dyDescent="0.25">
      <c r="A98" s="153" t="s">
        <v>707</v>
      </c>
      <c r="B98" s="153" t="e">
        <f>#REF!</f>
        <v>#REF!</v>
      </c>
      <c r="C98" s="153" t="s">
        <v>708</v>
      </c>
      <c r="D98" s="153" t="s">
        <v>639</v>
      </c>
      <c r="E98" s="154" t="s">
        <v>664</v>
      </c>
      <c r="F98" s="155" t="e">
        <f>IF(ISNUMBER(U98),U98,VLOOKUP(CONCATENATE($B98,"_",$C98,"_",F$2,"_","1000 NAC","_",$E98),Database!$F$2:$G$65536,2,)/VLOOKUP(CONCATENATE($B98,"_",$C98,"_",F$2,"_",$D98,"_",$E98),Database!$F$2:$G$65536,2,))</f>
        <v>#REF!</v>
      </c>
      <c r="G98" s="155" t="e">
        <f>IF(ISNUMBER(V98),V98,VLOOKUP(CONCATENATE($B98,"_",$C98,"_",G$2,"_","1000 NAC","_",$E98),Database!$F$2:$G$65536,2,)/VLOOKUP(CONCATENATE($B98,"_",$C98,"_",G$2,"_",$D98,"_",$E98),Database!$F$2:$G$65536,2,))</f>
        <v>#REF!</v>
      </c>
      <c r="H98" s="155" t="e">
        <f>IF(ISNUMBER(W98),W98,VLOOKUP(CONCATENATE($B98,"_",$C98,"_",H$2,"_","1000 NAC","_",$E98),Database!$F$2:$G$65536,2,)/VLOOKUP(CONCATENATE($B98,"_",$C98,"_",H$2,"_",$D98,"_",$E98),Database!$F$2:$G$65536,2,))</f>
        <v>#REF!</v>
      </c>
      <c r="I98" s="155" t="e">
        <f>IF(ISNUMBER(X98),X98,VLOOKUP(CONCATENATE($B98,"_",$C98,"_",I$2,"_","1000 NAC","_",$E98),Database!$F$2:$G$65536,2,)/VLOOKUP(CONCATENATE($B98,"_",$C98,"_",I$2,"_",$D98,"_",$E98),Database!$F$2:$G$65536,2,))</f>
        <v>#REF!</v>
      </c>
      <c r="J98" s="155" t="e">
        <f>VLOOKUP(CONCATENATE($B98,"_",$C98,"_",J$2,"_","1000 NAC","_",$E98),Database!$F$2:$G$65536,2,)/VLOOKUP(CONCATENATE($B98,"_",$C98,"_",J$2,"_",$D98,"_",$E98),Database!$F$2:$G$65536,2,)</f>
        <v>#REF!</v>
      </c>
      <c r="K98" s="156" t="e">
        <f>VLOOKUP(CONCATENATE($B98,"_",$C98,"_",K$2,"_","1000 NAC","_",$E98),SentData!$F$2:$G$65536,2,)/VLOOKUP(CONCATENATE($B98,"_",$C98,"_",K$2,"_",$D98,"_",$E98),SentData!$F$2:$G$65536,2,)</f>
        <v>#REF!</v>
      </c>
      <c r="L98" s="156" t="e">
        <f>VLOOKUP(CONCATENATE($B98,"_",$C98,"_",L$2,"_","1000 NAC","_",$E98),SentData!$F$2:$G$65536,2,)/VLOOKUP(CONCATENATE($B98,"_",$C98,"_",L$2,"_",$D98,"_",$E98),SentData!$F$2:$G$65536,2,)</f>
        <v>#REF!</v>
      </c>
      <c r="M98" s="157"/>
      <c r="N98" s="158" t="str">
        <f t="shared" si="25"/>
        <v>!!</v>
      </c>
      <c r="O98" s="158" t="str">
        <f t="shared" si="26"/>
        <v>!!</v>
      </c>
      <c r="P98" s="158" t="str">
        <f t="shared" si="27"/>
        <v>!!</v>
      </c>
      <c r="Q98" s="158" t="str">
        <f t="shared" si="28"/>
        <v>!!</v>
      </c>
      <c r="R98" s="158" t="str">
        <f t="shared" si="29"/>
        <v>!!</v>
      </c>
      <c r="S98" s="158" t="str">
        <f t="shared" si="30"/>
        <v>!!</v>
      </c>
      <c r="T98" s="157"/>
      <c r="U98" s="161" t="str">
        <f>IF(ISNUMBER(U96),IF(ISNUMBER(U97),U97/U96,F97/U96),IF(ISNUMBER(U97),U97/F96,""))</f>
        <v/>
      </c>
      <c r="V98" s="161" t="str">
        <f>IF(ISNUMBER(V96),IF(ISNUMBER(V97),V97/V96,G97/V96),IF(ISNUMBER(V97),V97/G96,""))</f>
        <v/>
      </c>
      <c r="W98" s="161" t="str">
        <f>IF(ISNUMBER(W96),IF(ISNUMBER(W97),W97/W96,H97/W96),IF(ISNUMBER(W97),W97/H96,""))</f>
        <v/>
      </c>
      <c r="X98" s="161" t="str">
        <f>IF(ISNUMBER(X96),IF(ISNUMBER(X97),X97/X96,I97/X96),IF(ISNUMBER(X97),X97/I96,""))</f>
        <v/>
      </c>
    </row>
    <row r="99" spans="1:24" x14ac:dyDescent="0.2">
      <c r="A99" s="112" t="s">
        <v>703</v>
      </c>
      <c r="B99" s="112" t="e">
        <f>#REF!</f>
        <v>#REF!</v>
      </c>
      <c r="C99" s="112" t="s">
        <v>704</v>
      </c>
      <c r="D99" s="112" t="s">
        <v>639</v>
      </c>
      <c r="E99" s="113" t="s">
        <v>665</v>
      </c>
      <c r="F99" s="120" t="e">
        <f>IF(ISNUMBER(U99),U99,VLOOKUP(CONCATENATE($B99,"_",$C99,"_",F$2,"_",$D99,"_",$E99),Database!$F$2:$G$65536,2,))</f>
        <v>#REF!</v>
      </c>
      <c r="G99" s="120" t="e">
        <f>IF(ISNUMBER(V99),V99,VLOOKUP(CONCATENATE($B99,"_",$C99,"_",G$2,"_",$D99,"_",$E99),Database!$F$2:$G$65536,2,))</f>
        <v>#REF!</v>
      </c>
      <c r="H99" s="120" t="e">
        <f>IF(ISNUMBER(W99),W99,VLOOKUP(CONCATENATE($B99,"_",$C99,"_",H$2,"_",$D99,"_",$E99),Database!$F$2:$G$65536,2,))</f>
        <v>#REF!</v>
      </c>
      <c r="I99" s="120" t="e">
        <f>IF(ISNUMBER(X99),X99,VLOOKUP(CONCATENATE($B99,"_",$C99,"_",I$2,"_",$D99,"_",$E99),Database!$F$2:$G$65536,2,))</f>
        <v>#REF!</v>
      </c>
      <c r="J99" s="120" t="e">
        <f>VLOOKUP(CONCATENATE($B99,"_",$C99,"_",J$2,"_",$D99,"_",$E99),Database!$F$2:$G$65536,2,)</f>
        <v>#REF!</v>
      </c>
      <c r="K99" s="118" t="e">
        <f>VLOOKUP(CONCATENATE($B99,"_",$C99,"_",K$2,"_",$D99,"_",$E99),SentData!$F$2:$G$65536,2,)</f>
        <v>#REF!</v>
      </c>
      <c r="L99" s="118" t="e">
        <f>VLOOKUP(CONCATENATE($B99,"_",$C99,"_",L$2,"_",$D99,"_",$E99),SentData!$F$2:$G$65536,2,)</f>
        <v>#REF!</v>
      </c>
      <c r="M99" s="114"/>
      <c r="N99" s="115" t="str">
        <f t="shared" si="25"/>
        <v>!!</v>
      </c>
      <c r="O99" s="115" t="str">
        <f t="shared" si="26"/>
        <v>!!</v>
      </c>
      <c r="P99" s="115" t="str">
        <f t="shared" si="27"/>
        <v>!!</v>
      </c>
      <c r="Q99" s="115" t="str">
        <f t="shared" si="28"/>
        <v>!!</v>
      </c>
      <c r="R99" s="115" t="str">
        <f t="shared" si="29"/>
        <v>!!</v>
      </c>
      <c r="S99" s="115" t="str">
        <f t="shared" si="30"/>
        <v>!!</v>
      </c>
      <c r="T99" s="114"/>
    </row>
    <row r="100" spans="1:24" x14ac:dyDescent="0.2">
      <c r="A100" s="112" t="s">
        <v>705</v>
      </c>
      <c r="B100" s="112" t="e">
        <f>#REF!</f>
        <v>#REF!</v>
      </c>
      <c r="C100" s="112" t="s">
        <v>704</v>
      </c>
      <c r="D100" s="112" t="s">
        <v>706</v>
      </c>
      <c r="E100" s="113" t="s">
        <v>665</v>
      </c>
      <c r="F100" s="120" t="e">
        <f>IF(ISNUMBER(U100),U100,VLOOKUP(CONCATENATE($B100,"_",$C100,"_",F$2,"_",$D100,"_",$E100),Database!$F$2:$G$65536,2,))</f>
        <v>#REF!</v>
      </c>
      <c r="G100" s="120" t="e">
        <f>IF(ISNUMBER(V100),V100,VLOOKUP(CONCATENATE($B100,"_",$C100,"_",G$2,"_",$D100,"_",$E100),Database!$F$2:$G$65536,2,))</f>
        <v>#REF!</v>
      </c>
      <c r="H100" s="120" t="e">
        <f>IF(ISNUMBER(W100),W100,VLOOKUP(CONCATENATE($B100,"_",$C100,"_",H$2,"_",$D100,"_",$E100),Database!$F$2:$G$65536,2,))</f>
        <v>#REF!</v>
      </c>
      <c r="I100" s="120" t="e">
        <f>IF(ISNUMBER(X100),X100,VLOOKUP(CONCATENATE($B100,"_",$C100,"_",I$2,"_",$D100,"_",$E100),Database!$F$2:$G$65536,2,))</f>
        <v>#REF!</v>
      </c>
      <c r="J100" s="120" t="e">
        <f>VLOOKUP(CONCATENATE($B100,"_",$C100,"_",J$2,"_",$D100,"_",$E100),Database!$F$2:$G$65536,2,)</f>
        <v>#REF!</v>
      </c>
      <c r="K100" s="118" t="e">
        <f>VLOOKUP(CONCATENATE($B100,"_",$C100,"_",K$2,"_",$D100,"_",$E100),SentData!$F$2:$G$65536,2,)</f>
        <v>#REF!</v>
      </c>
      <c r="L100" s="118" t="e">
        <f>VLOOKUP(CONCATENATE($B100,"_",$C100,"_",L$2,"_",$D100,"_",$E100),SentData!$F$2:$G$65536,2,)</f>
        <v>#REF!</v>
      </c>
      <c r="M100" s="114"/>
      <c r="N100" s="115" t="str">
        <f t="shared" si="25"/>
        <v>!!</v>
      </c>
      <c r="O100" s="115" t="str">
        <f t="shared" si="26"/>
        <v>!!</v>
      </c>
      <c r="P100" s="115" t="str">
        <f t="shared" si="27"/>
        <v>!!</v>
      </c>
      <c r="Q100" s="115" t="str">
        <f t="shared" si="28"/>
        <v>!!</v>
      </c>
      <c r="R100" s="115" t="str">
        <f t="shared" si="29"/>
        <v>!!</v>
      </c>
      <c r="S100" s="115" t="str">
        <f t="shared" si="30"/>
        <v>!!</v>
      </c>
      <c r="T100" s="114"/>
    </row>
    <row r="101" spans="1:24" ht="12.5" x14ac:dyDescent="0.25">
      <c r="A101" s="153" t="s">
        <v>707</v>
      </c>
      <c r="B101" s="153" t="e">
        <f>#REF!</f>
        <v>#REF!</v>
      </c>
      <c r="C101" s="153" t="s">
        <v>704</v>
      </c>
      <c r="D101" s="153" t="s">
        <v>639</v>
      </c>
      <c r="E101" s="154" t="s">
        <v>665</v>
      </c>
      <c r="F101" s="155" t="e">
        <f>IF(ISNUMBER(U101),U101,VLOOKUP(CONCATENATE($B101,"_",$C101,"_",F$2,"_","1000 NAC","_",$E101),Database!$F$2:$G$65536,2,)/VLOOKUP(CONCATENATE($B101,"_",$C101,"_",F$2,"_",$D101,"_",$E101),Database!$F$2:$G$65536,2,))</f>
        <v>#REF!</v>
      </c>
      <c r="G101" s="155" t="e">
        <f>IF(ISNUMBER(V101),V101,VLOOKUP(CONCATENATE($B101,"_",$C101,"_",G$2,"_","1000 NAC","_",$E101),Database!$F$2:$G$65536,2,)/VLOOKUP(CONCATENATE($B101,"_",$C101,"_",G$2,"_",$D101,"_",$E101),Database!$F$2:$G$65536,2,))</f>
        <v>#REF!</v>
      </c>
      <c r="H101" s="155" t="e">
        <f>IF(ISNUMBER(W101),W101,VLOOKUP(CONCATENATE($B101,"_",$C101,"_",H$2,"_","1000 NAC","_",$E101),Database!$F$2:$G$65536,2,)/VLOOKUP(CONCATENATE($B101,"_",$C101,"_",H$2,"_",$D101,"_",$E101),Database!$F$2:$G$65536,2,))</f>
        <v>#REF!</v>
      </c>
      <c r="I101" s="155" t="e">
        <f>IF(ISNUMBER(X101),X101,VLOOKUP(CONCATENATE($B101,"_",$C101,"_",I$2,"_","1000 NAC","_",$E101),Database!$F$2:$G$65536,2,)/VLOOKUP(CONCATENATE($B101,"_",$C101,"_",I$2,"_",$D101,"_",$E101),Database!$F$2:$G$65536,2,))</f>
        <v>#REF!</v>
      </c>
      <c r="J101" s="155" t="e">
        <f>VLOOKUP(CONCATENATE($B101,"_",$C101,"_",J$2,"_","1000 NAC","_",$E101),Database!$F$2:$G$65536,2,)/VLOOKUP(CONCATENATE($B101,"_",$C101,"_",J$2,"_",$D101,"_",$E101),Database!$F$2:$G$65536,2,)</f>
        <v>#REF!</v>
      </c>
      <c r="K101" s="156" t="e">
        <f>VLOOKUP(CONCATENATE($B101,"_",$C101,"_",K$2,"_","1000 NAC","_",$E101),SentData!$F$2:$G$65536,2,)/VLOOKUP(CONCATENATE($B101,"_",$C101,"_",K$2,"_",$D101,"_",$E101),SentData!$F$2:$G$65536,2,)</f>
        <v>#REF!</v>
      </c>
      <c r="L101" s="156" t="e">
        <f>VLOOKUP(CONCATENATE($B101,"_",$C101,"_",L$2,"_","1000 NAC","_",$E101),SentData!$F$2:$G$65536,2,)/VLOOKUP(CONCATENATE($B101,"_",$C101,"_",L$2,"_",$D101,"_",$E101),SentData!$F$2:$G$65536,2,)</f>
        <v>#REF!</v>
      </c>
      <c r="M101" s="157"/>
      <c r="N101" s="158" t="str">
        <f t="shared" si="25"/>
        <v>!!</v>
      </c>
      <c r="O101" s="158" t="str">
        <f t="shared" si="26"/>
        <v>!!</v>
      </c>
      <c r="P101" s="158" t="str">
        <f t="shared" si="27"/>
        <v>!!</v>
      </c>
      <c r="Q101" s="158" t="str">
        <f t="shared" si="28"/>
        <v>!!</v>
      </c>
      <c r="R101" s="158" t="str">
        <f t="shared" si="29"/>
        <v>!!</v>
      </c>
      <c r="S101" s="158" t="str">
        <f t="shared" si="30"/>
        <v>!!</v>
      </c>
      <c r="T101" s="157"/>
      <c r="U101" s="161" t="str">
        <f>IF(ISNUMBER(U99),IF(ISNUMBER(U100),U100/U99,F100/U99),IF(ISNUMBER(U100),U100/F99,""))</f>
        <v/>
      </c>
      <c r="V101" s="161" t="str">
        <f>IF(ISNUMBER(V99),IF(ISNUMBER(V100),V100/V99,G100/V99),IF(ISNUMBER(V100),V100/G99,""))</f>
        <v/>
      </c>
      <c r="W101" s="161" t="str">
        <f>IF(ISNUMBER(W99),IF(ISNUMBER(W100),W100/W99,H100/W99),IF(ISNUMBER(W100),W100/H99,""))</f>
        <v/>
      </c>
      <c r="X101" s="161" t="str">
        <f>IF(ISNUMBER(X99),IF(ISNUMBER(X100),X100/X99,I100/X99),IF(ISNUMBER(X100),X100/I99,""))</f>
        <v/>
      </c>
    </row>
    <row r="102" spans="1:24" x14ac:dyDescent="0.2">
      <c r="A102" s="112" t="s">
        <v>703</v>
      </c>
      <c r="B102" s="112" t="e">
        <f>#REF!</f>
        <v>#REF!</v>
      </c>
      <c r="C102" s="112" t="s">
        <v>708</v>
      </c>
      <c r="D102" s="112" t="s">
        <v>639</v>
      </c>
      <c r="E102" s="113" t="s">
        <v>665</v>
      </c>
      <c r="F102" s="120" t="e">
        <f>IF(ISNUMBER(U102),U102,VLOOKUP(CONCATENATE($B102,"_",$C102,"_",F$2,"_",$D102,"_",$E102),Database!$F$2:$G$65536,2,))</f>
        <v>#REF!</v>
      </c>
      <c r="G102" s="120" t="e">
        <f>IF(ISNUMBER(V102),V102,VLOOKUP(CONCATENATE($B102,"_",$C102,"_",G$2,"_",$D102,"_",$E102),Database!$F$2:$G$65536,2,))</f>
        <v>#REF!</v>
      </c>
      <c r="H102" s="120" t="e">
        <f>IF(ISNUMBER(W102),W102,VLOOKUP(CONCATENATE($B102,"_",$C102,"_",H$2,"_",$D102,"_",$E102),Database!$F$2:$G$65536,2,))</f>
        <v>#REF!</v>
      </c>
      <c r="I102" s="120" t="e">
        <f>IF(ISNUMBER(X102),X102,VLOOKUP(CONCATENATE($B102,"_",$C102,"_",I$2,"_",$D102,"_",$E102),Database!$F$2:$G$65536,2,))</f>
        <v>#REF!</v>
      </c>
      <c r="J102" s="120" t="e">
        <f>VLOOKUP(CONCATENATE($B102,"_",$C102,"_",J$2,"_",$D102,"_",$E102),Database!$F$2:$G$65536,2,)</f>
        <v>#REF!</v>
      </c>
      <c r="K102" s="118" t="e">
        <f>VLOOKUP(CONCATENATE($B102,"_",$C102,"_",K$2,"_",$D102,"_",$E102),SentData!$F$2:$G$65536,2,)</f>
        <v>#REF!</v>
      </c>
      <c r="L102" s="118" t="e">
        <f>VLOOKUP(CONCATENATE($B102,"_",$C102,"_",L$2,"_",$D102,"_",$E102),SentData!$F$2:$G$65536,2,)</f>
        <v>#REF!</v>
      </c>
      <c r="M102" s="114"/>
      <c r="N102" s="115" t="str">
        <f t="shared" si="25"/>
        <v>!!</v>
      </c>
      <c r="O102" s="115" t="str">
        <f t="shared" si="26"/>
        <v>!!</v>
      </c>
      <c r="P102" s="115" t="str">
        <f t="shared" si="27"/>
        <v>!!</v>
      </c>
      <c r="Q102" s="115" t="str">
        <f t="shared" si="28"/>
        <v>!!</v>
      </c>
      <c r="R102" s="115" t="str">
        <f t="shared" si="29"/>
        <v>!!</v>
      </c>
      <c r="S102" s="115" t="str">
        <f t="shared" si="30"/>
        <v>!!</v>
      </c>
      <c r="T102" s="114"/>
    </row>
    <row r="103" spans="1:24" x14ac:dyDescent="0.2">
      <c r="A103" s="112" t="s">
        <v>705</v>
      </c>
      <c r="B103" s="112" t="e">
        <f>#REF!</f>
        <v>#REF!</v>
      </c>
      <c r="C103" s="112" t="s">
        <v>708</v>
      </c>
      <c r="D103" s="112" t="s">
        <v>706</v>
      </c>
      <c r="E103" s="113" t="s">
        <v>665</v>
      </c>
      <c r="F103" s="120" t="e">
        <f>IF(ISNUMBER(U103),U103,VLOOKUP(CONCATENATE($B103,"_",$C103,"_",F$2,"_",$D103,"_",$E103),Database!$F$2:$G$65536,2,))</f>
        <v>#REF!</v>
      </c>
      <c r="G103" s="120" t="e">
        <f>IF(ISNUMBER(V103),V103,VLOOKUP(CONCATENATE($B103,"_",$C103,"_",G$2,"_",$D103,"_",$E103),Database!$F$2:$G$65536,2,))</f>
        <v>#REF!</v>
      </c>
      <c r="H103" s="120" t="e">
        <f>IF(ISNUMBER(W103),W103,VLOOKUP(CONCATENATE($B103,"_",$C103,"_",H$2,"_",$D103,"_",$E103),Database!$F$2:$G$65536,2,))</f>
        <v>#REF!</v>
      </c>
      <c r="I103" s="120" t="e">
        <f>IF(ISNUMBER(X103),X103,VLOOKUP(CONCATENATE($B103,"_",$C103,"_",I$2,"_",$D103,"_",$E103),Database!$F$2:$G$65536,2,))</f>
        <v>#REF!</v>
      </c>
      <c r="J103" s="120" t="e">
        <f>VLOOKUP(CONCATENATE($B103,"_",$C103,"_",J$2,"_",$D103,"_",$E103),Database!$F$2:$G$65536,2,)</f>
        <v>#REF!</v>
      </c>
      <c r="K103" s="118" t="e">
        <f>VLOOKUP(CONCATENATE($B103,"_",$C103,"_",K$2,"_",$D103,"_",$E103),SentData!$F$2:$G$65536,2,)</f>
        <v>#REF!</v>
      </c>
      <c r="L103" s="118" t="e">
        <f>VLOOKUP(CONCATENATE($B103,"_",$C103,"_",L$2,"_",$D103,"_",$E103),SentData!$F$2:$G$65536,2,)</f>
        <v>#REF!</v>
      </c>
      <c r="M103" s="114"/>
      <c r="N103" s="115" t="str">
        <f t="shared" si="25"/>
        <v>!!</v>
      </c>
      <c r="O103" s="115" t="str">
        <f t="shared" si="26"/>
        <v>!!</v>
      </c>
      <c r="P103" s="115" t="str">
        <f t="shared" si="27"/>
        <v>!!</v>
      </c>
      <c r="Q103" s="115" t="str">
        <f t="shared" si="28"/>
        <v>!!</v>
      </c>
      <c r="R103" s="115" t="str">
        <f t="shared" si="29"/>
        <v>!!</v>
      </c>
      <c r="S103" s="115" t="str">
        <f t="shared" si="30"/>
        <v>!!</v>
      </c>
      <c r="T103" s="114"/>
    </row>
    <row r="104" spans="1:24" ht="12.5" x14ac:dyDescent="0.25">
      <c r="A104" s="153" t="s">
        <v>707</v>
      </c>
      <c r="B104" s="153" t="e">
        <f>#REF!</f>
        <v>#REF!</v>
      </c>
      <c r="C104" s="153" t="s">
        <v>708</v>
      </c>
      <c r="D104" s="153" t="s">
        <v>639</v>
      </c>
      <c r="E104" s="154" t="s">
        <v>665</v>
      </c>
      <c r="F104" s="155" t="e">
        <f>IF(ISNUMBER(U104),U104,VLOOKUP(CONCATENATE($B104,"_",$C104,"_",F$2,"_","1000 NAC","_",$E104),Database!$F$2:$G$65536,2,)/VLOOKUP(CONCATENATE($B104,"_",$C104,"_",F$2,"_",$D104,"_",$E104),Database!$F$2:$G$65536,2,))</f>
        <v>#REF!</v>
      </c>
      <c r="G104" s="155" t="e">
        <f>IF(ISNUMBER(V104),V104,VLOOKUP(CONCATENATE($B104,"_",$C104,"_",G$2,"_","1000 NAC","_",$E104),Database!$F$2:$G$65536,2,)/VLOOKUP(CONCATENATE($B104,"_",$C104,"_",G$2,"_",$D104,"_",$E104),Database!$F$2:$G$65536,2,))</f>
        <v>#REF!</v>
      </c>
      <c r="H104" s="155" t="e">
        <f>IF(ISNUMBER(W104),W104,VLOOKUP(CONCATENATE($B104,"_",$C104,"_",H$2,"_","1000 NAC","_",$E104),Database!$F$2:$G$65536,2,)/VLOOKUP(CONCATENATE($B104,"_",$C104,"_",H$2,"_",$D104,"_",$E104),Database!$F$2:$G$65536,2,))</f>
        <v>#REF!</v>
      </c>
      <c r="I104" s="155" t="e">
        <f>IF(ISNUMBER(X104),X104,VLOOKUP(CONCATENATE($B104,"_",$C104,"_",I$2,"_","1000 NAC","_",$E104),Database!$F$2:$G$65536,2,)/VLOOKUP(CONCATENATE($B104,"_",$C104,"_",I$2,"_",$D104,"_",$E104),Database!$F$2:$G$65536,2,))</f>
        <v>#REF!</v>
      </c>
      <c r="J104" s="155" t="e">
        <f>VLOOKUP(CONCATENATE($B104,"_",$C104,"_",J$2,"_","1000 NAC","_",$E104),Database!$F$2:$G$65536,2,)/VLOOKUP(CONCATENATE($B104,"_",$C104,"_",J$2,"_",$D104,"_",$E104),Database!$F$2:$G$65536,2,)</f>
        <v>#REF!</v>
      </c>
      <c r="K104" s="156" t="e">
        <f>VLOOKUP(CONCATENATE($B104,"_",$C104,"_",K$2,"_","1000 NAC","_",$E104),SentData!$F$2:$G$65536,2,)/VLOOKUP(CONCATENATE($B104,"_",$C104,"_",K$2,"_",$D104,"_",$E104),SentData!$F$2:$G$65536,2,)</f>
        <v>#REF!</v>
      </c>
      <c r="L104" s="156" t="e">
        <f>VLOOKUP(CONCATENATE($B104,"_",$C104,"_",L$2,"_","1000 NAC","_",$E104),SentData!$F$2:$G$65536,2,)/VLOOKUP(CONCATENATE($B104,"_",$C104,"_",L$2,"_",$D104,"_",$E104),SentData!$F$2:$G$65536,2,)</f>
        <v>#REF!</v>
      </c>
      <c r="M104" s="157"/>
      <c r="N104" s="158" t="str">
        <f t="shared" si="25"/>
        <v>!!</v>
      </c>
      <c r="O104" s="158" t="str">
        <f t="shared" si="26"/>
        <v>!!</v>
      </c>
      <c r="P104" s="158" t="str">
        <f t="shared" si="27"/>
        <v>!!</v>
      </c>
      <c r="Q104" s="158" t="str">
        <f t="shared" si="28"/>
        <v>!!</v>
      </c>
      <c r="R104" s="158" t="str">
        <f t="shared" si="29"/>
        <v>!!</v>
      </c>
      <c r="S104" s="158" t="str">
        <f t="shared" si="30"/>
        <v>!!</v>
      </c>
      <c r="T104" s="157"/>
      <c r="U104" s="161" t="str">
        <f>IF(ISNUMBER(U102),IF(ISNUMBER(U103),U103/U102,F103/U102),IF(ISNUMBER(U103),U103/F102,""))</f>
        <v/>
      </c>
      <c r="V104" s="161" t="str">
        <f>IF(ISNUMBER(V102),IF(ISNUMBER(V103),V103/V102,G103/V102),IF(ISNUMBER(V103),V103/G102,""))</f>
        <v/>
      </c>
      <c r="W104" s="161" t="str">
        <f>IF(ISNUMBER(W102),IF(ISNUMBER(W103),W103/W102,H103/W102),IF(ISNUMBER(W103),W103/H102,""))</f>
        <v/>
      </c>
      <c r="X104" s="161" t="str">
        <f>IF(ISNUMBER(X102),IF(ISNUMBER(X103),X103/X102,I103/X102),IF(ISNUMBER(X103),X103/I102,""))</f>
        <v/>
      </c>
    </row>
    <row r="105" spans="1:24" x14ac:dyDescent="0.2">
      <c r="A105" s="112" t="s">
        <v>703</v>
      </c>
      <c r="B105" s="112" t="e">
        <f>#REF!</f>
        <v>#REF!</v>
      </c>
      <c r="C105" s="112" t="s">
        <v>704</v>
      </c>
      <c r="D105" s="112" t="s">
        <v>639</v>
      </c>
      <c r="E105" s="113">
        <v>6</v>
      </c>
      <c r="F105" s="120" t="e">
        <f>IF(ISNUMBER(U105),U105,VLOOKUP(CONCATENATE($B105,"_",$C105,"_",F$2,"_",$D105,"_",$E105),Database!$F$2:$G$65536,2,))</f>
        <v>#REF!</v>
      </c>
      <c r="G105" s="120" t="e">
        <f>IF(ISNUMBER(V105),V105,VLOOKUP(CONCATENATE($B105,"_",$C105,"_",G$2,"_",$D105,"_",$E105),Database!$F$2:$G$65536,2,))</f>
        <v>#REF!</v>
      </c>
      <c r="H105" s="120" t="e">
        <f>IF(ISNUMBER(W105),W105,VLOOKUP(CONCATENATE($B105,"_",$C105,"_",H$2,"_",$D105,"_",$E105),Database!$F$2:$G$65536,2,))</f>
        <v>#REF!</v>
      </c>
      <c r="I105" s="120" t="e">
        <f>IF(ISNUMBER(X105),X105,VLOOKUP(CONCATENATE($B105,"_",$C105,"_",I$2,"_",$D105,"_",$E105),Database!$F$2:$G$65536,2,))</f>
        <v>#REF!</v>
      </c>
      <c r="J105" s="120" t="e">
        <f>VLOOKUP(CONCATENATE($B105,"_",$C105,"_",J$2,"_",$D105,"_",$E105),Database!$F$2:$G$65536,2,)</f>
        <v>#REF!</v>
      </c>
      <c r="K105" s="118" t="e">
        <f>VLOOKUP(CONCATENATE($B105,"_",$C105,"_",K$2,"_",$D105,"_",$E105),SentData!$F$2:$G$65536,2,)</f>
        <v>#REF!</v>
      </c>
      <c r="L105" s="118" t="e">
        <f>VLOOKUP(CONCATENATE($B105,"_",$C105,"_",L$2,"_",$D105,"_",$E105),SentData!$F$2:$G$65536,2,)</f>
        <v>#REF!</v>
      </c>
      <c r="M105" s="114"/>
      <c r="N105" s="115" t="str">
        <f t="shared" si="25"/>
        <v>!!</v>
      </c>
      <c r="O105" s="115" t="str">
        <f t="shared" si="26"/>
        <v>!!</v>
      </c>
      <c r="P105" s="115" t="str">
        <f t="shared" si="27"/>
        <v>!!</v>
      </c>
      <c r="Q105" s="115" t="str">
        <f t="shared" si="28"/>
        <v>!!</v>
      </c>
      <c r="R105" s="115" t="str">
        <f t="shared" si="29"/>
        <v>!!</v>
      </c>
      <c r="S105" s="115" t="str">
        <f t="shared" si="30"/>
        <v>!!</v>
      </c>
      <c r="T105" s="114"/>
    </row>
    <row r="106" spans="1:24" x14ac:dyDescent="0.2">
      <c r="A106" s="112" t="s">
        <v>705</v>
      </c>
      <c r="B106" s="112" t="e">
        <f>#REF!</f>
        <v>#REF!</v>
      </c>
      <c r="C106" s="112" t="s">
        <v>704</v>
      </c>
      <c r="D106" s="112" t="s">
        <v>706</v>
      </c>
      <c r="E106" s="113">
        <v>6</v>
      </c>
      <c r="F106" s="120" t="e">
        <f>IF(ISNUMBER(U106),U106,VLOOKUP(CONCATENATE($B106,"_",$C106,"_",F$2,"_",$D106,"_",$E106),Database!$F$2:$G$65536,2,))</f>
        <v>#REF!</v>
      </c>
      <c r="G106" s="120" t="e">
        <f>IF(ISNUMBER(V106),V106,VLOOKUP(CONCATENATE($B106,"_",$C106,"_",G$2,"_",$D106,"_",$E106),Database!$F$2:$G$65536,2,))</f>
        <v>#REF!</v>
      </c>
      <c r="H106" s="120" t="e">
        <f>IF(ISNUMBER(W106),W106,VLOOKUP(CONCATENATE($B106,"_",$C106,"_",H$2,"_",$D106,"_",$E106),Database!$F$2:$G$65536,2,))</f>
        <v>#REF!</v>
      </c>
      <c r="I106" s="120" t="e">
        <f>IF(ISNUMBER(X106),X106,VLOOKUP(CONCATENATE($B106,"_",$C106,"_",I$2,"_",$D106,"_",$E106),Database!$F$2:$G$65536,2,))</f>
        <v>#REF!</v>
      </c>
      <c r="J106" s="120" t="e">
        <f>VLOOKUP(CONCATENATE($B106,"_",$C106,"_",J$2,"_",$D106,"_",$E106),Database!$F$2:$G$65536,2,)</f>
        <v>#REF!</v>
      </c>
      <c r="K106" s="118" t="e">
        <f>VLOOKUP(CONCATENATE($B106,"_",$C106,"_",K$2,"_",$D106,"_",$E106),SentData!$F$2:$G$65536,2,)</f>
        <v>#REF!</v>
      </c>
      <c r="L106" s="118" t="e">
        <f>VLOOKUP(CONCATENATE($B106,"_",$C106,"_",L$2,"_",$D106,"_",$E106),SentData!$F$2:$G$65536,2,)</f>
        <v>#REF!</v>
      </c>
      <c r="M106" s="114"/>
      <c r="N106" s="115" t="str">
        <f t="shared" si="25"/>
        <v>!!</v>
      </c>
      <c r="O106" s="115" t="str">
        <f t="shared" si="26"/>
        <v>!!</v>
      </c>
      <c r="P106" s="115" t="str">
        <f t="shared" si="27"/>
        <v>!!</v>
      </c>
      <c r="Q106" s="115" t="str">
        <f t="shared" si="28"/>
        <v>!!</v>
      </c>
      <c r="R106" s="115" t="str">
        <f t="shared" si="29"/>
        <v>!!</v>
      </c>
      <c r="S106" s="115" t="str">
        <f t="shared" si="30"/>
        <v>!!</v>
      </c>
      <c r="T106" s="114"/>
    </row>
    <row r="107" spans="1:24" ht="12.5" x14ac:dyDescent="0.25">
      <c r="A107" s="153" t="s">
        <v>707</v>
      </c>
      <c r="B107" s="153" t="e">
        <f>#REF!</f>
        <v>#REF!</v>
      </c>
      <c r="C107" s="153" t="s">
        <v>704</v>
      </c>
      <c r="D107" s="153" t="s">
        <v>639</v>
      </c>
      <c r="E107" s="154">
        <v>6</v>
      </c>
      <c r="F107" s="155" t="e">
        <f>IF(ISNUMBER(U107),U107,VLOOKUP(CONCATENATE($B107,"_",$C107,"_",F$2,"_","1000 NAC","_",$E107),Database!$F$2:$G$65536,2,)/VLOOKUP(CONCATENATE($B107,"_",$C107,"_",F$2,"_",$D107,"_",$E107),Database!$F$2:$G$65536,2,))</f>
        <v>#REF!</v>
      </c>
      <c r="G107" s="155" t="e">
        <f>IF(ISNUMBER(V107),V107,VLOOKUP(CONCATENATE($B107,"_",$C107,"_",G$2,"_","1000 NAC","_",$E107),Database!$F$2:$G$65536,2,)/VLOOKUP(CONCATENATE($B107,"_",$C107,"_",G$2,"_",$D107,"_",$E107),Database!$F$2:$G$65536,2,))</f>
        <v>#REF!</v>
      </c>
      <c r="H107" s="155" t="e">
        <f>IF(ISNUMBER(W107),W107,VLOOKUP(CONCATENATE($B107,"_",$C107,"_",H$2,"_","1000 NAC","_",$E107),Database!$F$2:$G$65536,2,)/VLOOKUP(CONCATENATE($B107,"_",$C107,"_",H$2,"_",$D107,"_",$E107),Database!$F$2:$G$65536,2,))</f>
        <v>#REF!</v>
      </c>
      <c r="I107" s="155" t="e">
        <f>IF(ISNUMBER(X107),X107,VLOOKUP(CONCATENATE($B107,"_",$C107,"_",I$2,"_","1000 NAC","_",$E107),Database!$F$2:$G$65536,2,)/VLOOKUP(CONCATENATE($B107,"_",$C107,"_",I$2,"_",$D107,"_",$E107),Database!$F$2:$G$65536,2,))</f>
        <v>#REF!</v>
      </c>
      <c r="J107" s="155" t="e">
        <f>VLOOKUP(CONCATENATE($B107,"_",$C107,"_",J$2,"_","1000 NAC","_",$E107),Database!$F$2:$G$65536,2,)/VLOOKUP(CONCATENATE($B107,"_",$C107,"_",J$2,"_",$D107,"_",$E107),Database!$F$2:$G$65536,2,)</f>
        <v>#REF!</v>
      </c>
      <c r="K107" s="156" t="e">
        <f>VLOOKUP(CONCATENATE($B107,"_",$C107,"_",K$2,"_","1000 NAC","_",$E107),SentData!$F$2:$G$65536,2,)/VLOOKUP(CONCATENATE($B107,"_",$C107,"_",K$2,"_",$D107,"_",$E107),SentData!$F$2:$G$65536,2,)</f>
        <v>#REF!</v>
      </c>
      <c r="L107" s="156" t="e">
        <f>VLOOKUP(CONCATENATE($B107,"_",$C107,"_",L$2,"_","1000 NAC","_",$E107),SentData!$F$2:$G$65536,2,)/VLOOKUP(CONCATENATE($B107,"_",$C107,"_",L$2,"_",$D107,"_",$E107),SentData!$F$2:$G$65536,2,)</f>
        <v>#REF!</v>
      </c>
      <c r="M107" s="157"/>
      <c r="N107" s="158" t="str">
        <f t="shared" si="25"/>
        <v>!!</v>
      </c>
      <c r="O107" s="158" t="str">
        <f t="shared" si="26"/>
        <v>!!</v>
      </c>
      <c r="P107" s="158" t="str">
        <f t="shared" si="27"/>
        <v>!!</v>
      </c>
      <c r="Q107" s="158" t="str">
        <f t="shared" si="28"/>
        <v>!!</v>
      </c>
      <c r="R107" s="158" t="str">
        <f t="shared" si="29"/>
        <v>!!</v>
      </c>
      <c r="S107" s="158" t="str">
        <f t="shared" si="30"/>
        <v>!!</v>
      </c>
      <c r="T107" s="157"/>
      <c r="U107" s="161" t="str">
        <f>IF(ISNUMBER(U105),IF(ISNUMBER(U106),U106/U105,F106/U105),IF(ISNUMBER(U106),U106/F105,""))</f>
        <v/>
      </c>
      <c r="V107" s="161" t="str">
        <f>IF(ISNUMBER(V105),IF(ISNUMBER(V106),V106/V105,G106/V105),IF(ISNUMBER(V106),V106/G105,""))</f>
        <v/>
      </c>
      <c r="W107" s="161" t="str">
        <f>IF(ISNUMBER(W105),IF(ISNUMBER(W106),W106/W105,H106/W105),IF(ISNUMBER(W106),W106/H105,""))</f>
        <v/>
      </c>
      <c r="X107" s="161" t="str">
        <f>IF(ISNUMBER(X105),IF(ISNUMBER(X106),X106/X105,I106/X105),IF(ISNUMBER(X106),X106/I105,""))</f>
        <v/>
      </c>
    </row>
    <row r="108" spans="1:24" x14ac:dyDescent="0.2">
      <c r="A108" s="112" t="s">
        <v>703</v>
      </c>
      <c r="B108" s="112" t="e">
        <f>#REF!</f>
        <v>#REF!</v>
      </c>
      <c r="C108" s="112" t="s">
        <v>708</v>
      </c>
      <c r="D108" s="112" t="s">
        <v>639</v>
      </c>
      <c r="E108" s="113">
        <v>6</v>
      </c>
      <c r="F108" s="120" t="e">
        <f>IF(ISNUMBER(U108),U108,VLOOKUP(CONCATENATE($B108,"_",$C108,"_",F$2,"_",$D108,"_",$E108),Database!$F$2:$G$65536,2,))</f>
        <v>#REF!</v>
      </c>
      <c r="G108" s="120" t="e">
        <f>IF(ISNUMBER(V108),V108,VLOOKUP(CONCATENATE($B108,"_",$C108,"_",G$2,"_",$D108,"_",$E108),Database!$F$2:$G$65536,2,))</f>
        <v>#REF!</v>
      </c>
      <c r="H108" s="120" t="e">
        <f>IF(ISNUMBER(W108),W108,VLOOKUP(CONCATENATE($B108,"_",$C108,"_",H$2,"_",$D108,"_",$E108),Database!$F$2:$G$65536,2,))</f>
        <v>#REF!</v>
      </c>
      <c r="I108" s="120" t="e">
        <f>IF(ISNUMBER(X108),X108,VLOOKUP(CONCATENATE($B108,"_",$C108,"_",I$2,"_",$D108,"_",$E108),Database!$F$2:$G$65536,2,))</f>
        <v>#REF!</v>
      </c>
      <c r="J108" s="120" t="e">
        <f>VLOOKUP(CONCATENATE($B108,"_",$C108,"_",J$2,"_",$D108,"_",$E108),Database!$F$2:$G$65536,2,)</f>
        <v>#REF!</v>
      </c>
      <c r="K108" s="118" t="e">
        <f>VLOOKUP(CONCATENATE($B108,"_",$C108,"_",K$2,"_",$D108,"_",$E108),SentData!$F$2:$G$65536,2,)</f>
        <v>#REF!</v>
      </c>
      <c r="L108" s="118" t="e">
        <f>VLOOKUP(CONCATENATE($B108,"_",$C108,"_",L$2,"_",$D108,"_",$E108),SentData!$F$2:$G$65536,2,)</f>
        <v>#REF!</v>
      </c>
      <c r="M108" s="114"/>
      <c r="N108" s="115" t="str">
        <f t="shared" si="25"/>
        <v>!!</v>
      </c>
      <c r="O108" s="115" t="str">
        <f t="shared" si="26"/>
        <v>!!</v>
      </c>
      <c r="P108" s="115" t="str">
        <f t="shared" si="27"/>
        <v>!!</v>
      </c>
      <c r="Q108" s="115" t="str">
        <f t="shared" si="28"/>
        <v>!!</v>
      </c>
      <c r="R108" s="115" t="str">
        <f t="shared" si="29"/>
        <v>!!</v>
      </c>
      <c r="S108" s="115" t="str">
        <f t="shared" si="30"/>
        <v>!!</v>
      </c>
      <c r="T108" s="114"/>
    </row>
    <row r="109" spans="1:24" x14ac:dyDescent="0.2">
      <c r="A109" s="112" t="s">
        <v>705</v>
      </c>
      <c r="B109" s="112" t="e">
        <f>#REF!</f>
        <v>#REF!</v>
      </c>
      <c r="C109" s="112" t="s">
        <v>708</v>
      </c>
      <c r="D109" s="112" t="s">
        <v>706</v>
      </c>
      <c r="E109" s="113">
        <v>6</v>
      </c>
      <c r="F109" s="120" t="e">
        <f>IF(ISNUMBER(U109),U109,VLOOKUP(CONCATENATE($B109,"_",$C109,"_",F$2,"_",$D109,"_",$E109),Database!$F$2:$G$65536,2,))</f>
        <v>#REF!</v>
      </c>
      <c r="G109" s="120" t="e">
        <f>IF(ISNUMBER(V109),V109,VLOOKUP(CONCATENATE($B109,"_",$C109,"_",G$2,"_",$D109,"_",$E109),Database!$F$2:$G$65536,2,))</f>
        <v>#REF!</v>
      </c>
      <c r="H109" s="120" t="e">
        <f>IF(ISNUMBER(W109),W109,VLOOKUP(CONCATENATE($B109,"_",$C109,"_",H$2,"_",$D109,"_",$E109),Database!$F$2:$G$65536,2,))</f>
        <v>#REF!</v>
      </c>
      <c r="I109" s="120" t="e">
        <f>IF(ISNUMBER(X109),X109,VLOOKUP(CONCATENATE($B109,"_",$C109,"_",I$2,"_",$D109,"_",$E109),Database!$F$2:$G$65536,2,))</f>
        <v>#REF!</v>
      </c>
      <c r="J109" s="120" t="e">
        <f>VLOOKUP(CONCATENATE($B109,"_",$C109,"_",J$2,"_",$D109,"_",$E109),Database!$F$2:$G$65536,2,)</f>
        <v>#REF!</v>
      </c>
      <c r="K109" s="118" t="e">
        <f>VLOOKUP(CONCATENATE($B109,"_",$C109,"_",K$2,"_",$D109,"_",$E109),SentData!$F$2:$G$65536,2,)</f>
        <v>#REF!</v>
      </c>
      <c r="L109" s="118" t="e">
        <f>VLOOKUP(CONCATENATE($B109,"_",$C109,"_",L$2,"_",$D109,"_",$E109),SentData!$F$2:$G$65536,2,)</f>
        <v>#REF!</v>
      </c>
      <c r="M109" s="114"/>
      <c r="N109" s="115" t="str">
        <f t="shared" si="25"/>
        <v>!!</v>
      </c>
      <c r="O109" s="115" t="str">
        <f t="shared" si="26"/>
        <v>!!</v>
      </c>
      <c r="P109" s="115" t="str">
        <f t="shared" si="27"/>
        <v>!!</v>
      </c>
      <c r="Q109" s="115" t="str">
        <f t="shared" si="28"/>
        <v>!!</v>
      </c>
      <c r="R109" s="115" t="str">
        <f t="shared" si="29"/>
        <v>!!</v>
      </c>
      <c r="S109" s="115" t="str">
        <f t="shared" si="30"/>
        <v>!!</v>
      </c>
      <c r="T109" s="114"/>
    </row>
    <row r="110" spans="1:24" ht="12.5" x14ac:dyDescent="0.25">
      <c r="A110" s="153" t="s">
        <v>707</v>
      </c>
      <c r="B110" s="153" t="e">
        <f>#REF!</f>
        <v>#REF!</v>
      </c>
      <c r="C110" s="153" t="s">
        <v>708</v>
      </c>
      <c r="D110" s="153" t="s">
        <v>639</v>
      </c>
      <c r="E110" s="154">
        <v>6</v>
      </c>
      <c r="F110" s="155" t="e">
        <f>IF(ISNUMBER(U110),U110,VLOOKUP(CONCATENATE($B110,"_",$C110,"_",F$2,"_","1000 NAC","_",$E110),Database!$F$2:$G$65536,2,)/VLOOKUP(CONCATENATE($B110,"_",$C110,"_",F$2,"_",$D110,"_",$E110),Database!$F$2:$G$65536,2,))</f>
        <v>#REF!</v>
      </c>
      <c r="G110" s="155" t="e">
        <f>IF(ISNUMBER(V110),V110,VLOOKUP(CONCATENATE($B110,"_",$C110,"_",G$2,"_","1000 NAC","_",$E110),Database!$F$2:$G$65536,2,)/VLOOKUP(CONCATENATE($B110,"_",$C110,"_",G$2,"_",$D110,"_",$E110),Database!$F$2:$G$65536,2,))</f>
        <v>#REF!</v>
      </c>
      <c r="H110" s="155" t="e">
        <f>IF(ISNUMBER(W110),W110,VLOOKUP(CONCATENATE($B110,"_",$C110,"_",H$2,"_","1000 NAC","_",$E110),Database!$F$2:$G$65536,2,)/VLOOKUP(CONCATENATE($B110,"_",$C110,"_",H$2,"_",$D110,"_",$E110),Database!$F$2:$G$65536,2,))</f>
        <v>#REF!</v>
      </c>
      <c r="I110" s="155" t="e">
        <f>IF(ISNUMBER(X110),X110,VLOOKUP(CONCATENATE($B110,"_",$C110,"_",I$2,"_","1000 NAC","_",$E110),Database!$F$2:$G$65536,2,)/VLOOKUP(CONCATENATE($B110,"_",$C110,"_",I$2,"_",$D110,"_",$E110),Database!$F$2:$G$65536,2,))</f>
        <v>#REF!</v>
      </c>
      <c r="J110" s="155" t="e">
        <f>VLOOKUP(CONCATENATE($B110,"_",$C110,"_",J$2,"_","1000 NAC","_",$E110),Database!$F$2:$G$65536,2,)/VLOOKUP(CONCATENATE($B110,"_",$C110,"_",J$2,"_",$D110,"_",$E110),Database!$F$2:$G$65536,2,)</f>
        <v>#REF!</v>
      </c>
      <c r="K110" s="156" t="e">
        <f>VLOOKUP(CONCATENATE($B110,"_",$C110,"_",K$2,"_","1000 NAC","_",$E110),SentData!$F$2:$G$65536,2,)/VLOOKUP(CONCATENATE($B110,"_",$C110,"_",K$2,"_",$D110,"_",$E110),SentData!$F$2:$G$65536,2,)</f>
        <v>#REF!</v>
      </c>
      <c r="L110" s="156" t="e">
        <f>VLOOKUP(CONCATENATE($B110,"_",$C110,"_",L$2,"_","1000 NAC","_",$E110),SentData!$F$2:$G$65536,2,)/VLOOKUP(CONCATENATE($B110,"_",$C110,"_",L$2,"_",$D110,"_",$E110),SentData!$F$2:$G$65536,2,)</f>
        <v>#REF!</v>
      </c>
      <c r="M110" s="157"/>
      <c r="N110" s="158" t="str">
        <f t="shared" si="25"/>
        <v>!!</v>
      </c>
      <c r="O110" s="158" t="str">
        <f t="shared" si="26"/>
        <v>!!</v>
      </c>
      <c r="P110" s="158" t="str">
        <f t="shared" si="27"/>
        <v>!!</v>
      </c>
      <c r="Q110" s="158" t="str">
        <f t="shared" si="28"/>
        <v>!!</v>
      </c>
      <c r="R110" s="158" t="str">
        <f t="shared" si="29"/>
        <v>!!</v>
      </c>
      <c r="S110" s="158" t="str">
        <f t="shared" si="30"/>
        <v>!!</v>
      </c>
      <c r="T110" s="157"/>
      <c r="U110" s="161" t="str">
        <f>IF(ISNUMBER(U108),IF(ISNUMBER(U109),U109/U108,F109/U108),IF(ISNUMBER(U109),U109/F108,""))</f>
        <v/>
      </c>
      <c r="V110" s="161" t="str">
        <f>IF(ISNUMBER(V108),IF(ISNUMBER(V109),V109/V108,G109/V108),IF(ISNUMBER(V109),V109/G108,""))</f>
        <v/>
      </c>
      <c r="W110" s="161" t="str">
        <f>IF(ISNUMBER(W108),IF(ISNUMBER(W109),W109/W108,H109/W108),IF(ISNUMBER(W109),W109/H108,""))</f>
        <v/>
      </c>
      <c r="X110" s="161" t="str">
        <f>IF(ISNUMBER(X108),IF(ISNUMBER(X109),X109/X108,I109/X108),IF(ISNUMBER(X109),X109/I108,""))</f>
        <v/>
      </c>
    </row>
    <row r="111" spans="1:24" x14ac:dyDescent="0.2">
      <c r="A111" s="112" t="s">
        <v>703</v>
      </c>
      <c r="B111" s="112" t="e">
        <f>#REF!</f>
        <v>#REF!</v>
      </c>
      <c r="C111" s="112" t="s">
        <v>704</v>
      </c>
      <c r="D111" s="112" t="s">
        <v>639</v>
      </c>
      <c r="E111" s="113" t="s">
        <v>666</v>
      </c>
      <c r="F111" s="120" t="e">
        <f>IF(ISNUMBER(U111),U111,VLOOKUP(CONCATENATE($B111,"_",$C111,"_",F$2,"_",$D111,"_",$E111),Database!$F$2:$G$65536,2,))</f>
        <v>#REF!</v>
      </c>
      <c r="G111" s="120" t="e">
        <f>IF(ISNUMBER(V111),V111,VLOOKUP(CONCATENATE($B111,"_",$C111,"_",G$2,"_",$D111,"_",$E111),Database!$F$2:$G$65536,2,))</f>
        <v>#REF!</v>
      </c>
      <c r="H111" s="120" t="e">
        <f>IF(ISNUMBER(W111),W111,VLOOKUP(CONCATENATE($B111,"_",$C111,"_",H$2,"_",$D111,"_",$E111),Database!$F$2:$G$65536,2,))</f>
        <v>#REF!</v>
      </c>
      <c r="I111" s="120" t="e">
        <f>IF(ISNUMBER(X111),X111,VLOOKUP(CONCATENATE($B111,"_",$C111,"_",I$2,"_",$D111,"_",$E111),Database!$F$2:$G$65536,2,))</f>
        <v>#REF!</v>
      </c>
      <c r="J111" s="120" t="e">
        <f>VLOOKUP(CONCATENATE($B111,"_",$C111,"_",J$2,"_",$D111,"_",$E111),Database!$F$2:$G$65536,2,)</f>
        <v>#REF!</v>
      </c>
      <c r="K111" s="118" t="e">
        <f>VLOOKUP(CONCATENATE($B111,"_",$C111,"_",K$2,"_",$D111,"_",$E111),SentData!$F$2:$G$65536,2,)</f>
        <v>#REF!</v>
      </c>
      <c r="L111" s="118" t="e">
        <f>VLOOKUP(CONCATENATE($B111,"_",$C111,"_",L$2,"_",$D111,"_",$E111),SentData!$F$2:$G$65536,2,)</f>
        <v>#REF!</v>
      </c>
      <c r="M111" s="114"/>
      <c r="N111" s="115" t="str">
        <f t="shared" ref="N111:N122" si="31">IF(OR(ISERROR(F111),ISERROR(G111)),"!!",IF(F111=0,"!!",G111/F111))</f>
        <v>!!</v>
      </c>
      <c r="O111" s="115" t="str">
        <f t="shared" ref="O111:O122" si="32">IF(OR(ISERROR(G111),ISERROR(H111)),"!!",IF(G111=0,"!!",H111/G111))</f>
        <v>!!</v>
      </c>
      <c r="P111" s="115" t="str">
        <f t="shared" ref="P111:P122" si="33">IF(OR(ISERROR(H111),ISERROR(I111)),"!!",IF(H111=0,"!!",I111/H111))</f>
        <v>!!</v>
      </c>
      <c r="Q111" s="115" t="str">
        <f t="shared" ref="Q111:Q122" si="34">IF(OR(ISERROR(I111),ISERROR(J111)),"!!",IF(I111=0,"!!",J111/I111))</f>
        <v>!!</v>
      </c>
      <c r="R111" s="115" t="str">
        <f t="shared" ref="R111:R122" si="35">IF(OR(ISERROR(J111),ISERROR(K111)),"!!",IF(J111=0,"!!",K111/J111))</f>
        <v>!!</v>
      </c>
      <c r="S111" s="115" t="str">
        <f t="shared" ref="S111:S122" si="36">IF(OR(ISERROR(K111),ISERROR(L111)),"!!",IF(K111=0,"!!",L111/K111))</f>
        <v>!!</v>
      </c>
      <c r="T111" s="114"/>
    </row>
    <row r="112" spans="1:24" x14ac:dyDescent="0.2">
      <c r="A112" s="112" t="s">
        <v>705</v>
      </c>
      <c r="B112" s="112" t="e">
        <f>#REF!</f>
        <v>#REF!</v>
      </c>
      <c r="C112" s="112" t="s">
        <v>704</v>
      </c>
      <c r="D112" s="112" t="s">
        <v>706</v>
      </c>
      <c r="E112" s="113" t="s">
        <v>666</v>
      </c>
      <c r="F112" s="120" t="e">
        <f>IF(ISNUMBER(U112),U112,VLOOKUP(CONCATENATE($B112,"_",$C112,"_",F$2,"_",$D112,"_",$E112),Database!$F$2:$G$65536,2,))</f>
        <v>#REF!</v>
      </c>
      <c r="G112" s="120" t="e">
        <f>IF(ISNUMBER(V112),V112,VLOOKUP(CONCATENATE($B112,"_",$C112,"_",G$2,"_",$D112,"_",$E112),Database!$F$2:$G$65536,2,))</f>
        <v>#REF!</v>
      </c>
      <c r="H112" s="120" t="e">
        <f>IF(ISNUMBER(W112),W112,VLOOKUP(CONCATENATE($B112,"_",$C112,"_",H$2,"_",$D112,"_",$E112),Database!$F$2:$G$65536,2,))</f>
        <v>#REF!</v>
      </c>
      <c r="I112" s="120" t="e">
        <f>IF(ISNUMBER(X112),X112,VLOOKUP(CONCATENATE($B112,"_",$C112,"_",I$2,"_",$D112,"_",$E112),Database!$F$2:$G$65536,2,))</f>
        <v>#REF!</v>
      </c>
      <c r="J112" s="120" t="e">
        <f>VLOOKUP(CONCATENATE($B112,"_",$C112,"_",J$2,"_",$D112,"_",$E112),Database!$F$2:$G$65536,2,)</f>
        <v>#REF!</v>
      </c>
      <c r="K112" s="118" t="e">
        <f>VLOOKUP(CONCATENATE($B112,"_",$C112,"_",K$2,"_",$D112,"_",$E112),SentData!$F$2:$G$65536,2,)</f>
        <v>#REF!</v>
      </c>
      <c r="L112" s="118" t="e">
        <f>VLOOKUP(CONCATENATE($B112,"_",$C112,"_",L$2,"_",$D112,"_",$E112),SentData!$F$2:$G$65536,2,)</f>
        <v>#REF!</v>
      </c>
      <c r="M112" s="114"/>
      <c r="N112" s="115" t="str">
        <f t="shared" si="31"/>
        <v>!!</v>
      </c>
      <c r="O112" s="115" t="str">
        <f t="shared" si="32"/>
        <v>!!</v>
      </c>
      <c r="P112" s="115" t="str">
        <f t="shared" si="33"/>
        <v>!!</v>
      </c>
      <c r="Q112" s="115" t="str">
        <f t="shared" si="34"/>
        <v>!!</v>
      </c>
      <c r="R112" s="115" t="str">
        <f t="shared" si="35"/>
        <v>!!</v>
      </c>
      <c r="S112" s="115" t="str">
        <f t="shared" si="36"/>
        <v>!!</v>
      </c>
      <c r="T112" s="114"/>
    </row>
    <row r="113" spans="1:24" ht="12.5" x14ac:dyDescent="0.25">
      <c r="A113" s="153" t="s">
        <v>707</v>
      </c>
      <c r="B113" s="153" t="e">
        <f>#REF!</f>
        <v>#REF!</v>
      </c>
      <c r="C113" s="153" t="s">
        <v>704</v>
      </c>
      <c r="D113" s="153" t="s">
        <v>639</v>
      </c>
      <c r="E113" s="154" t="s">
        <v>666</v>
      </c>
      <c r="F113" s="155" t="e">
        <f>IF(ISNUMBER(U113),U113,VLOOKUP(CONCATENATE($B113,"_",$C113,"_",F$2,"_","1000 NAC","_",$E113),Database!$F$2:$G$65536,2,)/VLOOKUP(CONCATENATE($B113,"_",$C113,"_",F$2,"_",$D113,"_",$E113),Database!$F$2:$G$65536,2,))</f>
        <v>#REF!</v>
      </c>
      <c r="G113" s="155" t="e">
        <f>IF(ISNUMBER(V113),V113,VLOOKUP(CONCATENATE($B113,"_",$C113,"_",G$2,"_","1000 NAC","_",$E113),Database!$F$2:$G$65536,2,)/VLOOKUP(CONCATENATE($B113,"_",$C113,"_",G$2,"_",$D113,"_",$E113),Database!$F$2:$G$65536,2,))</f>
        <v>#REF!</v>
      </c>
      <c r="H113" s="155" t="e">
        <f>IF(ISNUMBER(W113),W113,VLOOKUP(CONCATENATE($B113,"_",$C113,"_",H$2,"_","1000 NAC","_",$E113),Database!$F$2:$G$65536,2,)/VLOOKUP(CONCATENATE($B113,"_",$C113,"_",H$2,"_",$D113,"_",$E113),Database!$F$2:$G$65536,2,))</f>
        <v>#REF!</v>
      </c>
      <c r="I113" s="155" t="e">
        <f>IF(ISNUMBER(X113),X113,VLOOKUP(CONCATENATE($B113,"_",$C113,"_",I$2,"_","1000 NAC","_",$E113),Database!$F$2:$G$65536,2,)/VLOOKUP(CONCATENATE($B113,"_",$C113,"_",I$2,"_",$D113,"_",$E113),Database!$F$2:$G$65536,2,))</f>
        <v>#REF!</v>
      </c>
      <c r="J113" s="155" t="e">
        <f>VLOOKUP(CONCATENATE($B113,"_",$C113,"_",J$2,"_","1000 NAC","_",$E113),Database!$F$2:$G$65536,2,)/VLOOKUP(CONCATENATE($B113,"_",$C113,"_",J$2,"_",$D113,"_",$E113),Database!$F$2:$G$65536,2,)</f>
        <v>#REF!</v>
      </c>
      <c r="K113" s="156" t="e">
        <f>VLOOKUP(CONCATENATE($B113,"_",$C113,"_",K$2,"_","1000 NAC","_",$E113),SentData!$F$2:$G$65536,2,)/VLOOKUP(CONCATENATE($B113,"_",$C113,"_",K$2,"_",$D113,"_",$E113),SentData!$F$2:$G$65536,2,)</f>
        <v>#REF!</v>
      </c>
      <c r="L113" s="156" t="e">
        <f>VLOOKUP(CONCATENATE($B113,"_",$C113,"_",L$2,"_","1000 NAC","_",$E113),SentData!$F$2:$G$65536,2,)/VLOOKUP(CONCATENATE($B113,"_",$C113,"_",L$2,"_",$D113,"_",$E113),SentData!$F$2:$G$65536,2,)</f>
        <v>#REF!</v>
      </c>
      <c r="M113" s="157"/>
      <c r="N113" s="158" t="str">
        <f t="shared" si="31"/>
        <v>!!</v>
      </c>
      <c r="O113" s="158" t="str">
        <f t="shared" si="32"/>
        <v>!!</v>
      </c>
      <c r="P113" s="158" t="str">
        <f t="shared" si="33"/>
        <v>!!</v>
      </c>
      <c r="Q113" s="158" t="str">
        <f t="shared" si="34"/>
        <v>!!</v>
      </c>
      <c r="R113" s="158" t="str">
        <f t="shared" si="35"/>
        <v>!!</v>
      </c>
      <c r="S113" s="158" t="str">
        <f t="shared" si="36"/>
        <v>!!</v>
      </c>
      <c r="T113" s="157"/>
      <c r="U113" s="161" t="str">
        <f>IF(ISNUMBER(U111),IF(ISNUMBER(U112),U112/U111,F112/U111),IF(ISNUMBER(U112),U112/F111,""))</f>
        <v/>
      </c>
      <c r="V113" s="161" t="str">
        <f>IF(ISNUMBER(V111),IF(ISNUMBER(V112),V112/V111,G112/V111),IF(ISNUMBER(V112),V112/G111,""))</f>
        <v/>
      </c>
      <c r="W113" s="161" t="str">
        <f>IF(ISNUMBER(W111),IF(ISNUMBER(W112),W112/W111,H112/W111),IF(ISNUMBER(W112),W112/H111,""))</f>
        <v/>
      </c>
      <c r="X113" s="161" t="str">
        <f>IF(ISNUMBER(X111),IF(ISNUMBER(X112),X112/X111,I112/X111),IF(ISNUMBER(X112),X112/I111,""))</f>
        <v/>
      </c>
    </row>
    <row r="114" spans="1:24" x14ac:dyDescent="0.2">
      <c r="A114" s="112" t="s">
        <v>703</v>
      </c>
      <c r="B114" s="112" t="e">
        <f>#REF!</f>
        <v>#REF!</v>
      </c>
      <c r="C114" s="112" t="s">
        <v>708</v>
      </c>
      <c r="D114" s="112" t="s">
        <v>639</v>
      </c>
      <c r="E114" s="113" t="s">
        <v>666</v>
      </c>
      <c r="F114" s="120" t="e">
        <f>IF(ISNUMBER(U114),U114,VLOOKUP(CONCATENATE($B114,"_",$C114,"_",F$2,"_",$D114,"_",$E114),Database!$F$2:$G$65536,2,))</f>
        <v>#REF!</v>
      </c>
      <c r="G114" s="120" t="e">
        <f>IF(ISNUMBER(V114),V114,VLOOKUP(CONCATENATE($B114,"_",$C114,"_",G$2,"_",$D114,"_",$E114),Database!$F$2:$G$65536,2,))</f>
        <v>#REF!</v>
      </c>
      <c r="H114" s="120" t="e">
        <f>IF(ISNUMBER(W114),W114,VLOOKUP(CONCATENATE($B114,"_",$C114,"_",H$2,"_",$D114,"_",$E114),Database!$F$2:$G$65536,2,))</f>
        <v>#REF!</v>
      </c>
      <c r="I114" s="120" t="e">
        <f>IF(ISNUMBER(X114),X114,VLOOKUP(CONCATENATE($B114,"_",$C114,"_",I$2,"_",$D114,"_",$E114),Database!$F$2:$G$65536,2,))</f>
        <v>#REF!</v>
      </c>
      <c r="J114" s="120" t="e">
        <f>VLOOKUP(CONCATENATE($B114,"_",$C114,"_",J$2,"_",$D114,"_",$E114),Database!$F$2:$G$65536,2,)</f>
        <v>#REF!</v>
      </c>
      <c r="K114" s="118" t="e">
        <f>VLOOKUP(CONCATENATE($B114,"_",$C114,"_",K$2,"_",$D114,"_",$E114),SentData!$F$2:$G$65536,2,)</f>
        <v>#REF!</v>
      </c>
      <c r="L114" s="118" t="e">
        <f>VLOOKUP(CONCATENATE($B114,"_",$C114,"_",L$2,"_",$D114,"_",$E114),SentData!$F$2:$G$65536,2,)</f>
        <v>#REF!</v>
      </c>
      <c r="M114" s="114"/>
      <c r="N114" s="115" t="str">
        <f t="shared" si="31"/>
        <v>!!</v>
      </c>
      <c r="O114" s="115" t="str">
        <f t="shared" si="32"/>
        <v>!!</v>
      </c>
      <c r="P114" s="115" t="str">
        <f t="shared" si="33"/>
        <v>!!</v>
      </c>
      <c r="Q114" s="115" t="str">
        <f t="shared" si="34"/>
        <v>!!</v>
      </c>
      <c r="R114" s="115" t="str">
        <f t="shared" si="35"/>
        <v>!!</v>
      </c>
      <c r="S114" s="115" t="str">
        <f t="shared" si="36"/>
        <v>!!</v>
      </c>
      <c r="T114" s="114"/>
    </row>
    <row r="115" spans="1:24" x14ac:dyDescent="0.2">
      <c r="A115" s="112" t="s">
        <v>705</v>
      </c>
      <c r="B115" s="112" t="e">
        <f>#REF!</f>
        <v>#REF!</v>
      </c>
      <c r="C115" s="112" t="s">
        <v>708</v>
      </c>
      <c r="D115" s="112" t="s">
        <v>706</v>
      </c>
      <c r="E115" s="113" t="s">
        <v>666</v>
      </c>
      <c r="F115" s="120" t="e">
        <f>IF(ISNUMBER(U115),U115,VLOOKUP(CONCATENATE($B115,"_",$C115,"_",F$2,"_",$D115,"_",$E115),Database!$F$2:$G$65536,2,))</f>
        <v>#REF!</v>
      </c>
      <c r="G115" s="120" t="e">
        <f>IF(ISNUMBER(V115),V115,VLOOKUP(CONCATENATE($B115,"_",$C115,"_",G$2,"_",$D115,"_",$E115),Database!$F$2:$G$65536,2,))</f>
        <v>#REF!</v>
      </c>
      <c r="H115" s="120" t="e">
        <f>IF(ISNUMBER(W115),W115,VLOOKUP(CONCATENATE($B115,"_",$C115,"_",H$2,"_",$D115,"_",$E115),Database!$F$2:$G$65536,2,))</f>
        <v>#REF!</v>
      </c>
      <c r="I115" s="120" t="e">
        <f>IF(ISNUMBER(X115),X115,VLOOKUP(CONCATENATE($B115,"_",$C115,"_",I$2,"_",$D115,"_",$E115),Database!$F$2:$G$65536,2,))</f>
        <v>#REF!</v>
      </c>
      <c r="J115" s="120" t="e">
        <f>VLOOKUP(CONCATENATE($B115,"_",$C115,"_",J$2,"_",$D115,"_",$E115),Database!$F$2:$G$65536,2,)</f>
        <v>#REF!</v>
      </c>
      <c r="K115" s="118" t="e">
        <f>VLOOKUP(CONCATENATE($B115,"_",$C115,"_",K$2,"_",$D115,"_",$E115),SentData!$F$2:$G$65536,2,)</f>
        <v>#REF!</v>
      </c>
      <c r="L115" s="118" t="e">
        <f>VLOOKUP(CONCATENATE($B115,"_",$C115,"_",L$2,"_",$D115,"_",$E115),SentData!$F$2:$G$65536,2,)</f>
        <v>#REF!</v>
      </c>
      <c r="M115" s="114"/>
      <c r="N115" s="115" t="str">
        <f t="shared" si="31"/>
        <v>!!</v>
      </c>
      <c r="O115" s="115" t="str">
        <f t="shared" si="32"/>
        <v>!!</v>
      </c>
      <c r="P115" s="115" t="str">
        <f t="shared" si="33"/>
        <v>!!</v>
      </c>
      <c r="Q115" s="115" t="str">
        <f t="shared" si="34"/>
        <v>!!</v>
      </c>
      <c r="R115" s="115" t="str">
        <f t="shared" si="35"/>
        <v>!!</v>
      </c>
      <c r="S115" s="115" t="str">
        <f t="shared" si="36"/>
        <v>!!</v>
      </c>
      <c r="T115" s="114"/>
    </row>
    <row r="116" spans="1:24" ht="12.5" x14ac:dyDescent="0.25">
      <c r="A116" s="153" t="s">
        <v>707</v>
      </c>
      <c r="B116" s="153" t="e">
        <f>#REF!</f>
        <v>#REF!</v>
      </c>
      <c r="C116" s="153" t="s">
        <v>708</v>
      </c>
      <c r="D116" s="153" t="s">
        <v>639</v>
      </c>
      <c r="E116" s="154" t="s">
        <v>666</v>
      </c>
      <c r="F116" s="155" t="e">
        <f>IF(ISNUMBER(U116),U116,VLOOKUP(CONCATENATE($B116,"_",$C116,"_",F$2,"_","1000 NAC","_",$E116),Database!$F$2:$G$65536,2,)/VLOOKUP(CONCATENATE($B116,"_",$C116,"_",F$2,"_",$D116,"_",$E116),Database!$F$2:$G$65536,2,))</f>
        <v>#REF!</v>
      </c>
      <c r="G116" s="155" t="e">
        <f>IF(ISNUMBER(V116),V116,VLOOKUP(CONCATENATE($B116,"_",$C116,"_",G$2,"_","1000 NAC","_",$E116),Database!$F$2:$G$65536,2,)/VLOOKUP(CONCATENATE($B116,"_",$C116,"_",G$2,"_",$D116,"_",$E116),Database!$F$2:$G$65536,2,))</f>
        <v>#REF!</v>
      </c>
      <c r="H116" s="155" t="e">
        <f>IF(ISNUMBER(W116),W116,VLOOKUP(CONCATENATE($B116,"_",$C116,"_",H$2,"_","1000 NAC","_",$E116),Database!$F$2:$G$65536,2,)/VLOOKUP(CONCATENATE($B116,"_",$C116,"_",H$2,"_",$D116,"_",$E116),Database!$F$2:$G$65536,2,))</f>
        <v>#REF!</v>
      </c>
      <c r="I116" s="155" t="e">
        <f>IF(ISNUMBER(X116),X116,VLOOKUP(CONCATENATE($B116,"_",$C116,"_",I$2,"_","1000 NAC","_",$E116),Database!$F$2:$G$65536,2,)/VLOOKUP(CONCATENATE($B116,"_",$C116,"_",I$2,"_",$D116,"_",$E116),Database!$F$2:$G$65536,2,))</f>
        <v>#REF!</v>
      </c>
      <c r="J116" s="155" t="e">
        <f>VLOOKUP(CONCATENATE($B116,"_",$C116,"_",J$2,"_","1000 NAC","_",$E116),Database!$F$2:$G$65536,2,)/VLOOKUP(CONCATENATE($B116,"_",$C116,"_",J$2,"_",$D116,"_",$E116),Database!$F$2:$G$65536,2,)</f>
        <v>#REF!</v>
      </c>
      <c r="K116" s="156" t="e">
        <f>VLOOKUP(CONCATENATE($B116,"_",$C116,"_",K$2,"_","1000 NAC","_",$E116),SentData!$F$2:$G$65536,2,)/VLOOKUP(CONCATENATE($B116,"_",$C116,"_",K$2,"_",$D116,"_",$E116),SentData!$F$2:$G$65536,2,)</f>
        <v>#REF!</v>
      </c>
      <c r="L116" s="156" t="e">
        <f>VLOOKUP(CONCATENATE($B116,"_",$C116,"_",L$2,"_","1000 NAC","_",$E116),SentData!$F$2:$G$65536,2,)/VLOOKUP(CONCATENATE($B116,"_",$C116,"_",L$2,"_",$D116,"_",$E116),SentData!$F$2:$G$65536,2,)</f>
        <v>#REF!</v>
      </c>
      <c r="M116" s="157"/>
      <c r="N116" s="158" t="str">
        <f t="shared" si="31"/>
        <v>!!</v>
      </c>
      <c r="O116" s="158" t="str">
        <f t="shared" si="32"/>
        <v>!!</v>
      </c>
      <c r="P116" s="158" t="str">
        <f t="shared" si="33"/>
        <v>!!</v>
      </c>
      <c r="Q116" s="158" t="str">
        <f t="shared" si="34"/>
        <v>!!</v>
      </c>
      <c r="R116" s="158" t="str">
        <f t="shared" si="35"/>
        <v>!!</v>
      </c>
      <c r="S116" s="158" t="str">
        <f t="shared" si="36"/>
        <v>!!</v>
      </c>
      <c r="T116" s="157"/>
      <c r="U116" s="161" t="str">
        <f>IF(ISNUMBER(U114),IF(ISNUMBER(U115),U115/U114,F115/U114),IF(ISNUMBER(U115),U115/F114,""))</f>
        <v/>
      </c>
      <c r="V116" s="161" t="str">
        <f>IF(ISNUMBER(V114),IF(ISNUMBER(V115),V115/V114,G115/V114),IF(ISNUMBER(V115),V115/G114,""))</f>
        <v/>
      </c>
      <c r="W116" s="161" t="str">
        <f>IF(ISNUMBER(W114),IF(ISNUMBER(W115),W115/W114,H115/W114),IF(ISNUMBER(W115),W115/H114,""))</f>
        <v/>
      </c>
      <c r="X116" s="161" t="str">
        <f>IF(ISNUMBER(X114),IF(ISNUMBER(X115),X115/X114,I115/X114),IF(ISNUMBER(X115),X115/I114,""))</f>
        <v/>
      </c>
    </row>
    <row r="117" spans="1:24" x14ac:dyDescent="0.2">
      <c r="A117" s="112" t="s">
        <v>703</v>
      </c>
      <c r="B117" s="112" t="e">
        <f>#REF!</f>
        <v>#REF!</v>
      </c>
      <c r="C117" s="112" t="s">
        <v>704</v>
      </c>
      <c r="D117" s="112" t="s">
        <v>639</v>
      </c>
      <c r="E117" s="113" t="s">
        <v>667</v>
      </c>
      <c r="F117" s="120" t="e">
        <f>IF(ISNUMBER(U117),U117,VLOOKUP(CONCATENATE($B117,"_",$C117,"_",F$2,"_",$D117,"_",$E117),Database!$F$2:$G$65536,2,))</f>
        <v>#REF!</v>
      </c>
      <c r="G117" s="120" t="e">
        <f>IF(ISNUMBER(V117),V117,VLOOKUP(CONCATENATE($B117,"_",$C117,"_",G$2,"_",$D117,"_",$E117),Database!$F$2:$G$65536,2,))</f>
        <v>#REF!</v>
      </c>
      <c r="H117" s="120" t="e">
        <f>IF(ISNUMBER(W117),W117,VLOOKUP(CONCATENATE($B117,"_",$C117,"_",H$2,"_",$D117,"_",$E117),Database!$F$2:$G$65536,2,))</f>
        <v>#REF!</v>
      </c>
      <c r="I117" s="120" t="e">
        <f>IF(ISNUMBER(X117),X117,VLOOKUP(CONCATENATE($B117,"_",$C117,"_",I$2,"_",$D117,"_",$E117),Database!$F$2:$G$65536,2,))</f>
        <v>#REF!</v>
      </c>
      <c r="J117" s="120" t="e">
        <f>VLOOKUP(CONCATENATE($B117,"_",$C117,"_",J$2,"_",$D117,"_",$E117),Database!$F$2:$G$65536,2,)</f>
        <v>#REF!</v>
      </c>
      <c r="K117" s="118" t="e">
        <f>VLOOKUP(CONCATENATE($B117,"_",$C117,"_",K$2,"_",$D117,"_",$E117),SentData!$F$2:$G$65536,2,)</f>
        <v>#REF!</v>
      </c>
      <c r="L117" s="118" t="e">
        <f>VLOOKUP(CONCATENATE($B117,"_",$C117,"_",L$2,"_",$D117,"_",$E117),SentData!$F$2:$G$65536,2,)</f>
        <v>#REF!</v>
      </c>
      <c r="M117" s="114"/>
      <c r="N117" s="115" t="str">
        <f t="shared" si="31"/>
        <v>!!</v>
      </c>
      <c r="O117" s="115" t="str">
        <f t="shared" si="32"/>
        <v>!!</v>
      </c>
      <c r="P117" s="115" t="str">
        <f t="shared" si="33"/>
        <v>!!</v>
      </c>
      <c r="Q117" s="115" t="str">
        <f t="shared" si="34"/>
        <v>!!</v>
      </c>
      <c r="R117" s="115" t="str">
        <f t="shared" si="35"/>
        <v>!!</v>
      </c>
      <c r="S117" s="115" t="str">
        <f t="shared" si="36"/>
        <v>!!</v>
      </c>
      <c r="T117" s="114"/>
    </row>
    <row r="118" spans="1:24" x14ac:dyDescent="0.2">
      <c r="A118" s="112" t="s">
        <v>705</v>
      </c>
      <c r="B118" s="112" t="e">
        <f>#REF!</f>
        <v>#REF!</v>
      </c>
      <c r="C118" s="112" t="s">
        <v>704</v>
      </c>
      <c r="D118" s="112" t="s">
        <v>706</v>
      </c>
      <c r="E118" s="113" t="s">
        <v>667</v>
      </c>
      <c r="F118" s="120" t="e">
        <f>IF(ISNUMBER(U118),U118,VLOOKUP(CONCATENATE($B118,"_",$C118,"_",F$2,"_",$D118,"_",$E118),Database!$F$2:$G$65536,2,))</f>
        <v>#REF!</v>
      </c>
      <c r="G118" s="120" t="e">
        <f>IF(ISNUMBER(V118),V118,VLOOKUP(CONCATENATE($B118,"_",$C118,"_",G$2,"_",$D118,"_",$E118),Database!$F$2:$G$65536,2,))</f>
        <v>#REF!</v>
      </c>
      <c r="H118" s="120" t="e">
        <f>IF(ISNUMBER(W118),W118,VLOOKUP(CONCATENATE($B118,"_",$C118,"_",H$2,"_",$D118,"_",$E118),Database!$F$2:$G$65536,2,))</f>
        <v>#REF!</v>
      </c>
      <c r="I118" s="120" t="e">
        <f>IF(ISNUMBER(X118),X118,VLOOKUP(CONCATENATE($B118,"_",$C118,"_",I$2,"_",$D118,"_",$E118),Database!$F$2:$G$65536,2,))</f>
        <v>#REF!</v>
      </c>
      <c r="J118" s="120" t="e">
        <f>VLOOKUP(CONCATENATE($B118,"_",$C118,"_",J$2,"_",$D118,"_",$E118),Database!$F$2:$G$65536,2,)</f>
        <v>#REF!</v>
      </c>
      <c r="K118" s="118" t="e">
        <f>VLOOKUP(CONCATENATE($B118,"_",$C118,"_",K$2,"_",$D118,"_",$E118),SentData!$F$2:$G$65536,2,)</f>
        <v>#REF!</v>
      </c>
      <c r="L118" s="118" t="e">
        <f>VLOOKUP(CONCATENATE($B118,"_",$C118,"_",L$2,"_",$D118,"_",$E118),SentData!$F$2:$G$65536,2,)</f>
        <v>#REF!</v>
      </c>
      <c r="M118" s="114"/>
      <c r="N118" s="115" t="str">
        <f t="shared" si="31"/>
        <v>!!</v>
      </c>
      <c r="O118" s="115" t="str">
        <f t="shared" si="32"/>
        <v>!!</v>
      </c>
      <c r="P118" s="115" t="str">
        <f t="shared" si="33"/>
        <v>!!</v>
      </c>
      <c r="Q118" s="115" t="str">
        <f t="shared" si="34"/>
        <v>!!</v>
      </c>
      <c r="R118" s="115" t="str">
        <f t="shared" si="35"/>
        <v>!!</v>
      </c>
      <c r="S118" s="115" t="str">
        <f t="shared" si="36"/>
        <v>!!</v>
      </c>
      <c r="T118" s="114"/>
    </row>
    <row r="119" spans="1:24" ht="12.5" x14ac:dyDescent="0.25">
      <c r="A119" s="153" t="s">
        <v>707</v>
      </c>
      <c r="B119" s="153" t="e">
        <f>#REF!</f>
        <v>#REF!</v>
      </c>
      <c r="C119" s="153" t="s">
        <v>704</v>
      </c>
      <c r="D119" s="153" t="s">
        <v>639</v>
      </c>
      <c r="E119" s="154" t="s">
        <v>667</v>
      </c>
      <c r="F119" s="155" t="e">
        <f>IF(ISNUMBER(U119),U119,VLOOKUP(CONCATENATE($B119,"_",$C119,"_",F$2,"_","1000 NAC","_",$E119),Database!$F$2:$G$65536,2,)/VLOOKUP(CONCATENATE($B119,"_",$C119,"_",F$2,"_",$D119,"_",$E119),Database!$F$2:$G$65536,2,))</f>
        <v>#REF!</v>
      </c>
      <c r="G119" s="155" t="e">
        <f>IF(ISNUMBER(V119),V119,VLOOKUP(CONCATENATE($B119,"_",$C119,"_",G$2,"_","1000 NAC","_",$E119),Database!$F$2:$G$65536,2,)/VLOOKUP(CONCATENATE($B119,"_",$C119,"_",G$2,"_",$D119,"_",$E119),Database!$F$2:$G$65536,2,))</f>
        <v>#REF!</v>
      </c>
      <c r="H119" s="155" t="e">
        <f>IF(ISNUMBER(W119),W119,VLOOKUP(CONCATENATE($B119,"_",$C119,"_",H$2,"_","1000 NAC","_",$E119),Database!$F$2:$G$65536,2,)/VLOOKUP(CONCATENATE($B119,"_",$C119,"_",H$2,"_",$D119,"_",$E119),Database!$F$2:$G$65536,2,))</f>
        <v>#REF!</v>
      </c>
      <c r="I119" s="155" t="e">
        <f>IF(ISNUMBER(X119),X119,VLOOKUP(CONCATENATE($B119,"_",$C119,"_",I$2,"_","1000 NAC","_",$E119),Database!$F$2:$G$65536,2,)/VLOOKUP(CONCATENATE($B119,"_",$C119,"_",I$2,"_",$D119,"_",$E119),Database!$F$2:$G$65536,2,))</f>
        <v>#REF!</v>
      </c>
      <c r="J119" s="155" t="e">
        <f>VLOOKUP(CONCATENATE($B119,"_",$C119,"_",J$2,"_","1000 NAC","_",$E119),Database!$F$2:$G$65536,2,)/VLOOKUP(CONCATENATE($B119,"_",$C119,"_",J$2,"_",$D119,"_",$E119),Database!$F$2:$G$65536,2,)</f>
        <v>#REF!</v>
      </c>
      <c r="K119" s="156" t="e">
        <f>VLOOKUP(CONCATENATE($B119,"_",$C119,"_",K$2,"_","1000 NAC","_",$E119),SentData!$F$2:$G$65536,2,)/VLOOKUP(CONCATENATE($B119,"_",$C119,"_",K$2,"_",$D119,"_",$E119),SentData!$F$2:$G$65536,2,)</f>
        <v>#REF!</v>
      </c>
      <c r="L119" s="156" t="e">
        <f>VLOOKUP(CONCATENATE($B119,"_",$C119,"_",L$2,"_","1000 NAC","_",$E119),SentData!$F$2:$G$65536,2,)/VLOOKUP(CONCATENATE($B119,"_",$C119,"_",L$2,"_",$D119,"_",$E119),SentData!$F$2:$G$65536,2,)</f>
        <v>#REF!</v>
      </c>
      <c r="M119" s="157"/>
      <c r="N119" s="158" t="str">
        <f t="shared" si="31"/>
        <v>!!</v>
      </c>
      <c r="O119" s="158" t="str">
        <f t="shared" si="32"/>
        <v>!!</v>
      </c>
      <c r="P119" s="158" t="str">
        <f t="shared" si="33"/>
        <v>!!</v>
      </c>
      <c r="Q119" s="158" t="str">
        <f t="shared" si="34"/>
        <v>!!</v>
      </c>
      <c r="R119" s="158" t="str">
        <f t="shared" si="35"/>
        <v>!!</v>
      </c>
      <c r="S119" s="158" t="str">
        <f t="shared" si="36"/>
        <v>!!</v>
      </c>
      <c r="T119" s="157"/>
      <c r="U119" s="161" t="str">
        <f>IF(ISNUMBER(U117),IF(ISNUMBER(U118),U118/U117,F118/U117),IF(ISNUMBER(U118),U118/F117,""))</f>
        <v/>
      </c>
      <c r="V119" s="161" t="str">
        <f>IF(ISNUMBER(V117),IF(ISNUMBER(V118),V118/V117,G118/V117),IF(ISNUMBER(V118),V118/G117,""))</f>
        <v/>
      </c>
      <c r="W119" s="161" t="str">
        <f>IF(ISNUMBER(W117),IF(ISNUMBER(W118),W118/W117,H118/W117),IF(ISNUMBER(W118),W118/H117,""))</f>
        <v/>
      </c>
      <c r="X119" s="161" t="str">
        <f>IF(ISNUMBER(X117),IF(ISNUMBER(X118),X118/X117,I118/X117),IF(ISNUMBER(X118),X118/I117,""))</f>
        <v/>
      </c>
    </row>
    <row r="120" spans="1:24" x14ac:dyDescent="0.2">
      <c r="A120" s="112" t="s">
        <v>703</v>
      </c>
      <c r="B120" s="112" t="e">
        <f>#REF!</f>
        <v>#REF!</v>
      </c>
      <c r="C120" s="112" t="s">
        <v>708</v>
      </c>
      <c r="D120" s="112" t="s">
        <v>639</v>
      </c>
      <c r="E120" s="113" t="s">
        <v>667</v>
      </c>
      <c r="F120" s="120" t="e">
        <f>IF(ISNUMBER(U120),U120,VLOOKUP(CONCATENATE($B120,"_",$C120,"_",F$2,"_",$D120,"_",$E120),Database!$F$2:$G$65536,2,))</f>
        <v>#REF!</v>
      </c>
      <c r="G120" s="120" t="e">
        <f>IF(ISNUMBER(V120),V120,VLOOKUP(CONCATENATE($B120,"_",$C120,"_",G$2,"_",$D120,"_",$E120),Database!$F$2:$G$65536,2,))</f>
        <v>#REF!</v>
      </c>
      <c r="H120" s="120" t="e">
        <f>IF(ISNUMBER(W120),W120,VLOOKUP(CONCATENATE($B120,"_",$C120,"_",H$2,"_",$D120,"_",$E120),Database!$F$2:$G$65536,2,))</f>
        <v>#REF!</v>
      </c>
      <c r="I120" s="120" t="e">
        <f>IF(ISNUMBER(X120),X120,VLOOKUP(CONCATENATE($B120,"_",$C120,"_",I$2,"_",$D120,"_",$E120),Database!$F$2:$G$65536,2,))</f>
        <v>#REF!</v>
      </c>
      <c r="J120" s="120" t="e">
        <f>VLOOKUP(CONCATENATE($B120,"_",$C120,"_",J$2,"_",$D120,"_",$E120),Database!$F$2:$G$65536,2,)</f>
        <v>#REF!</v>
      </c>
      <c r="K120" s="118" t="e">
        <f>VLOOKUP(CONCATENATE($B120,"_",$C120,"_",K$2,"_",$D120,"_",$E120),SentData!$F$2:$G$65536,2,)</f>
        <v>#REF!</v>
      </c>
      <c r="L120" s="118" t="e">
        <f>VLOOKUP(CONCATENATE($B120,"_",$C120,"_",L$2,"_",$D120,"_",$E120),SentData!$F$2:$G$65536,2,)</f>
        <v>#REF!</v>
      </c>
      <c r="M120" s="114"/>
      <c r="N120" s="115" t="str">
        <f t="shared" si="31"/>
        <v>!!</v>
      </c>
      <c r="O120" s="115" t="str">
        <f t="shared" si="32"/>
        <v>!!</v>
      </c>
      <c r="P120" s="115" t="str">
        <f t="shared" si="33"/>
        <v>!!</v>
      </c>
      <c r="Q120" s="115" t="str">
        <f t="shared" si="34"/>
        <v>!!</v>
      </c>
      <c r="R120" s="115" t="str">
        <f t="shared" si="35"/>
        <v>!!</v>
      </c>
      <c r="S120" s="115" t="str">
        <f t="shared" si="36"/>
        <v>!!</v>
      </c>
      <c r="T120" s="114"/>
    </row>
    <row r="121" spans="1:24" x14ac:dyDescent="0.2">
      <c r="A121" s="112" t="s">
        <v>705</v>
      </c>
      <c r="B121" s="112" t="e">
        <f>#REF!</f>
        <v>#REF!</v>
      </c>
      <c r="C121" s="112" t="s">
        <v>708</v>
      </c>
      <c r="D121" s="112" t="s">
        <v>706</v>
      </c>
      <c r="E121" s="113" t="s">
        <v>667</v>
      </c>
      <c r="F121" s="120" t="e">
        <f>IF(ISNUMBER(U121),U121,VLOOKUP(CONCATENATE($B121,"_",$C121,"_",F$2,"_",$D121,"_",$E121),Database!$F$2:$G$65536,2,))</f>
        <v>#REF!</v>
      </c>
      <c r="G121" s="120" t="e">
        <f>IF(ISNUMBER(V121),V121,VLOOKUP(CONCATENATE($B121,"_",$C121,"_",G$2,"_",$D121,"_",$E121),Database!$F$2:$G$65536,2,))</f>
        <v>#REF!</v>
      </c>
      <c r="H121" s="120" t="e">
        <f>IF(ISNUMBER(W121),W121,VLOOKUP(CONCATENATE($B121,"_",$C121,"_",H$2,"_",$D121,"_",$E121),Database!$F$2:$G$65536,2,))</f>
        <v>#REF!</v>
      </c>
      <c r="I121" s="120" t="e">
        <f>IF(ISNUMBER(X121),X121,VLOOKUP(CONCATENATE($B121,"_",$C121,"_",I$2,"_",$D121,"_",$E121),Database!$F$2:$G$65536,2,))</f>
        <v>#REF!</v>
      </c>
      <c r="J121" s="120" t="e">
        <f>VLOOKUP(CONCATENATE($B121,"_",$C121,"_",J$2,"_",$D121,"_",$E121),Database!$F$2:$G$65536,2,)</f>
        <v>#REF!</v>
      </c>
      <c r="K121" s="118" t="e">
        <f>VLOOKUP(CONCATENATE($B121,"_",$C121,"_",K$2,"_",$D121,"_",$E121),SentData!$F$2:$G$65536,2,)</f>
        <v>#REF!</v>
      </c>
      <c r="L121" s="118" t="e">
        <f>VLOOKUP(CONCATENATE($B121,"_",$C121,"_",L$2,"_",$D121,"_",$E121),SentData!$F$2:$G$65536,2,)</f>
        <v>#REF!</v>
      </c>
      <c r="M121" s="114"/>
      <c r="N121" s="115" t="str">
        <f t="shared" si="31"/>
        <v>!!</v>
      </c>
      <c r="O121" s="115" t="str">
        <f t="shared" si="32"/>
        <v>!!</v>
      </c>
      <c r="P121" s="115" t="str">
        <f t="shared" si="33"/>
        <v>!!</v>
      </c>
      <c r="Q121" s="115" t="str">
        <f t="shared" si="34"/>
        <v>!!</v>
      </c>
      <c r="R121" s="115" t="str">
        <f t="shared" si="35"/>
        <v>!!</v>
      </c>
      <c r="S121" s="115" t="str">
        <f t="shared" si="36"/>
        <v>!!</v>
      </c>
      <c r="T121" s="114"/>
    </row>
    <row r="122" spans="1:24" ht="12.5" x14ac:dyDescent="0.25">
      <c r="A122" s="153" t="s">
        <v>707</v>
      </c>
      <c r="B122" s="153" t="e">
        <f>#REF!</f>
        <v>#REF!</v>
      </c>
      <c r="C122" s="153" t="s">
        <v>708</v>
      </c>
      <c r="D122" s="153" t="s">
        <v>639</v>
      </c>
      <c r="E122" s="154" t="s">
        <v>667</v>
      </c>
      <c r="F122" s="155" t="e">
        <f>IF(ISNUMBER(U122),U122,VLOOKUP(CONCATENATE($B122,"_",$C122,"_",F$2,"_","1000 NAC","_",$E122),Database!$F$2:$G$65536,2,)/VLOOKUP(CONCATENATE($B122,"_",$C122,"_",F$2,"_",$D122,"_",$E122),Database!$F$2:$G$65536,2,))</f>
        <v>#REF!</v>
      </c>
      <c r="G122" s="155" t="e">
        <f>IF(ISNUMBER(V122),V122,VLOOKUP(CONCATENATE($B122,"_",$C122,"_",G$2,"_","1000 NAC","_",$E122),Database!$F$2:$G$65536,2,)/VLOOKUP(CONCATENATE($B122,"_",$C122,"_",G$2,"_",$D122,"_",$E122),Database!$F$2:$G$65536,2,))</f>
        <v>#REF!</v>
      </c>
      <c r="H122" s="155" t="e">
        <f>IF(ISNUMBER(W122),W122,VLOOKUP(CONCATENATE($B122,"_",$C122,"_",H$2,"_","1000 NAC","_",$E122),Database!$F$2:$G$65536,2,)/VLOOKUP(CONCATENATE($B122,"_",$C122,"_",H$2,"_",$D122,"_",$E122),Database!$F$2:$G$65536,2,))</f>
        <v>#REF!</v>
      </c>
      <c r="I122" s="155" t="e">
        <f>IF(ISNUMBER(X122),X122,VLOOKUP(CONCATENATE($B122,"_",$C122,"_",I$2,"_","1000 NAC","_",$E122),Database!$F$2:$G$65536,2,)/VLOOKUP(CONCATENATE($B122,"_",$C122,"_",I$2,"_",$D122,"_",$E122),Database!$F$2:$G$65536,2,))</f>
        <v>#REF!</v>
      </c>
      <c r="J122" s="155" t="e">
        <f>VLOOKUP(CONCATENATE($B122,"_",$C122,"_",J$2,"_","1000 NAC","_",$E122),Database!$F$2:$G$65536,2,)/VLOOKUP(CONCATENATE($B122,"_",$C122,"_",J$2,"_",$D122,"_",$E122),Database!$F$2:$G$65536,2,)</f>
        <v>#REF!</v>
      </c>
      <c r="K122" s="156" t="e">
        <f>VLOOKUP(CONCATENATE($B122,"_",$C122,"_",K$2,"_","1000 NAC","_",$E122),SentData!$F$2:$G$65536,2,)/VLOOKUP(CONCATENATE($B122,"_",$C122,"_",K$2,"_",$D122,"_",$E122),SentData!$F$2:$G$65536,2,)</f>
        <v>#REF!</v>
      </c>
      <c r="L122" s="156" t="e">
        <f>VLOOKUP(CONCATENATE($B122,"_",$C122,"_",L$2,"_","1000 NAC","_",$E122),SentData!$F$2:$G$65536,2,)/VLOOKUP(CONCATENATE($B122,"_",$C122,"_",L$2,"_",$D122,"_",$E122),SentData!$F$2:$G$65536,2,)</f>
        <v>#REF!</v>
      </c>
      <c r="M122" s="157"/>
      <c r="N122" s="158" t="str">
        <f t="shared" si="31"/>
        <v>!!</v>
      </c>
      <c r="O122" s="158" t="str">
        <f t="shared" si="32"/>
        <v>!!</v>
      </c>
      <c r="P122" s="158" t="str">
        <f t="shared" si="33"/>
        <v>!!</v>
      </c>
      <c r="Q122" s="158" t="str">
        <f t="shared" si="34"/>
        <v>!!</v>
      </c>
      <c r="R122" s="158" t="str">
        <f t="shared" si="35"/>
        <v>!!</v>
      </c>
      <c r="S122" s="158" t="str">
        <f t="shared" si="36"/>
        <v>!!</v>
      </c>
      <c r="T122" s="157"/>
      <c r="U122" s="161" t="str">
        <f>IF(ISNUMBER(U120),IF(ISNUMBER(U121),U121/U120,F121/U120),IF(ISNUMBER(U121),U121/F120,""))</f>
        <v/>
      </c>
      <c r="V122" s="161" t="str">
        <f>IF(ISNUMBER(V120),IF(ISNUMBER(V121),V121/V120,G121/V120),IF(ISNUMBER(V121),V121/G120,""))</f>
        <v/>
      </c>
      <c r="W122" s="161" t="str">
        <f>IF(ISNUMBER(W120),IF(ISNUMBER(W121),W121/W120,H121/W120),IF(ISNUMBER(W121),W121/H120,""))</f>
        <v/>
      </c>
      <c r="X122" s="161" t="str">
        <f>IF(ISNUMBER(X120),IF(ISNUMBER(X121),X121/X120,I121/X120),IF(ISNUMBER(X121),X121/I120,""))</f>
        <v/>
      </c>
    </row>
    <row r="123" spans="1:24" x14ac:dyDescent="0.2">
      <c r="A123" s="112" t="s">
        <v>703</v>
      </c>
      <c r="B123" s="112" t="e">
        <f>#REF!</f>
        <v>#REF!</v>
      </c>
      <c r="C123" s="112" t="s">
        <v>704</v>
      </c>
      <c r="D123" s="112" t="s">
        <v>639</v>
      </c>
      <c r="E123" s="113" t="s">
        <v>668</v>
      </c>
      <c r="F123" s="120" t="e">
        <f>IF(ISNUMBER(U123),U123,VLOOKUP(CONCATENATE($B123,"_",$C123,"_",F$2,"_",$D123,"_",$E123),Database!$F$2:$G$65536,2,))</f>
        <v>#REF!</v>
      </c>
      <c r="G123" s="120" t="e">
        <f>IF(ISNUMBER(V123),V123,VLOOKUP(CONCATENATE($B123,"_",$C123,"_",G$2,"_",$D123,"_",$E123),Database!$F$2:$G$65536,2,))</f>
        <v>#REF!</v>
      </c>
      <c r="H123" s="120" t="e">
        <f>IF(ISNUMBER(W123),W123,VLOOKUP(CONCATENATE($B123,"_",$C123,"_",H$2,"_",$D123,"_",$E123),Database!$F$2:$G$65536,2,))</f>
        <v>#REF!</v>
      </c>
      <c r="I123" s="120" t="e">
        <f>IF(ISNUMBER(X123),X123,VLOOKUP(CONCATENATE($B123,"_",$C123,"_",I$2,"_",$D123,"_",$E123),Database!$F$2:$G$65536,2,))</f>
        <v>#REF!</v>
      </c>
      <c r="J123" s="120" t="e">
        <f>VLOOKUP(CONCATENATE($B123,"_",$C123,"_",J$2,"_",$D123,"_",$E123),Database!$F$2:$G$65536,2,)</f>
        <v>#REF!</v>
      </c>
      <c r="K123" s="118" t="e">
        <f>VLOOKUP(CONCATENATE($B123,"_",$C123,"_",K$2,"_",$D123,"_",$E123),SentData!$F$2:$G$65536,2,)</f>
        <v>#REF!</v>
      </c>
      <c r="L123" s="118" t="e">
        <f>VLOOKUP(CONCATENATE($B123,"_",$C123,"_",L$2,"_",$D123,"_",$E123),SentData!$F$2:$G$65536,2,)</f>
        <v>#REF!</v>
      </c>
      <c r="M123" s="114"/>
      <c r="N123" s="115" t="str">
        <f t="shared" ref="N123:N158" si="37">IF(OR(ISERROR(F123),ISERROR(G123)),"!!",IF(F123=0,"!!",G123/F123))</f>
        <v>!!</v>
      </c>
      <c r="O123" s="115" t="str">
        <f t="shared" ref="O123:O158" si="38">IF(OR(ISERROR(G123),ISERROR(H123)),"!!",IF(G123=0,"!!",H123/G123))</f>
        <v>!!</v>
      </c>
      <c r="P123" s="115" t="str">
        <f t="shared" ref="P123:P158" si="39">IF(OR(ISERROR(H123),ISERROR(I123)),"!!",IF(H123=0,"!!",I123/H123))</f>
        <v>!!</v>
      </c>
      <c r="Q123" s="115" t="str">
        <f t="shared" ref="Q123:Q158" si="40">IF(OR(ISERROR(I123),ISERROR(J123)),"!!",IF(I123=0,"!!",J123/I123))</f>
        <v>!!</v>
      </c>
      <c r="R123" s="115" t="str">
        <f t="shared" ref="R123:R158" si="41">IF(OR(ISERROR(J123),ISERROR(K123)),"!!",IF(J123=0,"!!",K123/J123))</f>
        <v>!!</v>
      </c>
      <c r="S123" s="115" t="str">
        <f t="shared" ref="S123:S158" si="42">IF(OR(ISERROR(K123),ISERROR(L123)),"!!",IF(K123=0,"!!",L123/K123))</f>
        <v>!!</v>
      </c>
      <c r="T123" s="114"/>
    </row>
    <row r="124" spans="1:24" x14ac:dyDescent="0.2">
      <c r="A124" s="112" t="s">
        <v>705</v>
      </c>
      <c r="B124" s="112" t="e">
        <f>#REF!</f>
        <v>#REF!</v>
      </c>
      <c r="C124" s="112" t="s">
        <v>704</v>
      </c>
      <c r="D124" s="112" t="s">
        <v>706</v>
      </c>
      <c r="E124" s="113" t="s">
        <v>668</v>
      </c>
      <c r="F124" s="120" t="e">
        <f>IF(ISNUMBER(U124),U124,VLOOKUP(CONCATENATE($B124,"_",$C124,"_",F$2,"_",$D124,"_",$E124),Database!$F$2:$G$65536,2,))</f>
        <v>#REF!</v>
      </c>
      <c r="G124" s="120" t="e">
        <f>IF(ISNUMBER(V124),V124,VLOOKUP(CONCATENATE($B124,"_",$C124,"_",G$2,"_",$D124,"_",$E124),Database!$F$2:$G$65536,2,))</f>
        <v>#REF!</v>
      </c>
      <c r="H124" s="120" t="e">
        <f>IF(ISNUMBER(W124),W124,VLOOKUP(CONCATENATE($B124,"_",$C124,"_",H$2,"_",$D124,"_",$E124),Database!$F$2:$G$65536,2,))</f>
        <v>#REF!</v>
      </c>
      <c r="I124" s="120" t="e">
        <f>IF(ISNUMBER(X124),X124,VLOOKUP(CONCATENATE($B124,"_",$C124,"_",I$2,"_",$D124,"_",$E124),Database!$F$2:$G$65536,2,))</f>
        <v>#REF!</v>
      </c>
      <c r="J124" s="120" t="e">
        <f>VLOOKUP(CONCATENATE($B124,"_",$C124,"_",J$2,"_",$D124,"_",$E124),Database!$F$2:$G$65536,2,)</f>
        <v>#REF!</v>
      </c>
      <c r="K124" s="118" t="e">
        <f>VLOOKUP(CONCATENATE($B124,"_",$C124,"_",K$2,"_",$D124,"_",$E124),SentData!$F$2:$G$65536,2,)</f>
        <v>#REF!</v>
      </c>
      <c r="L124" s="118" t="e">
        <f>VLOOKUP(CONCATENATE($B124,"_",$C124,"_",L$2,"_",$D124,"_",$E124),SentData!$F$2:$G$65536,2,)</f>
        <v>#REF!</v>
      </c>
      <c r="M124" s="114"/>
      <c r="N124" s="115" t="str">
        <f t="shared" si="37"/>
        <v>!!</v>
      </c>
      <c r="O124" s="115" t="str">
        <f t="shared" si="38"/>
        <v>!!</v>
      </c>
      <c r="P124" s="115" t="str">
        <f t="shared" si="39"/>
        <v>!!</v>
      </c>
      <c r="Q124" s="115" t="str">
        <f t="shared" si="40"/>
        <v>!!</v>
      </c>
      <c r="R124" s="115" t="str">
        <f t="shared" si="41"/>
        <v>!!</v>
      </c>
      <c r="S124" s="115" t="str">
        <f t="shared" si="42"/>
        <v>!!</v>
      </c>
      <c r="T124" s="114"/>
    </row>
    <row r="125" spans="1:24" ht="12.5" x14ac:dyDescent="0.25">
      <c r="A125" s="153" t="s">
        <v>707</v>
      </c>
      <c r="B125" s="153" t="e">
        <f>#REF!</f>
        <v>#REF!</v>
      </c>
      <c r="C125" s="153" t="s">
        <v>704</v>
      </c>
      <c r="D125" s="153" t="s">
        <v>639</v>
      </c>
      <c r="E125" s="154" t="s">
        <v>668</v>
      </c>
      <c r="F125" s="155" t="e">
        <f>IF(ISNUMBER(U125),U125,VLOOKUP(CONCATENATE($B125,"_",$C125,"_",F$2,"_","1000 NAC","_",$E125),Database!$F$2:$G$65536,2,)/VLOOKUP(CONCATENATE($B125,"_",$C125,"_",F$2,"_",$D125,"_",$E125),Database!$F$2:$G$65536,2,))</f>
        <v>#REF!</v>
      </c>
      <c r="G125" s="155" t="e">
        <f>IF(ISNUMBER(V125),V125,VLOOKUP(CONCATENATE($B125,"_",$C125,"_",G$2,"_","1000 NAC","_",$E125),Database!$F$2:$G$65536,2,)/VLOOKUP(CONCATENATE($B125,"_",$C125,"_",G$2,"_",$D125,"_",$E125),Database!$F$2:$G$65536,2,))</f>
        <v>#REF!</v>
      </c>
      <c r="H125" s="155" t="e">
        <f>IF(ISNUMBER(W125),W125,VLOOKUP(CONCATENATE($B125,"_",$C125,"_",H$2,"_","1000 NAC","_",$E125),Database!$F$2:$G$65536,2,)/VLOOKUP(CONCATENATE($B125,"_",$C125,"_",H$2,"_",$D125,"_",$E125),Database!$F$2:$G$65536,2,))</f>
        <v>#REF!</v>
      </c>
      <c r="I125" s="155" t="e">
        <f>IF(ISNUMBER(X125),X125,VLOOKUP(CONCATENATE($B125,"_",$C125,"_",I$2,"_","1000 NAC","_",$E125),Database!$F$2:$G$65536,2,)/VLOOKUP(CONCATENATE($B125,"_",$C125,"_",I$2,"_",$D125,"_",$E125),Database!$F$2:$G$65536,2,))</f>
        <v>#REF!</v>
      </c>
      <c r="J125" s="155" t="e">
        <f>VLOOKUP(CONCATENATE($B125,"_",$C125,"_",J$2,"_","1000 NAC","_",$E125),Database!$F$2:$G$65536,2,)/VLOOKUP(CONCATENATE($B125,"_",$C125,"_",J$2,"_",$D125,"_",$E125),Database!$F$2:$G$65536,2,)</f>
        <v>#REF!</v>
      </c>
      <c r="K125" s="156" t="e">
        <f>VLOOKUP(CONCATENATE($B125,"_",$C125,"_",K$2,"_","1000 NAC","_",$E125),SentData!$F$2:$G$65536,2,)/VLOOKUP(CONCATENATE($B125,"_",$C125,"_",K$2,"_",$D125,"_",$E125),SentData!$F$2:$G$65536,2,)</f>
        <v>#REF!</v>
      </c>
      <c r="L125" s="156" t="e">
        <f>VLOOKUP(CONCATENATE($B125,"_",$C125,"_",L$2,"_","1000 NAC","_",$E125),SentData!$F$2:$G$65536,2,)/VLOOKUP(CONCATENATE($B125,"_",$C125,"_",L$2,"_",$D125,"_",$E125),SentData!$F$2:$G$65536,2,)</f>
        <v>#REF!</v>
      </c>
      <c r="M125" s="157"/>
      <c r="N125" s="158" t="str">
        <f t="shared" si="37"/>
        <v>!!</v>
      </c>
      <c r="O125" s="158" t="str">
        <f t="shared" si="38"/>
        <v>!!</v>
      </c>
      <c r="P125" s="158" t="str">
        <f t="shared" si="39"/>
        <v>!!</v>
      </c>
      <c r="Q125" s="158" t="str">
        <f t="shared" si="40"/>
        <v>!!</v>
      </c>
      <c r="R125" s="158" t="str">
        <f t="shared" si="41"/>
        <v>!!</v>
      </c>
      <c r="S125" s="158" t="str">
        <f t="shared" si="42"/>
        <v>!!</v>
      </c>
      <c r="T125" s="157"/>
      <c r="U125" s="161" t="str">
        <f>IF(ISNUMBER(U123),IF(ISNUMBER(U124),U124/U123,F124/U123),IF(ISNUMBER(U124),U124/F123,""))</f>
        <v/>
      </c>
      <c r="V125" s="161" t="str">
        <f>IF(ISNUMBER(V123),IF(ISNUMBER(V124),V124/V123,G124/V123),IF(ISNUMBER(V124),V124/G123,""))</f>
        <v/>
      </c>
      <c r="W125" s="161" t="str">
        <f>IF(ISNUMBER(W123),IF(ISNUMBER(W124),W124/W123,H124/W123),IF(ISNUMBER(W124),W124/H123,""))</f>
        <v/>
      </c>
      <c r="X125" s="161" t="str">
        <f>IF(ISNUMBER(X123),IF(ISNUMBER(X124),X124/X123,I124/X123),IF(ISNUMBER(X124),X124/I123,""))</f>
        <v/>
      </c>
    </row>
    <row r="126" spans="1:24" x14ac:dyDescent="0.2">
      <c r="A126" s="112" t="s">
        <v>703</v>
      </c>
      <c r="B126" s="112" t="e">
        <f>#REF!</f>
        <v>#REF!</v>
      </c>
      <c r="C126" s="112" t="s">
        <v>708</v>
      </c>
      <c r="D126" s="112" t="s">
        <v>639</v>
      </c>
      <c r="E126" s="113" t="s">
        <v>668</v>
      </c>
      <c r="F126" s="120" t="e">
        <f>IF(ISNUMBER(U126),U126,VLOOKUP(CONCATENATE($B126,"_",$C126,"_",F$2,"_",$D126,"_",$E126),Database!$F$2:$G$65536,2,))</f>
        <v>#REF!</v>
      </c>
      <c r="G126" s="120" t="e">
        <f>IF(ISNUMBER(V126),V126,VLOOKUP(CONCATENATE($B126,"_",$C126,"_",G$2,"_",$D126,"_",$E126),Database!$F$2:$G$65536,2,))</f>
        <v>#REF!</v>
      </c>
      <c r="H126" s="120" t="e">
        <f>IF(ISNUMBER(W126),W126,VLOOKUP(CONCATENATE($B126,"_",$C126,"_",H$2,"_",$D126,"_",$E126),Database!$F$2:$G$65536,2,))</f>
        <v>#REF!</v>
      </c>
      <c r="I126" s="120" t="e">
        <f>IF(ISNUMBER(X126),X126,VLOOKUP(CONCATENATE($B126,"_",$C126,"_",I$2,"_",$D126,"_",$E126),Database!$F$2:$G$65536,2,))</f>
        <v>#REF!</v>
      </c>
      <c r="J126" s="120" t="e">
        <f>VLOOKUP(CONCATENATE($B126,"_",$C126,"_",J$2,"_",$D126,"_",$E126),Database!$F$2:$G$65536,2,)</f>
        <v>#REF!</v>
      </c>
      <c r="K126" s="118" t="e">
        <f>VLOOKUP(CONCATENATE($B126,"_",$C126,"_",K$2,"_",$D126,"_",$E126),SentData!$F$2:$G$65536,2,)</f>
        <v>#REF!</v>
      </c>
      <c r="L126" s="118" t="e">
        <f>VLOOKUP(CONCATENATE($B126,"_",$C126,"_",L$2,"_",$D126,"_",$E126),SentData!$F$2:$G$65536,2,)</f>
        <v>#REF!</v>
      </c>
      <c r="M126" s="114"/>
      <c r="N126" s="115" t="str">
        <f t="shared" si="37"/>
        <v>!!</v>
      </c>
      <c r="O126" s="115" t="str">
        <f t="shared" si="38"/>
        <v>!!</v>
      </c>
      <c r="P126" s="115" t="str">
        <f t="shared" si="39"/>
        <v>!!</v>
      </c>
      <c r="Q126" s="115" t="str">
        <f t="shared" si="40"/>
        <v>!!</v>
      </c>
      <c r="R126" s="115" t="str">
        <f t="shared" si="41"/>
        <v>!!</v>
      </c>
      <c r="S126" s="115" t="str">
        <f t="shared" si="42"/>
        <v>!!</v>
      </c>
      <c r="T126" s="114"/>
    </row>
    <row r="127" spans="1:24" x14ac:dyDescent="0.2">
      <c r="A127" s="112" t="s">
        <v>705</v>
      </c>
      <c r="B127" s="112" t="e">
        <f>#REF!</f>
        <v>#REF!</v>
      </c>
      <c r="C127" s="112" t="s">
        <v>708</v>
      </c>
      <c r="D127" s="112" t="s">
        <v>706</v>
      </c>
      <c r="E127" s="113" t="s">
        <v>668</v>
      </c>
      <c r="F127" s="120" t="e">
        <f>IF(ISNUMBER(U127),U127,VLOOKUP(CONCATENATE($B127,"_",$C127,"_",F$2,"_",$D127,"_",$E127),Database!$F$2:$G$65536,2,))</f>
        <v>#REF!</v>
      </c>
      <c r="G127" s="120" t="e">
        <f>IF(ISNUMBER(V127),V127,VLOOKUP(CONCATENATE($B127,"_",$C127,"_",G$2,"_",$D127,"_",$E127),Database!$F$2:$G$65536,2,))</f>
        <v>#REF!</v>
      </c>
      <c r="H127" s="120" t="e">
        <f>IF(ISNUMBER(W127),W127,VLOOKUP(CONCATENATE($B127,"_",$C127,"_",H$2,"_",$D127,"_",$E127),Database!$F$2:$G$65536,2,))</f>
        <v>#REF!</v>
      </c>
      <c r="I127" s="120" t="e">
        <f>IF(ISNUMBER(X127),X127,VLOOKUP(CONCATENATE($B127,"_",$C127,"_",I$2,"_",$D127,"_",$E127),Database!$F$2:$G$65536,2,))</f>
        <v>#REF!</v>
      </c>
      <c r="J127" s="120" t="e">
        <f>VLOOKUP(CONCATENATE($B127,"_",$C127,"_",J$2,"_",$D127,"_",$E127),Database!$F$2:$G$65536,2,)</f>
        <v>#REF!</v>
      </c>
      <c r="K127" s="118" t="e">
        <f>VLOOKUP(CONCATENATE($B127,"_",$C127,"_",K$2,"_",$D127,"_",$E127),SentData!$F$2:$G$65536,2,)</f>
        <v>#REF!</v>
      </c>
      <c r="L127" s="118" t="e">
        <f>VLOOKUP(CONCATENATE($B127,"_",$C127,"_",L$2,"_",$D127,"_",$E127),SentData!$F$2:$G$65536,2,)</f>
        <v>#REF!</v>
      </c>
      <c r="M127" s="114"/>
      <c r="N127" s="115" t="str">
        <f t="shared" si="37"/>
        <v>!!</v>
      </c>
      <c r="O127" s="115" t="str">
        <f t="shared" si="38"/>
        <v>!!</v>
      </c>
      <c r="P127" s="115" t="str">
        <f t="shared" si="39"/>
        <v>!!</v>
      </c>
      <c r="Q127" s="115" t="str">
        <f t="shared" si="40"/>
        <v>!!</v>
      </c>
      <c r="R127" s="115" t="str">
        <f t="shared" si="41"/>
        <v>!!</v>
      </c>
      <c r="S127" s="115" t="str">
        <f t="shared" si="42"/>
        <v>!!</v>
      </c>
      <c r="T127" s="114"/>
    </row>
    <row r="128" spans="1:24" ht="12.5" x14ac:dyDescent="0.25">
      <c r="A128" s="153" t="s">
        <v>707</v>
      </c>
      <c r="B128" s="153" t="e">
        <f>#REF!</f>
        <v>#REF!</v>
      </c>
      <c r="C128" s="153" t="s">
        <v>708</v>
      </c>
      <c r="D128" s="153" t="s">
        <v>639</v>
      </c>
      <c r="E128" s="154" t="s">
        <v>668</v>
      </c>
      <c r="F128" s="155" t="e">
        <f>IF(ISNUMBER(U128),U128,VLOOKUP(CONCATENATE($B128,"_",$C128,"_",F$2,"_","1000 NAC","_",$E128),Database!$F$2:$G$65536,2,)/VLOOKUP(CONCATENATE($B128,"_",$C128,"_",F$2,"_",$D128,"_",$E128),Database!$F$2:$G$65536,2,))</f>
        <v>#REF!</v>
      </c>
      <c r="G128" s="155" t="e">
        <f>IF(ISNUMBER(V128),V128,VLOOKUP(CONCATENATE($B128,"_",$C128,"_",G$2,"_","1000 NAC","_",$E128),Database!$F$2:$G$65536,2,)/VLOOKUP(CONCATENATE($B128,"_",$C128,"_",G$2,"_",$D128,"_",$E128),Database!$F$2:$G$65536,2,))</f>
        <v>#REF!</v>
      </c>
      <c r="H128" s="155" t="e">
        <f>IF(ISNUMBER(W128),W128,VLOOKUP(CONCATENATE($B128,"_",$C128,"_",H$2,"_","1000 NAC","_",$E128),Database!$F$2:$G$65536,2,)/VLOOKUP(CONCATENATE($B128,"_",$C128,"_",H$2,"_",$D128,"_",$E128),Database!$F$2:$G$65536,2,))</f>
        <v>#REF!</v>
      </c>
      <c r="I128" s="155" t="e">
        <f>IF(ISNUMBER(X128),X128,VLOOKUP(CONCATENATE($B128,"_",$C128,"_",I$2,"_","1000 NAC","_",$E128),Database!$F$2:$G$65536,2,)/VLOOKUP(CONCATENATE($B128,"_",$C128,"_",I$2,"_",$D128,"_",$E128),Database!$F$2:$G$65536,2,))</f>
        <v>#REF!</v>
      </c>
      <c r="J128" s="155" t="e">
        <f>VLOOKUP(CONCATENATE($B128,"_",$C128,"_",J$2,"_","1000 NAC","_",$E128),Database!$F$2:$G$65536,2,)/VLOOKUP(CONCATENATE($B128,"_",$C128,"_",J$2,"_",$D128,"_",$E128),Database!$F$2:$G$65536,2,)</f>
        <v>#REF!</v>
      </c>
      <c r="K128" s="156" t="e">
        <f>VLOOKUP(CONCATENATE($B128,"_",$C128,"_",K$2,"_","1000 NAC","_",$E128),SentData!$F$2:$G$65536,2,)/VLOOKUP(CONCATENATE($B128,"_",$C128,"_",K$2,"_",$D128,"_",$E128),SentData!$F$2:$G$65536,2,)</f>
        <v>#REF!</v>
      </c>
      <c r="L128" s="156" t="e">
        <f>VLOOKUP(CONCATENATE($B128,"_",$C128,"_",L$2,"_","1000 NAC","_",$E128),SentData!$F$2:$G$65536,2,)/VLOOKUP(CONCATENATE($B128,"_",$C128,"_",L$2,"_",$D128,"_",$E128),SentData!$F$2:$G$65536,2,)</f>
        <v>#REF!</v>
      </c>
      <c r="M128" s="157"/>
      <c r="N128" s="158" t="str">
        <f t="shared" si="37"/>
        <v>!!</v>
      </c>
      <c r="O128" s="158" t="str">
        <f t="shared" si="38"/>
        <v>!!</v>
      </c>
      <c r="P128" s="158" t="str">
        <f t="shared" si="39"/>
        <v>!!</v>
      </c>
      <c r="Q128" s="158" t="str">
        <f t="shared" si="40"/>
        <v>!!</v>
      </c>
      <c r="R128" s="158" t="str">
        <f t="shared" si="41"/>
        <v>!!</v>
      </c>
      <c r="S128" s="158" t="str">
        <f t="shared" si="42"/>
        <v>!!</v>
      </c>
      <c r="T128" s="157"/>
      <c r="U128" s="161" t="str">
        <f>IF(ISNUMBER(U126),IF(ISNUMBER(U127),U127/U126,F127/U126),IF(ISNUMBER(U127),U127/F126,""))</f>
        <v/>
      </c>
      <c r="V128" s="161" t="str">
        <f>IF(ISNUMBER(V126),IF(ISNUMBER(V127),V127/V126,G127/V126),IF(ISNUMBER(V127),V127/G126,""))</f>
        <v/>
      </c>
      <c r="W128" s="161" t="str">
        <f>IF(ISNUMBER(W126),IF(ISNUMBER(W127),W127/W126,H127/W126),IF(ISNUMBER(W127),W127/H126,""))</f>
        <v/>
      </c>
      <c r="X128" s="161" t="str">
        <f>IF(ISNUMBER(X126),IF(ISNUMBER(X127),X127/X126,I127/X126),IF(ISNUMBER(X127),X127/I126,""))</f>
        <v/>
      </c>
    </row>
    <row r="129" spans="1:24" x14ac:dyDescent="0.2">
      <c r="A129" s="112" t="s">
        <v>703</v>
      </c>
      <c r="B129" s="112" t="e">
        <f>#REF!</f>
        <v>#REF!</v>
      </c>
      <c r="C129" s="112" t="s">
        <v>704</v>
      </c>
      <c r="D129" s="112" t="s">
        <v>639</v>
      </c>
      <c r="E129" s="113" t="s">
        <v>669</v>
      </c>
      <c r="F129" s="120" t="e">
        <f>IF(ISNUMBER(U129),U129,VLOOKUP(CONCATENATE($B129,"_",$C129,"_",F$2,"_",$D129,"_",$E129),Database!$F$2:$G$65536,2,))</f>
        <v>#REF!</v>
      </c>
      <c r="G129" s="120" t="e">
        <f>IF(ISNUMBER(V129),V129,VLOOKUP(CONCATENATE($B129,"_",$C129,"_",G$2,"_",$D129,"_",$E129),Database!$F$2:$G$65536,2,))</f>
        <v>#REF!</v>
      </c>
      <c r="H129" s="120" t="e">
        <f>IF(ISNUMBER(W129),W129,VLOOKUP(CONCATENATE($B129,"_",$C129,"_",H$2,"_",$D129,"_",$E129),Database!$F$2:$G$65536,2,))</f>
        <v>#REF!</v>
      </c>
      <c r="I129" s="120" t="e">
        <f>IF(ISNUMBER(X129),X129,VLOOKUP(CONCATENATE($B129,"_",$C129,"_",I$2,"_",$D129,"_",$E129),Database!$F$2:$G$65536,2,))</f>
        <v>#REF!</v>
      </c>
      <c r="J129" s="120" t="e">
        <f>VLOOKUP(CONCATENATE($B129,"_",$C129,"_",J$2,"_",$D129,"_",$E129),Database!$F$2:$G$65536,2,)</f>
        <v>#REF!</v>
      </c>
      <c r="K129" s="118" t="e">
        <f>VLOOKUP(CONCATENATE($B129,"_",$C129,"_",K$2,"_",$D129,"_",$E129),SentData!$F$2:$G$65536,2,)</f>
        <v>#REF!</v>
      </c>
      <c r="L129" s="118" t="e">
        <f>VLOOKUP(CONCATENATE($B129,"_",$C129,"_",L$2,"_",$D129,"_",$E129),SentData!$F$2:$G$65536,2,)</f>
        <v>#REF!</v>
      </c>
      <c r="M129" s="114"/>
      <c r="N129" s="115" t="str">
        <f t="shared" si="37"/>
        <v>!!</v>
      </c>
      <c r="O129" s="115" t="str">
        <f t="shared" si="38"/>
        <v>!!</v>
      </c>
      <c r="P129" s="115" t="str">
        <f t="shared" si="39"/>
        <v>!!</v>
      </c>
      <c r="Q129" s="115" t="str">
        <f t="shared" si="40"/>
        <v>!!</v>
      </c>
      <c r="R129" s="115" t="str">
        <f t="shared" si="41"/>
        <v>!!</v>
      </c>
      <c r="S129" s="115" t="str">
        <f t="shared" si="42"/>
        <v>!!</v>
      </c>
      <c r="T129" s="114"/>
    </row>
    <row r="130" spans="1:24" x14ac:dyDescent="0.2">
      <c r="A130" s="112" t="s">
        <v>705</v>
      </c>
      <c r="B130" s="112" t="e">
        <f>#REF!</f>
        <v>#REF!</v>
      </c>
      <c r="C130" s="112" t="s">
        <v>704</v>
      </c>
      <c r="D130" s="112" t="s">
        <v>706</v>
      </c>
      <c r="E130" s="113" t="s">
        <v>669</v>
      </c>
      <c r="F130" s="120" t="e">
        <f>IF(ISNUMBER(U130),U130,VLOOKUP(CONCATENATE($B130,"_",$C130,"_",F$2,"_",$D130,"_",$E130),Database!$F$2:$G$65536,2,))</f>
        <v>#REF!</v>
      </c>
      <c r="G130" s="120" t="e">
        <f>IF(ISNUMBER(V130),V130,VLOOKUP(CONCATENATE($B130,"_",$C130,"_",G$2,"_",$D130,"_",$E130),Database!$F$2:$G$65536,2,))</f>
        <v>#REF!</v>
      </c>
      <c r="H130" s="120" t="e">
        <f>IF(ISNUMBER(W130),W130,VLOOKUP(CONCATENATE($B130,"_",$C130,"_",H$2,"_",$D130,"_",$E130),Database!$F$2:$G$65536,2,))</f>
        <v>#REF!</v>
      </c>
      <c r="I130" s="120" t="e">
        <f>IF(ISNUMBER(X130),X130,VLOOKUP(CONCATENATE($B130,"_",$C130,"_",I$2,"_",$D130,"_",$E130),Database!$F$2:$G$65536,2,))</f>
        <v>#REF!</v>
      </c>
      <c r="J130" s="120" t="e">
        <f>VLOOKUP(CONCATENATE($B130,"_",$C130,"_",J$2,"_",$D130,"_",$E130),Database!$F$2:$G$65536,2,)</f>
        <v>#REF!</v>
      </c>
      <c r="K130" s="118" t="e">
        <f>VLOOKUP(CONCATENATE($B130,"_",$C130,"_",K$2,"_",$D130,"_",$E130),SentData!$F$2:$G$65536,2,)</f>
        <v>#REF!</v>
      </c>
      <c r="L130" s="118" t="e">
        <f>VLOOKUP(CONCATENATE($B130,"_",$C130,"_",L$2,"_",$D130,"_",$E130),SentData!$F$2:$G$65536,2,)</f>
        <v>#REF!</v>
      </c>
      <c r="M130" s="114"/>
      <c r="N130" s="115" t="str">
        <f t="shared" si="37"/>
        <v>!!</v>
      </c>
      <c r="O130" s="115" t="str">
        <f t="shared" si="38"/>
        <v>!!</v>
      </c>
      <c r="P130" s="115" t="str">
        <f t="shared" si="39"/>
        <v>!!</v>
      </c>
      <c r="Q130" s="115" t="str">
        <f t="shared" si="40"/>
        <v>!!</v>
      </c>
      <c r="R130" s="115" t="str">
        <f t="shared" si="41"/>
        <v>!!</v>
      </c>
      <c r="S130" s="115" t="str">
        <f t="shared" si="42"/>
        <v>!!</v>
      </c>
      <c r="T130" s="114"/>
    </row>
    <row r="131" spans="1:24" ht="12.5" x14ac:dyDescent="0.25">
      <c r="A131" s="153" t="s">
        <v>707</v>
      </c>
      <c r="B131" s="153" t="e">
        <f>#REF!</f>
        <v>#REF!</v>
      </c>
      <c r="C131" s="153" t="s">
        <v>704</v>
      </c>
      <c r="D131" s="153" t="s">
        <v>639</v>
      </c>
      <c r="E131" s="154" t="s">
        <v>669</v>
      </c>
      <c r="F131" s="155" t="e">
        <f>IF(ISNUMBER(U131),U131,VLOOKUP(CONCATENATE($B131,"_",$C131,"_",F$2,"_","1000 NAC","_",$E131),Database!$F$2:$G$65536,2,)/VLOOKUP(CONCATENATE($B131,"_",$C131,"_",F$2,"_",$D131,"_",$E131),Database!$F$2:$G$65536,2,))</f>
        <v>#REF!</v>
      </c>
      <c r="G131" s="155" t="e">
        <f>IF(ISNUMBER(V131),V131,VLOOKUP(CONCATENATE($B131,"_",$C131,"_",G$2,"_","1000 NAC","_",$E131),Database!$F$2:$G$65536,2,)/VLOOKUP(CONCATENATE($B131,"_",$C131,"_",G$2,"_",$D131,"_",$E131),Database!$F$2:$G$65536,2,))</f>
        <v>#REF!</v>
      </c>
      <c r="H131" s="155" t="e">
        <f>IF(ISNUMBER(W131),W131,VLOOKUP(CONCATENATE($B131,"_",$C131,"_",H$2,"_","1000 NAC","_",$E131),Database!$F$2:$G$65536,2,)/VLOOKUP(CONCATENATE($B131,"_",$C131,"_",H$2,"_",$D131,"_",$E131),Database!$F$2:$G$65536,2,))</f>
        <v>#REF!</v>
      </c>
      <c r="I131" s="155" t="e">
        <f>IF(ISNUMBER(X131),X131,VLOOKUP(CONCATENATE($B131,"_",$C131,"_",I$2,"_","1000 NAC","_",$E131),Database!$F$2:$G$65536,2,)/VLOOKUP(CONCATENATE($B131,"_",$C131,"_",I$2,"_",$D131,"_",$E131),Database!$F$2:$G$65536,2,))</f>
        <v>#REF!</v>
      </c>
      <c r="J131" s="155" t="e">
        <f>VLOOKUP(CONCATENATE($B131,"_",$C131,"_",J$2,"_","1000 NAC","_",$E131),Database!$F$2:$G$65536,2,)/VLOOKUP(CONCATENATE($B131,"_",$C131,"_",J$2,"_",$D131,"_",$E131),Database!$F$2:$G$65536,2,)</f>
        <v>#REF!</v>
      </c>
      <c r="K131" s="156" t="e">
        <f>VLOOKUP(CONCATENATE($B131,"_",$C131,"_",K$2,"_","1000 NAC","_",$E131),SentData!$F$2:$G$65536,2,)/VLOOKUP(CONCATENATE($B131,"_",$C131,"_",K$2,"_",$D131,"_",$E131),SentData!$F$2:$G$65536,2,)</f>
        <v>#REF!</v>
      </c>
      <c r="L131" s="156" t="e">
        <f>VLOOKUP(CONCATENATE($B131,"_",$C131,"_",L$2,"_","1000 NAC","_",$E131),SentData!$F$2:$G$65536,2,)/VLOOKUP(CONCATENATE($B131,"_",$C131,"_",L$2,"_",$D131,"_",$E131),SentData!$F$2:$G$65536,2,)</f>
        <v>#REF!</v>
      </c>
      <c r="M131" s="157"/>
      <c r="N131" s="158" t="str">
        <f t="shared" si="37"/>
        <v>!!</v>
      </c>
      <c r="O131" s="158" t="str">
        <f t="shared" si="38"/>
        <v>!!</v>
      </c>
      <c r="P131" s="158" t="str">
        <f t="shared" si="39"/>
        <v>!!</v>
      </c>
      <c r="Q131" s="158" t="str">
        <f t="shared" si="40"/>
        <v>!!</v>
      </c>
      <c r="R131" s="158" t="str">
        <f t="shared" si="41"/>
        <v>!!</v>
      </c>
      <c r="S131" s="158" t="str">
        <f t="shared" si="42"/>
        <v>!!</v>
      </c>
      <c r="T131" s="157"/>
      <c r="U131" s="161" t="str">
        <f>IF(ISNUMBER(U129),IF(ISNUMBER(U130),U130/U129,F130/U129),IF(ISNUMBER(U130),U130/F129,""))</f>
        <v/>
      </c>
      <c r="V131" s="161" t="str">
        <f>IF(ISNUMBER(V129),IF(ISNUMBER(V130),V130/V129,G130/V129),IF(ISNUMBER(V130),V130/G129,""))</f>
        <v/>
      </c>
      <c r="W131" s="161" t="str">
        <f>IF(ISNUMBER(W129),IF(ISNUMBER(W130),W130/W129,H130/W129),IF(ISNUMBER(W130),W130/H129,""))</f>
        <v/>
      </c>
      <c r="X131" s="161" t="str">
        <f>IF(ISNUMBER(X129),IF(ISNUMBER(X130),X130/X129,I130/X129),IF(ISNUMBER(X130),X130/I129,""))</f>
        <v/>
      </c>
    </row>
    <row r="132" spans="1:24" x14ac:dyDescent="0.2">
      <c r="A132" s="112" t="s">
        <v>703</v>
      </c>
      <c r="B132" s="112" t="e">
        <f>#REF!</f>
        <v>#REF!</v>
      </c>
      <c r="C132" s="112" t="s">
        <v>708</v>
      </c>
      <c r="D132" s="112" t="s">
        <v>639</v>
      </c>
      <c r="E132" s="113" t="s">
        <v>669</v>
      </c>
      <c r="F132" s="120" t="e">
        <f>IF(ISNUMBER(U132),U132,VLOOKUP(CONCATENATE($B132,"_",$C132,"_",F$2,"_",$D132,"_",$E132),Database!$F$2:$G$65536,2,))</f>
        <v>#REF!</v>
      </c>
      <c r="G132" s="120" t="e">
        <f>IF(ISNUMBER(V132),V132,VLOOKUP(CONCATENATE($B132,"_",$C132,"_",G$2,"_",$D132,"_",$E132),Database!$F$2:$G$65536,2,))</f>
        <v>#REF!</v>
      </c>
      <c r="H132" s="120" t="e">
        <f>IF(ISNUMBER(W132),W132,VLOOKUP(CONCATENATE($B132,"_",$C132,"_",H$2,"_",$D132,"_",$E132),Database!$F$2:$G$65536,2,))</f>
        <v>#REF!</v>
      </c>
      <c r="I132" s="120" t="e">
        <f>IF(ISNUMBER(X132),X132,VLOOKUP(CONCATENATE($B132,"_",$C132,"_",I$2,"_",$D132,"_",$E132),Database!$F$2:$G$65536,2,))</f>
        <v>#REF!</v>
      </c>
      <c r="J132" s="120" t="e">
        <f>VLOOKUP(CONCATENATE($B132,"_",$C132,"_",J$2,"_",$D132,"_",$E132),Database!$F$2:$G$65536,2,)</f>
        <v>#REF!</v>
      </c>
      <c r="K132" s="118" t="e">
        <f>VLOOKUP(CONCATENATE($B132,"_",$C132,"_",K$2,"_",$D132,"_",$E132),SentData!$F$2:$G$65536,2,)</f>
        <v>#REF!</v>
      </c>
      <c r="L132" s="118" t="e">
        <f>VLOOKUP(CONCATENATE($B132,"_",$C132,"_",L$2,"_",$D132,"_",$E132),SentData!$F$2:$G$65536,2,)</f>
        <v>#REF!</v>
      </c>
      <c r="M132" s="114"/>
      <c r="N132" s="115" t="str">
        <f t="shared" si="37"/>
        <v>!!</v>
      </c>
      <c r="O132" s="115" t="str">
        <f t="shared" si="38"/>
        <v>!!</v>
      </c>
      <c r="P132" s="115" t="str">
        <f t="shared" si="39"/>
        <v>!!</v>
      </c>
      <c r="Q132" s="115" t="str">
        <f t="shared" si="40"/>
        <v>!!</v>
      </c>
      <c r="R132" s="115" t="str">
        <f t="shared" si="41"/>
        <v>!!</v>
      </c>
      <c r="S132" s="115" t="str">
        <f t="shared" si="42"/>
        <v>!!</v>
      </c>
      <c r="T132" s="114"/>
    </row>
    <row r="133" spans="1:24" x14ac:dyDescent="0.2">
      <c r="A133" s="112" t="s">
        <v>705</v>
      </c>
      <c r="B133" s="112" t="e">
        <f>#REF!</f>
        <v>#REF!</v>
      </c>
      <c r="C133" s="112" t="s">
        <v>708</v>
      </c>
      <c r="D133" s="112" t="s">
        <v>706</v>
      </c>
      <c r="E133" s="113" t="s">
        <v>669</v>
      </c>
      <c r="F133" s="120" t="e">
        <f>IF(ISNUMBER(U133),U133,VLOOKUP(CONCATENATE($B133,"_",$C133,"_",F$2,"_",$D133,"_",$E133),Database!$F$2:$G$65536,2,))</f>
        <v>#REF!</v>
      </c>
      <c r="G133" s="120" t="e">
        <f>IF(ISNUMBER(V133),V133,VLOOKUP(CONCATENATE($B133,"_",$C133,"_",G$2,"_",$D133,"_",$E133),Database!$F$2:$G$65536,2,))</f>
        <v>#REF!</v>
      </c>
      <c r="H133" s="120" t="e">
        <f>IF(ISNUMBER(W133),W133,VLOOKUP(CONCATENATE($B133,"_",$C133,"_",H$2,"_",$D133,"_",$E133),Database!$F$2:$G$65536,2,))</f>
        <v>#REF!</v>
      </c>
      <c r="I133" s="120" t="e">
        <f>IF(ISNUMBER(X133),X133,VLOOKUP(CONCATENATE($B133,"_",$C133,"_",I$2,"_",$D133,"_",$E133),Database!$F$2:$G$65536,2,))</f>
        <v>#REF!</v>
      </c>
      <c r="J133" s="120" t="e">
        <f>VLOOKUP(CONCATENATE($B133,"_",$C133,"_",J$2,"_",$D133,"_",$E133),Database!$F$2:$G$65536,2,)</f>
        <v>#REF!</v>
      </c>
      <c r="K133" s="118" t="e">
        <f>VLOOKUP(CONCATENATE($B133,"_",$C133,"_",K$2,"_",$D133,"_",$E133),SentData!$F$2:$G$65536,2,)</f>
        <v>#REF!</v>
      </c>
      <c r="L133" s="118" t="e">
        <f>VLOOKUP(CONCATENATE($B133,"_",$C133,"_",L$2,"_",$D133,"_",$E133),SentData!$F$2:$G$65536,2,)</f>
        <v>#REF!</v>
      </c>
      <c r="M133" s="114"/>
      <c r="N133" s="115" t="str">
        <f t="shared" si="37"/>
        <v>!!</v>
      </c>
      <c r="O133" s="115" t="str">
        <f t="shared" si="38"/>
        <v>!!</v>
      </c>
      <c r="P133" s="115" t="str">
        <f t="shared" si="39"/>
        <v>!!</v>
      </c>
      <c r="Q133" s="115" t="str">
        <f t="shared" si="40"/>
        <v>!!</v>
      </c>
      <c r="R133" s="115" t="str">
        <f t="shared" si="41"/>
        <v>!!</v>
      </c>
      <c r="S133" s="115" t="str">
        <f t="shared" si="42"/>
        <v>!!</v>
      </c>
      <c r="T133" s="114"/>
    </row>
    <row r="134" spans="1:24" ht="12.5" x14ac:dyDescent="0.25">
      <c r="A134" s="153" t="s">
        <v>707</v>
      </c>
      <c r="B134" s="153" t="e">
        <f>#REF!</f>
        <v>#REF!</v>
      </c>
      <c r="C134" s="153" t="s">
        <v>708</v>
      </c>
      <c r="D134" s="153" t="s">
        <v>639</v>
      </c>
      <c r="E134" s="154" t="s">
        <v>669</v>
      </c>
      <c r="F134" s="155" t="e">
        <f>IF(ISNUMBER(U134),U134,VLOOKUP(CONCATENATE($B134,"_",$C134,"_",F$2,"_","1000 NAC","_",$E134),Database!$F$2:$G$65536,2,)/VLOOKUP(CONCATENATE($B134,"_",$C134,"_",F$2,"_",$D134,"_",$E134),Database!$F$2:$G$65536,2,))</f>
        <v>#REF!</v>
      </c>
      <c r="G134" s="155" t="e">
        <f>IF(ISNUMBER(V134),V134,VLOOKUP(CONCATENATE($B134,"_",$C134,"_",G$2,"_","1000 NAC","_",$E134),Database!$F$2:$G$65536,2,)/VLOOKUP(CONCATENATE($B134,"_",$C134,"_",G$2,"_",$D134,"_",$E134),Database!$F$2:$G$65536,2,))</f>
        <v>#REF!</v>
      </c>
      <c r="H134" s="155" t="e">
        <f>IF(ISNUMBER(W134),W134,VLOOKUP(CONCATENATE($B134,"_",$C134,"_",H$2,"_","1000 NAC","_",$E134),Database!$F$2:$G$65536,2,)/VLOOKUP(CONCATENATE($B134,"_",$C134,"_",H$2,"_",$D134,"_",$E134),Database!$F$2:$G$65536,2,))</f>
        <v>#REF!</v>
      </c>
      <c r="I134" s="155" t="e">
        <f>IF(ISNUMBER(X134),X134,VLOOKUP(CONCATENATE($B134,"_",$C134,"_",I$2,"_","1000 NAC","_",$E134),Database!$F$2:$G$65536,2,)/VLOOKUP(CONCATENATE($B134,"_",$C134,"_",I$2,"_",$D134,"_",$E134),Database!$F$2:$G$65536,2,))</f>
        <v>#REF!</v>
      </c>
      <c r="J134" s="155" t="e">
        <f>VLOOKUP(CONCATENATE($B134,"_",$C134,"_",J$2,"_","1000 NAC","_",$E134),Database!$F$2:$G$65536,2,)/VLOOKUP(CONCATENATE($B134,"_",$C134,"_",J$2,"_",$D134,"_",$E134),Database!$F$2:$G$65536,2,)</f>
        <v>#REF!</v>
      </c>
      <c r="K134" s="156" t="e">
        <f>VLOOKUP(CONCATENATE($B134,"_",$C134,"_",K$2,"_","1000 NAC","_",$E134),SentData!$F$2:$G$65536,2,)/VLOOKUP(CONCATENATE($B134,"_",$C134,"_",K$2,"_",$D134,"_",$E134),SentData!$F$2:$G$65536,2,)</f>
        <v>#REF!</v>
      </c>
      <c r="L134" s="156" t="e">
        <f>VLOOKUP(CONCATENATE($B134,"_",$C134,"_",L$2,"_","1000 NAC","_",$E134),SentData!$F$2:$G$65536,2,)/VLOOKUP(CONCATENATE($B134,"_",$C134,"_",L$2,"_",$D134,"_",$E134),SentData!$F$2:$G$65536,2,)</f>
        <v>#REF!</v>
      </c>
      <c r="M134" s="157"/>
      <c r="N134" s="158" t="str">
        <f t="shared" si="37"/>
        <v>!!</v>
      </c>
      <c r="O134" s="158" t="str">
        <f t="shared" si="38"/>
        <v>!!</v>
      </c>
      <c r="P134" s="158" t="str">
        <f t="shared" si="39"/>
        <v>!!</v>
      </c>
      <c r="Q134" s="158" t="str">
        <f t="shared" si="40"/>
        <v>!!</v>
      </c>
      <c r="R134" s="158" t="str">
        <f t="shared" si="41"/>
        <v>!!</v>
      </c>
      <c r="S134" s="158" t="str">
        <f t="shared" si="42"/>
        <v>!!</v>
      </c>
      <c r="T134" s="157"/>
      <c r="U134" s="161" t="str">
        <f>IF(ISNUMBER(U132),IF(ISNUMBER(U133),U133/U132,F133/U132),IF(ISNUMBER(U133),U133/F132,""))</f>
        <v/>
      </c>
      <c r="V134" s="161" t="str">
        <f>IF(ISNUMBER(V132),IF(ISNUMBER(V133),V133/V132,G133/V132),IF(ISNUMBER(V133),V133/G132,""))</f>
        <v/>
      </c>
      <c r="W134" s="161" t="str">
        <f>IF(ISNUMBER(W132),IF(ISNUMBER(W133),W133/W132,H133/W132),IF(ISNUMBER(W133),W133/H132,""))</f>
        <v/>
      </c>
      <c r="X134" s="161" t="str">
        <f>IF(ISNUMBER(X132),IF(ISNUMBER(X133),X133/X132,I133/X132),IF(ISNUMBER(X133),X133/I132,""))</f>
        <v/>
      </c>
    </row>
    <row r="135" spans="1:24" x14ac:dyDescent="0.2">
      <c r="A135" s="112" t="s">
        <v>703</v>
      </c>
      <c r="B135" s="112" t="e">
        <f>#REF!</f>
        <v>#REF!</v>
      </c>
      <c r="C135" s="112" t="s">
        <v>704</v>
      </c>
      <c r="D135" s="112" t="s">
        <v>639</v>
      </c>
      <c r="E135" s="113" t="s">
        <v>670</v>
      </c>
      <c r="F135" s="120" t="e">
        <f>IF(ISNUMBER(U135),U135,VLOOKUP(CONCATENATE($B135,"_",$C135,"_",F$2,"_",$D135,"_",$E135),Database!$F$2:$G$65536,2,))</f>
        <v>#REF!</v>
      </c>
      <c r="G135" s="120" t="e">
        <f>IF(ISNUMBER(V135),V135,VLOOKUP(CONCATENATE($B135,"_",$C135,"_",G$2,"_",$D135,"_",$E135),Database!$F$2:$G$65536,2,))</f>
        <v>#REF!</v>
      </c>
      <c r="H135" s="120" t="e">
        <f>IF(ISNUMBER(W135),W135,VLOOKUP(CONCATENATE($B135,"_",$C135,"_",H$2,"_",$D135,"_",$E135),Database!$F$2:$G$65536,2,))</f>
        <v>#REF!</v>
      </c>
      <c r="I135" s="120" t="e">
        <f>IF(ISNUMBER(X135),X135,VLOOKUP(CONCATENATE($B135,"_",$C135,"_",I$2,"_",$D135,"_",$E135),Database!$F$2:$G$65536,2,))</f>
        <v>#REF!</v>
      </c>
      <c r="J135" s="120" t="e">
        <f>VLOOKUP(CONCATENATE($B135,"_",$C135,"_",J$2,"_",$D135,"_",$E135),Database!$F$2:$G$65536,2,)</f>
        <v>#REF!</v>
      </c>
      <c r="K135" s="118" t="e">
        <f>VLOOKUP(CONCATENATE($B135,"_",$C135,"_",K$2,"_",$D135,"_",$E135),SentData!$F$2:$G$65536,2,)</f>
        <v>#REF!</v>
      </c>
      <c r="L135" s="118" t="e">
        <f>VLOOKUP(CONCATENATE($B135,"_",$C135,"_",L$2,"_",$D135,"_",$E135),SentData!$F$2:$G$65536,2,)</f>
        <v>#REF!</v>
      </c>
      <c r="M135" s="114"/>
      <c r="N135" s="115" t="str">
        <f t="shared" si="37"/>
        <v>!!</v>
      </c>
      <c r="O135" s="115" t="str">
        <f t="shared" si="38"/>
        <v>!!</v>
      </c>
      <c r="P135" s="115" t="str">
        <f t="shared" si="39"/>
        <v>!!</v>
      </c>
      <c r="Q135" s="115" t="str">
        <f t="shared" si="40"/>
        <v>!!</v>
      </c>
      <c r="R135" s="115" t="str">
        <f t="shared" si="41"/>
        <v>!!</v>
      </c>
      <c r="S135" s="115" t="str">
        <f t="shared" si="42"/>
        <v>!!</v>
      </c>
      <c r="T135" s="114"/>
    </row>
    <row r="136" spans="1:24" x14ac:dyDescent="0.2">
      <c r="A136" s="112" t="s">
        <v>705</v>
      </c>
      <c r="B136" s="112" t="e">
        <f>#REF!</f>
        <v>#REF!</v>
      </c>
      <c r="C136" s="112" t="s">
        <v>704</v>
      </c>
      <c r="D136" s="112" t="s">
        <v>706</v>
      </c>
      <c r="E136" s="113" t="s">
        <v>670</v>
      </c>
      <c r="F136" s="120" t="e">
        <f>IF(ISNUMBER(U136),U136,VLOOKUP(CONCATENATE($B136,"_",$C136,"_",F$2,"_",$D136,"_",$E136),Database!$F$2:$G$65536,2,))</f>
        <v>#REF!</v>
      </c>
      <c r="G136" s="120" t="e">
        <f>IF(ISNUMBER(V136),V136,VLOOKUP(CONCATENATE($B136,"_",$C136,"_",G$2,"_",$D136,"_",$E136),Database!$F$2:$G$65536,2,))</f>
        <v>#REF!</v>
      </c>
      <c r="H136" s="120" t="e">
        <f>IF(ISNUMBER(W136),W136,VLOOKUP(CONCATENATE($B136,"_",$C136,"_",H$2,"_",$D136,"_",$E136),Database!$F$2:$G$65536,2,))</f>
        <v>#REF!</v>
      </c>
      <c r="I136" s="120" t="e">
        <f>IF(ISNUMBER(X136),X136,VLOOKUP(CONCATENATE($B136,"_",$C136,"_",I$2,"_",$D136,"_",$E136),Database!$F$2:$G$65536,2,))</f>
        <v>#REF!</v>
      </c>
      <c r="J136" s="120" t="e">
        <f>VLOOKUP(CONCATENATE($B136,"_",$C136,"_",J$2,"_",$D136,"_",$E136),Database!$F$2:$G$65536,2,)</f>
        <v>#REF!</v>
      </c>
      <c r="K136" s="118" t="e">
        <f>VLOOKUP(CONCATENATE($B136,"_",$C136,"_",K$2,"_",$D136,"_",$E136),SentData!$F$2:$G$65536,2,)</f>
        <v>#REF!</v>
      </c>
      <c r="L136" s="118" t="e">
        <f>VLOOKUP(CONCATENATE($B136,"_",$C136,"_",L$2,"_",$D136,"_",$E136),SentData!$F$2:$G$65536,2,)</f>
        <v>#REF!</v>
      </c>
      <c r="M136" s="114"/>
      <c r="N136" s="115" t="str">
        <f t="shared" si="37"/>
        <v>!!</v>
      </c>
      <c r="O136" s="115" t="str">
        <f t="shared" si="38"/>
        <v>!!</v>
      </c>
      <c r="P136" s="115" t="str">
        <f t="shared" si="39"/>
        <v>!!</v>
      </c>
      <c r="Q136" s="115" t="str">
        <f t="shared" si="40"/>
        <v>!!</v>
      </c>
      <c r="R136" s="115" t="str">
        <f t="shared" si="41"/>
        <v>!!</v>
      </c>
      <c r="S136" s="115" t="str">
        <f t="shared" si="42"/>
        <v>!!</v>
      </c>
      <c r="T136" s="114"/>
    </row>
    <row r="137" spans="1:24" ht="12.5" x14ac:dyDescent="0.25">
      <c r="A137" s="153" t="s">
        <v>707</v>
      </c>
      <c r="B137" s="153" t="e">
        <f>#REF!</f>
        <v>#REF!</v>
      </c>
      <c r="C137" s="153" t="s">
        <v>704</v>
      </c>
      <c r="D137" s="153" t="s">
        <v>639</v>
      </c>
      <c r="E137" s="154" t="s">
        <v>670</v>
      </c>
      <c r="F137" s="155" t="e">
        <f>IF(ISNUMBER(U137),U137,VLOOKUP(CONCATENATE($B137,"_",$C137,"_",F$2,"_","1000 NAC","_",$E137),Database!$F$2:$G$65536,2,)/VLOOKUP(CONCATENATE($B137,"_",$C137,"_",F$2,"_",$D137,"_",$E137),Database!$F$2:$G$65536,2,))</f>
        <v>#REF!</v>
      </c>
      <c r="G137" s="155" t="e">
        <f>IF(ISNUMBER(V137),V137,VLOOKUP(CONCATENATE($B137,"_",$C137,"_",G$2,"_","1000 NAC","_",$E137),Database!$F$2:$G$65536,2,)/VLOOKUP(CONCATENATE($B137,"_",$C137,"_",G$2,"_",$D137,"_",$E137),Database!$F$2:$G$65536,2,))</f>
        <v>#REF!</v>
      </c>
      <c r="H137" s="155" t="e">
        <f>IF(ISNUMBER(W137),W137,VLOOKUP(CONCATENATE($B137,"_",$C137,"_",H$2,"_","1000 NAC","_",$E137),Database!$F$2:$G$65536,2,)/VLOOKUP(CONCATENATE($B137,"_",$C137,"_",H$2,"_",$D137,"_",$E137),Database!$F$2:$G$65536,2,))</f>
        <v>#REF!</v>
      </c>
      <c r="I137" s="155" t="e">
        <f>IF(ISNUMBER(X137),X137,VLOOKUP(CONCATENATE($B137,"_",$C137,"_",I$2,"_","1000 NAC","_",$E137),Database!$F$2:$G$65536,2,)/VLOOKUP(CONCATENATE($B137,"_",$C137,"_",I$2,"_",$D137,"_",$E137),Database!$F$2:$G$65536,2,))</f>
        <v>#REF!</v>
      </c>
      <c r="J137" s="155" t="e">
        <f>VLOOKUP(CONCATENATE($B137,"_",$C137,"_",J$2,"_","1000 NAC","_",$E137),Database!$F$2:$G$65536,2,)/VLOOKUP(CONCATENATE($B137,"_",$C137,"_",J$2,"_",$D137,"_",$E137),Database!$F$2:$G$65536,2,)</f>
        <v>#REF!</v>
      </c>
      <c r="K137" s="156" t="e">
        <f>VLOOKUP(CONCATENATE($B137,"_",$C137,"_",K$2,"_","1000 NAC","_",$E137),SentData!$F$2:$G$65536,2,)/VLOOKUP(CONCATENATE($B137,"_",$C137,"_",K$2,"_",$D137,"_",$E137),SentData!$F$2:$G$65536,2,)</f>
        <v>#REF!</v>
      </c>
      <c r="L137" s="156" t="e">
        <f>VLOOKUP(CONCATENATE($B137,"_",$C137,"_",L$2,"_","1000 NAC","_",$E137),SentData!$F$2:$G$65536,2,)/VLOOKUP(CONCATENATE($B137,"_",$C137,"_",L$2,"_",$D137,"_",$E137),SentData!$F$2:$G$65536,2,)</f>
        <v>#REF!</v>
      </c>
      <c r="M137" s="157"/>
      <c r="N137" s="158" t="str">
        <f t="shared" si="37"/>
        <v>!!</v>
      </c>
      <c r="O137" s="158" t="str">
        <f t="shared" si="38"/>
        <v>!!</v>
      </c>
      <c r="P137" s="158" t="str">
        <f t="shared" si="39"/>
        <v>!!</v>
      </c>
      <c r="Q137" s="158" t="str">
        <f t="shared" si="40"/>
        <v>!!</v>
      </c>
      <c r="R137" s="158" t="str">
        <f t="shared" si="41"/>
        <v>!!</v>
      </c>
      <c r="S137" s="158" t="str">
        <f t="shared" si="42"/>
        <v>!!</v>
      </c>
      <c r="T137" s="157"/>
      <c r="U137" s="161" t="str">
        <f>IF(ISNUMBER(U135),IF(ISNUMBER(U136),U136/U135,F136/U135),IF(ISNUMBER(U136),U136/F135,""))</f>
        <v/>
      </c>
      <c r="V137" s="161" t="str">
        <f>IF(ISNUMBER(V135),IF(ISNUMBER(V136),V136/V135,G136/V135),IF(ISNUMBER(V136),V136/G135,""))</f>
        <v/>
      </c>
      <c r="W137" s="161" t="str">
        <f>IF(ISNUMBER(W135),IF(ISNUMBER(W136),W136/W135,H136/W135),IF(ISNUMBER(W136),W136/H135,""))</f>
        <v/>
      </c>
      <c r="X137" s="161" t="str">
        <f>IF(ISNUMBER(X135),IF(ISNUMBER(X136),X136/X135,I136/X135),IF(ISNUMBER(X136),X136/I135,""))</f>
        <v/>
      </c>
    </row>
    <row r="138" spans="1:24" x14ac:dyDescent="0.2">
      <c r="A138" s="112" t="s">
        <v>703</v>
      </c>
      <c r="B138" s="112" t="e">
        <f>#REF!</f>
        <v>#REF!</v>
      </c>
      <c r="C138" s="112" t="s">
        <v>708</v>
      </c>
      <c r="D138" s="112" t="s">
        <v>639</v>
      </c>
      <c r="E138" s="113" t="s">
        <v>670</v>
      </c>
      <c r="F138" s="120" t="e">
        <f>IF(ISNUMBER(U138),U138,VLOOKUP(CONCATENATE($B138,"_",$C138,"_",F$2,"_",$D138,"_",$E138),Database!$F$2:$G$65536,2,))</f>
        <v>#REF!</v>
      </c>
      <c r="G138" s="120" t="e">
        <f>IF(ISNUMBER(V138),V138,VLOOKUP(CONCATENATE($B138,"_",$C138,"_",G$2,"_",$D138,"_",$E138),Database!$F$2:$G$65536,2,))</f>
        <v>#REF!</v>
      </c>
      <c r="H138" s="120" t="e">
        <f>IF(ISNUMBER(W138),W138,VLOOKUP(CONCATENATE($B138,"_",$C138,"_",H$2,"_",$D138,"_",$E138),Database!$F$2:$G$65536,2,))</f>
        <v>#REF!</v>
      </c>
      <c r="I138" s="120" t="e">
        <f>IF(ISNUMBER(X138),X138,VLOOKUP(CONCATENATE($B138,"_",$C138,"_",I$2,"_",$D138,"_",$E138),Database!$F$2:$G$65536,2,))</f>
        <v>#REF!</v>
      </c>
      <c r="J138" s="120" t="e">
        <f>VLOOKUP(CONCATENATE($B138,"_",$C138,"_",J$2,"_",$D138,"_",$E138),Database!$F$2:$G$65536,2,)</f>
        <v>#REF!</v>
      </c>
      <c r="K138" s="118" t="e">
        <f>VLOOKUP(CONCATENATE($B138,"_",$C138,"_",K$2,"_",$D138,"_",$E138),SentData!$F$2:$G$65536,2,)</f>
        <v>#REF!</v>
      </c>
      <c r="L138" s="118" t="e">
        <f>VLOOKUP(CONCATENATE($B138,"_",$C138,"_",L$2,"_",$D138,"_",$E138),SentData!$F$2:$G$65536,2,)</f>
        <v>#REF!</v>
      </c>
      <c r="M138" s="114"/>
      <c r="N138" s="115" t="str">
        <f t="shared" si="37"/>
        <v>!!</v>
      </c>
      <c r="O138" s="115" t="str">
        <f t="shared" si="38"/>
        <v>!!</v>
      </c>
      <c r="P138" s="115" t="str">
        <f t="shared" si="39"/>
        <v>!!</v>
      </c>
      <c r="Q138" s="115" t="str">
        <f t="shared" si="40"/>
        <v>!!</v>
      </c>
      <c r="R138" s="115" t="str">
        <f t="shared" si="41"/>
        <v>!!</v>
      </c>
      <c r="S138" s="115" t="str">
        <f t="shared" si="42"/>
        <v>!!</v>
      </c>
      <c r="T138" s="114"/>
    </row>
    <row r="139" spans="1:24" x14ac:dyDescent="0.2">
      <c r="A139" s="112" t="s">
        <v>705</v>
      </c>
      <c r="B139" s="112" t="e">
        <f>#REF!</f>
        <v>#REF!</v>
      </c>
      <c r="C139" s="112" t="s">
        <v>708</v>
      </c>
      <c r="D139" s="112" t="s">
        <v>706</v>
      </c>
      <c r="E139" s="113" t="s">
        <v>670</v>
      </c>
      <c r="F139" s="120" t="e">
        <f>IF(ISNUMBER(U139),U139,VLOOKUP(CONCATENATE($B139,"_",$C139,"_",F$2,"_",$D139,"_",$E139),Database!$F$2:$G$65536,2,))</f>
        <v>#REF!</v>
      </c>
      <c r="G139" s="120" t="e">
        <f>IF(ISNUMBER(V139),V139,VLOOKUP(CONCATENATE($B139,"_",$C139,"_",G$2,"_",$D139,"_",$E139),Database!$F$2:$G$65536,2,))</f>
        <v>#REF!</v>
      </c>
      <c r="H139" s="120" t="e">
        <f>IF(ISNUMBER(W139),W139,VLOOKUP(CONCATENATE($B139,"_",$C139,"_",H$2,"_",$D139,"_",$E139),Database!$F$2:$G$65536,2,))</f>
        <v>#REF!</v>
      </c>
      <c r="I139" s="120" t="e">
        <f>IF(ISNUMBER(X139),X139,VLOOKUP(CONCATENATE($B139,"_",$C139,"_",I$2,"_",$D139,"_",$E139),Database!$F$2:$G$65536,2,))</f>
        <v>#REF!</v>
      </c>
      <c r="J139" s="120" t="e">
        <f>VLOOKUP(CONCATENATE($B139,"_",$C139,"_",J$2,"_",$D139,"_",$E139),Database!$F$2:$G$65536,2,)</f>
        <v>#REF!</v>
      </c>
      <c r="K139" s="118" t="e">
        <f>VLOOKUP(CONCATENATE($B139,"_",$C139,"_",K$2,"_",$D139,"_",$E139),SentData!$F$2:$G$65536,2,)</f>
        <v>#REF!</v>
      </c>
      <c r="L139" s="118" t="e">
        <f>VLOOKUP(CONCATENATE($B139,"_",$C139,"_",L$2,"_",$D139,"_",$E139),SentData!$F$2:$G$65536,2,)</f>
        <v>#REF!</v>
      </c>
      <c r="M139" s="114"/>
      <c r="N139" s="115" t="str">
        <f t="shared" si="37"/>
        <v>!!</v>
      </c>
      <c r="O139" s="115" t="str">
        <f t="shared" si="38"/>
        <v>!!</v>
      </c>
      <c r="P139" s="115" t="str">
        <f t="shared" si="39"/>
        <v>!!</v>
      </c>
      <c r="Q139" s="115" t="str">
        <f t="shared" si="40"/>
        <v>!!</v>
      </c>
      <c r="R139" s="115" t="str">
        <f t="shared" si="41"/>
        <v>!!</v>
      </c>
      <c r="S139" s="115" t="str">
        <f t="shared" si="42"/>
        <v>!!</v>
      </c>
      <c r="T139" s="114"/>
    </row>
    <row r="140" spans="1:24" ht="12.5" x14ac:dyDescent="0.25">
      <c r="A140" s="153" t="s">
        <v>707</v>
      </c>
      <c r="B140" s="153" t="e">
        <f>#REF!</f>
        <v>#REF!</v>
      </c>
      <c r="C140" s="153" t="s">
        <v>708</v>
      </c>
      <c r="D140" s="153" t="s">
        <v>639</v>
      </c>
      <c r="E140" s="154" t="s">
        <v>670</v>
      </c>
      <c r="F140" s="155" t="e">
        <f>IF(ISNUMBER(U140),U140,VLOOKUP(CONCATENATE($B140,"_",$C140,"_",F$2,"_","1000 NAC","_",$E140),Database!$F$2:$G$65536,2,)/VLOOKUP(CONCATENATE($B140,"_",$C140,"_",F$2,"_",$D140,"_",$E140),Database!$F$2:$G$65536,2,))</f>
        <v>#REF!</v>
      </c>
      <c r="G140" s="155" t="e">
        <f>IF(ISNUMBER(V140),V140,VLOOKUP(CONCATENATE($B140,"_",$C140,"_",G$2,"_","1000 NAC","_",$E140),Database!$F$2:$G$65536,2,)/VLOOKUP(CONCATENATE($B140,"_",$C140,"_",G$2,"_",$D140,"_",$E140),Database!$F$2:$G$65536,2,))</f>
        <v>#REF!</v>
      </c>
      <c r="H140" s="155" t="e">
        <f>IF(ISNUMBER(W140),W140,VLOOKUP(CONCATENATE($B140,"_",$C140,"_",H$2,"_","1000 NAC","_",$E140),Database!$F$2:$G$65536,2,)/VLOOKUP(CONCATENATE($B140,"_",$C140,"_",H$2,"_",$D140,"_",$E140),Database!$F$2:$G$65536,2,))</f>
        <v>#REF!</v>
      </c>
      <c r="I140" s="155" t="e">
        <f>IF(ISNUMBER(X140),X140,VLOOKUP(CONCATENATE($B140,"_",$C140,"_",I$2,"_","1000 NAC","_",$E140),Database!$F$2:$G$65536,2,)/VLOOKUP(CONCATENATE($B140,"_",$C140,"_",I$2,"_",$D140,"_",$E140),Database!$F$2:$G$65536,2,))</f>
        <v>#REF!</v>
      </c>
      <c r="J140" s="155" t="e">
        <f>VLOOKUP(CONCATENATE($B140,"_",$C140,"_",J$2,"_","1000 NAC","_",$E140),Database!$F$2:$G$65536,2,)/VLOOKUP(CONCATENATE($B140,"_",$C140,"_",J$2,"_",$D140,"_",$E140),Database!$F$2:$G$65536,2,)</f>
        <v>#REF!</v>
      </c>
      <c r="K140" s="156" t="e">
        <f>VLOOKUP(CONCATENATE($B140,"_",$C140,"_",K$2,"_","1000 NAC","_",$E140),SentData!$F$2:$G$65536,2,)/VLOOKUP(CONCATENATE($B140,"_",$C140,"_",K$2,"_",$D140,"_",$E140),SentData!$F$2:$G$65536,2,)</f>
        <v>#REF!</v>
      </c>
      <c r="L140" s="156" t="e">
        <f>VLOOKUP(CONCATENATE($B140,"_",$C140,"_",L$2,"_","1000 NAC","_",$E140),SentData!$F$2:$G$65536,2,)/VLOOKUP(CONCATENATE($B140,"_",$C140,"_",L$2,"_",$D140,"_",$E140),SentData!$F$2:$G$65536,2,)</f>
        <v>#REF!</v>
      </c>
      <c r="M140" s="157"/>
      <c r="N140" s="158" t="str">
        <f t="shared" si="37"/>
        <v>!!</v>
      </c>
      <c r="O140" s="158" t="str">
        <f t="shared" si="38"/>
        <v>!!</v>
      </c>
      <c r="P140" s="158" t="str">
        <f t="shared" si="39"/>
        <v>!!</v>
      </c>
      <c r="Q140" s="158" t="str">
        <f t="shared" si="40"/>
        <v>!!</v>
      </c>
      <c r="R140" s="158" t="str">
        <f t="shared" si="41"/>
        <v>!!</v>
      </c>
      <c r="S140" s="158" t="str">
        <f t="shared" si="42"/>
        <v>!!</v>
      </c>
      <c r="T140" s="157"/>
      <c r="U140" s="161" t="str">
        <f>IF(ISNUMBER(U138),IF(ISNUMBER(U139),U139/U138,F139/U138),IF(ISNUMBER(U139),U139/F138,""))</f>
        <v/>
      </c>
      <c r="V140" s="161" t="str">
        <f>IF(ISNUMBER(V138),IF(ISNUMBER(V139),V139/V138,G139/V138),IF(ISNUMBER(V139),V139/G138,""))</f>
        <v/>
      </c>
      <c r="W140" s="161" t="str">
        <f>IF(ISNUMBER(W138),IF(ISNUMBER(W139),W139/W138,H139/W138),IF(ISNUMBER(W139),W139/H138,""))</f>
        <v/>
      </c>
      <c r="X140" s="161" t="str">
        <f>IF(ISNUMBER(X138),IF(ISNUMBER(X139),X139/X138,I139/X138),IF(ISNUMBER(X139),X139/I138,""))</f>
        <v/>
      </c>
    </row>
    <row r="141" spans="1:24" x14ac:dyDescent="0.2">
      <c r="A141" s="112" t="s">
        <v>703</v>
      </c>
      <c r="B141" s="112" t="e">
        <f>#REF!</f>
        <v>#REF!</v>
      </c>
      <c r="C141" s="112" t="s">
        <v>704</v>
      </c>
      <c r="D141" s="112" t="s">
        <v>639</v>
      </c>
      <c r="E141" s="113" t="s">
        <v>671</v>
      </c>
      <c r="F141" s="120" t="e">
        <f>IF(ISNUMBER(U141),U141,VLOOKUP(CONCATENATE($B141,"_",$C141,"_",F$2,"_",$D141,"_",$E141),Database!$F$2:$G$65536,2,))</f>
        <v>#REF!</v>
      </c>
      <c r="G141" s="120" t="e">
        <f>IF(ISNUMBER(V141),V141,VLOOKUP(CONCATENATE($B141,"_",$C141,"_",G$2,"_",$D141,"_",$E141),Database!$F$2:$G$65536,2,))</f>
        <v>#REF!</v>
      </c>
      <c r="H141" s="120" t="e">
        <f>IF(ISNUMBER(W141),W141,VLOOKUP(CONCATENATE($B141,"_",$C141,"_",H$2,"_",$D141,"_",$E141),Database!$F$2:$G$65536,2,))</f>
        <v>#REF!</v>
      </c>
      <c r="I141" s="120" t="e">
        <f>IF(ISNUMBER(X141),X141,VLOOKUP(CONCATENATE($B141,"_",$C141,"_",I$2,"_",$D141,"_",$E141),Database!$F$2:$G$65536,2,))</f>
        <v>#REF!</v>
      </c>
      <c r="J141" s="120" t="e">
        <f>VLOOKUP(CONCATENATE($B141,"_",$C141,"_",J$2,"_",$D141,"_",$E141),Database!$F$2:$G$65536,2,)</f>
        <v>#REF!</v>
      </c>
      <c r="K141" s="118" t="e">
        <f>VLOOKUP(CONCATENATE($B141,"_",$C141,"_",K$2,"_",$D141,"_",$E141),SentData!$F$2:$G$65536,2,)</f>
        <v>#REF!</v>
      </c>
      <c r="L141" s="118" t="e">
        <f>VLOOKUP(CONCATENATE($B141,"_",$C141,"_",L$2,"_",$D141,"_",$E141),SentData!$F$2:$G$65536,2,)</f>
        <v>#REF!</v>
      </c>
      <c r="M141" s="114"/>
      <c r="N141" s="115" t="str">
        <f t="shared" si="37"/>
        <v>!!</v>
      </c>
      <c r="O141" s="115" t="str">
        <f t="shared" si="38"/>
        <v>!!</v>
      </c>
      <c r="P141" s="115" t="str">
        <f t="shared" si="39"/>
        <v>!!</v>
      </c>
      <c r="Q141" s="115" t="str">
        <f t="shared" si="40"/>
        <v>!!</v>
      </c>
      <c r="R141" s="115" t="str">
        <f t="shared" si="41"/>
        <v>!!</v>
      </c>
      <c r="S141" s="115" t="str">
        <f t="shared" si="42"/>
        <v>!!</v>
      </c>
      <c r="T141" s="114"/>
    </row>
    <row r="142" spans="1:24" x14ac:dyDescent="0.2">
      <c r="A142" s="112" t="s">
        <v>705</v>
      </c>
      <c r="B142" s="112" t="e">
        <f>#REF!</f>
        <v>#REF!</v>
      </c>
      <c r="C142" s="112" t="s">
        <v>704</v>
      </c>
      <c r="D142" s="112" t="s">
        <v>706</v>
      </c>
      <c r="E142" s="113" t="s">
        <v>671</v>
      </c>
      <c r="F142" s="120" t="e">
        <f>IF(ISNUMBER(U142),U142,VLOOKUP(CONCATENATE($B142,"_",$C142,"_",F$2,"_",$D142,"_",$E142),Database!$F$2:$G$65536,2,))</f>
        <v>#REF!</v>
      </c>
      <c r="G142" s="120" t="e">
        <f>IF(ISNUMBER(V142),V142,VLOOKUP(CONCATENATE($B142,"_",$C142,"_",G$2,"_",$D142,"_",$E142),Database!$F$2:$G$65536,2,))</f>
        <v>#REF!</v>
      </c>
      <c r="H142" s="120" t="e">
        <f>IF(ISNUMBER(W142),W142,VLOOKUP(CONCATENATE($B142,"_",$C142,"_",H$2,"_",$D142,"_",$E142),Database!$F$2:$G$65536,2,))</f>
        <v>#REF!</v>
      </c>
      <c r="I142" s="120" t="e">
        <f>IF(ISNUMBER(X142),X142,VLOOKUP(CONCATENATE($B142,"_",$C142,"_",I$2,"_",$D142,"_",$E142),Database!$F$2:$G$65536,2,))</f>
        <v>#REF!</v>
      </c>
      <c r="J142" s="120" t="e">
        <f>VLOOKUP(CONCATENATE($B142,"_",$C142,"_",J$2,"_",$D142,"_",$E142),Database!$F$2:$G$65536,2,)</f>
        <v>#REF!</v>
      </c>
      <c r="K142" s="118" t="e">
        <f>VLOOKUP(CONCATENATE($B142,"_",$C142,"_",K$2,"_",$D142,"_",$E142),SentData!$F$2:$G$65536,2,)</f>
        <v>#REF!</v>
      </c>
      <c r="L142" s="118" t="e">
        <f>VLOOKUP(CONCATENATE($B142,"_",$C142,"_",L$2,"_",$D142,"_",$E142),SentData!$F$2:$G$65536,2,)</f>
        <v>#REF!</v>
      </c>
      <c r="M142" s="114"/>
      <c r="N142" s="115" t="str">
        <f t="shared" si="37"/>
        <v>!!</v>
      </c>
      <c r="O142" s="115" t="str">
        <f t="shared" si="38"/>
        <v>!!</v>
      </c>
      <c r="P142" s="115" t="str">
        <f t="shared" si="39"/>
        <v>!!</v>
      </c>
      <c r="Q142" s="115" t="str">
        <f t="shared" si="40"/>
        <v>!!</v>
      </c>
      <c r="R142" s="115" t="str">
        <f t="shared" si="41"/>
        <v>!!</v>
      </c>
      <c r="S142" s="115" t="str">
        <f t="shared" si="42"/>
        <v>!!</v>
      </c>
      <c r="T142" s="114"/>
    </row>
    <row r="143" spans="1:24" ht="12.5" x14ac:dyDescent="0.25">
      <c r="A143" s="153" t="s">
        <v>707</v>
      </c>
      <c r="B143" s="153" t="e">
        <f>#REF!</f>
        <v>#REF!</v>
      </c>
      <c r="C143" s="153" t="s">
        <v>704</v>
      </c>
      <c r="D143" s="153" t="s">
        <v>639</v>
      </c>
      <c r="E143" s="154" t="s">
        <v>671</v>
      </c>
      <c r="F143" s="155" t="e">
        <f>IF(ISNUMBER(U143),U143,VLOOKUP(CONCATENATE($B143,"_",$C143,"_",F$2,"_","1000 NAC","_",$E143),Database!$F$2:$G$65536,2,)/VLOOKUP(CONCATENATE($B143,"_",$C143,"_",F$2,"_",$D143,"_",$E143),Database!$F$2:$G$65536,2,))</f>
        <v>#REF!</v>
      </c>
      <c r="G143" s="155" t="e">
        <f>IF(ISNUMBER(V143),V143,VLOOKUP(CONCATENATE($B143,"_",$C143,"_",G$2,"_","1000 NAC","_",$E143),Database!$F$2:$G$65536,2,)/VLOOKUP(CONCATENATE($B143,"_",$C143,"_",G$2,"_",$D143,"_",$E143),Database!$F$2:$G$65536,2,))</f>
        <v>#REF!</v>
      </c>
      <c r="H143" s="155" t="e">
        <f>IF(ISNUMBER(W143),W143,VLOOKUP(CONCATENATE($B143,"_",$C143,"_",H$2,"_","1000 NAC","_",$E143),Database!$F$2:$G$65536,2,)/VLOOKUP(CONCATENATE($B143,"_",$C143,"_",H$2,"_",$D143,"_",$E143),Database!$F$2:$G$65536,2,))</f>
        <v>#REF!</v>
      </c>
      <c r="I143" s="155" t="e">
        <f>IF(ISNUMBER(X143),X143,VLOOKUP(CONCATENATE($B143,"_",$C143,"_",I$2,"_","1000 NAC","_",$E143),Database!$F$2:$G$65536,2,)/VLOOKUP(CONCATENATE($B143,"_",$C143,"_",I$2,"_",$D143,"_",$E143),Database!$F$2:$G$65536,2,))</f>
        <v>#REF!</v>
      </c>
      <c r="J143" s="155" t="e">
        <f>VLOOKUP(CONCATENATE($B143,"_",$C143,"_",J$2,"_","1000 NAC","_",$E143),Database!$F$2:$G$65536,2,)/VLOOKUP(CONCATENATE($B143,"_",$C143,"_",J$2,"_",$D143,"_",$E143),Database!$F$2:$G$65536,2,)</f>
        <v>#REF!</v>
      </c>
      <c r="K143" s="156" t="e">
        <f>VLOOKUP(CONCATENATE($B143,"_",$C143,"_",K$2,"_","1000 NAC","_",$E143),SentData!$F$2:$G$65536,2,)/VLOOKUP(CONCATENATE($B143,"_",$C143,"_",K$2,"_",$D143,"_",$E143),SentData!$F$2:$G$65536,2,)</f>
        <v>#REF!</v>
      </c>
      <c r="L143" s="156" t="e">
        <f>VLOOKUP(CONCATENATE($B143,"_",$C143,"_",L$2,"_","1000 NAC","_",$E143),SentData!$F$2:$G$65536,2,)/VLOOKUP(CONCATENATE($B143,"_",$C143,"_",L$2,"_",$D143,"_",$E143),SentData!$F$2:$G$65536,2,)</f>
        <v>#REF!</v>
      </c>
      <c r="M143" s="157"/>
      <c r="N143" s="158" t="str">
        <f t="shared" si="37"/>
        <v>!!</v>
      </c>
      <c r="O143" s="158" t="str">
        <f t="shared" si="38"/>
        <v>!!</v>
      </c>
      <c r="P143" s="158" t="str">
        <f t="shared" si="39"/>
        <v>!!</v>
      </c>
      <c r="Q143" s="158" t="str">
        <f t="shared" si="40"/>
        <v>!!</v>
      </c>
      <c r="R143" s="158" t="str">
        <f t="shared" si="41"/>
        <v>!!</v>
      </c>
      <c r="S143" s="158" t="str">
        <f t="shared" si="42"/>
        <v>!!</v>
      </c>
      <c r="T143" s="157"/>
      <c r="U143" s="161" t="str">
        <f>IF(ISNUMBER(U141),IF(ISNUMBER(U142),U142/U141,F142/U141),IF(ISNUMBER(U142),U142/F141,""))</f>
        <v/>
      </c>
      <c r="V143" s="161" t="str">
        <f>IF(ISNUMBER(V141),IF(ISNUMBER(V142),V142/V141,G142/V141),IF(ISNUMBER(V142),V142/G141,""))</f>
        <v/>
      </c>
      <c r="W143" s="161" t="str">
        <f>IF(ISNUMBER(W141),IF(ISNUMBER(W142),W142/W141,H142/W141),IF(ISNUMBER(W142),W142/H141,""))</f>
        <v/>
      </c>
      <c r="X143" s="161" t="str">
        <f>IF(ISNUMBER(X141),IF(ISNUMBER(X142),X142/X141,I142/X141),IF(ISNUMBER(X142),X142/I141,""))</f>
        <v/>
      </c>
    </row>
    <row r="144" spans="1:24" x14ac:dyDescent="0.2">
      <c r="A144" s="112" t="s">
        <v>703</v>
      </c>
      <c r="B144" s="112" t="e">
        <f>#REF!</f>
        <v>#REF!</v>
      </c>
      <c r="C144" s="112" t="s">
        <v>708</v>
      </c>
      <c r="D144" s="112" t="s">
        <v>639</v>
      </c>
      <c r="E144" s="113" t="s">
        <v>671</v>
      </c>
      <c r="F144" s="120" t="e">
        <f>IF(ISNUMBER(U144),U144,VLOOKUP(CONCATENATE($B144,"_",$C144,"_",F$2,"_",$D144,"_",$E144),Database!$F$2:$G$65536,2,))</f>
        <v>#REF!</v>
      </c>
      <c r="G144" s="120" t="e">
        <f>IF(ISNUMBER(V144),V144,VLOOKUP(CONCATENATE($B144,"_",$C144,"_",G$2,"_",$D144,"_",$E144),Database!$F$2:$G$65536,2,))</f>
        <v>#REF!</v>
      </c>
      <c r="H144" s="120" t="e">
        <f>IF(ISNUMBER(W144),W144,VLOOKUP(CONCATENATE($B144,"_",$C144,"_",H$2,"_",$D144,"_",$E144),Database!$F$2:$G$65536,2,))</f>
        <v>#REF!</v>
      </c>
      <c r="I144" s="120" t="e">
        <f>IF(ISNUMBER(X144),X144,VLOOKUP(CONCATENATE($B144,"_",$C144,"_",I$2,"_",$D144,"_",$E144),Database!$F$2:$G$65536,2,))</f>
        <v>#REF!</v>
      </c>
      <c r="J144" s="120" t="e">
        <f>VLOOKUP(CONCATENATE($B144,"_",$C144,"_",J$2,"_",$D144,"_",$E144),Database!$F$2:$G$65536,2,)</f>
        <v>#REF!</v>
      </c>
      <c r="K144" s="118" t="e">
        <f>VLOOKUP(CONCATENATE($B144,"_",$C144,"_",K$2,"_",$D144,"_",$E144),SentData!$F$2:$G$65536,2,)</f>
        <v>#REF!</v>
      </c>
      <c r="L144" s="118" t="e">
        <f>VLOOKUP(CONCATENATE($B144,"_",$C144,"_",L$2,"_",$D144,"_",$E144),SentData!$F$2:$G$65536,2,)</f>
        <v>#REF!</v>
      </c>
      <c r="M144" s="114"/>
      <c r="N144" s="115" t="str">
        <f t="shared" si="37"/>
        <v>!!</v>
      </c>
      <c r="O144" s="115" t="str">
        <f t="shared" si="38"/>
        <v>!!</v>
      </c>
      <c r="P144" s="115" t="str">
        <f t="shared" si="39"/>
        <v>!!</v>
      </c>
      <c r="Q144" s="115" t="str">
        <f t="shared" si="40"/>
        <v>!!</v>
      </c>
      <c r="R144" s="115" t="str">
        <f t="shared" si="41"/>
        <v>!!</v>
      </c>
      <c r="S144" s="115" t="str">
        <f t="shared" si="42"/>
        <v>!!</v>
      </c>
      <c r="T144" s="114"/>
    </row>
    <row r="145" spans="1:24" x14ac:dyDescent="0.2">
      <c r="A145" s="112" t="s">
        <v>705</v>
      </c>
      <c r="B145" s="112" t="e">
        <f>#REF!</f>
        <v>#REF!</v>
      </c>
      <c r="C145" s="112" t="s">
        <v>708</v>
      </c>
      <c r="D145" s="112" t="s">
        <v>706</v>
      </c>
      <c r="E145" s="113" t="s">
        <v>671</v>
      </c>
      <c r="F145" s="120" t="e">
        <f>IF(ISNUMBER(U145),U145,VLOOKUP(CONCATENATE($B145,"_",$C145,"_",F$2,"_",$D145,"_",$E145),Database!$F$2:$G$65536,2,))</f>
        <v>#REF!</v>
      </c>
      <c r="G145" s="120" t="e">
        <f>IF(ISNUMBER(V145),V145,VLOOKUP(CONCATENATE($B145,"_",$C145,"_",G$2,"_",$D145,"_",$E145),Database!$F$2:$G$65536,2,))</f>
        <v>#REF!</v>
      </c>
      <c r="H145" s="120" t="e">
        <f>IF(ISNUMBER(W145),W145,VLOOKUP(CONCATENATE($B145,"_",$C145,"_",H$2,"_",$D145,"_",$E145),Database!$F$2:$G$65536,2,))</f>
        <v>#REF!</v>
      </c>
      <c r="I145" s="120" t="e">
        <f>IF(ISNUMBER(X145),X145,VLOOKUP(CONCATENATE($B145,"_",$C145,"_",I$2,"_",$D145,"_",$E145),Database!$F$2:$G$65536,2,))</f>
        <v>#REF!</v>
      </c>
      <c r="J145" s="120" t="e">
        <f>VLOOKUP(CONCATENATE($B145,"_",$C145,"_",J$2,"_",$D145,"_",$E145),Database!$F$2:$G$65536,2,)</f>
        <v>#REF!</v>
      </c>
      <c r="K145" s="118" t="e">
        <f>VLOOKUP(CONCATENATE($B145,"_",$C145,"_",K$2,"_",$D145,"_",$E145),SentData!$F$2:$G$65536,2,)</f>
        <v>#REF!</v>
      </c>
      <c r="L145" s="118" t="e">
        <f>VLOOKUP(CONCATENATE($B145,"_",$C145,"_",L$2,"_",$D145,"_",$E145),SentData!$F$2:$G$65536,2,)</f>
        <v>#REF!</v>
      </c>
      <c r="M145" s="114"/>
      <c r="N145" s="115" t="str">
        <f t="shared" si="37"/>
        <v>!!</v>
      </c>
      <c r="O145" s="115" t="str">
        <f t="shared" si="38"/>
        <v>!!</v>
      </c>
      <c r="P145" s="115" t="str">
        <f t="shared" si="39"/>
        <v>!!</v>
      </c>
      <c r="Q145" s="115" t="str">
        <f t="shared" si="40"/>
        <v>!!</v>
      </c>
      <c r="R145" s="115" t="str">
        <f t="shared" si="41"/>
        <v>!!</v>
      </c>
      <c r="S145" s="115" t="str">
        <f t="shared" si="42"/>
        <v>!!</v>
      </c>
      <c r="T145" s="114"/>
    </row>
    <row r="146" spans="1:24" ht="12.5" x14ac:dyDescent="0.25">
      <c r="A146" s="153" t="s">
        <v>707</v>
      </c>
      <c r="B146" s="153" t="e">
        <f>#REF!</f>
        <v>#REF!</v>
      </c>
      <c r="C146" s="153" t="s">
        <v>708</v>
      </c>
      <c r="D146" s="153" t="s">
        <v>639</v>
      </c>
      <c r="E146" s="154" t="s">
        <v>671</v>
      </c>
      <c r="F146" s="155" t="e">
        <f>IF(ISNUMBER(U146),U146,VLOOKUP(CONCATENATE($B146,"_",$C146,"_",F$2,"_","1000 NAC","_",$E146),Database!$F$2:$G$65536,2,)/VLOOKUP(CONCATENATE($B146,"_",$C146,"_",F$2,"_",$D146,"_",$E146),Database!$F$2:$G$65536,2,))</f>
        <v>#REF!</v>
      </c>
      <c r="G146" s="155" t="e">
        <f>IF(ISNUMBER(V146),V146,VLOOKUP(CONCATENATE($B146,"_",$C146,"_",G$2,"_","1000 NAC","_",$E146),Database!$F$2:$G$65536,2,)/VLOOKUP(CONCATENATE($B146,"_",$C146,"_",G$2,"_",$D146,"_",$E146),Database!$F$2:$G$65536,2,))</f>
        <v>#REF!</v>
      </c>
      <c r="H146" s="155" t="e">
        <f>IF(ISNUMBER(W146),W146,VLOOKUP(CONCATENATE($B146,"_",$C146,"_",H$2,"_","1000 NAC","_",$E146),Database!$F$2:$G$65536,2,)/VLOOKUP(CONCATENATE($B146,"_",$C146,"_",H$2,"_",$D146,"_",$E146),Database!$F$2:$G$65536,2,))</f>
        <v>#REF!</v>
      </c>
      <c r="I146" s="155" t="e">
        <f>IF(ISNUMBER(X146),X146,VLOOKUP(CONCATENATE($B146,"_",$C146,"_",I$2,"_","1000 NAC","_",$E146),Database!$F$2:$G$65536,2,)/VLOOKUP(CONCATENATE($B146,"_",$C146,"_",I$2,"_",$D146,"_",$E146),Database!$F$2:$G$65536,2,))</f>
        <v>#REF!</v>
      </c>
      <c r="J146" s="155" t="e">
        <f>VLOOKUP(CONCATENATE($B146,"_",$C146,"_",J$2,"_","1000 NAC","_",$E146),Database!$F$2:$G$65536,2,)/VLOOKUP(CONCATENATE($B146,"_",$C146,"_",J$2,"_",$D146,"_",$E146),Database!$F$2:$G$65536,2,)</f>
        <v>#REF!</v>
      </c>
      <c r="K146" s="156" t="e">
        <f>VLOOKUP(CONCATENATE($B146,"_",$C146,"_",K$2,"_","1000 NAC","_",$E146),SentData!$F$2:$G$65536,2,)/VLOOKUP(CONCATENATE($B146,"_",$C146,"_",K$2,"_",$D146,"_",$E146),SentData!$F$2:$G$65536,2,)</f>
        <v>#REF!</v>
      </c>
      <c r="L146" s="156" t="e">
        <f>VLOOKUP(CONCATENATE($B146,"_",$C146,"_",L$2,"_","1000 NAC","_",$E146),SentData!$F$2:$G$65536,2,)/VLOOKUP(CONCATENATE($B146,"_",$C146,"_",L$2,"_",$D146,"_",$E146),SentData!$F$2:$G$65536,2,)</f>
        <v>#REF!</v>
      </c>
      <c r="M146" s="157"/>
      <c r="N146" s="158" t="str">
        <f t="shared" si="37"/>
        <v>!!</v>
      </c>
      <c r="O146" s="158" t="str">
        <f t="shared" si="38"/>
        <v>!!</v>
      </c>
      <c r="P146" s="158" t="str">
        <f t="shared" si="39"/>
        <v>!!</v>
      </c>
      <c r="Q146" s="158" t="str">
        <f t="shared" si="40"/>
        <v>!!</v>
      </c>
      <c r="R146" s="158" t="str">
        <f t="shared" si="41"/>
        <v>!!</v>
      </c>
      <c r="S146" s="158" t="str">
        <f t="shared" si="42"/>
        <v>!!</v>
      </c>
      <c r="T146" s="157"/>
      <c r="U146" s="161" t="str">
        <f>IF(ISNUMBER(U144),IF(ISNUMBER(U145),U145/U144,F145/U144),IF(ISNUMBER(U145),U145/F144,""))</f>
        <v/>
      </c>
      <c r="V146" s="161" t="str">
        <f>IF(ISNUMBER(V144),IF(ISNUMBER(V145),V145/V144,G145/V144),IF(ISNUMBER(V145),V145/G144,""))</f>
        <v/>
      </c>
      <c r="W146" s="161" t="str">
        <f>IF(ISNUMBER(W144),IF(ISNUMBER(W145),W145/W144,H145/W144),IF(ISNUMBER(W145),W145/H144,""))</f>
        <v/>
      </c>
      <c r="X146" s="161" t="str">
        <f>IF(ISNUMBER(X144),IF(ISNUMBER(X145),X145/X144,I145/X144),IF(ISNUMBER(X145),X145/I144,""))</f>
        <v/>
      </c>
    </row>
    <row r="147" spans="1:24" x14ac:dyDescent="0.2">
      <c r="A147" s="112" t="s">
        <v>703</v>
      </c>
      <c r="B147" s="112" t="e">
        <f>#REF!</f>
        <v>#REF!</v>
      </c>
      <c r="C147" s="112" t="s">
        <v>704</v>
      </c>
      <c r="D147" s="112" t="s">
        <v>639</v>
      </c>
      <c r="E147" s="113" t="s">
        <v>672</v>
      </c>
      <c r="F147" s="120" t="e">
        <f>IF(ISNUMBER(U147),U147,VLOOKUP(CONCATENATE($B147,"_",$C147,"_",F$2,"_",$D147,"_",$E147),Database!$F$2:$G$65536,2,))</f>
        <v>#REF!</v>
      </c>
      <c r="G147" s="120" t="e">
        <f>IF(ISNUMBER(V147),V147,VLOOKUP(CONCATENATE($B147,"_",$C147,"_",G$2,"_",$D147,"_",$E147),Database!$F$2:$G$65536,2,))</f>
        <v>#REF!</v>
      </c>
      <c r="H147" s="120" t="e">
        <f>IF(ISNUMBER(W147),W147,VLOOKUP(CONCATENATE($B147,"_",$C147,"_",H$2,"_",$D147,"_",$E147),Database!$F$2:$G$65536,2,))</f>
        <v>#REF!</v>
      </c>
      <c r="I147" s="120" t="e">
        <f>IF(ISNUMBER(X147),X147,VLOOKUP(CONCATENATE($B147,"_",$C147,"_",I$2,"_",$D147,"_",$E147),Database!$F$2:$G$65536,2,))</f>
        <v>#REF!</v>
      </c>
      <c r="J147" s="120" t="e">
        <f>VLOOKUP(CONCATENATE($B147,"_",$C147,"_",J$2,"_",$D147,"_",$E147),Database!$F$2:$G$65536,2,)</f>
        <v>#REF!</v>
      </c>
      <c r="K147" s="118" t="e">
        <f>VLOOKUP(CONCATENATE($B147,"_",$C147,"_",K$2,"_",$D147,"_",$E147),SentData!$F$2:$G$65536,2,)</f>
        <v>#REF!</v>
      </c>
      <c r="L147" s="118" t="e">
        <f>VLOOKUP(CONCATENATE($B147,"_",$C147,"_",L$2,"_",$D147,"_",$E147),SentData!$F$2:$G$65536,2,)</f>
        <v>#REF!</v>
      </c>
      <c r="M147" s="114"/>
      <c r="N147" s="115" t="str">
        <f t="shared" si="37"/>
        <v>!!</v>
      </c>
      <c r="O147" s="115" t="str">
        <f t="shared" si="38"/>
        <v>!!</v>
      </c>
      <c r="P147" s="115" t="str">
        <f t="shared" si="39"/>
        <v>!!</v>
      </c>
      <c r="Q147" s="115" t="str">
        <f t="shared" si="40"/>
        <v>!!</v>
      </c>
      <c r="R147" s="115" t="str">
        <f t="shared" si="41"/>
        <v>!!</v>
      </c>
      <c r="S147" s="115" t="str">
        <f t="shared" si="42"/>
        <v>!!</v>
      </c>
      <c r="T147" s="114"/>
    </row>
    <row r="148" spans="1:24" x14ac:dyDescent="0.2">
      <c r="A148" s="112" t="s">
        <v>705</v>
      </c>
      <c r="B148" s="112" t="e">
        <f>#REF!</f>
        <v>#REF!</v>
      </c>
      <c r="C148" s="112" t="s">
        <v>704</v>
      </c>
      <c r="D148" s="112" t="s">
        <v>706</v>
      </c>
      <c r="E148" s="113" t="s">
        <v>672</v>
      </c>
      <c r="F148" s="120" t="e">
        <f>IF(ISNUMBER(U148),U148,VLOOKUP(CONCATENATE($B148,"_",$C148,"_",F$2,"_",$D148,"_",$E148),Database!$F$2:$G$65536,2,))</f>
        <v>#REF!</v>
      </c>
      <c r="G148" s="120" t="e">
        <f>IF(ISNUMBER(V148),V148,VLOOKUP(CONCATENATE($B148,"_",$C148,"_",G$2,"_",$D148,"_",$E148),Database!$F$2:$G$65536,2,))</f>
        <v>#REF!</v>
      </c>
      <c r="H148" s="120" t="e">
        <f>IF(ISNUMBER(W148),W148,VLOOKUP(CONCATENATE($B148,"_",$C148,"_",H$2,"_",$D148,"_",$E148),Database!$F$2:$G$65536,2,))</f>
        <v>#REF!</v>
      </c>
      <c r="I148" s="120" t="e">
        <f>IF(ISNUMBER(X148),X148,VLOOKUP(CONCATENATE($B148,"_",$C148,"_",I$2,"_",$D148,"_",$E148),Database!$F$2:$G$65536,2,))</f>
        <v>#REF!</v>
      </c>
      <c r="J148" s="120" t="e">
        <f>VLOOKUP(CONCATENATE($B148,"_",$C148,"_",J$2,"_",$D148,"_",$E148),Database!$F$2:$G$65536,2,)</f>
        <v>#REF!</v>
      </c>
      <c r="K148" s="118" t="e">
        <f>VLOOKUP(CONCATENATE($B148,"_",$C148,"_",K$2,"_",$D148,"_",$E148),SentData!$F$2:$G$65536,2,)</f>
        <v>#REF!</v>
      </c>
      <c r="L148" s="118" t="e">
        <f>VLOOKUP(CONCATENATE($B148,"_",$C148,"_",L$2,"_",$D148,"_",$E148),SentData!$F$2:$G$65536,2,)</f>
        <v>#REF!</v>
      </c>
      <c r="M148" s="114"/>
      <c r="N148" s="115" t="str">
        <f t="shared" si="37"/>
        <v>!!</v>
      </c>
      <c r="O148" s="115" t="str">
        <f t="shared" si="38"/>
        <v>!!</v>
      </c>
      <c r="P148" s="115" t="str">
        <f t="shared" si="39"/>
        <v>!!</v>
      </c>
      <c r="Q148" s="115" t="str">
        <f t="shared" si="40"/>
        <v>!!</v>
      </c>
      <c r="R148" s="115" t="str">
        <f t="shared" si="41"/>
        <v>!!</v>
      </c>
      <c r="S148" s="115" t="str">
        <f t="shared" si="42"/>
        <v>!!</v>
      </c>
      <c r="T148" s="114"/>
    </row>
    <row r="149" spans="1:24" ht="12.5" x14ac:dyDescent="0.25">
      <c r="A149" s="153" t="s">
        <v>707</v>
      </c>
      <c r="B149" s="153" t="e">
        <f>#REF!</f>
        <v>#REF!</v>
      </c>
      <c r="C149" s="153" t="s">
        <v>704</v>
      </c>
      <c r="D149" s="153" t="s">
        <v>639</v>
      </c>
      <c r="E149" s="154" t="s">
        <v>672</v>
      </c>
      <c r="F149" s="155" t="e">
        <f>IF(ISNUMBER(U149),U149,VLOOKUP(CONCATENATE($B149,"_",$C149,"_",F$2,"_","1000 NAC","_",$E149),Database!$F$2:$G$65536,2,)/VLOOKUP(CONCATENATE($B149,"_",$C149,"_",F$2,"_",$D149,"_",$E149),Database!$F$2:$G$65536,2,))</f>
        <v>#REF!</v>
      </c>
      <c r="G149" s="155" t="e">
        <f>IF(ISNUMBER(V149),V149,VLOOKUP(CONCATENATE($B149,"_",$C149,"_",G$2,"_","1000 NAC","_",$E149),Database!$F$2:$G$65536,2,)/VLOOKUP(CONCATENATE($B149,"_",$C149,"_",G$2,"_",$D149,"_",$E149),Database!$F$2:$G$65536,2,))</f>
        <v>#REF!</v>
      </c>
      <c r="H149" s="155" t="e">
        <f>IF(ISNUMBER(W149),W149,VLOOKUP(CONCATENATE($B149,"_",$C149,"_",H$2,"_","1000 NAC","_",$E149),Database!$F$2:$G$65536,2,)/VLOOKUP(CONCATENATE($B149,"_",$C149,"_",H$2,"_",$D149,"_",$E149),Database!$F$2:$G$65536,2,))</f>
        <v>#REF!</v>
      </c>
      <c r="I149" s="155" t="e">
        <f>IF(ISNUMBER(X149),X149,VLOOKUP(CONCATENATE($B149,"_",$C149,"_",I$2,"_","1000 NAC","_",$E149),Database!$F$2:$G$65536,2,)/VLOOKUP(CONCATENATE($B149,"_",$C149,"_",I$2,"_",$D149,"_",$E149),Database!$F$2:$G$65536,2,))</f>
        <v>#REF!</v>
      </c>
      <c r="J149" s="155" t="e">
        <f>VLOOKUP(CONCATENATE($B149,"_",$C149,"_",J$2,"_","1000 NAC","_",$E149),Database!$F$2:$G$65536,2,)/VLOOKUP(CONCATENATE($B149,"_",$C149,"_",J$2,"_",$D149,"_",$E149),Database!$F$2:$G$65536,2,)</f>
        <v>#REF!</v>
      </c>
      <c r="K149" s="156" t="e">
        <f>VLOOKUP(CONCATENATE($B149,"_",$C149,"_",K$2,"_","1000 NAC","_",$E149),SentData!$F$2:$G$65536,2,)/VLOOKUP(CONCATENATE($B149,"_",$C149,"_",K$2,"_",$D149,"_",$E149),SentData!$F$2:$G$65536,2,)</f>
        <v>#REF!</v>
      </c>
      <c r="L149" s="156" t="e">
        <f>VLOOKUP(CONCATENATE($B149,"_",$C149,"_",L$2,"_","1000 NAC","_",$E149),SentData!$F$2:$G$65536,2,)/VLOOKUP(CONCATENATE($B149,"_",$C149,"_",L$2,"_",$D149,"_",$E149),SentData!$F$2:$G$65536,2,)</f>
        <v>#REF!</v>
      </c>
      <c r="M149" s="157"/>
      <c r="N149" s="158" t="str">
        <f t="shared" si="37"/>
        <v>!!</v>
      </c>
      <c r="O149" s="158" t="str">
        <f t="shared" si="38"/>
        <v>!!</v>
      </c>
      <c r="P149" s="158" t="str">
        <f t="shared" si="39"/>
        <v>!!</v>
      </c>
      <c r="Q149" s="158" t="str">
        <f t="shared" si="40"/>
        <v>!!</v>
      </c>
      <c r="R149" s="158" t="str">
        <f t="shared" si="41"/>
        <v>!!</v>
      </c>
      <c r="S149" s="158" t="str">
        <f t="shared" si="42"/>
        <v>!!</v>
      </c>
      <c r="T149" s="157"/>
      <c r="U149" s="161" t="str">
        <f>IF(ISNUMBER(U147),IF(ISNUMBER(U148),U148/U147,F148/U147),IF(ISNUMBER(U148),U148/F147,""))</f>
        <v/>
      </c>
      <c r="V149" s="161" t="str">
        <f>IF(ISNUMBER(V147),IF(ISNUMBER(V148),V148/V147,G148/V147),IF(ISNUMBER(V148),V148/G147,""))</f>
        <v/>
      </c>
      <c r="W149" s="161" t="str">
        <f>IF(ISNUMBER(W147),IF(ISNUMBER(W148),W148/W147,H148/W147),IF(ISNUMBER(W148),W148/H147,""))</f>
        <v/>
      </c>
      <c r="X149" s="161" t="str">
        <f>IF(ISNUMBER(X147),IF(ISNUMBER(X148),X148/X147,I148/X147),IF(ISNUMBER(X148),X148/I147,""))</f>
        <v/>
      </c>
    </row>
    <row r="150" spans="1:24" x14ac:dyDescent="0.2">
      <c r="A150" s="112" t="s">
        <v>703</v>
      </c>
      <c r="B150" s="112" t="e">
        <f>#REF!</f>
        <v>#REF!</v>
      </c>
      <c r="C150" s="112" t="s">
        <v>708</v>
      </c>
      <c r="D150" s="112" t="s">
        <v>639</v>
      </c>
      <c r="E150" s="113" t="s">
        <v>672</v>
      </c>
      <c r="F150" s="120" t="e">
        <f>IF(ISNUMBER(U150),U150,VLOOKUP(CONCATENATE($B150,"_",$C150,"_",F$2,"_",$D150,"_",$E150),Database!$F$2:$G$65536,2,))</f>
        <v>#REF!</v>
      </c>
      <c r="G150" s="120" t="e">
        <f>IF(ISNUMBER(V150),V150,VLOOKUP(CONCATENATE($B150,"_",$C150,"_",G$2,"_",$D150,"_",$E150),Database!$F$2:$G$65536,2,))</f>
        <v>#REF!</v>
      </c>
      <c r="H150" s="120" t="e">
        <f>IF(ISNUMBER(W150),W150,VLOOKUP(CONCATENATE($B150,"_",$C150,"_",H$2,"_",$D150,"_",$E150),Database!$F$2:$G$65536,2,))</f>
        <v>#REF!</v>
      </c>
      <c r="I150" s="120" t="e">
        <f>IF(ISNUMBER(X150),X150,VLOOKUP(CONCATENATE($B150,"_",$C150,"_",I$2,"_",$D150,"_",$E150),Database!$F$2:$G$65536,2,))</f>
        <v>#REF!</v>
      </c>
      <c r="J150" s="120" t="e">
        <f>VLOOKUP(CONCATENATE($B150,"_",$C150,"_",J$2,"_",$D150,"_",$E150),Database!$F$2:$G$65536,2,)</f>
        <v>#REF!</v>
      </c>
      <c r="K150" s="118" t="e">
        <f>VLOOKUP(CONCATENATE($B150,"_",$C150,"_",K$2,"_",$D150,"_",$E150),SentData!$F$2:$G$65536,2,)</f>
        <v>#REF!</v>
      </c>
      <c r="L150" s="118" t="e">
        <f>VLOOKUP(CONCATENATE($B150,"_",$C150,"_",L$2,"_",$D150,"_",$E150),SentData!$F$2:$G$65536,2,)</f>
        <v>#REF!</v>
      </c>
      <c r="M150" s="114"/>
      <c r="N150" s="115" t="str">
        <f t="shared" si="37"/>
        <v>!!</v>
      </c>
      <c r="O150" s="115" t="str">
        <f t="shared" si="38"/>
        <v>!!</v>
      </c>
      <c r="P150" s="115" t="str">
        <f t="shared" si="39"/>
        <v>!!</v>
      </c>
      <c r="Q150" s="115" t="str">
        <f t="shared" si="40"/>
        <v>!!</v>
      </c>
      <c r="R150" s="115" t="str">
        <f t="shared" si="41"/>
        <v>!!</v>
      </c>
      <c r="S150" s="115" t="str">
        <f t="shared" si="42"/>
        <v>!!</v>
      </c>
      <c r="T150" s="114"/>
    </row>
    <row r="151" spans="1:24" x14ac:dyDescent="0.2">
      <c r="A151" s="112" t="s">
        <v>705</v>
      </c>
      <c r="B151" s="112" t="e">
        <f>#REF!</f>
        <v>#REF!</v>
      </c>
      <c r="C151" s="112" t="s">
        <v>708</v>
      </c>
      <c r="D151" s="112" t="s">
        <v>706</v>
      </c>
      <c r="E151" s="113" t="s">
        <v>672</v>
      </c>
      <c r="F151" s="120" t="e">
        <f>IF(ISNUMBER(U151),U151,VLOOKUP(CONCATENATE($B151,"_",$C151,"_",F$2,"_",$D151,"_",$E151),Database!$F$2:$G$65536,2,))</f>
        <v>#REF!</v>
      </c>
      <c r="G151" s="120" t="e">
        <f>IF(ISNUMBER(V151),V151,VLOOKUP(CONCATENATE($B151,"_",$C151,"_",G$2,"_",$D151,"_",$E151),Database!$F$2:$G$65536,2,))</f>
        <v>#REF!</v>
      </c>
      <c r="H151" s="120" t="e">
        <f>IF(ISNUMBER(W151),W151,VLOOKUP(CONCATENATE($B151,"_",$C151,"_",H$2,"_",$D151,"_",$E151),Database!$F$2:$G$65536,2,))</f>
        <v>#REF!</v>
      </c>
      <c r="I151" s="120" t="e">
        <f>IF(ISNUMBER(X151),X151,VLOOKUP(CONCATENATE($B151,"_",$C151,"_",I$2,"_",$D151,"_",$E151),Database!$F$2:$G$65536,2,))</f>
        <v>#REF!</v>
      </c>
      <c r="J151" s="120" t="e">
        <f>VLOOKUP(CONCATENATE($B151,"_",$C151,"_",J$2,"_",$D151,"_",$E151),Database!$F$2:$G$65536,2,)</f>
        <v>#REF!</v>
      </c>
      <c r="K151" s="118" t="e">
        <f>VLOOKUP(CONCATENATE($B151,"_",$C151,"_",K$2,"_",$D151,"_",$E151),SentData!$F$2:$G$65536,2,)</f>
        <v>#REF!</v>
      </c>
      <c r="L151" s="118" t="e">
        <f>VLOOKUP(CONCATENATE($B151,"_",$C151,"_",L$2,"_",$D151,"_",$E151),SentData!$F$2:$G$65536,2,)</f>
        <v>#REF!</v>
      </c>
      <c r="M151" s="114"/>
      <c r="N151" s="115" t="str">
        <f t="shared" si="37"/>
        <v>!!</v>
      </c>
      <c r="O151" s="115" t="str">
        <f t="shared" si="38"/>
        <v>!!</v>
      </c>
      <c r="P151" s="115" t="str">
        <f t="shared" si="39"/>
        <v>!!</v>
      </c>
      <c r="Q151" s="115" t="str">
        <f t="shared" si="40"/>
        <v>!!</v>
      </c>
      <c r="R151" s="115" t="str">
        <f t="shared" si="41"/>
        <v>!!</v>
      </c>
      <c r="S151" s="115" t="str">
        <f t="shared" si="42"/>
        <v>!!</v>
      </c>
      <c r="T151" s="114"/>
    </row>
    <row r="152" spans="1:24" ht="12.5" x14ac:dyDescent="0.25">
      <c r="A152" s="153" t="s">
        <v>707</v>
      </c>
      <c r="B152" s="153" t="e">
        <f>#REF!</f>
        <v>#REF!</v>
      </c>
      <c r="C152" s="153" t="s">
        <v>708</v>
      </c>
      <c r="D152" s="153" t="s">
        <v>639</v>
      </c>
      <c r="E152" s="154" t="s">
        <v>672</v>
      </c>
      <c r="F152" s="155" t="e">
        <f>IF(ISNUMBER(U152),U152,VLOOKUP(CONCATENATE($B152,"_",$C152,"_",F$2,"_","1000 NAC","_",$E152),Database!$F$2:$G$65536,2,)/VLOOKUP(CONCATENATE($B152,"_",$C152,"_",F$2,"_",$D152,"_",$E152),Database!$F$2:$G$65536,2,))</f>
        <v>#REF!</v>
      </c>
      <c r="G152" s="155" t="e">
        <f>IF(ISNUMBER(V152),V152,VLOOKUP(CONCATENATE($B152,"_",$C152,"_",G$2,"_","1000 NAC","_",$E152),Database!$F$2:$G$65536,2,)/VLOOKUP(CONCATENATE($B152,"_",$C152,"_",G$2,"_",$D152,"_",$E152),Database!$F$2:$G$65536,2,))</f>
        <v>#REF!</v>
      </c>
      <c r="H152" s="155" t="e">
        <f>IF(ISNUMBER(W152),W152,VLOOKUP(CONCATENATE($B152,"_",$C152,"_",H$2,"_","1000 NAC","_",$E152),Database!$F$2:$G$65536,2,)/VLOOKUP(CONCATENATE($B152,"_",$C152,"_",H$2,"_",$D152,"_",$E152),Database!$F$2:$G$65536,2,))</f>
        <v>#REF!</v>
      </c>
      <c r="I152" s="155" t="e">
        <f>IF(ISNUMBER(X152),X152,VLOOKUP(CONCATENATE($B152,"_",$C152,"_",I$2,"_","1000 NAC","_",$E152),Database!$F$2:$G$65536,2,)/VLOOKUP(CONCATENATE($B152,"_",$C152,"_",I$2,"_",$D152,"_",$E152),Database!$F$2:$G$65536,2,))</f>
        <v>#REF!</v>
      </c>
      <c r="J152" s="155" t="e">
        <f>VLOOKUP(CONCATENATE($B152,"_",$C152,"_",J$2,"_","1000 NAC","_",$E152),Database!$F$2:$G$65536,2,)/VLOOKUP(CONCATENATE($B152,"_",$C152,"_",J$2,"_",$D152,"_",$E152),Database!$F$2:$G$65536,2,)</f>
        <v>#REF!</v>
      </c>
      <c r="K152" s="156" t="e">
        <f>VLOOKUP(CONCATENATE($B152,"_",$C152,"_",K$2,"_","1000 NAC","_",$E152),SentData!$F$2:$G$65536,2,)/VLOOKUP(CONCATENATE($B152,"_",$C152,"_",K$2,"_",$D152,"_",$E152),SentData!$F$2:$G$65536,2,)</f>
        <v>#REF!</v>
      </c>
      <c r="L152" s="156" t="e">
        <f>VLOOKUP(CONCATENATE($B152,"_",$C152,"_",L$2,"_","1000 NAC","_",$E152),SentData!$F$2:$G$65536,2,)/VLOOKUP(CONCATENATE($B152,"_",$C152,"_",L$2,"_",$D152,"_",$E152),SentData!$F$2:$G$65536,2,)</f>
        <v>#REF!</v>
      </c>
      <c r="M152" s="157"/>
      <c r="N152" s="158" t="str">
        <f t="shared" si="37"/>
        <v>!!</v>
      </c>
      <c r="O152" s="158" t="str">
        <f t="shared" si="38"/>
        <v>!!</v>
      </c>
      <c r="P152" s="158" t="str">
        <f t="shared" si="39"/>
        <v>!!</v>
      </c>
      <c r="Q152" s="158" t="str">
        <f t="shared" si="40"/>
        <v>!!</v>
      </c>
      <c r="R152" s="158" t="str">
        <f t="shared" si="41"/>
        <v>!!</v>
      </c>
      <c r="S152" s="158" t="str">
        <f t="shared" si="42"/>
        <v>!!</v>
      </c>
      <c r="T152" s="157"/>
      <c r="U152" s="161" t="str">
        <f>IF(ISNUMBER(U150),IF(ISNUMBER(U151),U151/U150,F151/U150),IF(ISNUMBER(U151),U151/F150,""))</f>
        <v/>
      </c>
      <c r="V152" s="161" t="str">
        <f>IF(ISNUMBER(V150),IF(ISNUMBER(V151),V151/V150,G151/V150),IF(ISNUMBER(V151),V151/G150,""))</f>
        <v/>
      </c>
      <c r="W152" s="161" t="str">
        <f>IF(ISNUMBER(W150),IF(ISNUMBER(W151),W151/W150,H151/W150),IF(ISNUMBER(W151),W151/H150,""))</f>
        <v/>
      </c>
      <c r="X152" s="161" t="str">
        <f>IF(ISNUMBER(X150),IF(ISNUMBER(X151),X151/X150,I151/X150),IF(ISNUMBER(X151),X151/I150,""))</f>
        <v/>
      </c>
    </row>
    <row r="153" spans="1:24" x14ac:dyDescent="0.2">
      <c r="A153" s="112" t="s">
        <v>703</v>
      </c>
      <c r="B153" s="112" t="e">
        <f>#REF!</f>
        <v>#REF!</v>
      </c>
      <c r="C153" s="112" t="s">
        <v>704</v>
      </c>
      <c r="D153" s="112" t="s">
        <v>639</v>
      </c>
      <c r="E153" s="113" t="s">
        <v>673</v>
      </c>
      <c r="F153" s="120" t="e">
        <f>IF(ISNUMBER(U153),U153,VLOOKUP(CONCATENATE($B153,"_",$C153,"_",F$2,"_",$D153,"_",$E153),Database!$F$2:$G$65536,2,))</f>
        <v>#REF!</v>
      </c>
      <c r="G153" s="120" t="e">
        <f>IF(ISNUMBER(V153),V153,VLOOKUP(CONCATENATE($B153,"_",$C153,"_",G$2,"_",$D153,"_",$E153),Database!$F$2:$G$65536,2,))</f>
        <v>#REF!</v>
      </c>
      <c r="H153" s="120" t="e">
        <f>IF(ISNUMBER(W153),W153,VLOOKUP(CONCATENATE($B153,"_",$C153,"_",H$2,"_",$D153,"_",$E153),Database!$F$2:$G$65536,2,))</f>
        <v>#REF!</v>
      </c>
      <c r="I153" s="120" t="e">
        <f>IF(ISNUMBER(X153),X153,VLOOKUP(CONCATENATE($B153,"_",$C153,"_",I$2,"_",$D153,"_",$E153),Database!$F$2:$G$65536,2,))</f>
        <v>#REF!</v>
      </c>
      <c r="J153" s="120" t="e">
        <f>VLOOKUP(CONCATENATE($B153,"_",$C153,"_",J$2,"_",$D153,"_",$E153),Database!$F$2:$G$65536,2,)</f>
        <v>#REF!</v>
      </c>
      <c r="K153" s="118" t="e">
        <f>VLOOKUP(CONCATENATE($B153,"_",$C153,"_",K$2,"_",$D153,"_",$E153),SentData!$F$2:$G$65536,2,)</f>
        <v>#REF!</v>
      </c>
      <c r="L153" s="118" t="e">
        <f>VLOOKUP(CONCATENATE($B153,"_",$C153,"_",L$2,"_",$D153,"_",$E153),SentData!$F$2:$G$65536,2,)</f>
        <v>#REF!</v>
      </c>
      <c r="M153" s="114"/>
      <c r="N153" s="115" t="str">
        <f t="shared" si="37"/>
        <v>!!</v>
      </c>
      <c r="O153" s="115" t="str">
        <f t="shared" si="38"/>
        <v>!!</v>
      </c>
      <c r="P153" s="115" t="str">
        <f t="shared" si="39"/>
        <v>!!</v>
      </c>
      <c r="Q153" s="115" t="str">
        <f t="shared" si="40"/>
        <v>!!</v>
      </c>
      <c r="R153" s="115" t="str">
        <f t="shared" si="41"/>
        <v>!!</v>
      </c>
      <c r="S153" s="115" t="str">
        <f t="shared" si="42"/>
        <v>!!</v>
      </c>
      <c r="T153" s="114"/>
    </row>
    <row r="154" spans="1:24" x14ac:dyDescent="0.2">
      <c r="A154" s="112" t="s">
        <v>705</v>
      </c>
      <c r="B154" s="112" t="e">
        <f>#REF!</f>
        <v>#REF!</v>
      </c>
      <c r="C154" s="112" t="s">
        <v>704</v>
      </c>
      <c r="D154" s="112" t="s">
        <v>706</v>
      </c>
      <c r="E154" s="113" t="s">
        <v>673</v>
      </c>
      <c r="F154" s="120" t="e">
        <f>IF(ISNUMBER(U154),U154,VLOOKUP(CONCATENATE($B154,"_",$C154,"_",F$2,"_",$D154,"_",$E154),Database!$F$2:$G$65536,2,))</f>
        <v>#REF!</v>
      </c>
      <c r="G154" s="120" t="e">
        <f>IF(ISNUMBER(V154),V154,VLOOKUP(CONCATENATE($B154,"_",$C154,"_",G$2,"_",$D154,"_",$E154),Database!$F$2:$G$65536,2,))</f>
        <v>#REF!</v>
      </c>
      <c r="H154" s="120" t="e">
        <f>IF(ISNUMBER(W154),W154,VLOOKUP(CONCATENATE($B154,"_",$C154,"_",H$2,"_",$D154,"_",$E154),Database!$F$2:$G$65536,2,))</f>
        <v>#REF!</v>
      </c>
      <c r="I154" s="120" t="e">
        <f>IF(ISNUMBER(X154),X154,VLOOKUP(CONCATENATE($B154,"_",$C154,"_",I$2,"_",$D154,"_",$E154),Database!$F$2:$G$65536,2,))</f>
        <v>#REF!</v>
      </c>
      <c r="J154" s="120" t="e">
        <f>VLOOKUP(CONCATENATE($B154,"_",$C154,"_",J$2,"_",$D154,"_",$E154),Database!$F$2:$G$65536,2,)</f>
        <v>#REF!</v>
      </c>
      <c r="K154" s="118" t="e">
        <f>VLOOKUP(CONCATENATE($B154,"_",$C154,"_",K$2,"_",$D154,"_",$E154),SentData!$F$2:$G$65536,2,)</f>
        <v>#REF!</v>
      </c>
      <c r="L154" s="118" t="e">
        <f>VLOOKUP(CONCATENATE($B154,"_",$C154,"_",L$2,"_",$D154,"_",$E154),SentData!$F$2:$G$65536,2,)</f>
        <v>#REF!</v>
      </c>
      <c r="M154" s="114"/>
      <c r="N154" s="115" t="str">
        <f t="shared" si="37"/>
        <v>!!</v>
      </c>
      <c r="O154" s="115" t="str">
        <f t="shared" si="38"/>
        <v>!!</v>
      </c>
      <c r="P154" s="115" t="str">
        <f t="shared" si="39"/>
        <v>!!</v>
      </c>
      <c r="Q154" s="115" t="str">
        <f t="shared" si="40"/>
        <v>!!</v>
      </c>
      <c r="R154" s="115" t="str">
        <f t="shared" si="41"/>
        <v>!!</v>
      </c>
      <c r="S154" s="115" t="str">
        <f t="shared" si="42"/>
        <v>!!</v>
      </c>
      <c r="T154" s="114"/>
    </row>
    <row r="155" spans="1:24" ht="12.5" x14ac:dyDescent="0.25">
      <c r="A155" s="153" t="s">
        <v>707</v>
      </c>
      <c r="B155" s="153" t="e">
        <f>#REF!</f>
        <v>#REF!</v>
      </c>
      <c r="C155" s="153" t="s">
        <v>704</v>
      </c>
      <c r="D155" s="153" t="s">
        <v>639</v>
      </c>
      <c r="E155" s="154" t="s">
        <v>673</v>
      </c>
      <c r="F155" s="155" t="e">
        <f>IF(ISNUMBER(U155),U155,VLOOKUP(CONCATENATE($B155,"_",$C155,"_",F$2,"_","1000 NAC","_",$E155),Database!$F$2:$G$65536,2,)/VLOOKUP(CONCATENATE($B155,"_",$C155,"_",F$2,"_",$D155,"_",$E155),Database!$F$2:$G$65536,2,))</f>
        <v>#REF!</v>
      </c>
      <c r="G155" s="155" t="e">
        <f>IF(ISNUMBER(V155),V155,VLOOKUP(CONCATENATE($B155,"_",$C155,"_",G$2,"_","1000 NAC","_",$E155),Database!$F$2:$G$65536,2,)/VLOOKUP(CONCATENATE($B155,"_",$C155,"_",G$2,"_",$D155,"_",$E155),Database!$F$2:$G$65536,2,))</f>
        <v>#REF!</v>
      </c>
      <c r="H155" s="155" t="e">
        <f>IF(ISNUMBER(W155),W155,VLOOKUP(CONCATENATE($B155,"_",$C155,"_",H$2,"_","1000 NAC","_",$E155),Database!$F$2:$G$65536,2,)/VLOOKUP(CONCATENATE($B155,"_",$C155,"_",H$2,"_",$D155,"_",$E155),Database!$F$2:$G$65536,2,))</f>
        <v>#REF!</v>
      </c>
      <c r="I155" s="155" t="e">
        <f>IF(ISNUMBER(X155),X155,VLOOKUP(CONCATENATE($B155,"_",$C155,"_",I$2,"_","1000 NAC","_",$E155),Database!$F$2:$G$65536,2,)/VLOOKUP(CONCATENATE($B155,"_",$C155,"_",I$2,"_",$D155,"_",$E155),Database!$F$2:$G$65536,2,))</f>
        <v>#REF!</v>
      </c>
      <c r="J155" s="155" t="e">
        <f>VLOOKUP(CONCATENATE($B155,"_",$C155,"_",J$2,"_","1000 NAC","_",$E155),Database!$F$2:$G$65536,2,)/VLOOKUP(CONCATENATE($B155,"_",$C155,"_",J$2,"_",$D155,"_",$E155),Database!$F$2:$G$65536,2,)</f>
        <v>#REF!</v>
      </c>
      <c r="K155" s="156" t="e">
        <f>VLOOKUP(CONCATENATE($B155,"_",$C155,"_",K$2,"_","1000 NAC","_",$E155),SentData!$F$2:$G$65536,2,)/VLOOKUP(CONCATENATE($B155,"_",$C155,"_",K$2,"_",$D155,"_",$E155),SentData!$F$2:$G$65536,2,)</f>
        <v>#REF!</v>
      </c>
      <c r="L155" s="156" t="e">
        <f>VLOOKUP(CONCATENATE($B155,"_",$C155,"_",L$2,"_","1000 NAC","_",$E155),SentData!$F$2:$G$65536,2,)/VLOOKUP(CONCATENATE($B155,"_",$C155,"_",L$2,"_",$D155,"_",$E155),SentData!$F$2:$G$65536,2,)</f>
        <v>#REF!</v>
      </c>
      <c r="M155" s="157"/>
      <c r="N155" s="158" t="str">
        <f t="shared" si="37"/>
        <v>!!</v>
      </c>
      <c r="O155" s="158" t="str">
        <f t="shared" si="38"/>
        <v>!!</v>
      </c>
      <c r="P155" s="158" t="str">
        <f t="shared" si="39"/>
        <v>!!</v>
      </c>
      <c r="Q155" s="158" t="str">
        <f t="shared" si="40"/>
        <v>!!</v>
      </c>
      <c r="R155" s="158" t="str">
        <f t="shared" si="41"/>
        <v>!!</v>
      </c>
      <c r="S155" s="158" t="str">
        <f t="shared" si="42"/>
        <v>!!</v>
      </c>
      <c r="T155" s="157"/>
      <c r="U155" s="161" t="str">
        <f>IF(ISNUMBER(U153),IF(ISNUMBER(U154),U154/U153,F154/U153),IF(ISNUMBER(U154),U154/F153,""))</f>
        <v/>
      </c>
      <c r="V155" s="161" t="str">
        <f>IF(ISNUMBER(V153),IF(ISNUMBER(V154),V154/V153,G154/V153),IF(ISNUMBER(V154),V154/G153,""))</f>
        <v/>
      </c>
      <c r="W155" s="161" t="str">
        <f>IF(ISNUMBER(W153),IF(ISNUMBER(W154),W154/W153,H154/W153),IF(ISNUMBER(W154),W154/H153,""))</f>
        <v/>
      </c>
      <c r="X155" s="161" t="str">
        <f>IF(ISNUMBER(X153),IF(ISNUMBER(X154),X154/X153,I154/X153),IF(ISNUMBER(X154),X154/I153,""))</f>
        <v/>
      </c>
    </row>
    <row r="156" spans="1:24" x14ac:dyDescent="0.2">
      <c r="A156" s="112" t="s">
        <v>703</v>
      </c>
      <c r="B156" s="112" t="e">
        <f>#REF!</f>
        <v>#REF!</v>
      </c>
      <c r="C156" s="112" t="s">
        <v>708</v>
      </c>
      <c r="D156" s="112" t="s">
        <v>639</v>
      </c>
      <c r="E156" s="113" t="s">
        <v>673</v>
      </c>
      <c r="F156" s="120" t="e">
        <f>VLOOKUP(CONCATENATE($B156,"_",$C156,"_",F$2,"_",$D156,"_",$E156),Database!$F$2:$G$65536,2,)</f>
        <v>#REF!</v>
      </c>
      <c r="G156" s="120" t="e">
        <f>VLOOKUP(CONCATENATE($B156,"_",$C156,"_",G$2,"_",$D156,"_",$E156),Database!$F$2:$G$65536,2,)</f>
        <v>#REF!</v>
      </c>
      <c r="H156" s="120" t="e">
        <f>VLOOKUP(CONCATENATE($B156,"_",$C156,"_",H$2,"_",$D156,"_",$E156),Database!$F$2:$G$65536,2,)</f>
        <v>#REF!</v>
      </c>
      <c r="I156" s="120" t="e">
        <f>VLOOKUP(CONCATENATE($B156,"_",$C156,"_",I$2,"_",$D156,"_",$E156),Database!$F$2:$G$65536,2,)</f>
        <v>#REF!</v>
      </c>
      <c r="J156" s="120" t="e">
        <f>VLOOKUP(CONCATENATE($B156,"_",$C156,"_",J$2,"_",$D156,"_",$E156),Database!$F$2:$G$65536,2,)</f>
        <v>#REF!</v>
      </c>
      <c r="K156" s="118" t="e">
        <f>VLOOKUP(CONCATENATE($B156,"_",$C156,"_",K$2,"_",$D156,"_",$E156),SentData!$F$2:$G$65536,2,)</f>
        <v>#REF!</v>
      </c>
      <c r="L156" s="118" t="e">
        <f>VLOOKUP(CONCATENATE($B156,"_",$C156,"_",L$2,"_",$D156,"_",$E156),SentData!$F$2:$G$65536,2,)</f>
        <v>#REF!</v>
      </c>
      <c r="M156" s="114"/>
      <c r="N156" s="115" t="str">
        <f t="shared" si="37"/>
        <v>!!</v>
      </c>
      <c r="O156" s="115" t="str">
        <f t="shared" si="38"/>
        <v>!!</v>
      </c>
      <c r="P156" s="115" t="str">
        <f t="shared" si="39"/>
        <v>!!</v>
      </c>
      <c r="Q156" s="115" t="str">
        <f t="shared" si="40"/>
        <v>!!</v>
      </c>
      <c r="R156" s="115" t="str">
        <f t="shared" si="41"/>
        <v>!!</v>
      </c>
      <c r="S156" s="115" t="str">
        <f t="shared" si="42"/>
        <v>!!</v>
      </c>
      <c r="T156" s="114"/>
    </row>
    <row r="157" spans="1:24" x14ac:dyDescent="0.2">
      <c r="A157" s="112" t="s">
        <v>705</v>
      </c>
      <c r="B157" s="112" t="e">
        <f>#REF!</f>
        <v>#REF!</v>
      </c>
      <c r="C157" s="112" t="s">
        <v>708</v>
      </c>
      <c r="D157" s="112" t="s">
        <v>706</v>
      </c>
      <c r="E157" s="113" t="s">
        <v>673</v>
      </c>
      <c r="F157" s="120" t="e">
        <f>VLOOKUP(CONCATENATE($B157,"_",$C157,"_",F$2,"_",$D157,"_",$E157),Database!$F$2:$G$65536,2,)</f>
        <v>#REF!</v>
      </c>
      <c r="G157" s="120" t="e">
        <f>VLOOKUP(CONCATENATE($B157,"_",$C157,"_",G$2,"_",$D157,"_",$E157),Database!$F$2:$G$65536,2,)</f>
        <v>#REF!</v>
      </c>
      <c r="H157" s="120" t="e">
        <f>VLOOKUP(CONCATENATE($B157,"_",$C157,"_",H$2,"_",$D157,"_",$E157),Database!$F$2:$G$65536,2,)</f>
        <v>#REF!</v>
      </c>
      <c r="I157" s="120" t="e">
        <f>VLOOKUP(CONCATENATE($B157,"_",$C157,"_",I$2,"_",$D157,"_",$E157),Database!$F$2:$G$65536,2,)</f>
        <v>#REF!</v>
      </c>
      <c r="J157" s="120" t="e">
        <f>VLOOKUP(CONCATENATE($B157,"_",$C157,"_",J$2,"_",$D157,"_",$E157),Database!$F$2:$G$65536,2,)</f>
        <v>#REF!</v>
      </c>
      <c r="K157" s="118" t="e">
        <f>VLOOKUP(CONCATENATE($B157,"_",$C157,"_",K$2,"_",$D157,"_",$E157),SentData!$F$2:$G$65536,2,)</f>
        <v>#REF!</v>
      </c>
      <c r="L157" s="118" t="e">
        <f>VLOOKUP(CONCATENATE($B157,"_",$C157,"_",L$2,"_",$D157,"_",$E157),SentData!$F$2:$G$65536,2,)</f>
        <v>#REF!</v>
      </c>
      <c r="M157" s="114"/>
      <c r="N157" s="115" t="str">
        <f t="shared" si="37"/>
        <v>!!</v>
      </c>
      <c r="O157" s="115" t="str">
        <f t="shared" si="38"/>
        <v>!!</v>
      </c>
      <c r="P157" s="115" t="str">
        <f t="shared" si="39"/>
        <v>!!</v>
      </c>
      <c r="Q157" s="115" t="str">
        <f t="shared" si="40"/>
        <v>!!</v>
      </c>
      <c r="R157" s="115" t="str">
        <f t="shared" si="41"/>
        <v>!!</v>
      </c>
      <c r="S157" s="115" t="str">
        <f t="shared" si="42"/>
        <v>!!</v>
      </c>
      <c r="T157" s="114"/>
    </row>
    <row r="158" spans="1:24" ht="12.5" x14ac:dyDescent="0.25">
      <c r="A158" s="153" t="s">
        <v>707</v>
      </c>
      <c r="B158" s="153" t="e">
        <f>#REF!</f>
        <v>#REF!</v>
      </c>
      <c r="C158" s="153" t="s">
        <v>708</v>
      </c>
      <c r="D158" s="153" t="s">
        <v>639</v>
      </c>
      <c r="E158" s="154" t="s">
        <v>673</v>
      </c>
      <c r="F158" s="155" t="e">
        <f>IF(ISNUMBER(U158),U158,VLOOKUP(CONCATENATE($B158,"_",$C158,"_",F$2,"_","1000 NAC","_",$E158),Database!$F$2:$G$65536,2,)/VLOOKUP(CONCATENATE($B158,"_",$C158,"_",F$2,"_",$D158,"_",$E158),Database!$F$2:$G$65536,2,))</f>
        <v>#REF!</v>
      </c>
      <c r="G158" s="155" t="e">
        <f>IF(ISNUMBER(V158),V158,VLOOKUP(CONCATENATE($B158,"_",$C158,"_",G$2,"_","1000 NAC","_",$E158),Database!$F$2:$G$65536,2,)/VLOOKUP(CONCATENATE($B158,"_",$C158,"_",G$2,"_",$D158,"_",$E158),Database!$F$2:$G$65536,2,))</f>
        <v>#REF!</v>
      </c>
      <c r="H158" s="155" t="e">
        <f>IF(ISNUMBER(W158),W158,VLOOKUP(CONCATENATE($B158,"_",$C158,"_",H$2,"_","1000 NAC","_",$E158),Database!$F$2:$G$65536,2,)/VLOOKUP(CONCATENATE($B158,"_",$C158,"_",H$2,"_",$D158,"_",$E158),Database!$F$2:$G$65536,2,))</f>
        <v>#REF!</v>
      </c>
      <c r="I158" s="155" t="e">
        <f>IF(ISNUMBER(X158),X158,VLOOKUP(CONCATENATE($B158,"_",$C158,"_",I$2,"_","1000 NAC","_",$E158),Database!$F$2:$G$65536,2,)/VLOOKUP(CONCATENATE($B158,"_",$C158,"_",I$2,"_",$D158,"_",$E158),Database!$F$2:$G$65536,2,))</f>
        <v>#REF!</v>
      </c>
      <c r="J158" s="155" t="e">
        <f>VLOOKUP(CONCATENATE($B158,"_",$C158,"_",J$2,"_","1000 NAC","_",$E158),Database!$F$2:$G$65536,2,)/VLOOKUP(CONCATENATE($B158,"_",$C158,"_",J$2,"_",$D158,"_",$E158),Database!$F$2:$G$65536,2,)</f>
        <v>#REF!</v>
      </c>
      <c r="K158" s="156" t="e">
        <f>VLOOKUP(CONCATENATE($B158,"_",$C158,"_",K$2,"_","1000 NAC","_",$E158),SentData!$F$2:$G$65536,2,)/VLOOKUP(CONCATENATE($B158,"_",$C158,"_",K$2,"_",$D158,"_",$E158),SentData!$F$2:$G$65536,2,)</f>
        <v>#REF!</v>
      </c>
      <c r="L158" s="156" t="e">
        <f>VLOOKUP(CONCATENATE($B158,"_",$C158,"_",L$2,"_","1000 NAC","_",$E158),SentData!$F$2:$G$65536,2,)/VLOOKUP(CONCATENATE($B158,"_",$C158,"_",L$2,"_",$D158,"_",$E158),SentData!$F$2:$G$65536,2,)</f>
        <v>#REF!</v>
      </c>
      <c r="M158" s="157"/>
      <c r="N158" s="158" t="str">
        <f t="shared" si="37"/>
        <v>!!</v>
      </c>
      <c r="O158" s="158" t="str">
        <f t="shared" si="38"/>
        <v>!!</v>
      </c>
      <c r="P158" s="158" t="str">
        <f t="shared" si="39"/>
        <v>!!</v>
      </c>
      <c r="Q158" s="158" t="str">
        <f t="shared" si="40"/>
        <v>!!</v>
      </c>
      <c r="R158" s="158" t="str">
        <f t="shared" si="41"/>
        <v>!!</v>
      </c>
      <c r="S158" s="158" t="str">
        <f t="shared" si="42"/>
        <v>!!</v>
      </c>
      <c r="T158" s="157"/>
      <c r="U158" s="161" t="str">
        <f>IF(ISNUMBER(U156),IF(ISNUMBER(U157),U157/U156,F157/U156),IF(ISNUMBER(U157),U157/F156,""))</f>
        <v/>
      </c>
      <c r="V158" s="161" t="str">
        <f>IF(ISNUMBER(V156),IF(ISNUMBER(V157),V157/V156,G157/V156),IF(ISNUMBER(V157),V157/G156,""))</f>
        <v/>
      </c>
      <c r="W158" s="161" t="str">
        <f>IF(ISNUMBER(W156),IF(ISNUMBER(W157),W157/W156,H157/W156),IF(ISNUMBER(W157),W157/H156,""))</f>
        <v/>
      </c>
      <c r="X158" s="161" t="str">
        <f>IF(ISNUMBER(X156),IF(ISNUMBER(X157),X157/X156,I157/X156),IF(ISNUMBER(X157),X157/I156,""))</f>
        <v/>
      </c>
    </row>
    <row r="159" spans="1:24" x14ac:dyDescent="0.2">
      <c r="A159" s="112" t="s">
        <v>703</v>
      </c>
      <c r="B159" s="112" t="e">
        <f>#REF!</f>
        <v>#REF!</v>
      </c>
      <c r="C159" s="112" t="s">
        <v>704</v>
      </c>
      <c r="D159" s="112" t="s">
        <v>639</v>
      </c>
      <c r="E159" s="113" t="s">
        <v>674</v>
      </c>
      <c r="F159" s="120" t="e">
        <f>IF(ISNUMBER(U159),U159,VLOOKUP(CONCATENATE($B159,"_",$C159,"_",F$2,"_",$D159,"_",$E159),Database!$F$2:$G$65536,2,))</f>
        <v>#REF!</v>
      </c>
      <c r="G159" s="120" t="e">
        <f>IF(ISNUMBER(V159),V159,VLOOKUP(CONCATENATE($B159,"_",$C159,"_",G$2,"_",$D159,"_",$E159),Database!$F$2:$G$65536,2,))</f>
        <v>#REF!</v>
      </c>
      <c r="H159" s="120" t="e">
        <f>IF(ISNUMBER(W159),W159,VLOOKUP(CONCATENATE($B159,"_",$C159,"_",H$2,"_",$D159,"_",$E159),Database!$F$2:$G$65536,2,))</f>
        <v>#REF!</v>
      </c>
      <c r="I159" s="120" t="e">
        <f>IF(ISNUMBER(X159),X159,VLOOKUP(CONCATENATE($B159,"_",$C159,"_",I$2,"_",$D159,"_",$E159),Database!$F$2:$G$65536,2,))</f>
        <v>#REF!</v>
      </c>
      <c r="J159" s="120" t="e">
        <f>VLOOKUP(CONCATENATE($B159,"_",$C159,"_",J$2,"_",$D159,"_",$E159),Database!$F$2:$G$65536,2,)</f>
        <v>#REF!</v>
      </c>
      <c r="K159" s="118" t="e">
        <f>VLOOKUP(CONCATENATE($B159,"_",$C159,"_",K$2,"_",$D159,"_",$E159),SentData!$F$2:$G$65536,2,)</f>
        <v>#REF!</v>
      </c>
      <c r="L159" s="118" t="e">
        <f>VLOOKUP(CONCATENATE($B159,"_",$C159,"_",L$2,"_",$D159,"_",$E159),SentData!$F$2:$G$65536,2,)</f>
        <v>#REF!</v>
      </c>
      <c r="M159" s="114"/>
      <c r="N159" s="115" t="str">
        <f t="shared" ref="N159:N186" si="43">IF(OR(ISERROR(F159),ISERROR(G159)),"!!",IF(F159=0,"!!",G159/F159))</f>
        <v>!!</v>
      </c>
      <c r="O159" s="115" t="str">
        <f t="shared" ref="O159:O186" si="44">IF(OR(ISERROR(G159),ISERROR(H159)),"!!",IF(G159=0,"!!",H159/G159))</f>
        <v>!!</v>
      </c>
      <c r="P159" s="115" t="str">
        <f t="shared" ref="P159:P186" si="45">IF(OR(ISERROR(H159),ISERROR(I159)),"!!",IF(H159=0,"!!",I159/H159))</f>
        <v>!!</v>
      </c>
      <c r="Q159" s="115" t="str">
        <f t="shared" ref="Q159:Q186" si="46">IF(OR(ISERROR(I159),ISERROR(J159)),"!!",IF(I159=0,"!!",J159/I159))</f>
        <v>!!</v>
      </c>
      <c r="R159" s="115" t="str">
        <f t="shared" ref="R159:R186" si="47">IF(OR(ISERROR(J159),ISERROR(K159)),"!!",IF(J159=0,"!!",K159/J159))</f>
        <v>!!</v>
      </c>
      <c r="S159" s="115" t="str">
        <f t="shared" ref="S159:S186" si="48">IF(OR(ISERROR(K159),ISERROR(L159)),"!!",IF(K159=0,"!!",L159/K159))</f>
        <v>!!</v>
      </c>
      <c r="T159" s="114"/>
    </row>
    <row r="160" spans="1:24" x14ac:dyDescent="0.2">
      <c r="A160" s="112" t="s">
        <v>705</v>
      </c>
      <c r="B160" s="112" t="e">
        <f>#REF!</f>
        <v>#REF!</v>
      </c>
      <c r="C160" s="112" t="s">
        <v>704</v>
      </c>
      <c r="D160" s="112" t="s">
        <v>706</v>
      </c>
      <c r="E160" s="113" t="s">
        <v>674</v>
      </c>
      <c r="F160" s="120" t="e">
        <f>IF(ISNUMBER(U160),U160,VLOOKUP(CONCATENATE($B160,"_",$C160,"_",F$2,"_",$D160,"_",$E160),Database!$F$2:$G$65536,2,))</f>
        <v>#REF!</v>
      </c>
      <c r="G160" s="120" t="e">
        <f>IF(ISNUMBER(V160),V160,VLOOKUP(CONCATENATE($B160,"_",$C160,"_",G$2,"_",$D160,"_",$E160),Database!$F$2:$G$65536,2,))</f>
        <v>#REF!</v>
      </c>
      <c r="H160" s="120" t="e">
        <f>IF(ISNUMBER(W160),W160,VLOOKUP(CONCATENATE($B160,"_",$C160,"_",H$2,"_",$D160,"_",$E160),Database!$F$2:$G$65536,2,))</f>
        <v>#REF!</v>
      </c>
      <c r="I160" s="120" t="e">
        <f>IF(ISNUMBER(X160),X160,VLOOKUP(CONCATENATE($B160,"_",$C160,"_",I$2,"_",$D160,"_",$E160),Database!$F$2:$G$65536,2,))</f>
        <v>#REF!</v>
      </c>
      <c r="J160" s="120" t="e">
        <f>VLOOKUP(CONCATENATE($B160,"_",$C160,"_",J$2,"_",$D160,"_",$E160),Database!$F$2:$G$65536,2,)</f>
        <v>#REF!</v>
      </c>
      <c r="K160" s="118" t="e">
        <f>VLOOKUP(CONCATENATE($B160,"_",$C160,"_",K$2,"_",$D160,"_",$E160),SentData!$F$2:$G$65536,2,)</f>
        <v>#REF!</v>
      </c>
      <c r="L160" s="118" t="e">
        <f>VLOOKUP(CONCATENATE($B160,"_",$C160,"_",L$2,"_",$D160,"_",$E160),SentData!$F$2:$G$65536,2,)</f>
        <v>#REF!</v>
      </c>
      <c r="M160" s="114"/>
      <c r="N160" s="115" t="str">
        <f t="shared" si="43"/>
        <v>!!</v>
      </c>
      <c r="O160" s="115" t="str">
        <f t="shared" si="44"/>
        <v>!!</v>
      </c>
      <c r="P160" s="115" t="str">
        <f t="shared" si="45"/>
        <v>!!</v>
      </c>
      <c r="Q160" s="115" t="str">
        <f t="shared" si="46"/>
        <v>!!</v>
      </c>
      <c r="R160" s="115" t="str">
        <f t="shared" si="47"/>
        <v>!!</v>
      </c>
      <c r="S160" s="115" t="str">
        <f t="shared" si="48"/>
        <v>!!</v>
      </c>
      <c r="T160" s="114"/>
    </row>
    <row r="161" spans="1:24" ht="12.5" x14ac:dyDescent="0.25">
      <c r="A161" s="153" t="s">
        <v>707</v>
      </c>
      <c r="B161" s="153" t="e">
        <f>#REF!</f>
        <v>#REF!</v>
      </c>
      <c r="C161" s="153" t="s">
        <v>704</v>
      </c>
      <c r="D161" s="153" t="s">
        <v>639</v>
      </c>
      <c r="E161" s="154" t="s">
        <v>674</v>
      </c>
      <c r="F161" s="155" t="e">
        <f>IF(ISNUMBER(U161),U161,VLOOKUP(CONCATENATE($B161,"_",$C161,"_",F$2,"_","1000 NAC","_",$E161),Database!$F$2:$G$65536,2,)/VLOOKUP(CONCATENATE($B161,"_",$C161,"_",F$2,"_",$D161,"_",$E161),Database!$F$2:$G$65536,2,))</f>
        <v>#REF!</v>
      </c>
      <c r="G161" s="155" t="e">
        <f>IF(ISNUMBER(V161),V161,VLOOKUP(CONCATENATE($B161,"_",$C161,"_",G$2,"_","1000 NAC","_",$E161),Database!$F$2:$G$65536,2,)/VLOOKUP(CONCATENATE($B161,"_",$C161,"_",G$2,"_",$D161,"_",$E161),Database!$F$2:$G$65536,2,))</f>
        <v>#REF!</v>
      </c>
      <c r="H161" s="155" t="e">
        <f>IF(ISNUMBER(W161),W161,VLOOKUP(CONCATENATE($B161,"_",$C161,"_",H$2,"_","1000 NAC","_",$E161),Database!$F$2:$G$65536,2,)/VLOOKUP(CONCATENATE($B161,"_",$C161,"_",H$2,"_",$D161,"_",$E161),Database!$F$2:$G$65536,2,))</f>
        <v>#REF!</v>
      </c>
      <c r="I161" s="155" t="e">
        <f>IF(ISNUMBER(X161),X161,VLOOKUP(CONCATENATE($B161,"_",$C161,"_",I$2,"_","1000 NAC","_",$E161),Database!$F$2:$G$65536,2,)/VLOOKUP(CONCATENATE($B161,"_",$C161,"_",I$2,"_",$D161,"_",$E161),Database!$F$2:$G$65536,2,))</f>
        <v>#REF!</v>
      </c>
      <c r="J161" s="155" t="e">
        <f>VLOOKUP(CONCATENATE($B161,"_",$C161,"_",J$2,"_","1000 NAC","_",$E161),Database!$F$2:$G$65536,2,)/VLOOKUP(CONCATENATE($B161,"_",$C161,"_",J$2,"_",$D161,"_",$E161),Database!$F$2:$G$65536,2,)</f>
        <v>#REF!</v>
      </c>
      <c r="K161" s="156" t="e">
        <f>VLOOKUP(CONCATENATE($B161,"_",$C161,"_",K$2,"_","1000 NAC","_",$E161),SentData!$F$2:$G$65536,2,)/VLOOKUP(CONCATENATE($B161,"_",$C161,"_",K$2,"_",$D161,"_",$E161),SentData!$F$2:$G$65536,2,)</f>
        <v>#REF!</v>
      </c>
      <c r="L161" s="156" t="e">
        <f>VLOOKUP(CONCATENATE($B161,"_",$C161,"_",L$2,"_","1000 NAC","_",$E161),SentData!$F$2:$G$65536,2,)/VLOOKUP(CONCATENATE($B161,"_",$C161,"_",L$2,"_",$D161,"_",$E161),SentData!$F$2:$G$65536,2,)</f>
        <v>#REF!</v>
      </c>
      <c r="M161" s="157"/>
      <c r="N161" s="158" t="str">
        <f t="shared" si="43"/>
        <v>!!</v>
      </c>
      <c r="O161" s="158" t="str">
        <f t="shared" si="44"/>
        <v>!!</v>
      </c>
      <c r="P161" s="158" t="str">
        <f t="shared" si="45"/>
        <v>!!</v>
      </c>
      <c r="Q161" s="158" t="str">
        <f t="shared" si="46"/>
        <v>!!</v>
      </c>
      <c r="R161" s="158" t="str">
        <f t="shared" si="47"/>
        <v>!!</v>
      </c>
      <c r="S161" s="158" t="str">
        <f t="shared" si="48"/>
        <v>!!</v>
      </c>
      <c r="T161" s="157"/>
      <c r="U161" s="161" t="str">
        <f>IF(ISNUMBER(U159),IF(ISNUMBER(U160),U160/U159,F160/U159),IF(ISNUMBER(U160),U160/F159,""))</f>
        <v/>
      </c>
      <c r="V161" s="161" t="str">
        <f>IF(ISNUMBER(V159),IF(ISNUMBER(V160),V160/V159,G160/V159),IF(ISNUMBER(V160),V160/G159,""))</f>
        <v/>
      </c>
      <c r="W161" s="161" t="str">
        <f>IF(ISNUMBER(W159),IF(ISNUMBER(W160),W160/W159,H160/W159),IF(ISNUMBER(W160),W160/H159,""))</f>
        <v/>
      </c>
      <c r="X161" s="161" t="str">
        <f>IF(ISNUMBER(X159),IF(ISNUMBER(X160),X160/X159,I160/X159),IF(ISNUMBER(X160),X160/I159,""))</f>
        <v/>
      </c>
    </row>
    <row r="162" spans="1:24" x14ac:dyDescent="0.2">
      <c r="A162" s="112" t="s">
        <v>703</v>
      </c>
      <c r="B162" s="112" t="e">
        <f>#REF!</f>
        <v>#REF!</v>
      </c>
      <c r="C162" s="112" t="s">
        <v>708</v>
      </c>
      <c r="D162" s="112" t="s">
        <v>639</v>
      </c>
      <c r="E162" s="113" t="s">
        <v>674</v>
      </c>
      <c r="F162" s="120" t="e">
        <f>IF(ISNUMBER(U162),U162,VLOOKUP(CONCATENATE($B162,"_",$C162,"_",F$2,"_",$D162,"_",$E162),Database!$F$2:$G$65536,2,))</f>
        <v>#REF!</v>
      </c>
      <c r="G162" s="120" t="e">
        <f>IF(ISNUMBER(V162),V162,VLOOKUP(CONCATENATE($B162,"_",$C162,"_",G$2,"_",$D162,"_",$E162),Database!$F$2:$G$65536,2,))</f>
        <v>#REF!</v>
      </c>
      <c r="H162" s="120" t="e">
        <f>IF(ISNUMBER(W162),W162,VLOOKUP(CONCATENATE($B162,"_",$C162,"_",H$2,"_",$D162,"_",$E162),Database!$F$2:$G$65536,2,))</f>
        <v>#REF!</v>
      </c>
      <c r="I162" s="120" t="e">
        <f>IF(ISNUMBER(X162),X162,VLOOKUP(CONCATENATE($B162,"_",$C162,"_",I$2,"_",$D162,"_",$E162),Database!$F$2:$G$65536,2,))</f>
        <v>#REF!</v>
      </c>
      <c r="J162" s="120" t="e">
        <f>VLOOKUP(CONCATENATE($B162,"_",$C162,"_",J$2,"_",$D162,"_",$E162),Database!$F$2:$G$65536,2,)</f>
        <v>#REF!</v>
      </c>
      <c r="K162" s="118" t="e">
        <f>VLOOKUP(CONCATENATE($B162,"_",$C162,"_",K$2,"_",$D162,"_",$E162),SentData!$F$2:$G$65536,2,)</f>
        <v>#REF!</v>
      </c>
      <c r="L162" s="118" t="e">
        <f>VLOOKUP(CONCATENATE($B162,"_",$C162,"_",L$2,"_",$D162,"_",$E162),SentData!$F$2:$G$65536,2,)</f>
        <v>#REF!</v>
      </c>
      <c r="M162" s="114"/>
      <c r="N162" s="115" t="str">
        <f t="shared" si="43"/>
        <v>!!</v>
      </c>
      <c r="O162" s="115" t="str">
        <f t="shared" si="44"/>
        <v>!!</v>
      </c>
      <c r="P162" s="115" t="str">
        <f t="shared" si="45"/>
        <v>!!</v>
      </c>
      <c r="Q162" s="115" t="str">
        <f t="shared" si="46"/>
        <v>!!</v>
      </c>
      <c r="R162" s="115" t="str">
        <f t="shared" si="47"/>
        <v>!!</v>
      </c>
      <c r="S162" s="115" t="str">
        <f t="shared" si="48"/>
        <v>!!</v>
      </c>
      <c r="T162" s="114"/>
    </row>
    <row r="163" spans="1:24" x14ac:dyDescent="0.2">
      <c r="A163" s="112" t="s">
        <v>705</v>
      </c>
      <c r="B163" s="112" t="e">
        <f>#REF!</f>
        <v>#REF!</v>
      </c>
      <c r="C163" s="112" t="s">
        <v>708</v>
      </c>
      <c r="D163" s="112" t="s">
        <v>706</v>
      </c>
      <c r="E163" s="113" t="s">
        <v>674</v>
      </c>
      <c r="F163" s="120" t="e">
        <f>IF(ISNUMBER(U163),U163,VLOOKUP(CONCATENATE($B163,"_",$C163,"_",F$2,"_",$D163,"_",$E163),Database!$F$2:$G$65536,2,))</f>
        <v>#REF!</v>
      </c>
      <c r="G163" s="120" t="e">
        <f>IF(ISNUMBER(V163),V163,VLOOKUP(CONCATENATE($B163,"_",$C163,"_",G$2,"_",$D163,"_",$E163),Database!$F$2:$G$65536,2,))</f>
        <v>#REF!</v>
      </c>
      <c r="H163" s="120" t="e">
        <f>IF(ISNUMBER(W163),W163,VLOOKUP(CONCATENATE($B163,"_",$C163,"_",H$2,"_",$D163,"_",$E163),Database!$F$2:$G$65536,2,))</f>
        <v>#REF!</v>
      </c>
      <c r="I163" s="120" t="e">
        <f>IF(ISNUMBER(X163),X163,VLOOKUP(CONCATENATE($B163,"_",$C163,"_",I$2,"_",$D163,"_",$E163),Database!$F$2:$G$65536,2,))</f>
        <v>#REF!</v>
      </c>
      <c r="J163" s="120" t="e">
        <f>VLOOKUP(CONCATENATE($B163,"_",$C163,"_",J$2,"_",$D163,"_",$E163),Database!$F$2:$G$65536,2,)</f>
        <v>#REF!</v>
      </c>
      <c r="K163" s="118" t="e">
        <f>VLOOKUP(CONCATENATE($B163,"_",$C163,"_",K$2,"_",$D163,"_",$E163),SentData!$F$2:$G$65536,2,)</f>
        <v>#REF!</v>
      </c>
      <c r="L163" s="118" t="e">
        <f>VLOOKUP(CONCATENATE($B163,"_",$C163,"_",L$2,"_",$D163,"_",$E163),SentData!$F$2:$G$65536,2,)</f>
        <v>#REF!</v>
      </c>
      <c r="M163" s="114"/>
      <c r="N163" s="115" t="str">
        <f t="shared" si="43"/>
        <v>!!</v>
      </c>
      <c r="O163" s="115" t="str">
        <f t="shared" si="44"/>
        <v>!!</v>
      </c>
      <c r="P163" s="115" t="str">
        <f t="shared" si="45"/>
        <v>!!</v>
      </c>
      <c r="Q163" s="115" t="str">
        <f t="shared" si="46"/>
        <v>!!</v>
      </c>
      <c r="R163" s="115" t="str">
        <f t="shared" si="47"/>
        <v>!!</v>
      </c>
      <c r="S163" s="115" t="str">
        <f t="shared" si="48"/>
        <v>!!</v>
      </c>
      <c r="T163" s="114"/>
    </row>
    <row r="164" spans="1:24" ht="12.5" x14ac:dyDescent="0.25">
      <c r="A164" s="153" t="s">
        <v>707</v>
      </c>
      <c r="B164" s="153" t="e">
        <f>#REF!</f>
        <v>#REF!</v>
      </c>
      <c r="C164" s="153" t="s">
        <v>708</v>
      </c>
      <c r="D164" s="153" t="s">
        <v>639</v>
      </c>
      <c r="E164" s="154" t="s">
        <v>674</v>
      </c>
      <c r="F164" s="155" t="e">
        <f>IF(ISNUMBER(U164),U164,VLOOKUP(CONCATENATE($B164,"_",$C164,"_",F$2,"_","1000 NAC","_",$E164),Database!$F$2:$G$65536,2,)/VLOOKUP(CONCATENATE($B164,"_",$C164,"_",F$2,"_",$D164,"_",$E164),Database!$F$2:$G$65536,2,))</f>
        <v>#REF!</v>
      </c>
      <c r="G164" s="155" t="e">
        <f>IF(ISNUMBER(V164),V164,VLOOKUP(CONCATENATE($B164,"_",$C164,"_",G$2,"_","1000 NAC","_",$E164),Database!$F$2:$G$65536,2,)/VLOOKUP(CONCATENATE($B164,"_",$C164,"_",G$2,"_",$D164,"_",$E164),Database!$F$2:$G$65536,2,))</f>
        <v>#REF!</v>
      </c>
      <c r="H164" s="155" t="e">
        <f>IF(ISNUMBER(W164),W164,VLOOKUP(CONCATENATE($B164,"_",$C164,"_",H$2,"_","1000 NAC","_",$E164),Database!$F$2:$G$65536,2,)/VLOOKUP(CONCATENATE($B164,"_",$C164,"_",H$2,"_",$D164,"_",$E164),Database!$F$2:$G$65536,2,))</f>
        <v>#REF!</v>
      </c>
      <c r="I164" s="155" t="e">
        <f>IF(ISNUMBER(X164),X164,VLOOKUP(CONCATENATE($B164,"_",$C164,"_",I$2,"_","1000 NAC","_",$E164),Database!$F$2:$G$65536,2,)/VLOOKUP(CONCATENATE($B164,"_",$C164,"_",I$2,"_",$D164,"_",$E164),Database!$F$2:$G$65536,2,))</f>
        <v>#REF!</v>
      </c>
      <c r="J164" s="155" t="e">
        <f>VLOOKUP(CONCATENATE($B164,"_",$C164,"_",J$2,"_","1000 NAC","_",$E164),Database!$F$2:$G$65536,2,)/VLOOKUP(CONCATENATE($B164,"_",$C164,"_",J$2,"_",$D164,"_",$E164),Database!$F$2:$G$65536,2,)</f>
        <v>#REF!</v>
      </c>
      <c r="K164" s="156" t="e">
        <f>VLOOKUP(CONCATENATE($B164,"_",$C164,"_",K$2,"_","1000 NAC","_",$E164),SentData!$F$2:$G$65536,2,)/VLOOKUP(CONCATENATE($B164,"_",$C164,"_",K$2,"_",$D164,"_",$E164),SentData!$F$2:$G$65536,2,)</f>
        <v>#REF!</v>
      </c>
      <c r="L164" s="156" t="e">
        <f>VLOOKUP(CONCATENATE($B164,"_",$C164,"_",L$2,"_","1000 NAC","_",$E164),SentData!$F$2:$G$65536,2,)/VLOOKUP(CONCATENATE($B164,"_",$C164,"_",L$2,"_",$D164,"_",$E164),SentData!$F$2:$G$65536,2,)</f>
        <v>#REF!</v>
      </c>
      <c r="M164" s="157"/>
      <c r="N164" s="158" t="str">
        <f t="shared" si="43"/>
        <v>!!</v>
      </c>
      <c r="O164" s="158" t="str">
        <f t="shared" si="44"/>
        <v>!!</v>
      </c>
      <c r="P164" s="158" t="str">
        <f t="shared" si="45"/>
        <v>!!</v>
      </c>
      <c r="Q164" s="158" t="str">
        <f t="shared" si="46"/>
        <v>!!</v>
      </c>
      <c r="R164" s="158" t="str">
        <f t="shared" si="47"/>
        <v>!!</v>
      </c>
      <c r="S164" s="158" t="str">
        <f t="shared" si="48"/>
        <v>!!</v>
      </c>
      <c r="T164" s="157"/>
      <c r="U164" s="161" t="str">
        <f>IF(ISNUMBER(U162),IF(ISNUMBER(U163),U163/U162,F163/U162),IF(ISNUMBER(U163),U163/F162,""))</f>
        <v/>
      </c>
      <c r="V164" s="161" t="str">
        <f>IF(ISNUMBER(V162),IF(ISNUMBER(V163),V163/V162,G163/V162),IF(ISNUMBER(V163),V163/G162,""))</f>
        <v/>
      </c>
      <c r="W164" s="161" t="str">
        <f>IF(ISNUMBER(W162),IF(ISNUMBER(W163),W163/W162,H163/W162),IF(ISNUMBER(W163),W163/H162,""))</f>
        <v/>
      </c>
      <c r="X164" s="161" t="str">
        <f>IF(ISNUMBER(X162),IF(ISNUMBER(X163),X163/X162,I163/X162),IF(ISNUMBER(X163),X163/I162,""))</f>
        <v/>
      </c>
    </row>
    <row r="165" spans="1:24" x14ac:dyDescent="0.2">
      <c r="A165" s="112" t="s">
        <v>703</v>
      </c>
      <c r="B165" s="112" t="e">
        <f>#REF!</f>
        <v>#REF!</v>
      </c>
      <c r="C165" s="112" t="s">
        <v>704</v>
      </c>
      <c r="D165" s="112" t="s">
        <v>639</v>
      </c>
      <c r="E165" s="113" t="s">
        <v>675</v>
      </c>
      <c r="F165" s="120" t="e">
        <f>IF(ISNUMBER(U165),U165,VLOOKUP(CONCATENATE($B165,"_",$C165,"_",F$2,"_",$D165,"_",$E165),Database!$F$2:$G$65536,2,))</f>
        <v>#REF!</v>
      </c>
      <c r="G165" s="120" t="e">
        <f>IF(ISNUMBER(V165),V165,VLOOKUP(CONCATENATE($B165,"_",$C165,"_",G$2,"_",$D165,"_",$E165),Database!$F$2:$G$65536,2,))</f>
        <v>#REF!</v>
      </c>
      <c r="H165" s="120" t="e">
        <f>IF(ISNUMBER(W165),W165,VLOOKUP(CONCATENATE($B165,"_",$C165,"_",H$2,"_",$D165,"_",$E165),Database!$F$2:$G$65536,2,))</f>
        <v>#REF!</v>
      </c>
      <c r="I165" s="120" t="e">
        <f>IF(ISNUMBER(X165),X165,VLOOKUP(CONCATENATE($B165,"_",$C165,"_",I$2,"_",$D165,"_",$E165),Database!$F$2:$G$65536,2,))</f>
        <v>#REF!</v>
      </c>
      <c r="J165" s="120" t="e">
        <f>VLOOKUP(CONCATENATE($B165,"_",$C165,"_",J$2,"_",$D165,"_",$E165),Database!$F$2:$G$65536,2,)</f>
        <v>#REF!</v>
      </c>
      <c r="K165" s="118" t="e">
        <f>VLOOKUP(CONCATENATE($B165,"_",$C165,"_",K$2,"_",$D165,"_",$E165),SentData!$F$2:$G$65536,2,)</f>
        <v>#REF!</v>
      </c>
      <c r="L165" s="118" t="e">
        <f>VLOOKUP(CONCATENATE($B165,"_",$C165,"_",L$2,"_",$D165,"_",$E165),SentData!$F$2:$G$65536,2,)</f>
        <v>#REF!</v>
      </c>
      <c r="M165" s="114"/>
      <c r="N165" s="115" t="str">
        <f t="shared" si="43"/>
        <v>!!</v>
      </c>
      <c r="O165" s="115" t="str">
        <f t="shared" si="44"/>
        <v>!!</v>
      </c>
      <c r="P165" s="115" t="str">
        <f t="shared" si="45"/>
        <v>!!</v>
      </c>
      <c r="Q165" s="115" t="str">
        <f t="shared" si="46"/>
        <v>!!</v>
      </c>
      <c r="R165" s="115" t="str">
        <f t="shared" si="47"/>
        <v>!!</v>
      </c>
      <c r="S165" s="115" t="str">
        <f t="shared" si="48"/>
        <v>!!</v>
      </c>
      <c r="T165" s="114"/>
    </row>
    <row r="166" spans="1:24" x14ac:dyDescent="0.2">
      <c r="A166" s="112" t="s">
        <v>705</v>
      </c>
      <c r="B166" s="112" t="e">
        <f>#REF!</f>
        <v>#REF!</v>
      </c>
      <c r="C166" s="112" t="s">
        <v>704</v>
      </c>
      <c r="D166" s="112" t="s">
        <v>706</v>
      </c>
      <c r="E166" s="113" t="s">
        <v>675</v>
      </c>
      <c r="F166" s="120" t="e">
        <f>IF(ISNUMBER(U166),U166,VLOOKUP(CONCATENATE($B166,"_",$C166,"_",F$2,"_",$D166,"_",$E166),Database!$F$2:$G$65536,2,))</f>
        <v>#REF!</v>
      </c>
      <c r="G166" s="120" t="e">
        <f>IF(ISNUMBER(V166),V166,VLOOKUP(CONCATENATE($B166,"_",$C166,"_",G$2,"_",$D166,"_",$E166),Database!$F$2:$G$65536,2,))</f>
        <v>#REF!</v>
      </c>
      <c r="H166" s="120" t="e">
        <f>IF(ISNUMBER(W166),W166,VLOOKUP(CONCATENATE($B166,"_",$C166,"_",H$2,"_",$D166,"_",$E166),Database!$F$2:$G$65536,2,))</f>
        <v>#REF!</v>
      </c>
      <c r="I166" s="120" t="e">
        <f>IF(ISNUMBER(X166),X166,VLOOKUP(CONCATENATE($B166,"_",$C166,"_",I$2,"_",$D166,"_",$E166),Database!$F$2:$G$65536,2,))</f>
        <v>#REF!</v>
      </c>
      <c r="J166" s="120" t="e">
        <f>VLOOKUP(CONCATENATE($B166,"_",$C166,"_",J$2,"_",$D166,"_",$E166),Database!$F$2:$G$65536,2,)</f>
        <v>#REF!</v>
      </c>
      <c r="K166" s="118" t="e">
        <f>VLOOKUP(CONCATENATE($B166,"_",$C166,"_",K$2,"_",$D166,"_",$E166),SentData!$F$2:$G$65536,2,)</f>
        <v>#REF!</v>
      </c>
      <c r="L166" s="118" t="e">
        <f>VLOOKUP(CONCATENATE($B166,"_",$C166,"_",L$2,"_",$D166,"_",$E166),SentData!$F$2:$G$65536,2,)</f>
        <v>#REF!</v>
      </c>
      <c r="M166" s="114"/>
      <c r="N166" s="115" t="str">
        <f t="shared" si="43"/>
        <v>!!</v>
      </c>
      <c r="O166" s="115" t="str">
        <f t="shared" si="44"/>
        <v>!!</v>
      </c>
      <c r="P166" s="115" t="str">
        <f t="shared" si="45"/>
        <v>!!</v>
      </c>
      <c r="Q166" s="115" t="str">
        <f t="shared" si="46"/>
        <v>!!</v>
      </c>
      <c r="R166" s="115" t="str">
        <f t="shared" si="47"/>
        <v>!!</v>
      </c>
      <c r="S166" s="115" t="str">
        <f t="shared" si="48"/>
        <v>!!</v>
      </c>
      <c r="T166" s="114"/>
    </row>
    <row r="167" spans="1:24" ht="12.5" x14ac:dyDescent="0.25">
      <c r="A167" s="153" t="s">
        <v>707</v>
      </c>
      <c r="B167" s="153" t="e">
        <f>#REF!</f>
        <v>#REF!</v>
      </c>
      <c r="C167" s="153" t="s">
        <v>704</v>
      </c>
      <c r="D167" s="153" t="s">
        <v>639</v>
      </c>
      <c r="E167" s="154" t="s">
        <v>675</v>
      </c>
      <c r="F167" s="155" t="e">
        <f>IF(ISNUMBER(U167),U167,VLOOKUP(CONCATENATE($B167,"_",$C167,"_",F$2,"_","1000 NAC","_",$E167),Database!$F$2:$G$65536,2,)/VLOOKUP(CONCATENATE($B167,"_",$C167,"_",F$2,"_",$D167,"_",$E167),Database!$F$2:$G$65536,2,))</f>
        <v>#REF!</v>
      </c>
      <c r="G167" s="155" t="e">
        <f>IF(ISNUMBER(V167),V167,VLOOKUP(CONCATENATE($B167,"_",$C167,"_",G$2,"_","1000 NAC","_",$E167),Database!$F$2:$G$65536,2,)/VLOOKUP(CONCATENATE($B167,"_",$C167,"_",G$2,"_",$D167,"_",$E167),Database!$F$2:$G$65536,2,))</f>
        <v>#REF!</v>
      </c>
      <c r="H167" s="155" t="e">
        <f>IF(ISNUMBER(W167),W167,VLOOKUP(CONCATENATE($B167,"_",$C167,"_",H$2,"_","1000 NAC","_",$E167),Database!$F$2:$G$65536,2,)/VLOOKUP(CONCATENATE($B167,"_",$C167,"_",H$2,"_",$D167,"_",$E167),Database!$F$2:$G$65536,2,))</f>
        <v>#REF!</v>
      </c>
      <c r="I167" s="155" t="e">
        <f>IF(ISNUMBER(X167),X167,VLOOKUP(CONCATENATE($B167,"_",$C167,"_",I$2,"_","1000 NAC","_",$E167),Database!$F$2:$G$65536,2,)/VLOOKUP(CONCATENATE($B167,"_",$C167,"_",I$2,"_",$D167,"_",$E167),Database!$F$2:$G$65536,2,))</f>
        <v>#REF!</v>
      </c>
      <c r="J167" s="155" t="e">
        <f>VLOOKUP(CONCATENATE($B167,"_",$C167,"_",J$2,"_","1000 NAC","_",$E167),Database!$F$2:$G$65536,2,)/VLOOKUP(CONCATENATE($B167,"_",$C167,"_",J$2,"_",$D167,"_",$E167),Database!$F$2:$G$65536,2,)</f>
        <v>#REF!</v>
      </c>
      <c r="K167" s="156" t="e">
        <f>VLOOKUP(CONCATENATE($B167,"_",$C167,"_",K$2,"_","1000 NAC","_",$E167),SentData!$F$2:$G$65536,2,)/VLOOKUP(CONCATENATE($B167,"_",$C167,"_",K$2,"_",$D167,"_",$E167),SentData!$F$2:$G$65536,2,)</f>
        <v>#REF!</v>
      </c>
      <c r="L167" s="156" t="e">
        <f>VLOOKUP(CONCATENATE($B167,"_",$C167,"_",L$2,"_","1000 NAC","_",$E167),SentData!$F$2:$G$65536,2,)/VLOOKUP(CONCATENATE($B167,"_",$C167,"_",L$2,"_",$D167,"_",$E167),SentData!$F$2:$G$65536,2,)</f>
        <v>#REF!</v>
      </c>
      <c r="M167" s="157"/>
      <c r="N167" s="158" t="str">
        <f t="shared" si="43"/>
        <v>!!</v>
      </c>
      <c r="O167" s="158" t="str">
        <f t="shared" si="44"/>
        <v>!!</v>
      </c>
      <c r="P167" s="158" t="str">
        <f t="shared" si="45"/>
        <v>!!</v>
      </c>
      <c r="Q167" s="158" t="str">
        <f t="shared" si="46"/>
        <v>!!</v>
      </c>
      <c r="R167" s="158" t="str">
        <f t="shared" si="47"/>
        <v>!!</v>
      </c>
      <c r="S167" s="158" t="str">
        <f t="shared" si="48"/>
        <v>!!</v>
      </c>
      <c r="T167" s="157"/>
      <c r="U167" s="161" t="str">
        <f>IF(ISNUMBER(U165),IF(ISNUMBER(U166),U166/U165,F166/U165),IF(ISNUMBER(U166),U166/F165,""))</f>
        <v/>
      </c>
      <c r="V167" s="161" t="str">
        <f>IF(ISNUMBER(V165),IF(ISNUMBER(V166),V166/V165,G166/V165),IF(ISNUMBER(V166),V166/G165,""))</f>
        <v/>
      </c>
      <c r="W167" s="161" t="str">
        <f>IF(ISNUMBER(W165),IF(ISNUMBER(W166),W166/W165,H166/W165),IF(ISNUMBER(W166),W166/H165,""))</f>
        <v/>
      </c>
      <c r="X167" s="161" t="str">
        <f>IF(ISNUMBER(X165),IF(ISNUMBER(X166),X166/X165,I166/X165),IF(ISNUMBER(X166),X166/I165,""))</f>
        <v/>
      </c>
    </row>
    <row r="168" spans="1:24" x14ac:dyDescent="0.2">
      <c r="A168" s="112" t="s">
        <v>703</v>
      </c>
      <c r="B168" s="112" t="e">
        <f>#REF!</f>
        <v>#REF!</v>
      </c>
      <c r="C168" s="112" t="s">
        <v>708</v>
      </c>
      <c r="D168" s="112" t="s">
        <v>639</v>
      </c>
      <c r="E168" s="113" t="s">
        <v>675</v>
      </c>
      <c r="F168" s="120" t="e">
        <f>IF(ISNUMBER(U168),U168,VLOOKUP(CONCATENATE($B168,"_",$C168,"_",F$2,"_",$D168,"_",$E168),Database!$F$2:$G$65536,2,))</f>
        <v>#REF!</v>
      </c>
      <c r="G168" s="120" t="e">
        <f>IF(ISNUMBER(V168),V168,VLOOKUP(CONCATENATE($B168,"_",$C168,"_",G$2,"_",$D168,"_",$E168),Database!$F$2:$G$65536,2,))</f>
        <v>#REF!</v>
      </c>
      <c r="H168" s="120" t="e">
        <f>IF(ISNUMBER(W168),W168,VLOOKUP(CONCATENATE($B168,"_",$C168,"_",H$2,"_",$D168,"_",$E168),Database!$F$2:$G$65536,2,))</f>
        <v>#REF!</v>
      </c>
      <c r="I168" s="120" t="e">
        <f>IF(ISNUMBER(X168),X168,VLOOKUP(CONCATENATE($B168,"_",$C168,"_",I$2,"_",$D168,"_",$E168),Database!$F$2:$G$65536,2,))</f>
        <v>#REF!</v>
      </c>
      <c r="J168" s="120" t="e">
        <f>VLOOKUP(CONCATENATE($B168,"_",$C168,"_",J$2,"_",$D168,"_",$E168),Database!$F$2:$G$65536,2,)</f>
        <v>#REF!</v>
      </c>
      <c r="K168" s="118" t="e">
        <f>VLOOKUP(CONCATENATE($B168,"_",$C168,"_",K$2,"_",$D168,"_",$E168),SentData!$F$2:$G$65536,2,)</f>
        <v>#REF!</v>
      </c>
      <c r="L168" s="118" t="e">
        <f>VLOOKUP(CONCATENATE($B168,"_",$C168,"_",L$2,"_",$D168,"_",$E168),SentData!$F$2:$G$65536,2,)</f>
        <v>#REF!</v>
      </c>
      <c r="M168" s="114"/>
      <c r="N168" s="115" t="str">
        <f t="shared" si="43"/>
        <v>!!</v>
      </c>
      <c r="O168" s="115" t="str">
        <f t="shared" si="44"/>
        <v>!!</v>
      </c>
      <c r="P168" s="115" t="str">
        <f t="shared" si="45"/>
        <v>!!</v>
      </c>
      <c r="Q168" s="115" t="str">
        <f t="shared" si="46"/>
        <v>!!</v>
      </c>
      <c r="R168" s="115" t="str">
        <f t="shared" si="47"/>
        <v>!!</v>
      </c>
      <c r="S168" s="115" t="str">
        <f t="shared" si="48"/>
        <v>!!</v>
      </c>
      <c r="T168" s="114"/>
    </row>
    <row r="169" spans="1:24" x14ac:dyDescent="0.2">
      <c r="A169" s="112" t="s">
        <v>705</v>
      </c>
      <c r="B169" s="112" t="e">
        <f>#REF!</f>
        <v>#REF!</v>
      </c>
      <c r="C169" s="112" t="s">
        <v>708</v>
      </c>
      <c r="D169" s="112" t="s">
        <v>706</v>
      </c>
      <c r="E169" s="113" t="s">
        <v>675</v>
      </c>
      <c r="F169" s="120" t="e">
        <f>IF(ISNUMBER(U169),U169,VLOOKUP(CONCATENATE($B169,"_",$C169,"_",F$2,"_",$D169,"_",$E169),Database!$F$2:$G$65536,2,))</f>
        <v>#REF!</v>
      </c>
      <c r="G169" s="120" t="e">
        <f>IF(ISNUMBER(V169),V169,VLOOKUP(CONCATENATE($B169,"_",$C169,"_",G$2,"_",$D169,"_",$E169),Database!$F$2:$G$65536,2,))</f>
        <v>#REF!</v>
      </c>
      <c r="H169" s="120" t="e">
        <f>IF(ISNUMBER(W169),W169,VLOOKUP(CONCATENATE($B169,"_",$C169,"_",H$2,"_",$D169,"_",$E169),Database!$F$2:$G$65536,2,))</f>
        <v>#REF!</v>
      </c>
      <c r="I169" s="120" t="e">
        <f>IF(ISNUMBER(X169),X169,VLOOKUP(CONCATENATE($B169,"_",$C169,"_",I$2,"_",$D169,"_",$E169),Database!$F$2:$G$65536,2,))</f>
        <v>#REF!</v>
      </c>
      <c r="J169" s="120" t="e">
        <f>VLOOKUP(CONCATENATE($B169,"_",$C169,"_",J$2,"_",$D169,"_",$E169),Database!$F$2:$G$65536,2,)</f>
        <v>#REF!</v>
      </c>
      <c r="K169" s="118" t="e">
        <f>VLOOKUP(CONCATENATE($B169,"_",$C169,"_",K$2,"_",$D169,"_",$E169),SentData!$F$2:$G$65536,2,)</f>
        <v>#REF!</v>
      </c>
      <c r="L169" s="118" t="e">
        <f>VLOOKUP(CONCATENATE($B169,"_",$C169,"_",L$2,"_",$D169,"_",$E169),SentData!$F$2:$G$65536,2,)</f>
        <v>#REF!</v>
      </c>
      <c r="M169" s="114"/>
      <c r="N169" s="115" t="str">
        <f t="shared" si="43"/>
        <v>!!</v>
      </c>
      <c r="O169" s="115" t="str">
        <f t="shared" si="44"/>
        <v>!!</v>
      </c>
      <c r="P169" s="115" t="str">
        <f t="shared" si="45"/>
        <v>!!</v>
      </c>
      <c r="Q169" s="115" t="str">
        <f t="shared" si="46"/>
        <v>!!</v>
      </c>
      <c r="R169" s="115" t="str">
        <f t="shared" si="47"/>
        <v>!!</v>
      </c>
      <c r="S169" s="115" t="str">
        <f t="shared" si="48"/>
        <v>!!</v>
      </c>
      <c r="T169" s="114"/>
    </row>
    <row r="170" spans="1:24" ht="12.5" x14ac:dyDescent="0.25">
      <c r="A170" s="153" t="s">
        <v>707</v>
      </c>
      <c r="B170" s="153" t="e">
        <f>#REF!</f>
        <v>#REF!</v>
      </c>
      <c r="C170" s="153" t="s">
        <v>708</v>
      </c>
      <c r="D170" s="153" t="s">
        <v>639</v>
      </c>
      <c r="E170" s="154" t="s">
        <v>675</v>
      </c>
      <c r="F170" s="155" t="e">
        <f>IF(ISNUMBER(U170),U170,VLOOKUP(CONCATENATE($B170,"_",$C170,"_",F$2,"_","1000 NAC","_",$E170),Database!$F$2:$G$65536,2,)/VLOOKUP(CONCATENATE($B170,"_",$C170,"_",F$2,"_",$D170,"_",$E170),Database!$F$2:$G$65536,2,))</f>
        <v>#REF!</v>
      </c>
      <c r="G170" s="155" t="e">
        <f>IF(ISNUMBER(V170),V170,VLOOKUP(CONCATENATE($B170,"_",$C170,"_",G$2,"_","1000 NAC","_",$E170),Database!$F$2:$G$65536,2,)/VLOOKUP(CONCATENATE($B170,"_",$C170,"_",G$2,"_",$D170,"_",$E170),Database!$F$2:$G$65536,2,))</f>
        <v>#REF!</v>
      </c>
      <c r="H170" s="155" t="e">
        <f>IF(ISNUMBER(W170),W170,VLOOKUP(CONCATENATE($B170,"_",$C170,"_",H$2,"_","1000 NAC","_",$E170),Database!$F$2:$G$65536,2,)/VLOOKUP(CONCATENATE($B170,"_",$C170,"_",H$2,"_",$D170,"_",$E170),Database!$F$2:$G$65536,2,))</f>
        <v>#REF!</v>
      </c>
      <c r="I170" s="155" t="e">
        <f>IF(ISNUMBER(X170),X170,VLOOKUP(CONCATENATE($B170,"_",$C170,"_",I$2,"_","1000 NAC","_",$E170),Database!$F$2:$G$65536,2,)/VLOOKUP(CONCATENATE($B170,"_",$C170,"_",I$2,"_",$D170,"_",$E170),Database!$F$2:$G$65536,2,))</f>
        <v>#REF!</v>
      </c>
      <c r="J170" s="155" t="e">
        <f>VLOOKUP(CONCATENATE($B170,"_",$C170,"_",J$2,"_","1000 NAC","_",$E170),Database!$F$2:$G$65536,2,)/VLOOKUP(CONCATENATE($B170,"_",$C170,"_",J$2,"_",$D170,"_",$E170),Database!$F$2:$G$65536,2,)</f>
        <v>#REF!</v>
      </c>
      <c r="K170" s="156" t="e">
        <f>VLOOKUP(CONCATENATE($B170,"_",$C170,"_",K$2,"_","1000 NAC","_",$E170),SentData!$F$2:$G$65536,2,)/VLOOKUP(CONCATENATE($B170,"_",$C170,"_",K$2,"_",$D170,"_",$E170),SentData!$F$2:$G$65536,2,)</f>
        <v>#REF!</v>
      </c>
      <c r="L170" s="156" t="e">
        <f>VLOOKUP(CONCATENATE($B170,"_",$C170,"_",L$2,"_","1000 NAC","_",$E170),SentData!$F$2:$G$65536,2,)/VLOOKUP(CONCATENATE($B170,"_",$C170,"_",L$2,"_",$D170,"_",$E170),SentData!$F$2:$G$65536,2,)</f>
        <v>#REF!</v>
      </c>
      <c r="M170" s="157"/>
      <c r="N170" s="158" t="str">
        <f t="shared" si="43"/>
        <v>!!</v>
      </c>
      <c r="O170" s="158" t="str">
        <f t="shared" si="44"/>
        <v>!!</v>
      </c>
      <c r="P170" s="158" t="str">
        <f t="shared" si="45"/>
        <v>!!</v>
      </c>
      <c r="Q170" s="158" t="str">
        <f t="shared" si="46"/>
        <v>!!</v>
      </c>
      <c r="R170" s="158" t="str">
        <f t="shared" si="47"/>
        <v>!!</v>
      </c>
      <c r="S170" s="158" t="str">
        <f t="shared" si="48"/>
        <v>!!</v>
      </c>
      <c r="T170" s="157"/>
      <c r="U170" s="161" t="str">
        <f>IF(ISNUMBER(U168),IF(ISNUMBER(U169),U169/U168,F169/U168),IF(ISNUMBER(U169),U169/F168,""))</f>
        <v/>
      </c>
      <c r="V170" s="161" t="str">
        <f>IF(ISNUMBER(V168),IF(ISNUMBER(V169),V169/V168,G169/V168),IF(ISNUMBER(V169),V169/G168,""))</f>
        <v/>
      </c>
      <c r="W170" s="161" t="str">
        <f>IF(ISNUMBER(W168),IF(ISNUMBER(W169),W169/W168,H169/W168),IF(ISNUMBER(W169),W169/H168,""))</f>
        <v/>
      </c>
      <c r="X170" s="161" t="str">
        <f>IF(ISNUMBER(X168),IF(ISNUMBER(X169),X169/X168,I169/X168),IF(ISNUMBER(X169),X169/I168,""))</f>
        <v/>
      </c>
    </row>
    <row r="171" spans="1:24" x14ac:dyDescent="0.2">
      <c r="A171" s="112" t="s">
        <v>703</v>
      </c>
      <c r="B171" s="112" t="e">
        <f>#REF!</f>
        <v>#REF!</v>
      </c>
      <c r="C171" s="112" t="s">
        <v>704</v>
      </c>
      <c r="D171" s="112" t="s">
        <v>639</v>
      </c>
      <c r="E171" s="113" t="s">
        <v>676</v>
      </c>
      <c r="F171" s="120" t="e">
        <f>IF(ISNUMBER(U171),U171,VLOOKUP(CONCATENATE($B171,"_",$C171,"_",F$2,"_",$D171,"_",$E171),Database!$F$2:$G$65536,2,))</f>
        <v>#REF!</v>
      </c>
      <c r="G171" s="120" t="e">
        <f>IF(ISNUMBER(V171),V171,VLOOKUP(CONCATENATE($B171,"_",$C171,"_",G$2,"_",$D171,"_",$E171),Database!$F$2:$G$65536,2,))</f>
        <v>#REF!</v>
      </c>
      <c r="H171" s="120" t="e">
        <f>IF(ISNUMBER(W171),W171,VLOOKUP(CONCATENATE($B171,"_",$C171,"_",H$2,"_",$D171,"_",$E171),Database!$F$2:$G$65536,2,))</f>
        <v>#REF!</v>
      </c>
      <c r="I171" s="120" t="e">
        <f>IF(ISNUMBER(X171),X171,VLOOKUP(CONCATENATE($B171,"_",$C171,"_",I$2,"_",$D171,"_",$E171),Database!$F$2:$G$65536,2,))</f>
        <v>#REF!</v>
      </c>
      <c r="J171" s="120" t="e">
        <f>VLOOKUP(CONCATENATE($B171,"_",$C171,"_",J$2,"_",$D171,"_",$E171),Database!$F$2:$G$65536,2,)</f>
        <v>#REF!</v>
      </c>
      <c r="K171" s="118" t="e">
        <f>VLOOKUP(CONCATENATE($B171,"_",$C171,"_",K$2,"_",$D171,"_",$E171),SentData!$F$2:$G$65536,2,)</f>
        <v>#REF!</v>
      </c>
      <c r="L171" s="118" t="e">
        <f>VLOOKUP(CONCATENATE($B171,"_",$C171,"_",L$2,"_",$D171,"_",$E171),SentData!$F$2:$G$65536,2,)</f>
        <v>#REF!</v>
      </c>
      <c r="M171" s="114"/>
      <c r="N171" s="115" t="str">
        <f t="shared" si="43"/>
        <v>!!</v>
      </c>
      <c r="O171" s="115" t="str">
        <f t="shared" si="44"/>
        <v>!!</v>
      </c>
      <c r="P171" s="115" t="str">
        <f t="shared" si="45"/>
        <v>!!</v>
      </c>
      <c r="Q171" s="115" t="str">
        <f t="shared" si="46"/>
        <v>!!</v>
      </c>
      <c r="R171" s="115" t="str">
        <f t="shared" si="47"/>
        <v>!!</v>
      </c>
      <c r="S171" s="115" t="str">
        <f t="shared" si="48"/>
        <v>!!</v>
      </c>
      <c r="T171" s="114"/>
    </row>
    <row r="172" spans="1:24" x14ac:dyDescent="0.2">
      <c r="A172" s="112" t="s">
        <v>705</v>
      </c>
      <c r="B172" s="112" t="e">
        <f>#REF!</f>
        <v>#REF!</v>
      </c>
      <c r="C172" s="112" t="s">
        <v>704</v>
      </c>
      <c r="D172" s="112" t="s">
        <v>706</v>
      </c>
      <c r="E172" s="113" t="s">
        <v>676</v>
      </c>
      <c r="F172" s="120" t="e">
        <f>IF(ISNUMBER(U172),U172,VLOOKUP(CONCATENATE($B172,"_",$C172,"_",F$2,"_",$D172,"_",$E172),Database!$F$2:$G$65536,2,))</f>
        <v>#REF!</v>
      </c>
      <c r="G172" s="120" t="e">
        <f>IF(ISNUMBER(V172),V172,VLOOKUP(CONCATENATE($B172,"_",$C172,"_",G$2,"_",$D172,"_",$E172),Database!$F$2:$G$65536,2,))</f>
        <v>#REF!</v>
      </c>
      <c r="H172" s="120" t="e">
        <f>IF(ISNUMBER(W172),W172,VLOOKUP(CONCATENATE($B172,"_",$C172,"_",H$2,"_",$D172,"_",$E172),Database!$F$2:$G$65536,2,))</f>
        <v>#REF!</v>
      </c>
      <c r="I172" s="120" t="e">
        <f>IF(ISNUMBER(X172),X172,VLOOKUP(CONCATENATE($B172,"_",$C172,"_",I$2,"_",$D172,"_",$E172),Database!$F$2:$G$65536,2,))</f>
        <v>#REF!</v>
      </c>
      <c r="J172" s="120" t="e">
        <f>VLOOKUP(CONCATENATE($B172,"_",$C172,"_",J$2,"_",$D172,"_",$E172),Database!$F$2:$G$65536,2,)</f>
        <v>#REF!</v>
      </c>
      <c r="K172" s="118" t="e">
        <f>VLOOKUP(CONCATENATE($B172,"_",$C172,"_",K$2,"_",$D172,"_",$E172),SentData!$F$2:$G$65536,2,)</f>
        <v>#REF!</v>
      </c>
      <c r="L172" s="118" t="e">
        <f>VLOOKUP(CONCATENATE($B172,"_",$C172,"_",L$2,"_",$D172,"_",$E172),SentData!$F$2:$G$65536,2,)</f>
        <v>#REF!</v>
      </c>
      <c r="M172" s="114"/>
      <c r="N172" s="115" t="str">
        <f t="shared" si="43"/>
        <v>!!</v>
      </c>
      <c r="O172" s="115" t="str">
        <f t="shared" si="44"/>
        <v>!!</v>
      </c>
      <c r="P172" s="115" t="str">
        <f t="shared" si="45"/>
        <v>!!</v>
      </c>
      <c r="Q172" s="115" t="str">
        <f t="shared" si="46"/>
        <v>!!</v>
      </c>
      <c r="R172" s="115" t="str">
        <f t="shared" si="47"/>
        <v>!!</v>
      </c>
      <c r="S172" s="115" t="str">
        <f t="shared" si="48"/>
        <v>!!</v>
      </c>
      <c r="T172" s="114"/>
    </row>
    <row r="173" spans="1:24" ht="12.5" x14ac:dyDescent="0.25">
      <c r="A173" s="153" t="s">
        <v>707</v>
      </c>
      <c r="B173" s="153" t="e">
        <f>#REF!</f>
        <v>#REF!</v>
      </c>
      <c r="C173" s="153" t="s">
        <v>704</v>
      </c>
      <c r="D173" s="153" t="s">
        <v>639</v>
      </c>
      <c r="E173" s="154" t="s">
        <v>676</v>
      </c>
      <c r="F173" s="155" t="e">
        <f>IF(ISNUMBER(U173),U173,VLOOKUP(CONCATENATE($B173,"_",$C173,"_",F$2,"_","1000 NAC","_",$E173),Database!$F$2:$G$65536,2,)/VLOOKUP(CONCATENATE($B173,"_",$C173,"_",F$2,"_",$D173,"_",$E173),Database!$F$2:$G$65536,2,))</f>
        <v>#REF!</v>
      </c>
      <c r="G173" s="155" t="e">
        <f>IF(ISNUMBER(V173),V173,VLOOKUP(CONCATENATE($B173,"_",$C173,"_",G$2,"_","1000 NAC","_",$E173),Database!$F$2:$G$65536,2,)/VLOOKUP(CONCATENATE($B173,"_",$C173,"_",G$2,"_",$D173,"_",$E173),Database!$F$2:$G$65536,2,))</f>
        <v>#REF!</v>
      </c>
      <c r="H173" s="155" t="e">
        <f>IF(ISNUMBER(W173),W173,VLOOKUP(CONCATENATE($B173,"_",$C173,"_",H$2,"_","1000 NAC","_",$E173),Database!$F$2:$G$65536,2,)/VLOOKUP(CONCATENATE($B173,"_",$C173,"_",H$2,"_",$D173,"_",$E173),Database!$F$2:$G$65536,2,))</f>
        <v>#REF!</v>
      </c>
      <c r="I173" s="155" t="e">
        <f>IF(ISNUMBER(X173),X173,VLOOKUP(CONCATENATE($B173,"_",$C173,"_",I$2,"_","1000 NAC","_",$E173),Database!$F$2:$G$65536,2,)/VLOOKUP(CONCATENATE($B173,"_",$C173,"_",I$2,"_",$D173,"_",$E173),Database!$F$2:$G$65536,2,))</f>
        <v>#REF!</v>
      </c>
      <c r="J173" s="155" t="e">
        <f>VLOOKUP(CONCATENATE($B173,"_",$C173,"_",J$2,"_","1000 NAC","_",$E173),Database!$F$2:$G$65536,2,)/VLOOKUP(CONCATENATE($B173,"_",$C173,"_",J$2,"_",$D173,"_",$E173),Database!$F$2:$G$65536,2,)</f>
        <v>#REF!</v>
      </c>
      <c r="K173" s="156" t="e">
        <f>VLOOKUP(CONCATENATE($B173,"_",$C173,"_",K$2,"_","1000 NAC","_",$E173),SentData!$F$2:$G$65536,2,)/VLOOKUP(CONCATENATE($B173,"_",$C173,"_",K$2,"_",$D173,"_",$E173),SentData!$F$2:$G$65536,2,)</f>
        <v>#REF!</v>
      </c>
      <c r="L173" s="156" t="e">
        <f>VLOOKUP(CONCATENATE($B173,"_",$C173,"_",L$2,"_","1000 NAC","_",$E173),SentData!$F$2:$G$65536,2,)/VLOOKUP(CONCATENATE($B173,"_",$C173,"_",L$2,"_",$D173,"_",$E173),SentData!$F$2:$G$65536,2,)</f>
        <v>#REF!</v>
      </c>
      <c r="M173" s="157"/>
      <c r="N173" s="158" t="str">
        <f t="shared" si="43"/>
        <v>!!</v>
      </c>
      <c r="O173" s="158" t="str">
        <f t="shared" si="44"/>
        <v>!!</v>
      </c>
      <c r="P173" s="158" t="str">
        <f t="shared" si="45"/>
        <v>!!</v>
      </c>
      <c r="Q173" s="158" t="str">
        <f t="shared" si="46"/>
        <v>!!</v>
      </c>
      <c r="R173" s="158" t="str">
        <f t="shared" si="47"/>
        <v>!!</v>
      </c>
      <c r="S173" s="158" t="str">
        <f t="shared" si="48"/>
        <v>!!</v>
      </c>
      <c r="T173" s="157"/>
      <c r="U173" s="161" t="str">
        <f>IF(ISNUMBER(U171),IF(ISNUMBER(U172),U172/U171,F172/U171),IF(ISNUMBER(U172),U172/F171,""))</f>
        <v/>
      </c>
      <c r="V173" s="161" t="str">
        <f>IF(ISNUMBER(V171),IF(ISNUMBER(V172),V172/V171,G172/V171),IF(ISNUMBER(V172),V172/G171,""))</f>
        <v/>
      </c>
      <c r="W173" s="161" t="str">
        <f>IF(ISNUMBER(W171),IF(ISNUMBER(W172),W172/W171,H172/W171),IF(ISNUMBER(W172),W172/H171,""))</f>
        <v/>
      </c>
      <c r="X173" s="161" t="str">
        <f>IF(ISNUMBER(X171),IF(ISNUMBER(X172),X172/X171,I172/X171),IF(ISNUMBER(X172),X172/I171,""))</f>
        <v/>
      </c>
    </row>
    <row r="174" spans="1:24" x14ac:dyDescent="0.2">
      <c r="A174" s="112" t="s">
        <v>703</v>
      </c>
      <c r="B174" s="112" t="e">
        <f>#REF!</f>
        <v>#REF!</v>
      </c>
      <c r="C174" s="112" t="s">
        <v>708</v>
      </c>
      <c r="D174" s="112" t="s">
        <v>639</v>
      </c>
      <c r="E174" s="113" t="s">
        <v>676</v>
      </c>
      <c r="F174" s="120" t="e">
        <f>IF(ISNUMBER(U174),U174,VLOOKUP(CONCATENATE($B174,"_",$C174,"_",F$2,"_",$D174,"_",$E174),Database!$F$2:$G$65536,2,))</f>
        <v>#REF!</v>
      </c>
      <c r="G174" s="120" t="e">
        <f>IF(ISNUMBER(V174),V174,VLOOKUP(CONCATENATE($B174,"_",$C174,"_",G$2,"_",$D174,"_",$E174),Database!$F$2:$G$65536,2,))</f>
        <v>#REF!</v>
      </c>
      <c r="H174" s="120" t="e">
        <f>IF(ISNUMBER(W174),W174,VLOOKUP(CONCATENATE($B174,"_",$C174,"_",H$2,"_",$D174,"_",$E174),Database!$F$2:$G$65536,2,))</f>
        <v>#REF!</v>
      </c>
      <c r="I174" s="120" t="e">
        <f>IF(ISNUMBER(X174),X174,VLOOKUP(CONCATENATE($B174,"_",$C174,"_",I$2,"_",$D174,"_",$E174),Database!$F$2:$G$65536,2,))</f>
        <v>#REF!</v>
      </c>
      <c r="J174" s="120" t="e">
        <f>VLOOKUP(CONCATENATE($B174,"_",$C174,"_",J$2,"_",$D174,"_",$E174),Database!$F$2:$G$65536,2,)</f>
        <v>#REF!</v>
      </c>
      <c r="K174" s="118" t="e">
        <f>VLOOKUP(CONCATENATE($B174,"_",$C174,"_",K$2,"_",$D174,"_",$E174),SentData!$F$2:$G$65536,2,)</f>
        <v>#REF!</v>
      </c>
      <c r="L174" s="118" t="e">
        <f>VLOOKUP(CONCATENATE($B174,"_",$C174,"_",L$2,"_",$D174,"_",$E174),SentData!$F$2:$G$65536,2,)</f>
        <v>#REF!</v>
      </c>
      <c r="M174" s="114"/>
      <c r="N174" s="115" t="str">
        <f t="shared" si="43"/>
        <v>!!</v>
      </c>
      <c r="O174" s="115" t="str">
        <f t="shared" si="44"/>
        <v>!!</v>
      </c>
      <c r="P174" s="115" t="str">
        <f t="shared" si="45"/>
        <v>!!</v>
      </c>
      <c r="Q174" s="115" t="str">
        <f t="shared" si="46"/>
        <v>!!</v>
      </c>
      <c r="R174" s="115" t="str">
        <f t="shared" si="47"/>
        <v>!!</v>
      </c>
      <c r="S174" s="115" t="str">
        <f t="shared" si="48"/>
        <v>!!</v>
      </c>
      <c r="T174" s="114"/>
    </row>
    <row r="175" spans="1:24" x14ac:dyDescent="0.2">
      <c r="A175" s="112" t="s">
        <v>705</v>
      </c>
      <c r="B175" s="112" t="e">
        <f>#REF!</f>
        <v>#REF!</v>
      </c>
      <c r="C175" s="112" t="s">
        <v>708</v>
      </c>
      <c r="D175" s="112" t="s">
        <v>706</v>
      </c>
      <c r="E175" s="113" t="s">
        <v>676</v>
      </c>
      <c r="F175" s="120" t="e">
        <f>IF(ISNUMBER(U175),U175,VLOOKUP(CONCATENATE($B175,"_",$C175,"_",F$2,"_",$D175,"_",$E175),Database!$F$2:$G$65536,2,))</f>
        <v>#REF!</v>
      </c>
      <c r="G175" s="120" t="e">
        <f>IF(ISNUMBER(V175),V175,VLOOKUP(CONCATENATE($B175,"_",$C175,"_",G$2,"_",$D175,"_",$E175),Database!$F$2:$G$65536,2,))</f>
        <v>#REF!</v>
      </c>
      <c r="H175" s="120" t="e">
        <f>IF(ISNUMBER(W175),W175,VLOOKUP(CONCATENATE($B175,"_",$C175,"_",H$2,"_",$D175,"_",$E175),Database!$F$2:$G$65536,2,))</f>
        <v>#REF!</v>
      </c>
      <c r="I175" s="120" t="e">
        <f>IF(ISNUMBER(X175),X175,VLOOKUP(CONCATENATE($B175,"_",$C175,"_",I$2,"_",$D175,"_",$E175),Database!$F$2:$G$65536,2,))</f>
        <v>#REF!</v>
      </c>
      <c r="J175" s="120" t="e">
        <f>VLOOKUP(CONCATENATE($B175,"_",$C175,"_",J$2,"_",$D175,"_",$E175),Database!$F$2:$G$65536,2,)</f>
        <v>#REF!</v>
      </c>
      <c r="K175" s="118" t="e">
        <f>VLOOKUP(CONCATENATE($B175,"_",$C175,"_",K$2,"_",$D175,"_",$E175),SentData!$F$2:$G$65536,2,)</f>
        <v>#REF!</v>
      </c>
      <c r="L175" s="118" t="e">
        <f>VLOOKUP(CONCATENATE($B175,"_",$C175,"_",L$2,"_",$D175,"_",$E175),SentData!$F$2:$G$65536,2,)</f>
        <v>#REF!</v>
      </c>
      <c r="M175" s="114"/>
      <c r="N175" s="115" t="str">
        <f t="shared" si="43"/>
        <v>!!</v>
      </c>
      <c r="O175" s="115" t="str">
        <f t="shared" si="44"/>
        <v>!!</v>
      </c>
      <c r="P175" s="115" t="str">
        <f t="shared" si="45"/>
        <v>!!</v>
      </c>
      <c r="Q175" s="115" t="str">
        <f t="shared" si="46"/>
        <v>!!</v>
      </c>
      <c r="R175" s="115" t="str">
        <f t="shared" si="47"/>
        <v>!!</v>
      </c>
      <c r="S175" s="115" t="str">
        <f t="shared" si="48"/>
        <v>!!</v>
      </c>
      <c r="T175" s="114"/>
    </row>
    <row r="176" spans="1:24" ht="12.5" x14ac:dyDescent="0.25">
      <c r="A176" s="153" t="s">
        <v>707</v>
      </c>
      <c r="B176" s="153" t="e">
        <f>#REF!</f>
        <v>#REF!</v>
      </c>
      <c r="C176" s="153" t="s">
        <v>708</v>
      </c>
      <c r="D176" s="153" t="s">
        <v>639</v>
      </c>
      <c r="E176" s="154" t="s">
        <v>676</v>
      </c>
      <c r="F176" s="155" t="e">
        <f>IF(ISNUMBER(U176),U176,VLOOKUP(CONCATENATE($B176,"_",$C176,"_",F$2,"_","1000 NAC","_",$E176),Database!$F$2:$G$65536,2,)/VLOOKUP(CONCATENATE($B176,"_",$C176,"_",F$2,"_",$D176,"_",$E176),Database!$F$2:$G$65536,2,))</f>
        <v>#REF!</v>
      </c>
      <c r="G176" s="155" t="e">
        <f>IF(ISNUMBER(V176),V176,VLOOKUP(CONCATENATE($B176,"_",$C176,"_",G$2,"_","1000 NAC","_",$E176),Database!$F$2:$G$65536,2,)/VLOOKUP(CONCATENATE($B176,"_",$C176,"_",G$2,"_",$D176,"_",$E176),Database!$F$2:$G$65536,2,))</f>
        <v>#REF!</v>
      </c>
      <c r="H176" s="155" t="e">
        <f>IF(ISNUMBER(W176),W176,VLOOKUP(CONCATENATE($B176,"_",$C176,"_",H$2,"_","1000 NAC","_",$E176),Database!$F$2:$G$65536,2,)/VLOOKUP(CONCATENATE($B176,"_",$C176,"_",H$2,"_",$D176,"_",$E176),Database!$F$2:$G$65536,2,))</f>
        <v>#REF!</v>
      </c>
      <c r="I176" s="155" t="e">
        <f>IF(ISNUMBER(X176),X176,VLOOKUP(CONCATENATE($B176,"_",$C176,"_",I$2,"_","1000 NAC","_",$E176),Database!$F$2:$G$65536,2,)/VLOOKUP(CONCATENATE($B176,"_",$C176,"_",I$2,"_",$D176,"_",$E176),Database!$F$2:$G$65536,2,))</f>
        <v>#REF!</v>
      </c>
      <c r="J176" s="155" t="e">
        <f>VLOOKUP(CONCATENATE($B176,"_",$C176,"_",J$2,"_","1000 NAC","_",$E176),Database!$F$2:$G$65536,2,)/VLOOKUP(CONCATENATE($B176,"_",$C176,"_",J$2,"_",$D176,"_",$E176),Database!$F$2:$G$65536,2,)</f>
        <v>#REF!</v>
      </c>
      <c r="K176" s="156" t="e">
        <f>VLOOKUP(CONCATENATE($B176,"_",$C176,"_",K$2,"_","1000 NAC","_",$E176),SentData!$F$2:$G$65536,2,)/VLOOKUP(CONCATENATE($B176,"_",$C176,"_",K$2,"_",$D176,"_",$E176),SentData!$F$2:$G$65536,2,)</f>
        <v>#REF!</v>
      </c>
      <c r="L176" s="156" t="e">
        <f>VLOOKUP(CONCATENATE($B176,"_",$C176,"_",L$2,"_","1000 NAC","_",$E176),SentData!$F$2:$G$65536,2,)/VLOOKUP(CONCATENATE($B176,"_",$C176,"_",L$2,"_",$D176,"_",$E176),SentData!$F$2:$G$65536,2,)</f>
        <v>#REF!</v>
      </c>
      <c r="M176" s="157"/>
      <c r="N176" s="158" t="str">
        <f t="shared" si="43"/>
        <v>!!</v>
      </c>
      <c r="O176" s="158" t="str">
        <f t="shared" si="44"/>
        <v>!!</v>
      </c>
      <c r="P176" s="158" t="str">
        <f t="shared" si="45"/>
        <v>!!</v>
      </c>
      <c r="Q176" s="158" t="str">
        <f t="shared" si="46"/>
        <v>!!</v>
      </c>
      <c r="R176" s="158" t="str">
        <f t="shared" si="47"/>
        <v>!!</v>
      </c>
      <c r="S176" s="158" t="str">
        <f t="shared" si="48"/>
        <v>!!</v>
      </c>
      <c r="T176" s="157"/>
      <c r="U176" s="161" t="str">
        <f>IF(ISNUMBER(U174),IF(ISNUMBER(U175),U175/U174,F175/U174),IF(ISNUMBER(U175),U175/F174,""))</f>
        <v/>
      </c>
      <c r="V176" s="161" t="str">
        <f>IF(ISNUMBER(V174),IF(ISNUMBER(V175),V175/V174,G175/V174),IF(ISNUMBER(V175),V175/G174,""))</f>
        <v/>
      </c>
      <c r="W176" s="161" t="str">
        <f>IF(ISNUMBER(W174),IF(ISNUMBER(W175),W175/W174,H175/W174),IF(ISNUMBER(W175),W175/H174,""))</f>
        <v/>
      </c>
      <c r="X176" s="161" t="str">
        <f>IF(ISNUMBER(X174),IF(ISNUMBER(X175),X175/X174,I175/X174),IF(ISNUMBER(X175),X175/I174,""))</f>
        <v/>
      </c>
    </row>
    <row r="177" spans="1:24" x14ac:dyDescent="0.2">
      <c r="A177" s="112" t="s">
        <v>703</v>
      </c>
      <c r="B177" s="112" t="e">
        <f>#REF!</f>
        <v>#REF!</v>
      </c>
      <c r="C177" s="112" t="s">
        <v>704</v>
      </c>
      <c r="D177" s="112" t="s">
        <v>639</v>
      </c>
      <c r="E177" s="113" t="s">
        <v>677</v>
      </c>
      <c r="F177" s="120" t="e">
        <f>IF(ISNUMBER(U177),U177,VLOOKUP(CONCATENATE($B177,"_",$C177,"_",F$2,"_",$D177,"_",$E177),Database!$F$2:$G$65536,2,))</f>
        <v>#REF!</v>
      </c>
      <c r="G177" s="120" t="e">
        <f>IF(ISNUMBER(V177),V177,VLOOKUP(CONCATENATE($B177,"_",$C177,"_",G$2,"_",$D177,"_",$E177),Database!$F$2:$G$65536,2,))</f>
        <v>#REF!</v>
      </c>
      <c r="H177" s="120" t="e">
        <f>IF(ISNUMBER(W177),W177,VLOOKUP(CONCATENATE($B177,"_",$C177,"_",H$2,"_",$D177,"_",$E177),Database!$F$2:$G$65536,2,))</f>
        <v>#REF!</v>
      </c>
      <c r="I177" s="120" t="e">
        <f>IF(ISNUMBER(X177),X177,VLOOKUP(CONCATENATE($B177,"_",$C177,"_",I$2,"_",$D177,"_",$E177),Database!$F$2:$G$65536,2,))</f>
        <v>#REF!</v>
      </c>
      <c r="J177" s="120" t="e">
        <f>VLOOKUP(CONCATENATE($B177,"_",$C177,"_",J$2,"_",$D177,"_",$E177),Database!$F$2:$G$65536,2,)</f>
        <v>#REF!</v>
      </c>
      <c r="K177" s="118" t="e">
        <f>VLOOKUP(CONCATENATE($B177,"_",$C177,"_",K$2,"_",$D177,"_",$E177),SentData!$F$2:$G$65536,2,)</f>
        <v>#REF!</v>
      </c>
      <c r="L177" s="118" t="e">
        <f>VLOOKUP(CONCATENATE($B177,"_",$C177,"_",L$2,"_",$D177,"_",$E177),SentData!$F$2:$G$65536,2,)</f>
        <v>#REF!</v>
      </c>
      <c r="M177" s="114"/>
      <c r="N177" s="115" t="str">
        <f t="shared" si="43"/>
        <v>!!</v>
      </c>
      <c r="O177" s="115" t="str">
        <f t="shared" si="44"/>
        <v>!!</v>
      </c>
      <c r="P177" s="115" t="str">
        <f t="shared" si="45"/>
        <v>!!</v>
      </c>
      <c r="Q177" s="115" t="str">
        <f t="shared" si="46"/>
        <v>!!</v>
      </c>
      <c r="R177" s="115" t="str">
        <f t="shared" si="47"/>
        <v>!!</v>
      </c>
      <c r="S177" s="115" t="str">
        <f t="shared" si="48"/>
        <v>!!</v>
      </c>
      <c r="T177" s="114"/>
    </row>
    <row r="178" spans="1:24" x14ac:dyDescent="0.2">
      <c r="A178" s="112" t="s">
        <v>705</v>
      </c>
      <c r="B178" s="112" t="e">
        <f>#REF!</f>
        <v>#REF!</v>
      </c>
      <c r="C178" s="112" t="s">
        <v>704</v>
      </c>
      <c r="D178" s="112" t="s">
        <v>706</v>
      </c>
      <c r="E178" s="113" t="s">
        <v>677</v>
      </c>
      <c r="F178" s="120" t="e">
        <f>IF(ISNUMBER(U178),U178,VLOOKUP(CONCATENATE($B178,"_",$C178,"_",F$2,"_",$D178,"_",$E178),Database!$F$2:$G$65536,2,))</f>
        <v>#REF!</v>
      </c>
      <c r="G178" s="120" t="e">
        <f>IF(ISNUMBER(V178),V178,VLOOKUP(CONCATENATE($B178,"_",$C178,"_",G$2,"_",$D178,"_",$E178),Database!$F$2:$G$65536,2,))</f>
        <v>#REF!</v>
      </c>
      <c r="H178" s="120" t="e">
        <f>IF(ISNUMBER(W178),W178,VLOOKUP(CONCATENATE($B178,"_",$C178,"_",H$2,"_",$D178,"_",$E178),Database!$F$2:$G$65536,2,))</f>
        <v>#REF!</v>
      </c>
      <c r="I178" s="120" t="e">
        <f>IF(ISNUMBER(X178),X178,VLOOKUP(CONCATENATE($B178,"_",$C178,"_",I$2,"_",$D178,"_",$E178),Database!$F$2:$G$65536,2,))</f>
        <v>#REF!</v>
      </c>
      <c r="J178" s="120" t="e">
        <f>VLOOKUP(CONCATENATE($B178,"_",$C178,"_",J$2,"_",$D178,"_",$E178),Database!$F$2:$G$65536,2,)</f>
        <v>#REF!</v>
      </c>
      <c r="K178" s="118" t="e">
        <f>VLOOKUP(CONCATENATE($B178,"_",$C178,"_",K$2,"_",$D178,"_",$E178),SentData!$F$2:$G$65536,2,)</f>
        <v>#REF!</v>
      </c>
      <c r="L178" s="118" t="e">
        <f>VLOOKUP(CONCATENATE($B178,"_",$C178,"_",L$2,"_",$D178,"_",$E178),SentData!$F$2:$G$65536,2,)</f>
        <v>#REF!</v>
      </c>
      <c r="M178" s="114"/>
      <c r="N178" s="115" t="str">
        <f t="shared" si="43"/>
        <v>!!</v>
      </c>
      <c r="O178" s="115" t="str">
        <f t="shared" si="44"/>
        <v>!!</v>
      </c>
      <c r="P178" s="115" t="str">
        <f t="shared" si="45"/>
        <v>!!</v>
      </c>
      <c r="Q178" s="115" t="str">
        <f t="shared" si="46"/>
        <v>!!</v>
      </c>
      <c r="R178" s="115" t="str">
        <f t="shared" si="47"/>
        <v>!!</v>
      </c>
      <c r="S178" s="115" t="str">
        <f t="shared" si="48"/>
        <v>!!</v>
      </c>
      <c r="T178" s="114"/>
    </row>
    <row r="179" spans="1:24" ht="12.5" x14ac:dyDescent="0.25">
      <c r="A179" s="153" t="s">
        <v>707</v>
      </c>
      <c r="B179" s="153" t="e">
        <f>#REF!</f>
        <v>#REF!</v>
      </c>
      <c r="C179" s="153" t="s">
        <v>704</v>
      </c>
      <c r="D179" s="153" t="s">
        <v>639</v>
      </c>
      <c r="E179" s="154" t="s">
        <v>677</v>
      </c>
      <c r="F179" s="155" t="e">
        <f>IF(ISNUMBER(U179),U179,VLOOKUP(CONCATENATE($B179,"_",$C179,"_",F$2,"_","1000 NAC","_",$E179),Database!$F$2:$G$65536,2,)/VLOOKUP(CONCATENATE($B179,"_",$C179,"_",F$2,"_",$D179,"_",$E179),Database!$F$2:$G$65536,2,))</f>
        <v>#REF!</v>
      </c>
      <c r="G179" s="155" t="e">
        <f>IF(ISNUMBER(V179),V179,VLOOKUP(CONCATENATE($B179,"_",$C179,"_",G$2,"_","1000 NAC","_",$E179),Database!$F$2:$G$65536,2,)/VLOOKUP(CONCATENATE($B179,"_",$C179,"_",G$2,"_",$D179,"_",$E179),Database!$F$2:$G$65536,2,))</f>
        <v>#REF!</v>
      </c>
      <c r="H179" s="155" t="e">
        <f>IF(ISNUMBER(W179),W179,VLOOKUP(CONCATENATE($B179,"_",$C179,"_",H$2,"_","1000 NAC","_",$E179),Database!$F$2:$G$65536,2,)/VLOOKUP(CONCATENATE($B179,"_",$C179,"_",H$2,"_",$D179,"_",$E179),Database!$F$2:$G$65536,2,))</f>
        <v>#REF!</v>
      </c>
      <c r="I179" s="155" t="e">
        <f>IF(ISNUMBER(X179),X179,VLOOKUP(CONCATENATE($B179,"_",$C179,"_",I$2,"_","1000 NAC","_",$E179),Database!$F$2:$G$65536,2,)/VLOOKUP(CONCATENATE($B179,"_",$C179,"_",I$2,"_",$D179,"_",$E179),Database!$F$2:$G$65536,2,))</f>
        <v>#REF!</v>
      </c>
      <c r="J179" s="155" t="e">
        <f>VLOOKUP(CONCATENATE($B179,"_",$C179,"_",J$2,"_","1000 NAC","_",$E179),Database!$F$2:$G$65536,2,)/VLOOKUP(CONCATENATE($B179,"_",$C179,"_",J$2,"_",$D179,"_",$E179),Database!$F$2:$G$65536,2,)</f>
        <v>#REF!</v>
      </c>
      <c r="K179" s="156" t="e">
        <f>VLOOKUP(CONCATENATE($B179,"_",$C179,"_",K$2,"_","1000 NAC","_",$E179),SentData!$F$2:$G$65536,2,)/VLOOKUP(CONCATENATE($B179,"_",$C179,"_",K$2,"_",$D179,"_",$E179),SentData!$F$2:$G$65536,2,)</f>
        <v>#REF!</v>
      </c>
      <c r="L179" s="156" t="e">
        <f>VLOOKUP(CONCATENATE($B179,"_",$C179,"_",L$2,"_","1000 NAC","_",$E179),SentData!$F$2:$G$65536,2,)/VLOOKUP(CONCATENATE($B179,"_",$C179,"_",L$2,"_",$D179,"_",$E179),SentData!$F$2:$G$65536,2,)</f>
        <v>#REF!</v>
      </c>
      <c r="M179" s="157"/>
      <c r="N179" s="158" t="str">
        <f t="shared" si="43"/>
        <v>!!</v>
      </c>
      <c r="O179" s="158" t="str">
        <f t="shared" si="44"/>
        <v>!!</v>
      </c>
      <c r="P179" s="158" t="str">
        <f t="shared" si="45"/>
        <v>!!</v>
      </c>
      <c r="Q179" s="158" t="str">
        <f t="shared" si="46"/>
        <v>!!</v>
      </c>
      <c r="R179" s="158" t="str">
        <f t="shared" si="47"/>
        <v>!!</v>
      </c>
      <c r="S179" s="158" t="str">
        <f t="shared" si="48"/>
        <v>!!</v>
      </c>
      <c r="T179" s="157"/>
      <c r="U179" s="161" t="str">
        <f>IF(ISNUMBER(U177),IF(ISNUMBER(U178),U178/U177,F178/U177),IF(ISNUMBER(U178),U178/F177,""))</f>
        <v/>
      </c>
      <c r="V179" s="161" t="str">
        <f>IF(ISNUMBER(V177),IF(ISNUMBER(V178),V178/V177,G178/V177),IF(ISNUMBER(V178),V178/G177,""))</f>
        <v/>
      </c>
      <c r="W179" s="161" t="str">
        <f>IF(ISNUMBER(W177),IF(ISNUMBER(W178),W178/W177,H178/W177),IF(ISNUMBER(W178),W178/H177,""))</f>
        <v/>
      </c>
      <c r="X179" s="161" t="str">
        <f>IF(ISNUMBER(X177),IF(ISNUMBER(X178),X178/X177,I178/X177),IF(ISNUMBER(X178),X178/I177,""))</f>
        <v/>
      </c>
    </row>
    <row r="180" spans="1:24" x14ac:dyDescent="0.2">
      <c r="A180" s="112" t="s">
        <v>703</v>
      </c>
      <c r="B180" s="112" t="e">
        <f>#REF!</f>
        <v>#REF!</v>
      </c>
      <c r="C180" s="112" t="s">
        <v>708</v>
      </c>
      <c r="D180" s="112" t="s">
        <v>639</v>
      </c>
      <c r="E180" s="113" t="s">
        <v>677</v>
      </c>
      <c r="F180" s="120" t="e">
        <f>IF(ISNUMBER(U180),U180,VLOOKUP(CONCATENATE($B180,"_",$C180,"_",F$2,"_",$D180,"_",$E180),Database!$F$2:$G$65536,2,))</f>
        <v>#REF!</v>
      </c>
      <c r="G180" s="120" t="e">
        <f>IF(ISNUMBER(V180),V180,VLOOKUP(CONCATENATE($B180,"_",$C180,"_",G$2,"_",$D180,"_",$E180),Database!$F$2:$G$65536,2,))</f>
        <v>#REF!</v>
      </c>
      <c r="H180" s="120" t="e">
        <f>IF(ISNUMBER(W180),W180,VLOOKUP(CONCATENATE($B180,"_",$C180,"_",H$2,"_",$D180,"_",$E180),Database!$F$2:$G$65536,2,))</f>
        <v>#REF!</v>
      </c>
      <c r="I180" s="120" t="e">
        <f>IF(ISNUMBER(X180),X180,VLOOKUP(CONCATENATE($B180,"_",$C180,"_",I$2,"_",$D180,"_",$E180),Database!$F$2:$G$65536,2,))</f>
        <v>#REF!</v>
      </c>
      <c r="J180" s="120" t="e">
        <f>VLOOKUP(CONCATENATE($B180,"_",$C180,"_",J$2,"_",$D180,"_",$E180),Database!$F$2:$G$65536,2,)</f>
        <v>#REF!</v>
      </c>
      <c r="K180" s="118" t="e">
        <f>VLOOKUP(CONCATENATE($B180,"_",$C180,"_",K$2,"_",$D180,"_",$E180),SentData!$F$2:$G$65536,2,)</f>
        <v>#REF!</v>
      </c>
      <c r="L180" s="118" t="e">
        <f>VLOOKUP(CONCATENATE($B180,"_",$C180,"_",L$2,"_",$D180,"_",$E180),SentData!$F$2:$G$65536,2,)</f>
        <v>#REF!</v>
      </c>
      <c r="M180" s="114"/>
      <c r="N180" s="115" t="str">
        <f t="shared" si="43"/>
        <v>!!</v>
      </c>
      <c r="O180" s="115" t="str">
        <f t="shared" si="44"/>
        <v>!!</v>
      </c>
      <c r="P180" s="115" t="str">
        <f t="shared" si="45"/>
        <v>!!</v>
      </c>
      <c r="Q180" s="115" t="str">
        <f t="shared" si="46"/>
        <v>!!</v>
      </c>
      <c r="R180" s="115" t="str">
        <f t="shared" si="47"/>
        <v>!!</v>
      </c>
      <c r="S180" s="115" t="str">
        <f t="shared" si="48"/>
        <v>!!</v>
      </c>
      <c r="T180" s="114"/>
    </row>
    <row r="181" spans="1:24" x14ac:dyDescent="0.2">
      <c r="A181" s="112" t="s">
        <v>705</v>
      </c>
      <c r="B181" s="112" t="e">
        <f>#REF!</f>
        <v>#REF!</v>
      </c>
      <c r="C181" s="112" t="s">
        <v>708</v>
      </c>
      <c r="D181" s="112" t="s">
        <v>706</v>
      </c>
      <c r="E181" s="113" t="s">
        <v>677</v>
      </c>
      <c r="F181" s="120" t="e">
        <f>IF(ISNUMBER(U181),U181,VLOOKUP(CONCATENATE($B181,"_",$C181,"_",F$2,"_",$D181,"_",$E181),Database!$F$2:$G$65536,2,))</f>
        <v>#REF!</v>
      </c>
      <c r="G181" s="120" t="e">
        <f>IF(ISNUMBER(V181),V181,VLOOKUP(CONCATENATE($B181,"_",$C181,"_",G$2,"_",$D181,"_",$E181),Database!$F$2:$G$65536,2,))</f>
        <v>#REF!</v>
      </c>
      <c r="H181" s="120" t="e">
        <f>IF(ISNUMBER(W181),W181,VLOOKUP(CONCATENATE($B181,"_",$C181,"_",H$2,"_",$D181,"_",$E181),Database!$F$2:$G$65536,2,))</f>
        <v>#REF!</v>
      </c>
      <c r="I181" s="120" t="e">
        <f>IF(ISNUMBER(X181),X181,VLOOKUP(CONCATENATE($B181,"_",$C181,"_",I$2,"_",$D181,"_",$E181),Database!$F$2:$G$65536,2,))</f>
        <v>#REF!</v>
      </c>
      <c r="J181" s="120" t="e">
        <f>VLOOKUP(CONCATENATE($B181,"_",$C181,"_",J$2,"_",$D181,"_",$E181),Database!$F$2:$G$65536,2,)</f>
        <v>#REF!</v>
      </c>
      <c r="K181" s="118" t="e">
        <f>VLOOKUP(CONCATENATE($B181,"_",$C181,"_",K$2,"_",$D181,"_",$E181),SentData!$F$2:$G$65536,2,)</f>
        <v>#REF!</v>
      </c>
      <c r="L181" s="118" t="e">
        <f>VLOOKUP(CONCATENATE($B181,"_",$C181,"_",L$2,"_",$D181,"_",$E181),SentData!$F$2:$G$65536,2,)</f>
        <v>#REF!</v>
      </c>
      <c r="M181" s="114"/>
      <c r="N181" s="115" t="str">
        <f t="shared" si="43"/>
        <v>!!</v>
      </c>
      <c r="O181" s="115" t="str">
        <f t="shared" si="44"/>
        <v>!!</v>
      </c>
      <c r="P181" s="115" t="str">
        <f t="shared" si="45"/>
        <v>!!</v>
      </c>
      <c r="Q181" s="115" t="str">
        <f t="shared" si="46"/>
        <v>!!</v>
      </c>
      <c r="R181" s="115" t="str">
        <f t="shared" si="47"/>
        <v>!!</v>
      </c>
      <c r="S181" s="115" t="str">
        <f t="shared" si="48"/>
        <v>!!</v>
      </c>
      <c r="T181" s="114"/>
    </row>
    <row r="182" spans="1:24" ht="12.5" x14ac:dyDescent="0.25">
      <c r="A182" s="153" t="s">
        <v>707</v>
      </c>
      <c r="B182" s="153" t="e">
        <f>#REF!</f>
        <v>#REF!</v>
      </c>
      <c r="C182" s="153" t="s">
        <v>708</v>
      </c>
      <c r="D182" s="153" t="s">
        <v>639</v>
      </c>
      <c r="E182" s="154" t="s">
        <v>677</v>
      </c>
      <c r="F182" s="155" t="e">
        <f>IF(ISNUMBER(U182),U182,VLOOKUP(CONCATENATE($B182,"_",$C182,"_",F$2,"_","1000 NAC","_",$E182),Database!$F$2:$G$65536,2,)/VLOOKUP(CONCATENATE($B182,"_",$C182,"_",F$2,"_",$D182,"_",$E182),Database!$F$2:$G$65536,2,))</f>
        <v>#REF!</v>
      </c>
      <c r="G182" s="155" t="e">
        <f>IF(ISNUMBER(V182),V182,VLOOKUP(CONCATENATE($B182,"_",$C182,"_",G$2,"_","1000 NAC","_",$E182),Database!$F$2:$G$65536,2,)/VLOOKUP(CONCATENATE($B182,"_",$C182,"_",G$2,"_",$D182,"_",$E182),Database!$F$2:$G$65536,2,))</f>
        <v>#REF!</v>
      </c>
      <c r="H182" s="155" t="e">
        <f>IF(ISNUMBER(W182),W182,VLOOKUP(CONCATENATE($B182,"_",$C182,"_",H$2,"_","1000 NAC","_",$E182),Database!$F$2:$G$65536,2,)/VLOOKUP(CONCATENATE($B182,"_",$C182,"_",H$2,"_",$D182,"_",$E182),Database!$F$2:$G$65536,2,))</f>
        <v>#REF!</v>
      </c>
      <c r="I182" s="155" t="e">
        <f>IF(ISNUMBER(X182),X182,VLOOKUP(CONCATENATE($B182,"_",$C182,"_",I$2,"_","1000 NAC","_",$E182),Database!$F$2:$G$65536,2,)/VLOOKUP(CONCATENATE($B182,"_",$C182,"_",I$2,"_",$D182,"_",$E182),Database!$F$2:$G$65536,2,))</f>
        <v>#REF!</v>
      </c>
      <c r="J182" s="155" t="e">
        <f>VLOOKUP(CONCATENATE($B182,"_",$C182,"_",J$2,"_","1000 NAC","_",$E182),Database!$F$2:$G$65536,2,)/VLOOKUP(CONCATENATE($B182,"_",$C182,"_",J$2,"_",$D182,"_",$E182),Database!$F$2:$G$65536,2,)</f>
        <v>#REF!</v>
      </c>
      <c r="K182" s="156" t="e">
        <f>VLOOKUP(CONCATENATE($B182,"_",$C182,"_",K$2,"_","1000 NAC","_",$E182),SentData!$F$2:$G$65536,2,)/VLOOKUP(CONCATENATE($B182,"_",$C182,"_",K$2,"_",$D182,"_",$E182),SentData!$F$2:$G$65536,2,)</f>
        <v>#REF!</v>
      </c>
      <c r="L182" s="156" t="e">
        <f>VLOOKUP(CONCATENATE($B182,"_",$C182,"_",L$2,"_","1000 NAC","_",$E182),SentData!$F$2:$G$65536,2,)/VLOOKUP(CONCATENATE($B182,"_",$C182,"_",L$2,"_",$D182,"_",$E182),SentData!$F$2:$G$65536,2,)</f>
        <v>#REF!</v>
      </c>
      <c r="M182" s="157"/>
      <c r="N182" s="158" t="str">
        <f t="shared" si="43"/>
        <v>!!</v>
      </c>
      <c r="O182" s="158" t="str">
        <f t="shared" si="44"/>
        <v>!!</v>
      </c>
      <c r="P182" s="158" t="str">
        <f t="shared" si="45"/>
        <v>!!</v>
      </c>
      <c r="Q182" s="158" t="str">
        <f t="shared" si="46"/>
        <v>!!</v>
      </c>
      <c r="R182" s="158" t="str">
        <f t="shared" si="47"/>
        <v>!!</v>
      </c>
      <c r="S182" s="158" t="str">
        <f t="shared" si="48"/>
        <v>!!</v>
      </c>
      <c r="T182" s="157"/>
      <c r="U182" s="161" t="str">
        <f>IF(ISNUMBER(U180),IF(ISNUMBER(U181),U181/U180,F181/U180),IF(ISNUMBER(U181),U181/F180,""))</f>
        <v/>
      </c>
      <c r="V182" s="161" t="str">
        <f>IF(ISNUMBER(V180),IF(ISNUMBER(V181),V181/V180,G181/V180),IF(ISNUMBER(V181),V181/G180,""))</f>
        <v/>
      </c>
      <c r="W182" s="161" t="str">
        <f>IF(ISNUMBER(W180),IF(ISNUMBER(W181),W181/W180,H181/W180),IF(ISNUMBER(W181),W181/H180,""))</f>
        <v/>
      </c>
      <c r="X182" s="161" t="str">
        <f>IF(ISNUMBER(X180),IF(ISNUMBER(X181),X181/X180,I181/X180),IF(ISNUMBER(X181),X181/I180,""))</f>
        <v/>
      </c>
    </row>
    <row r="183" spans="1:24" x14ac:dyDescent="0.2">
      <c r="A183" s="112" t="s">
        <v>703</v>
      </c>
      <c r="B183" s="112" t="e">
        <f>#REF!</f>
        <v>#REF!</v>
      </c>
      <c r="C183" s="112" t="s">
        <v>704</v>
      </c>
      <c r="D183" s="112" t="s">
        <v>639</v>
      </c>
      <c r="E183" s="113" t="s">
        <v>678</v>
      </c>
      <c r="F183" s="120" t="e">
        <f>IF(ISNUMBER(U183),U183,VLOOKUP(CONCATENATE($B183,"_",$C183,"_",F$2,"_",$D183,"_",$E183),Database!$F$2:$G$65536,2,))</f>
        <v>#REF!</v>
      </c>
      <c r="G183" s="120" t="e">
        <f>IF(ISNUMBER(V183),V183,VLOOKUP(CONCATENATE($B183,"_",$C183,"_",G$2,"_",$D183,"_",$E183),Database!$F$2:$G$65536,2,))</f>
        <v>#REF!</v>
      </c>
      <c r="H183" s="120" t="e">
        <f>IF(ISNUMBER(W183),W183,VLOOKUP(CONCATENATE($B183,"_",$C183,"_",H$2,"_",$D183,"_",$E183),Database!$F$2:$G$65536,2,))</f>
        <v>#REF!</v>
      </c>
      <c r="I183" s="120" t="e">
        <f>IF(ISNUMBER(X183),X183,VLOOKUP(CONCATENATE($B183,"_",$C183,"_",I$2,"_",$D183,"_",$E183),Database!$F$2:$G$65536,2,))</f>
        <v>#REF!</v>
      </c>
      <c r="J183" s="120" t="e">
        <f>VLOOKUP(CONCATENATE($B183,"_",$C183,"_",J$2,"_",$D183,"_",$E183),Database!$F$2:$G$65536,2,)</f>
        <v>#REF!</v>
      </c>
      <c r="K183" s="118" t="e">
        <f>VLOOKUP(CONCATENATE($B183,"_",$C183,"_",K$2,"_",$D183,"_",$E183),SentData!$F$2:$G$65536,2,)</f>
        <v>#REF!</v>
      </c>
      <c r="L183" s="118" t="e">
        <f>VLOOKUP(CONCATENATE($B183,"_",$C183,"_",L$2,"_",$D183,"_",$E183),SentData!$F$2:$G$65536,2,)</f>
        <v>#REF!</v>
      </c>
      <c r="M183" s="114"/>
      <c r="N183" s="115" t="str">
        <f t="shared" si="43"/>
        <v>!!</v>
      </c>
      <c r="O183" s="115" t="str">
        <f t="shared" si="44"/>
        <v>!!</v>
      </c>
      <c r="P183" s="115" t="str">
        <f t="shared" si="45"/>
        <v>!!</v>
      </c>
      <c r="Q183" s="115" t="str">
        <f t="shared" si="46"/>
        <v>!!</v>
      </c>
      <c r="R183" s="115" t="str">
        <f t="shared" si="47"/>
        <v>!!</v>
      </c>
      <c r="S183" s="115" t="str">
        <f t="shared" si="48"/>
        <v>!!</v>
      </c>
      <c r="T183" s="114"/>
    </row>
    <row r="184" spans="1:24" x14ac:dyDescent="0.2">
      <c r="A184" s="112" t="s">
        <v>705</v>
      </c>
      <c r="B184" s="112" t="e">
        <f>#REF!</f>
        <v>#REF!</v>
      </c>
      <c r="C184" s="112" t="s">
        <v>704</v>
      </c>
      <c r="D184" s="112" t="s">
        <v>706</v>
      </c>
      <c r="E184" s="113" t="s">
        <v>678</v>
      </c>
      <c r="F184" s="120" t="e">
        <f>IF(ISNUMBER(U184),U184,VLOOKUP(CONCATENATE($B184,"_",$C184,"_",F$2,"_",$D184,"_",$E184),Database!$F$2:$G$65536,2,))</f>
        <v>#REF!</v>
      </c>
      <c r="G184" s="120" t="e">
        <f>IF(ISNUMBER(V184),V184,VLOOKUP(CONCATENATE($B184,"_",$C184,"_",G$2,"_",$D184,"_",$E184),Database!$F$2:$G$65536,2,))</f>
        <v>#REF!</v>
      </c>
      <c r="H184" s="120" t="e">
        <f>IF(ISNUMBER(W184),W184,VLOOKUP(CONCATENATE($B184,"_",$C184,"_",H$2,"_",$D184,"_",$E184),Database!$F$2:$G$65536,2,))</f>
        <v>#REF!</v>
      </c>
      <c r="I184" s="120" t="e">
        <f>IF(ISNUMBER(X184),X184,VLOOKUP(CONCATENATE($B184,"_",$C184,"_",I$2,"_",$D184,"_",$E184),Database!$F$2:$G$65536,2,))</f>
        <v>#REF!</v>
      </c>
      <c r="J184" s="120" t="e">
        <f>VLOOKUP(CONCATENATE($B184,"_",$C184,"_",J$2,"_",$D184,"_",$E184),Database!$F$2:$G$65536,2,)</f>
        <v>#REF!</v>
      </c>
      <c r="K184" s="118" t="e">
        <f>VLOOKUP(CONCATENATE($B184,"_",$C184,"_",K$2,"_",$D184,"_",$E184),SentData!$F$2:$G$65536,2,)</f>
        <v>#REF!</v>
      </c>
      <c r="L184" s="118" t="e">
        <f>VLOOKUP(CONCATENATE($B184,"_",$C184,"_",L$2,"_",$D184,"_",$E184),SentData!$F$2:$G$65536,2,)</f>
        <v>#REF!</v>
      </c>
      <c r="M184" s="114"/>
      <c r="N184" s="115" t="str">
        <f t="shared" si="43"/>
        <v>!!</v>
      </c>
      <c r="O184" s="115" t="str">
        <f t="shared" si="44"/>
        <v>!!</v>
      </c>
      <c r="P184" s="115" t="str">
        <f t="shared" si="45"/>
        <v>!!</v>
      </c>
      <c r="Q184" s="115" t="str">
        <f t="shared" si="46"/>
        <v>!!</v>
      </c>
      <c r="R184" s="115" t="str">
        <f t="shared" si="47"/>
        <v>!!</v>
      </c>
      <c r="S184" s="115" t="str">
        <f t="shared" si="48"/>
        <v>!!</v>
      </c>
      <c r="T184" s="114"/>
    </row>
    <row r="185" spans="1:24" ht="12.5" x14ac:dyDescent="0.25">
      <c r="A185" s="153" t="s">
        <v>707</v>
      </c>
      <c r="B185" s="153" t="e">
        <f>#REF!</f>
        <v>#REF!</v>
      </c>
      <c r="C185" s="153" t="s">
        <v>704</v>
      </c>
      <c r="D185" s="153" t="s">
        <v>639</v>
      </c>
      <c r="E185" s="154" t="s">
        <v>678</v>
      </c>
      <c r="F185" s="155" t="e">
        <f>IF(ISNUMBER(U185),U185,VLOOKUP(CONCATENATE($B185,"_",$C185,"_",F$2,"_","1000 NAC","_",$E185),Database!$F$2:$G$65536,2,)/VLOOKUP(CONCATENATE($B185,"_",$C185,"_",F$2,"_",$D185,"_",$E185),Database!$F$2:$G$65536,2,))</f>
        <v>#REF!</v>
      </c>
      <c r="G185" s="155" t="e">
        <f>IF(ISNUMBER(V185),V185,VLOOKUP(CONCATENATE($B185,"_",$C185,"_",G$2,"_","1000 NAC","_",$E185),Database!$F$2:$G$65536,2,)/VLOOKUP(CONCATENATE($B185,"_",$C185,"_",G$2,"_",$D185,"_",$E185),Database!$F$2:$G$65536,2,))</f>
        <v>#REF!</v>
      </c>
      <c r="H185" s="155" t="e">
        <f>IF(ISNUMBER(W185),W185,VLOOKUP(CONCATENATE($B185,"_",$C185,"_",H$2,"_","1000 NAC","_",$E185),Database!$F$2:$G$65536,2,)/VLOOKUP(CONCATENATE($B185,"_",$C185,"_",H$2,"_",$D185,"_",$E185),Database!$F$2:$G$65536,2,))</f>
        <v>#REF!</v>
      </c>
      <c r="I185" s="155" t="e">
        <f>IF(ISNUMBER(X185),X185,VLOOKUP(CONCATENATE($B185,"_",$C185,"_",I$2,"_","1000 NAC","_",$E185),Database!$F$2:$G$65536,2,)/VLOOKUP(CONCATENATE($B185,"_",$C185,"_",I$2,"_",$D185,"_",$E185),Database!$F$2:$G$65536,2,))</f>
        <v>#REF!</v>
      </c>
      <c r="J185" s="155" t="e">
        <f>VLOOKUP(CONCATENATE($B185,"_",$C185,"_",J$2,"_","1000 NAC","_",$E185),Database!$F$2:$G$65536,2,)/VLOOKUP(CONCATENATE($B185,"_",$C185,"_",J$2,"_",$D185,"_",$E185),Database!$F$2:$G$65536,2,)</f>
        <v>#REF!</v>
      </c>
      <c r="K185" s="156" t="e">
        <f>VLOOKUP(CONCATENATE($B185,"_",$C185,"_",K$2,"_","1000 NAC","_",$E185),SentData!$F$2:$G$65536,2,)/VLOOKUP(CONCATENATE($B185,"_",$C185,"_",K$2,"_",$D185,"_",$E185),SentData!$F$2:$G$65536,2,)</f>
        <v>#REF!</v>
      </c>
      <c r="L185" s="156" t="e">
        <f>VLOOKUP(CONCATENATE($B185,"_",$C185,"_",L$2,"_","1000 NAC","_",$E185),SentData!$F$2:$G$65536,2,)/VLOOKUP(CONCATENATE($B185,"_",$C185,"_",L$2,"_",$D185,"_",$E185),SentData!$F$2:$G$65536,2,)</f>
        <v>#REF!</v>
      </c>
      <c r="M185" s="157"/>
      <c r="N185" s="158" t="str">
        <f t="shared" si="43"/>
        <v>!!</v>
      </c>
      <c r="O185" s="158" t="str">
        <f t="shared" si="44"/>
        <v>!!</v>
      </c>
      <c r="P185" s="158" t="str">
        <f t="shared" si="45"/>
        <v>!!</v>
      </c>
      <c r="Q185" s="158" t="str">
        <f t="shared" si="46"/>
        <v>!!</v>
      </c>
      <c r="R185" s="158" t="str">
        <f t="shared" si="47"/>
        <v>!!</v>
      </c>
      <c r="S185" s="158" t="str">
        <f t="shared" si="48"/>
        <v>!!</v>
      </c>
      <c r="T185" s="157"/>
      <c r="U185" s="161" t="str">
        <f>IF(ISNUMBER(U183),IF(ISNUMBER(U184),U184/U183,F184/U183),IF(ISNUMBER(U184),U184/F183,""))</f>
        <v/>
      </c>
      <c r="V185" s="161" t="str">
        <f>IF(ISNUMBER(V183),IF(ISNUMBER(V184),V184/V183,G184/V183),IF(ISNUMBER(V184),V184/G183,""))</f>
        <v/>
      </c>
      <c r="W185" s="161" t="str">
        <f>IF(ISNUMBER(W183),IF(ISNUMBER(W184),W184/W183,H184/W183),IF(ISNUMBER(W184),W184/H183,""))</f>
        <v/>
      </c>
      <c r="X185" s="161" t="str">
        <f>IF(ISNUMBER(X183),IF(ISNUMBER(X184),X184/X183,I184/X183),IF(ISNUMBER(X184),X184/I183,""))</f>
        <v/>
      </c>
    </row>
    <row r="186" spans="1:24" x14ac:dyDescent="0.2">
      <c r="A186" s="112" t="s">
        <v>703</v>
      </c>
      <c r="B186" s="112" t="e">
        <f>#REF!</f>
        <v>#REF!</v>
      </c>
      <c r="C186" s="112" t="s">
        <v>708</v>
      </c>
      <c r="D186" s="112" t="s">
        <v>639</v>
      </c>
      <c r="E186" s="113" t="s">
        <v>678</v>
      </c>
      <c r="F186" s="120" t="e">
        <f>IF(ISNUMBER(U186),U186,VLOOKUP(CONCATENATE($B186,"_",$C186,"_",F$2,"_",$D186,"_",$E186),Database!$F$2:$G$65536,2,))</f>
        <v>#REF!</v>
      </c>
      <c r="G186" s="120" t="e">
        <f>IF(ISNUMBER(V186),V186,VLOOKUP(CONCATENATE($B186,"_",$C186,"_",G$2,"_",$D186,"_",$E186),Database!$F$2:$G$65536,2,))</f>
        <v>#REF!</v>
      </c>
      <c r="H186" s="120" t="e">
        <f>IF(ISNUMBER(W186),W186,VLOOKUP(CONCATENATE($B186,"_",$C186,"_",H$2,"_",$D186,"_",$E186),Database!$F$2:$G$65536,2,))</f>
        <v>#REF!</v>
      </c>
      <c r="I186" s="120" t="e">
        <f>IF(ISNUMBER(X186),X186,VLOOKUP(CONCATENATE($B186,"_",$C186,"_",I$2,"_",$D186,"_",$E186),Database!$F$2:$G$65536,2,))</f>
        <v>#REF!</v>
      </c>
      <c r="J186" s="120" t="e">
        <f>VLOOKUP(CONCATENATE($B186,"_",$C186,"_",J$2,"_",$D186,"_",$E186),Database!$F$2:$G$65536,2,)</f>
        <v>#REF!</v>
      </c>
      <c r="K186" s="118" t="e">
        <f>VLOOKUP(CONCATENATE($B186,"_",$C186,"_",K$2,"_",$D186,"_",$E186),SentData!$F$2:$G$65536,2,)</f>
        <v>#REF!</v>
      </c>
      <c r="L186" s="118" t="e">
        <f>VLOOKUP(CONCATENATE($B186,"_",$C186,"_",L$2,"_",$D186,"_",$E186),SentData!$F$2:$G$65536,2,)</f>
        <v>#REF!</v>
      </c>
      <c r="M186" s="114"/>
      <c r="N186" s="115" t="str">
        <f t="shared" si="43"/>
        <v>!!</v>
      </c>
      <c r="O186" s="115" t="str">
        <f t="shared" si="44"/>
        <v>!!</v>
      </c>
      <c r="P186" s="115" t="str">
        <f t="shared" si="45"/>
        <v>!!</v>
      </c>
      <c r="Q186" s="115" t="str">
        <f t="shared" si="46"/>
        <v>!!</v>
      </c>
      <c r="R186" s="115" t="str">
        <f t="shared" si="47"/>
        <v>!!</v>
      </c>
      <c r="S186" s="115" t="str">
        <f t="shared" si="48"/>
        <v>!!</v>
      </c>
      <c r="T186" s="114"/>
    </row>
    <row r="187" spans="1:24" x14ac:dyDescent="0.2">
      <c r="A187" s="112" t="s">
        <v>705</v>
      </c>
      <c r="B187" s="112" t="e">
        <f>#REF!</f>
        <v>#REF!</v>
      </c>
      <c r="C187" s="112" t="s">
        <v>708</v>
      </c>
      <c r="D187" s="112" t="s">
        <v>706</v>
      </c>
      <c r="E187" s="113" t="s">
        <v>678</v>
      </c>
      <c r="F187" s="120" t="e">
        <f>IF(ISNUMBER(U187),U187,VLOOKUP(CONCATENATE($B187,"_",$C187,"_",F$2,"_",$D187,"_",$E187),Database!$F$2:$G$65536,2,))</f>
        <v>#REF!</v>
      </c>
      <c r="G187" s="120" t="e">
        <f>IF(ISNUMBER(V187),V187,VLOOKUP(CONCATENATE($B187,"_",$C187,"_",G$2,"_",$D187,"_",$E187),Database!$F$2:$G$65536,2,))</f>
        <v>#REF!</v>
      </c>
      <c r="H187" s="120" t="e">
        <f>IF(ISNUMBER(W187),W187,VLOOKUP(CONCATENATE($B187,"_",$C187,"_",H$2,"_",$D187,"_",$E187),Database!$F$2:$G$65536,2,))</f>
        <v>#REF!</v>
      </c>
      <c r="I187" s="120" t="e">
        <f>IF(ISNUMBER(X187),X187,VLOOKUP(CONCATENATE($B187,"_",$C187,"_",I$2,"_",$D187,"_",$E187),Database!$F$2:$G$65536,2,))</f>
        <v>#REF!</v>
      </c>
      <c r="J187" s="120" t="e">
        <f>VLOOKUP(CONCATENATE($B187,"_",$C187,"_",J$2,"_",$D187,"_",$E187),Database!$F$2:$G$65536,2,)</f>
        <v>#REF!</v>
      </c>
      <c r="K187" s="118" t="e">
        <f>VLOOKUP(CONCATENATE($B187,"_",$C187,"_",K$2,"_",$D187,"_",$E187),SentData!$F$2:$G$65536,2,)</f>
        <v>#REF!</v>
      </c>
      <c r="L187" s="118" t="e">
        <f>VLOOKUP(CONCATENATE($B187,"_",$C187,"_",L$2,"_",$D187,"_",$E187),SentData!$F$2:$G$65536,2,)</f>
        <v>#REF!</v>
      </c>
      <c r="M187" s="114"/>
      <c r="N187" s="115" t="str">
        <f t="shared" ref="N187:N218" si="49">IF(OR(ISERROR(F187),ISERROR(G187)),"!!",IF(F187=0,"!!",G187/F187))</f>
        <v>!!</v>
      </c>
      <c r="O187" s="115" t="str">
        <f t="shared" ref="O187:O218" si="50">IF(OR(ISERROR(G187),ISERROR(H187)),"!!",IF(G187=0,"!!",H187/G187))</f>
        <v>!!</v>
      </c>
      <c r="P187" s="115" t="str">
        <f t="shared" ref="P187:P218" si="51">IF(OR(ISERROR(H187),ISERROR(I187)),"!!",IF(H187=0,"!!",I187/H187))</f>
        <v>!!</v>
      </c>
      <c r="Q187" s="115" t="str">
        <f t="shared" ref="Q187:Q218" si="52">IF(OR(ISERROR(I187),ISERROR(J187)),"!!",IF(I187=0,"!!",J187/I187))</f>
        <v>!!</v>
      </c>
      <c r="R187" s="115" t="str">
        <f t="shared" ref="R187:R218" si="53">IF(OR(ISERROR(J187),ISERROR(K187)),"!!",IF(J187=0,"!!",K187/J187))</f>
        <v>!!</v>
      </c>
      <c r="S187" s="115" t="str">
        <f t="shared" ref="S187:S218" si="54">IF(OR(ISERROR(K187),ISERROR(L187)),"!!",IF(K187=0,"!!",L187/K187))</f>
        <v>!!</v>
      </c>
      <c r="T187" s="114"/>
    </row>
    <row r="188" spans="1:24" ht="12.5" x14ac:dyDescent="0.25">
      <c r="A188" s="153" t="s">
        <v>707</v>
      </c>
      <c r="B188" s="153" t="e">
        <f>#REF!</f>
        <v>#REF!</v>
      </c>
      <c r="C188" s="153" t="s">
        <v>708</v>
      </c>
      <c r="D188" s="153" t="s">
        <v>639</v>
      </c>
      <c r="E188" s="154" t="s">
        <v>678</v>
      </c>
      <c r="F188" s="155" t="e">
        <f>IF(ISNUMBER(U188),U188,VLOOKUP(CONCATENATE($B188,"_",$C188,"_",F$2,"_","1000 NAC","_",$E188),Database!$F$2:$G$65536,2,)/VLOOKUP(CONCATENATE($B188,"_",$C188,"_",F$2,"_",$D188,"_",$E188),Database!$F$2:$G$65536,2,))</f>
        <v>#REF!</v>
      </c>
      <c r="G188" s="155" t="e">
        <f>IF(ISNUMBER(V188),V188,VLOOKUP(CONCATENATE($B188,"_",$C188,"_",G$2,"_","1000 NAC","_",$E188),Database!$F$2:$G$65536,2,)/VLOOKUP(CONCATENATE($B188,"_",$C188,"_",G$2,"_",$D188,"_",$E188),Database!$F$2:$G$65536,2,))</f>
        <v>#REF!</v>
      </c>
      <c r="H188" s="155" t="e">
        <f>IF(ISNUMBER(W188),W188,VLOOKUP(CONCATENATE($B188,"_",$C188,"_",H$2,"_","1000 NAC","_",$E188),Database!$F$2:$G$65536,2,)/VLOOKUP(CONCATENATE($B188,"_",$C188,"_",H$2,"_",$D188,"_",$E188),Database!$F$2:$G$65536,2,))</f>
        <v>#REF!</v>
      </c>
      <c r="I188" s="155" t="e">
        <f>IF(ISNUMBER(X188),X188,VLOOKUP(CONCATENATE($B188,"_",$C188,"_",I$2,"_","1000 NAC","_",$E188),Database!$F$2:$G$65536,2,)/VLOOKUP(CONCATENATE($B188,"_",$C188,"_",I$2,"_",$D188,"_",$E188),Database!$F$2:$G$65536,2,))</f>
        <v>#REF!</v>
      </c>
      <c r="J188" s="155" t="e">
        <f>VLOOKUP(CONCATENATE($B188,"_",$C188,"_",J$2,"_","1000 NAC","_",$E188),Database!$F$2:$G$65536,2,)/VLOOKUP(CONCATENATE($B188,"_",$C188,"_",J$2,"_",$D188,"_",$E188),Database!$F$2:$G$65536,2,)</f>
        <v>#REF!</v>
      </c>
      <c r="K188" s="156" t="e">
        <f>VLOOKUP(CONCATENATE($B188,"_",$C188,"_",K$2,"_","1000 NAC","_",$E188),SentData!$F$2:$G$65536,2,)/VLOOKUP(CONCATENATE($B188,"_",$C188,"_",K$2,"_",$D188,"_",$E188),SentData!$F$2:$G$65536,2,)</f>
        <v>#REF!</v>
      </c>
      <c r="L188" s="156" t="e">
        <f>VLOOKUP(CONCATENATE($B188,"_",$C188,"_",L$2,"_","1000 NAC","_",$E188),SentData!$F$2:$G$65536,2,)/VLOOKUP(CONCATENATE($B188,"_",$C188,"_",L$2,"_",$D188,"_",$E188),SentData!$F$2:$G$65536,2,)</f>
        <v>#REF!</v>
      </c>
      <c r="M188" s="157"/>
      <c r="N188" s="158" t="str">
        <f t="shared" si="49"/>
        <v>!!</v>
      </c>
      <c r="O188" s="158" t="str">
        <f t="shared" si="50"/>
        <v>!!</v>
      </c>
      <c r="P188" s="158" t="str">
        <f t="shared" si="51"/>
        <v>!!</v>
      </c>
      <c r="Q188" s="158" t="str">
        <f t="shared" si="52"/>
        <v>!!</v>
      </c>
      <c r="R188" s="158" t="str">
        <f t="shared" si="53"/>
        <v>!!</v>
      </c>
      <c r="S188" s="158" t="str">
        <f t="shared" si="54"/>
        <v>!!</v>
      </c>
      <c r="T188" s="157"/>
      <c r="U188" s="161" t="str">
        <f>IF(ISNUMBER(U186),IF(ISNUMBER(U187),U187/U186,F187/U186),IF(ISNUMBER(U187),U187/F186,""))</f>
        <v/>
      </c>
      <c r="V188" s="161" t="str">
        <f>IF(ISNUMBER(V186),IF(ISNUMBER(V187),V187/V186,G187/V186),IF(ISNUMBER(V187),V187/G186,""))</f>
        <v/>
      </c>
      <c r="W188" s="161" t="str">
        <f>IF(ISNUMBER(W186),IF(ISNUMBER(W187),W187/W186,H187/W186),IF(ISNUMBER(W187),W187/H186,""))</f>
        <v/>
      </c>
      <c r="X188" s="161" t="str">
        <f>IF(ISNUMBER(X186),IF(ISNUMBER(X187),X187/X186,I187/X186),IF(ISNUMBER(X187),X187/I186,""))</f>
        <v/>
      </c>
    </row>
    <row r="189" spans="1:24" x14ac:dyDescent="0.2">
      <c r="A189" s="112" t="s">
        <v>703</v>
      </c>
      <c r="B189" s="112" t="e">
        <f>#REF!</f>
        <v>#REF!</v>
      </c>
      <c r="C189" s="112" t="s">
        <v>704</v>
      </c>
      <c r="D189" s="112" t="s">
        <v>639</v>
      </c>
      <c r="E189" s="113" t="s">
        <v>679</v>
      </c>
      <c r="F189" s="120" t="e">
        <f>IF(ISNUMBER(U189),U189,VLOOKUP(CONCATENATE($B189,"_",$C189,"_",F$2,"_",$D189,"_",$E189),Database!$F$2:$G$65536,2,))</f>
        <v>#REF!</v>
      </c>
      <c r="G189" s="120" t="e">
        <f>IF(ISNUMBER(V189),V189,VLOOKUP(CONCATENATE($B189,"_",$C189,"_",G$2,"_",$D189,"_",$E189),Database!$F$2:$G$65536,2,))</f>
        <v>#REF!</v>
      </c>
      <c r="H189" s="120" t="e">
        <f>IF(ISNUMBER(W189),W189,VLOOKUP(CONCATENATE($B189,"_",$C189,"_",H$2,"_",$D189,"_",$E189),Database!$F$2:$G$65536,2,))</f>
        <v>#REF!</v>
      </c>
      <c r="I189" s="120" t="e">
        <f>IF(ISNUMBER(X189),X189,VLOOKUP(CONCATENATE($B189,"_",$C189,"_",I$2,"_",$D189,"_",$E189),Database!$F$2:$G$65536,2,))</f>
        <v>#REF!</v>
      </c>
      <c r="J189" s="120" t="e">
        <f>VLOOKUP(CONCATENATE($B189,"_",$C189,"_",J$2,"_",$D189,"_",$E189),Database!$F$2:$G$65536,2,)</f>
        <v>#REF!</v>
      </c>
      <c r="K189" s="118" t="e">
        <f>VLOOKUP(CONCATENATE($B189,"_",$C189,"_",K$2,"_",$D189,"_",$E189),SentData!$F$2:$G$65536,2,)</f>
        <v>#REF!</v>
      </c>
      <c r="L189" s="118" t="e">
        <f>VLOOKUP(CONCATENATE($B189,"_",$C189,"_",L$2,"_",$D189,"_",$E189),SentData!$F$2:$G$65536,2,)</f>
        <v>#REF!</v>
      </c>
      <c r="M189" s="114"/>
      <c r="N189" s="115" t="str">
        <f t="shared" si="49"/>
        <v>!!</v>
      </c>
      <c r="O189" s="115" t="str">
        <f t="shared" si="50"/>
        <v>!!</v>
      </c>
      <c r="P189" s="115" t="str">
        <f t="shared" si="51"/>
        <v>!!</v>
      </c>
      <c r="Q189" s="115" t="str">
        <f t="shared" si="52"/>
        <v>!!</v>
      </c>
      <c r="R189" s="115" t="str">
        <f t="shared" si="53"/>
        <v>!!</v>
      </c>
      <c r="S189" s="115" t="str">
        <f t="shared" si="54"/>
        <v>!!</v>
      </c>
      <c r="T189" s="114"/>
    </row>
    <row r="190" spans="1:24" x14ac:dyDescent="0.2">
      <c r="A190" s="112" t="s">
        <v>705</v>
      </c>
      <c r="B190" s="112" t="e">
        <f>#REF!</f>
        <v>#REF!</v>
      </c>
      <c r="C190" s="112" t="s">
        <v>704</v>
      </c>
      <c r="D190" s="112" t="s">
        <v>706</v>
      </c>
      <c r="E190" s="113" t="s">
        <v>679</v>
      </c>
      <c r="F190" s="120" t="e">
        <f>IF(ISNUMBER(U190),U190,VLOOKUP(CONCATENATE($B190,"_",$C190,"_",F$2,"_",$D190,"_",$E190),Database!$F$2:$G$65536,2,))</f>
        <v>#REF!</v>
      </c>
      <c r="G190" s="120" t="e">
        <f>IF(ISNUMBER(V190),V190,VLOOKUP(CONCATENATE($B190,"_",$C190,"_",G$2,"_",$D190,"_",$E190),Database!$F$2:$G$65536,2,))</f>
        <v>#REF!</v>
      </c>
      <c r="H190" s="120" t="e">
        <f>IF(ISNUMBER(W190),W190,VLOOKUP(CONCATENATE($B190,"_",$C190,"_",H$2,"_",$D190,"_",$E190),Database!$F$2:$G$65536,2,))</f>
        <v>#REF!</v>
      </c>
      <c r="I190" s="120" t="e">
        <f>IF(ISNUMBER(X190),X190,VLOOKUP(CONCATENATE($B190,"_",$C190,"_",I$2,"_",$D190,"_",$E190),Database!$F$2:$G$65536,2,))</f>
        <v>#REF!</v>
      </c>
      <c r="J190" s="120" t="e">
        <f>VLOOKUP(CONCATENATE($B190,"_",$C190,"_",J$2,"_",$D190,"_",$E190),Database!$F$2:$G$65536,2,)</f>
        <v>#REF!</v>
      </c>
      <c r="K190" s="118" t="e">
        <f>VLOOKUP(CONCATENATE($B190,"_",$C190,"_",K$2,"_",$D190,"_",$E190),SentData!$F$2:$G$65536,2,)</f>
        <v>#REF!</v>
      </c>
      <c r="L190" s="118" t="e">
        <f>VLOOKUP(CONCATENATE($B190,"_",$C190,"_",L$2,"_",$D190,"_",$E190),SentData!$F$2:$G$65536,2,)</f>
        <v>#REF!</v>
      </c>
      <c r="M190" s="114"/>
      <c r="N190" s="115" t="str">
        <f t="shared" si="49"/>
        <v>!!</v>
      </c>
      <c r="O190" s="115" t="str">
        <f t="shared" si="50"/>
        <v>!!</v>
      </c>
      <c r="P190" s="115" t="str">
        <f t="shared" si="51"/>
        <v>!!</v>
      </c>
      <c r="Q190" s="115" t="str">
        <f t="shared" si="52"/>
        <v>!!</v>
      </c>
      <c r="R190" s="115" t="str">
        <f t="shared" si="53"/>
        <v>!!</v>
      </c>
      <c r="S190" s="115" t="str">
        <f t="shared" si="54"/>
        <v>!!</v>
      </c>
      <c r="T190" s="114"/>
    </row>
    <row r="191" spans="1:24" ht="12.5" x14ac:dyDescent="0.25">
      <c r="A191" s="153" t="s">
        <v>707</v>
      </c>
      <c r="B191" s="153" t="e">
        <f>#REF!</f>
        <v>#REF!</v>
      </c>
      <c r="C191" s="153" t="s">
        <v>704</v>
      </c>
      <c r="D191" s="153" t="s">
        <v>639</v>
      </c>
      <c r="E191" s="154" t="s">
        <v>679</v>
      </c>
      <c r="F191" s="155" t="e">
        <f>IF(ISNUMBER(U191),U191,VLOOKUP(CONCATENATE($B191,"_",$C191,"_",F$2,"_","1000 NAC","_",$E191),Database!$F$2:$G$65536,2,)/VLOOKUP(CONCATENATE($B191,"_",$C191,"_",F$2,"_",$D191,"_",$E191),Database!$F$2:$G$65536,2,))</f>
        <v>#REF!</v>
      </c>
      <c r="G191" s="155" t="e">
        <f>IF(ISNUMBER(V191),V191,VLOOKUP(CONCATENATE($B191,"_",$C191,"_",G$2,"_","1000 NAC","_",$E191),Database!$F$2:$G$65536,2,)/VLOOKUP(CONCATENATE($B191,"_",$C191,"_",G$2,"_",$D191,"_",$E191),Database!$F$2:$G$65536,2,))</f>
        <v>#REF!</v>
      </c>
      <c r="H191" s="155" t="e">
        <f>IF(ISNUMBER(W191),W191,VLOOKUP(CONCATENATE($B191,"_",$C191,"_",H$2,"_","1000 NAC","_",$E191),Database!$F$2:$G$65536,2,)/VLOOKUP(CONCATENATE($B191,"_",$C191,"_",H$2,"_",$D191,"_",$E191),Database!$F$2:$G$65536,2,))</f>
        <v>#REF!</v>
      </c>
      <c r="I191" s="155" t="e">
        <f>IF(ISNUMBER(X191),X191,VLOOKUP(CONCATENATE($B191,"_",$C191,"_",I$2,"_","1000 NAC","_",$E191),Database!$F$2:$G$65536,2,)/VLOOKUP(CONCATENATE($B191,"_",$C191,"_",I$2,"_",$D191,"_",$E191),Database!$F$2:$G$65536,2,))</f>
        <v>#REF!</v>
      </c>
      <c r="J191" s="155" t="e">
        <f>VLOOKUP(CONCATENATE($B191,"_",$C191,"_",J$2,"_","1000 NAC","_",$E191),Database!$F$2:$G$65536,2,)/VLOOKUP(CONCATENATE($B191,"_",$C191,"_",J$2,"_",$D191,"_",$E191),Database!$F$2:$G$65536,2,)</f>
        <v>#REF!</v>
      </c>
      <c r="K191" s="156" t="e">
        <f>VLOOKUP(CONCATENATE($B191,"_",$C191,"_",K$2,"_","1000 NAC","_",$E191),SentData!$F$2:$G$65536,2,)/VLOOKUP(CONCATENATE($B191,"_",$C191,"_",K$2,"_",$D191,"_",$E191),SentData!$F$2:$G$65536,2,)</f>
        <v>#REF!</v>
      </c>
      <c r="L191" s="156" t="e">
        <f>VLOOKUP(CONCATENATE($B191,"_",$C191,"_",L$2,"_","1000 NAC","_",$E191),SentData!$F$2:$G$65536,2,)/VLOOKUP(CONCATENATE($B191,"_",$C191,"_",L$2,"_",$D191,"_",$E191),SentData!$F$2:$G$65536,2,)</f>
        <v>#REF!</v>
      </c>
      <c r="M191" s="157"/>
      <c r="N191" s="158" t="str">
        <f t="shared" si="49"/>
        <v>!!</v>
      </c>
      <c r="O191" s="158" t="str">
        <f t="shared" si="50"/>
        <v>!!</v>
      </c>
      <c r="P191" s="158" t="str">
        <f t="shared" si="51"/>
        <v>!!</v>
      </c>
      <c r="Q191" s="158" t="str">
        <f t="shared" si="52"/>
        <v>!!</v>
      </c>
      <c r="R191" s="158" t="str">
        <f t="shared" si="53"/>
        <v>!!</v>
      </c>
      <c r="S191" s="158" t="str">
        <f t="shared" si="54"/>
        <v>!!</v>
      </c>
      <c r="T191" s="157"/>
      <c r="U191" s="161" t="str">
        <f>IF(ISNUMBER(U189),IF(ISNUMBER(U190),U190/U189,F190/U189),IF(ISNUMBER(U190),U190/F189,""))</f>
        <v/>
      </c>
      <c r="V191" s="161" t="str">
        <f>IF(ISNUMBER(V189),IF(ISNUMBER(V190),V190/V189,G190/V189),IF(ISNUMBER(V190),V190/G189,""))</f>
        <v/>
      </c>
      <c r="W191" s="161" t="str">
        <f>IF(ISNUMBER(W189),IF(ISNUMBER(W190),W190/W189,H190/W189),IF(ISNUMBER(W190),W190/H189,""))</f>
        <v/>
      </c>
      <c r="X191" s="161" t="str">
        <f>IF(ISNUMBER(X189),IF(ISNUMBER(X190),X190/X189,I190/X189),IF(ISNUMBER(X190),X190/I189,""))</f>
        <v/>
      </c>
    </row>
    <row r="192" spans="1:24" x14ac:dyDescent="0.2">
      <c r="A192" s="112" t="s">
        <v>703</v>
      </c>
      <c r="B192" s="112" t="e">
        <f>#REF!</f>
        <v>#REF!</v>
      </c>
      <c r="C192" s="112" t="s">
        <v>708</v>
      </c>
      <c r="D192" s="112" t="s">
        <v>639</v>
      </c>
      <c r="E192" s="113" t="s">
        <v>679</v>
      </c>
      <c r="F192" s="120" t="e">
        <f>IF(ISNUMBER(U192),U192,VLOOKUP(CONCATENATE($B192,"_",$C192,"_",F$2,"_",$D192,"_",$E192),Database!$F$2:$G$65536,2,))</f>
        <v>#REF!</v>
      </c>
      <c r="G192" s="120" t="e">
        <f>IF(ISNUMBER(V192),V192,VLOOKUP(CONCATENATE($B192,"_",$C192,"_",G$2,"_",$D192,"_",$E192),Database!$F$2:$G$65536,2,))</f>
        <v>#REF!</v>
      </c>
      <c r="H192" s="120" t="e">
        <f>IF(ISNUMBER(W192),W192,VLOOKUP(CONCATENATE($B192,"_",$C192,"_",H$2,"_",$D192,"_",$E192),Database!$F$2:$G$65536,2,))</f>
        <v>#REF!</v>
      </c>
      <c r="I192" s="120" t="e">
        <f>IF(ISNUMBER(X192),X192,VLOOKUP(CONCATENATE($B192,"_",$C192,"_",I$2,"_",$D192,"_",$E192),Database!$F$2:$G$65536,2,))</f>
        <v>#REF!</v>
      </c>
      <c r="J192" s="120" t="e">
        <f>VLOOKUP(CONCATENATE($B192,"_",$C192,"_",J$2,"_",$D192,"_",$E192),Database!$F$2:$G$65536,2,)</f>
        <v>#REF!</v>
      </c>
      <c r="K192" s="118" t="e">
        <f>VLOOKUP(CONCATENATE($B192,"_",$C192,"_",K$2,"_",$D192,"_",$E192),SentData!$F$2:$G$65536,2,)</f>
        <v>#REF!</v>
      </c>
      <c r="L192" s="118" t="e">
        <f>VLOOKUP(CONCATENATE($B192,"_",$C192,"_",L$2,"_",$D192,"_",$E192),SentData!$F$2:$G$65536,2,)</f>
        <v>#REF!</v>
      </c>
      <c r="M192" s="114"/>
      <c r="N192" s="115" t="str">
        <f t="shared" si="49"/>
        <v>!!</v>
      </c>
      <c r="O192" s="115" t="str">
        <f t="shared" si="50"/>
        <v>!!</v>
      </c>
      <c r="P192" s="115" t="str">
        <f t="shared" si="51"/>
        <v>!!</v>
      </c>
      <c r="Q192" s="115" t="str">
        <f t="shared" si="52"/>
        <v>!!</v>
      </c>
      <c r="R192" s="115" t="str">
        <f t="shared" si="53"/>
        <v>!!</v>
      </c>
      <c r="S192" s="115" t="str">
        <f t="shared" si="54"/>
        <v>!!</v>
      </c>
      <c r="T192" s="114"/>
    </row>
    <row r="193" spans="1:24" x14ac:dyDescent="0.2">
      <c r="A193" s="112" t="s">
        <v>705</v>
      </c>
      <c r="B193" s="112" t="e">
        <f>#REF!</f>
        <v>#REF!</v>
      </c>
      <c r="C193" s="112" t="s">
        <v>708</v>
      </c>
      <c r="D193" s="112" t="s">
        <v>706</v>
      </c>
      <c r="E193" s="113" t="s">
        <v>679</v>
      </c>
      <c r="F193" s="120" t="e">
        <f>IF(ISNUMBER(U193),U193,VLOOKUP(CONCATENATE($B193,"_",$C193,"_",F$2,"_",$D193,"_",$E193),Database!$F$2:$G$65536,2,))</f>
        <v>#REF!</v>
      </c>
      <c r="G193" s="120" t="e">
        <f>IF(ISNUMBER(V193),V193,VLOOKUP(CONCATENATE($B193,"_",$C193,"_",G$2,"_",$D193,"_",$E193),Database!$F$2:$G$65536,2,))</f>
        <v>#REF!</v>
      </c>
      <c r="H193" s="120" t="e">
        <f>IF(ISNUMBER(W193),W193,VLOOKUP(CONCATENATE($B193,"_",$C193,"_",H$2,"_",$D193,"_",$E193),Database!$F$2:$G$65536,2,))</f>
        <v>#REF!</v>
      </c>
      <c r="I193" s="120" t="e">
        <f>IF(ISNUMBER(X193),X193,VLOOKUP(CONCATENATE($B193,"_",$C193,"_",I$2,"_",$D193,"_",$E193),Database!$F$2:$G$65536,2,))</f>
        <v>#REF!</v>
      </c>
      <c r="J193" s="120" t="e">
        <f>VLOOKUP(CONCATENATE($B193,"_",$C193,"_",J$2,"_",$D193,"_",$E193),Database!$F$2:$G$65536,2,)</f>
        <v>#REF!</v>
      </c>
      <c r="K193" s="118" t="e">
        <f>VLOOKUP(CONCATENATE($B193,"_",$C193,"_",K$2,"_",$D193,"_",$E193),SentData!$F$2:$G$65536,2,)</f>
        <v>#REF!</v>
      </c>
      <c r="L193" s="118" t="e">
        <f>VLOOKUP(CONCATENATE($B193,"_",$C193,"_",L$2,"_",$D193,"_",$E193),SentData!$F$2:$G$65536,2,)</f>
        <v>#REF!</v>
      </c>
      <c r="M193" s="114"/>
      <c r="N193" s="115" t="str">
        <f t="shared" si="49"/>
        <v>!!</v>
      </c>
      <c r="O193" s="115" t="str">
        <f t="shared" si="50"/>
        <v>!!</v>
      </c>
      <c r="P193" s="115" t="str">
        <f t="shared" si="51"/>
        <v>!!</v>
      </c>
      <c r="Q193" s="115" t="str">
        <f t="shared" si="52"/>
        <v>!!</v>
      </c>
      <c r="R193" s="115" t="str">
        <f t="shared" si="53"/>
        <v>!!</v>
      </c>
      <c r="S193" s="115" t="str">
        <f t="shared" si="54"/>
        <v>!!</v>
      </c>
      <c r="T193" s="114"/>
    </row>
    <row r="194" spans="1:24" ht="12.5" x14ac:dyDescent="0.25">
      <c r="A194" s="153" t="s">
        <v>707</v>
      </c>
      <c r="B194" s="153" t="e">
        <f>#REF!</f>
        <v>#REF!</v>
      </c>
      <c r="C194" s="153" t="s">
        <v>708</v>
      </c>
      <c r="D194" s="153" t="s">
        <v>639</v>
      </c>
      <c r="E194" s="154" t="s">
        <v>679</v>
      </c>
      <c r="F194" s="155" t="e">
        <f>IF(ISNUMBER(U194),U194,VLOOKUP(CONCATENATE($B194,"_",$C194,"_",F$2,"_","1000 NAC","_",$E194),Database!$F$2:$G$65536,2,)/VLOOKUP(CONCATENATE($B194,"_",$C194,"_",F$2,"_",$D194,"_",$E194),Database!$F$2:$G$65536,2,))</f>
        <v>#REF!</v>
      </c>
      <c r="G194" s="155" t="e">
        <f>IF(ISNUMBER(V194),V194,VLOOKUP(CONCATENATE($B194,"_",$C194,"_",G$2,"_","1000 NAC","_",$E194),Database!$F$2:$G$65536,2,)/VLOOKUP(CONCATENATE($B194,"_",$C194,"_",G$2,"_",$D194,"_",$E194),Database!$F$2:$G$65536,2,))</f>
        <v>#REF!</v>
      </c>
      <c r="H194" s="155" t="e">
        <f>IF(ISNUMBER(W194),W194,VLOOKUP(CONCATENATE($B194,"_",$C194,"_",H$2,"_","1000 NAC","_",$E194),Database!$F$2:$G$65536,2,)/VLOOKUP(CONCATENATE($B194,"_",$C194,"_",H$2,"_",$D194,"_",$E194),Database!$F$2:$G$65536,2,))</f>
        <v>#REF!</v>
      </c>
      <c r="I194" s="155" t="e">
        <f>IF(ISNUMBER(X194),X194,VLOOKUP(CONCATENATE($B194,"_",$C194,"_",I$2,"_","1000 NAC","_",$E194),Database!$F$2:$G$65536,2,)/VLOOKUP(CONCATENATE($B194,"_",$C194,"_",I$2,"_",$D194,"_",$E194),Database!$F$2:$G$65536,2,))</f>
        <v>#REF!</v>
      </c>
      <c r="J194" s="155" t="e">
        <f>VLOOKUP(CONCATENATE($B194,"_",$C194,"_",J$2,"_","1000 NAC","_",$E194),Database!$F$2:$G$65536,2,)/VLOOKUP(CONCATENATE($B194,"_",$C194,"_",J$2,"_",$D194,"_",$E194),Database!$F$2:$G$65536,2,)</f>
        <v>#REF!</v>
      </c>
      <c r="K194" s="156" t="e">
        <f>VLOOKUP(CONCATENATE($B194,"_",$C194,"_",K$2,"_","1000 NAC","_",$E194),SentData!$F$2:$G$65536,2,)/VLOOKUP(CONCATENATE($B194,"_",$C194,"_",K$2,"_",$D194,"_",$E194),SentData!$F$2:$G$65536,2,)</f>
        <v>#REF!</v>
      </c>
      <c r="L194" s="156" t="e">
        <f>VLOOKUP(CONCATENATE($B194,"_",$C194,"_",L$2,"_","1000 NAC","_",$E194),SentData!$F$2:$G$65536,2,)/VLOOKUP(CONCATENATE($B194,"_",$C194,"_",L$2,"_",$D194,"_",$E194),SentData!$F$2:$G$65536,2,)</f>
        <v>#REF!</v>
      </c>
      <c r="M194" s="157"/>
      <c r="N194" s="158" t="str">
        <f t="shared" si="49"/>
        <v>!!</v>
      </c>
      <c r="O194" s="158" t="str">
        <f t="shared" si="50"/>
        <v>!!</v>
      </c>
      <c r="P194" s="158" t="str">
        <f t="shared" si="51"/>
        <v>!!</v>
      </c>
      <c r="Q194" s="158" t="str">
        <f t="shared" si="52"/>
        <v>!!</v>
      </c>
      <c r="R194" s="158" t="str">
        <f t="shared" si="53"/>
        <v>!!</v>
      </c>
      <c r="S194" s="158" t="str">
        <f t="shared" si="54"/>
        <v>!!</v>
      </c>
      <c r="T194" s="157"/>
      <c r="U194" s="161" t="str">
        <f>IF(ISNUMBER(U192),IF(ISNUMBER(U193),U193/U192,F193/U192),IF(ISNUMBER(U193),U193/F192,""))</f>
        <v/>
      </c>
      <c r="V194" s="161" t="str">
        <f>IF(ISNUMBER(V192),IF(ISNUMBER(V193),V193/V192,G193/V192),IF(ISNUMBER(V193),V193/G192,""))</f>
        <v/>
      </c>
      <c r="W194" s="161" t="str">
        <f>IF(ISNUMBER(W192),IF(ISNUMBER(W193),W193/W192,H193/W192),IF(ISNUMBER(W193),W193/H192,""))</f>
        <v/>
      </c>
      <c r="X194" s="161" t="str">
        <f>IF(ISNUMBER(X192),IF(ISNUMBER(X193),X193/X192,I193/X192),IF(ISNUMBER(X193),X193/I192,""))</f>
        <v/>
      </c>
    </row>
    <row r="195" spans="1:24" x14ac:dyDescent="0.2">
      <c r="A195" s="112" t="s">
        <v>703</v>
      </c>
      <c r="B195" s="112" t="e">
        <f>#REF!</f>
        <v>#REF!</v>
      </c>
      <c r="C195" s="112" t="s">
        <v>704</v>
      </c>
      <c r="D195" s="112" t="s">
        <v>131</v>
      </c>
      <c r="E195" s="113">
        <v>7</v>
      </c>
      <c r="F195" s="120" t="e">
        <f>IF(ISNUMBER(U195),U195,VLOOKUP(CONCATENATE($B195,"_",$C195,"_",F$2,"_",$D195,"_",$E195),Database!$F$2:$G$65536,2,))</f>
        <v>#REF!</v>
      </c>
      <c r="G195" s="120" t="e">
        <f>IF(ISNUMBER(V195),V195,VLOOKUP(CONCATENATE($B195,"_",$C195,"_",G$2,"_",$D195,"_",$E195),Database!$F$2:$G$65536,2,))</f>
        <v>#REF!</v>
      </c>
      <c r="H195" s="120" t="e">
        <f>IF(ISNUMBER(W195),W195,VLOOKUP(CONCATENATE($B195,"_",$C195,"_",H$2,"_",$D195,"_",$E195),Database!$F$2:$G$65536,2,))</f>
        <v>#REF!</v>
      </c>
      <c r="I195" s="120" t="e">
        <f>IF(ISNUMBER(X195),X195,VLOOKUP(CONCATENATE($B195,"_",$C195,"_",I$2,"_",$D195,"_",$E195),Database!$F$2:$G$65536,2,))</f>
        <v>#REF!</v>
      </c>
      <c r="J195" s="120" t="e">
        <f>VLOOKUP(CONCATENATE($B195,"_",$C195,"_",J$2,"_",$D195,"_",$E195),Database!$F$2:$G$65536,2,)</f>
        <v>#REF!</v>
      </c>
      <c r="K195" s="118" t="e">
        <f>VLOOKUP(CONCATENATE($B195,"_",$C195,"_",K$2,"_",$D195,"_",$E195),SentData!$F$2:$G$65536,2,)</f>
        <v>#REF!</v>
      </c>
      <c r="L195" s="118" t="e">
        <f>VLOOKUP(CONCATENATE($B195,"_",$C195,"_",L$2,"_",$D195,"_",$E195),SentData!$F$2:$G$65536,2,)</f>
        <v>#REF!</v>
      </c>
      <c r="M195" s="114"/>
      <c r="N195" s="115" t="str">
        <f t="shared" si="49"/>
        <v>!!</v>
      </c>
      <c r="O195" s="115" t="str">
        <f t="shared" si="50"/>
        <v>!!</v>
      </c>
      <c r="P195" s="115" t="str">
        <f t="shared" si="51"/>
        <v>!!</v>
      </c>
      <c r="Q195" s="115" t="str">
        <f t="shared" si="52"/>
        <v>!!</v>
      </c>
      <c r="R195" s="115" t="str">
        <f t="shared" si="53"/>
        <v>!!</v>
      </c>
      <c r="S195" s="115" t="str">
        <f t="shared" si="54"/>
        <v>!!</v>
      </c>
      <c r="T195" s="114"/>
    </row>
    <row r="196" spans="1:24" x14ac:dyDescent="0.2">
      <c r="A196" s="112" t="s">
        <v>705</v>
      </c>
      <c r="B196" s="112" t="e">
        <f>#REF!</f>
        <v>#REF!</v>
      </c>
      <c r="C196" s="112" t="s">
        <v>704</v>
      </c>
      <c r="D196" s="112" t="s">
        <v>706</v>
      </c>
      <c r="E196" s="113">
        <v>7</v>
      </c>
      <c r="F196" s="120" t="e">
        <f>IF(ISNUMBER(U196),U196,VLOOKUP(CONCATENATE($B196,"_",$C196,"_",F$2,"_",$D196,"_",$E196),Database!$F$2:$G$65536,2,))</f>
        <v>#REF!</v>
      </c>
      <c r="G196" s="120" t="e">
        <f>IF(ISNUMBER(V196),V196,VLOOKUP(CONCATENATE($B196,"_",$C196,"_",G$2,"_",$D196,"_",$E196),Database!$F$2:$G$65536,2,))</f>
        <v>#REF!</v>
      </c>
      <c r="H196" s="120" t="e">
        <f>IF(ISNUMBER(W196),W196,VLOOKUP(CONCATENATE($B196,"_",$C196,"_",H$2,"_",$D196,"_",$E196),Database!$F$2:$G$65536,2,))</f>
        <v>#REF!</v>
      </c>
      <c r="I196" s="120" t="e">
        <f>IF(ISNUMBER(X196),X196,VLOOKUP(CONCATENATE($B196,"_",$C196,"_",I$2,"_",$D196,"_",$E196),Database!$F$2:$G$65536,2,))</f>
        <v>#REF!</v>
      </c>
      <c r="J196" s="120" t="e">
        <f>VLOOKUP(CONCATENATE($B196,"_",$C196,"_",J$2,"_",$D196,"_",$E196),Database!$F$2:$G$65536,2,)</f>
        <v>#REF!</v>
      </c>
      <c r="K196" s="118" t="e">
        <f>VLOOKUP(CONCATENATE($B196,"_",$C196,"_",K$2,"_",$D196,"_",$E196),SentData!$F$2:$G$65536,2,)</f>
        <v>#REF!</v>
      </c>
      <c r="L196" s="118" t="e">
        <f>VLOOKUP(CONCATENATE($B196,"_",$C196,"_",L$2,"_",$D196,"_",$E196),SentData!$F$2:$G$65536,2,)</f>
        <v>#REF!</v>
      </c>
      <c r="M196" s="114"/>
      <c r="N196" s="115" t="str">
        <f t="shared" si="49"/>
        <v>!!</v>
      </c>
      <c r="O196" s="115" t="str">
        <f t="shared" si="50"/>
        <v>!!</v>
      </c>
      <c r="P196" s="115" t="str">
        <f t="shared" si="51"/>
        <v>!!</v>
      </c>
      <c r="Q196" s="115" t="str">
        <f t="shared" si="52"/>
        <v>!!</v>
      </c>
      <c r="R196" s="115" t="str">
        <f t="shared" si="53"/>
        <v>!!</v>
      </c>
      <c r="S196" s="115" t="str">
        <f t="shared" si="54"/>
        <v>!!</v>
      </c>
      <c r="T196" s="114"/>
    </row>
    <row r="197" spans="1:24" ht="12.5" x14ac:dyDescent="0.25">
      <c r="A197" s="153" t="s">
        <v>707</v>
      </c>
      <c r="B197" s="153" t="e">
        <f>#REF!</f>
        <v>#REF!</v>
      </c>
      <c r="C197" s="153" t="s">
        <v>704</v>
      </c>
      <c r="D197" s="153" t="s">
        <v>131</v>
      </c>
      <c r="E197" s="154">
        <v>7</v>
      </c>
      <c r="F197" s="155" t="e">
        <f>IF(ISNUMBER(U197),U197,VLOOKUP(CONCATENATE($B197,"_",$C197,"_",F$2,"_","1000 NAC","_",$E197),Database!$F$2:$G$65536,2,)/VLOOKUP(CONCATENATE($B197,"_",$C197,"_",F$2,"_",$D197,"_",$E197),Database!$F$2:$G$65536,2,))</f>
        <v>#REF!</v>
      </c>
      <c r="G197" s="155" t="e">
        <f>IF(ISNUMBER(V197),V197,VLOOKUP(CONCATENATE($B197,"_",$C197,"_",G$2,"_","1000 NAC","_",$E197),Database!$F$2:$G$65536,2,)/VLOOKUP(CONCATENATE($B197,"_",$C197,"_",G$2,"_",$D197,"_",$E197),Database!$F$2:$G$65536,2,))</f>
        <v>#REF!</v>
      </c>
      <c r="H197" s="155" t="e">
        <f>IF(ISNUMBER(W197),W197,VLOOKUP(CONCATENATE($B197,"_",$C197,"_",H$2,"_","1000 NAC","_",$E197),Database!$F$2:$G$65536,2,)/VLOOKUP(CONCATENATE($B197,"_",$C197,"_",H$2,"_",$D197,"_",$E197),Database!$F$2:$G$65536,2,))</f>
        <v>#REF!</v>
      </c>
      <c r="I197" s="155" t="e">
        <f>IF(ISNUMBER(X197),X197,VLOOKUP(CONCATENATE($B197,"_",$C197,"_",I$2,"_","1000 NAC","_",$E197),Database!$F$2:$G$65536,2,)/VLOOKUP(CONCATENATE($B197,"_",$C197,"_",I$2,"_",$D197,"_",$E197),Database!$F$2:$G$65536,2,))</f>
        <v>#REF!</v>
      </c>
      <c r="J197" s="155" t="e">
        <f>VLOOKUP(CONCATENATE($B197,"_",$C197,"_",J$2,"_","1000 NAC","_",$E197),Database!$F$2:$G$65536,2,)/VLOOKUP(CONCATENATE($B197,"_",$C197,"_",J$2,"_",$D197,"_",$E197),Database!$F$2:$G$65536,2,)</f>
        <v>#REF!</v>
      </c>
      <c r="K197" s="156" t="e">
        <f>VLOOKUP(CONCATENATE($B197,"_",$C197,"_",K$2,"_","1000 NAC","_",$E197),SentData!$F$2:$G$65536,2,)/VLOOKUP(CONCATENATE($B197,"_",$C197,"_",K$2,"_",$D197,"_",$E197),SentData!$F$2:$G$65536,2,)</f>
        <v>#REF!</v>
      </c>
      <c r="L197" s="156" t="e">
        <f>VLOOKUP(CONCATENATE($B197,"_",$C197,"_",L$2,"_","1000 NAC","_",$E197),SentData!$F$2:$G$65536,2,)/VLOOKUP(CONCATENATE($B197,"_",$C197,"_",L$2,"_",$D197,"_",$E197),SentData!$F$2:$G$65536,2,)</f>
        <v>#REF!</v>
      </c>
      <c r="M197" s="157"/>
      <c r="N197" s="158" t="str">
        <f t="shared" si="49"/>
        <v>!!</v>
      </c>
      <c r="O197" s="158" t="str">
        <f t="shared" si="50"/>
        <v>!!</v>
      </c>
      <c r="P197" s="158" t="str">
        <f t="shared" si="51"/>
        <v>!!</v>
      </c>
      <c r="Q197" s="158" t="str">
        <f t="shared" si="52"/>
        <v>!!</v>
      </c>
      <c r="R197" s="158" t="str">
        <f t="shared" si="53"/>
        <v>!!</v>
      </c>
      <c r="S197" s="158" t="str">
        <f t="shared" si="54"/>
        <v>!!</v>
      </c>
      <c r="T197" s="157"/>
      <c r="U197" s="161" t="str">
        <f>IF(ISNUMBER(U195),IF(ISNUMBER(U196),U196/U195,F196/U195),IF(ISNUMBER(U196),U196/F195,""))</f>
        <v/>
      </c>
      <c r="V197" s="161" t="str">
        <f>IF(ISNUMBER(V195),IF(ISNUMBER(V196),V196/V195,G196/V195),IF(ISNUMBER(V196),V196/G195,""))</f>
        <v/>
      </c>
      <c r="W197" s="161" t="str">
        <f>IF(ISNUMBER(W195),IF(ISNUMBER(W196),W196/W195,H196/W195),IF(ISNUMBER(W196),W196/H195,""))</f>
        <v/>
      </c>
      <c r="X197" s="161" t="str">
        <f>IF(ISNUMBER(X195),IF(ISNUMBER(X196),X196/X195,I196/X195),IF(ISNUMBER(X196),X196/I195,""))</f>
        <v/>
      </c>
    </row>
    <row r="198" spans="1:24" x14ac:dyDescent="0.2">
      <c r="A198" s="112" t="s">
        <v>703</v>
      </c>
      <c r="B198" s="112" t="e">
        <f>#REF!</f>
        <v>#REF!</v>
      </c>
      <c r="C198" s="112" t="s">
        <v>708</v>
      </c>
      <c r="D198" s="112" t="s">
        <v>131</v>
      </c>
      <c r="E198" s="113">
        <v>7</v>
      </c>
      <c r="F198" s="120" t="e">
        <f>IF(ISNUMBER(U198),U198,VLOOKUP(CONCATENATE($B198,"_",$C198,"_",F$2,"_",$D198,"_",$E198),Database!$F$2:$G$65536,2,))</f>
        <v>#REF!</v>
      </c>
      <c r="G198" s="120" t="e">
        <f>IF(ISNUMBER(V198),V198,VLOOKUP(CONCATENATE($B198,"_",$C198,"_",G$2,"_",$D198,"_",$E198),Database!$F$2:$G$65536,2,))</f>
        <v>#REF!</v>
      </c>
      <c r="H198" s="120" t="e">
        <f>IF(ISNUMBER(W198),W198,VLOOKUP(CONCATENATE($B198,"_",$C198,"_",H$2,"_",$D198,"_",$E198),Database!$F$2:$G$65536,2,))</f>
        <v>#REF!</v>
      </c>
      <c r="I198" s="120" t="e">
        <f>IF(ISNUMBER(X198),X198,VLOOKUP(CONCATENATE($B198,"_",$C198,"_",I$2,"_",$D198,"_",$E198),Database!$F$2:$G$65536,2,))</f>
        <v>#REF!</v>
      </c>
      <c r="J198" s="120" t="e">
        <f>VLOOKUP(CONCATENATE($B198,"_",$C198,"_",J$2,"_",$D198,"_",$E198),Database!$F$2:$G$65536,2,)</f>
        <v>#REF!</v>
      </c>
      <c r="K198" s="118" t="e">
        <f>VLOOKUP(CONCATENATE($B198,"_",$C198,"_",K$2,"_",$D198,"_",$E198),SentData!$F$2:$G$65536,2,)</f>
        <v>#REF!</v>
      </c>
      <c r="L198" s="118" t="e">
        <f>VLOOKUP(CONCATENATE($B198,"_",$C198,"_",L$2,"_",$D198,"_",$E198),SentData!$F$2:$G$65536,2,)</f>
        <v>#REF!</v>
      </c>
      <c r="M198" s="114"/>
      <c r="N198" s="115" t="str">
        <f t="shared" si="49"/>
        <v>!!</v>
      </c>
      <c r="O198" s="115" t="str">
        <f t="shared" si="50"/>
        <v>!!</v>
      </c>
      <c r="P198" s="115" t="str">
        <f t="shared" si="51"/>
        <v>!!</v>
      </c>
      <c r="Q198" s="115" t="str">
        <f t="shared" si="52"/>
        <v>!!</v>
      </c>
      <c r="R198" s="115" t="str">
        <f t="shared" si="53"/>
        <v>!!</v>
      </c>
      <c r="S198" s="115" t="str">
        <f t="shared" si="54"/>
        <v>!!</v>
      </c>
      <c r="T198" s="114"/>
    </row>
    <row r="199" spans="1:24" x14ac:dyDescent="0.2">
      <c r="A199" s="112" t="s">
        <v>705</v>
      </c>
      <c r="B199" s="112" t="e">
        <f>#REF!</f>
        <v>#REF!</v>
      </c>
      <c r="C199" s="112" t="s">
        <v>708</v>
      </c>
      <c r="D199" s="112" t="s">
        <v>706</v>
      </c>
      <c r="E199" s="113">
        <v>7</v>
      </c>
      <c r="F199" s="120" t="e">
        <f>IF(ISNUMBER(U199),U199,VLOOKUP(CONCATENATE($B199,"_",$C199,"_",F$2,"_",$D199,"_",$E199),Database!$F$2:$G$65536,2,))</f>
        <v>#REF!</v>
      </c>
      <c r="G199" s="120" t="e">
        <f>IF(ISNUMBER(V199),V199,VLOOKUP(CONCATENATE($B199,"_",$C199,"_",G$2,"_",$D199,"_",$E199),Database!$F$2:$G$65536,2,))</f>
        <v>#REF!</v>
      </c>
      <c r="H199" s="120" t="e">
        <f>IF(ISNUMBER(W199),W199,VLOOKUP(CONCATENATE($B199,"_",$C199,"_",H$2,"_",$D199,"_",$E199),Database!$F$2:$G$65536,2,))</f>
        <v>#REF!</v>
      </c>
      <c r="I199" s="120" t="e">
        <f>IF(ISNUMBER(X199),X199,VLOOKUP(CONCATENATE($B199,"_",$C199,"_",I$2,"_",$D199,"_",$E199),Database!$F$2:$G$65536,2,))</f>
        <v>#REF!</v>
      </c>
      <c r="J199" s="120" t="e">
        <f>VLOOKUP(CONCATENATE($B199,"_",$C199,"_",J$2,"_",$D199,"_",$E199),Database!$F$2:$G$65536,2,)</f>
        <v>#REF!</v>
      </c>
      <c r="K199" s="118" t="e">
        <f>VLOOKUP(CONCATENATE($B199,"_",$C199,"_",K$2,"_",$D199,"_",$E199),SentData!$F$2:$G$65536,2,)</f>
        <v>#REF!</v>
      </c>
      <c r="L199" s="118" t="e">
        <f>VLOOKUP(CONCATENATE($B199,"_",$C199,"_",L$2,"_",$D199,"_",$E199),SentData!$F$2:$G$65536,2,)</f>
        <v>#REF!</v>
      </c>
      <c r="M199" s="114"/>
      <c r="N199" s="115" t="str">
        <f t="shared" si="49"/>
        <v>!!</v>
      </c>
      <c r="O199" s="115" t="str">
        <f t="shared" si="50"/>
        <v>!!</v>
      </c>
      <c r="P199" s="115" t="str">
        <f t="shared" si="51"/>
        <v>!!</v>
      </c>
      <c r="Q199" s="115" t="str">
        <f t="shared" si="52"/>
        <v>!!</v>
      </c>
      <c r="R199" s="115" t="str">
        <f t="shared" si="53"/>
        <v>!!</v>
      </c>
      <c r="S199" s="115" t="str">
        <f t="shared" si="54"/>
        <v>!!</v>
      </c>
      <c r="T199" s="114"/>
    </row>
    <row r="200" spans="1:24" ht="12.5" x14ac:dyDescent="0.25">
      <c r="A200" s="153" t="s">
        <v>707</v>
      </c>
      <c r="B200" s="153" t="e">
        <f>#REF!</f>
        <v>#REF!</v>
      </c>
      <c r="C200" s="153" t="s">
        <v>708</v>
      </c>
      <c r="D200" s="153" t="s">
        <v>131</v>
      </c>
      <c r="E200" s="154">
        <v>7</v>
      </c>
      <c r="F200" s="155" t="e">
        <f>IF(ISNUMBER(U200),U200,VLOOKUP(CONCATENATE($B200,"_",$C200,"_",F$2,"_","1000 NAC","_",$E200),Database!$F$2:$G$65536,2,)/VLOOKUP(CONCATENATE($B200,"_",$C200,"_",F$2,"_",$D200,"_",$E200),Database!$F$2:$G$65536,2,))</f>
        <v>#REF!</v>
      </c>
      <c r="G200" s="155" t="e">
        <f>IF(ISNUMBER(V200),V200,VLOOKUP(CONCATENATE($B200,"_",$C200,"_",G$2,"_","1000 NAC","_",$E200),Database!$F$2:$G$65536,2,)/VLOOKUP(CONCATENATE($B200,"_",$C200,"_",G$2,"_",$D200,"_",$E200),Database!$F$2:$G$65536,2,))</f>
        <v>#REF!</v>
      </c>
      <c r="H200" s="155" t="e">
        <f>IF(ISNUMBER(W200),W200,VLOOKUP(CONCATENATE($B200,"_",$C200,"_",H$2,"_","1000 NAC","_",$E200),Database!$F$2:$G$65536,2,)/VLOOKUP(CONCATENATE($B200,"_",$C200,"_",H$2,"_",$D200,"_",$E200),Database!$F$2:$G$65536,2,))</f>
        <v>#REF!</v>
      </c>
      <c r="I200" s="155" t="e">
        <f>IF(ISNUMBER(X200),X200,VLOOKUP(CONCATENATE($B200,"_",$C200,"_",I$2,"_","1000 NAC","_",$E200),Database!$F$2:$G$65536,2,)/VLOOKUP(CONCATENATE($B200,"_",$C200,"_",I$2,"_",$D200,"_",$E200),Database!$F$2:$G$65536,2,))</f>
        <v>#REF!</v>
      </c>
      <c r="J200" s="155" t="e">
        <f>VLOOKUP(CONCATENATE($B200,"_",$C200,"_",J$2,"_","1000 NAC","_",$E200),Database!$F$2:$G$65536,2,)/VLOOKUP(CONCATENATE($B200,"_",$C200,"_",J$2,"_",$D200,"_",$E200),Database!$F$2:$G$65536,2,)</f>
        <v>#REF!</v>
      </c>
      <c r="K200" s="156" t="e">
        <f>VLOOKUP(CONCATENATE($B200,"_",$C200,"_",K$2,"_","1000 NAC","_",$E200),SentData!$F$2:$G$65536,2,)/VLOOKUP(CONCATENATE($B200,"_",$C200,"_",K$2,"_",$D200,"_",$E200),SentData!$F$2:$G$65536,2,)</f>
        <v>#REF!</v>
      </c>
      <c r="L200" s="156" t="e">
        <f>VLOOKUP(CONCATENATE($B200,"_",$C200,"_",L$2,"_","1000 NAC","_",$E200),SentData!$F$2:$G$65536,2,)/VLOOKUP(CONCATENATE($B200,"_",$C200,"_",L$2,"_",$D200,"_",$E200),SentData!$F$2:$G$65536,2,)</f>
        <v>#REF!</v>
      </c>
      <c r="M200" s="157"/>
      <c r="N200" s="158" t="str">
        <f t="shared" si="49"/>
        <v>!!</v>
      </c>
      <c r="O200" s="158" t="str">
        <f t="shared" si="50"/>
        <v>!!</v>
      </c>
      <c r="P200" s="158" t="str">
        <f t="shared" si="51"/>
        <v>!!</v>
      </c>
      <c r="Q200" s="158" t="str">
        <f t="shared" si="52"/>
        <v>!!</v>
      </c>
      <c r="R200" s="158" t="str">
        <f t="shared" si="53"/>
        <v>!!</v>
      </c>
      <c r="S200" s="158" t="str">
        <f t="shared" si="54"/>
        <v>!!</v>
      </c>
      <c r="T200" s="157"/>
      <c r="U200" s="161" t="str">
        <f>IF(ISNUMBER(U198),IF(ISNUMBER(U199),U199/U198,F199/U198),IF(ISNUMBER(U199),U199/F198,""))</f>
        <v/>
      </c>
      <c r="V200" s="161" t="str">
        <f>IF(ISNUMBER(V198),IF(ISNUMBER(V199),V199/V198,G199/V198),IF(ISNUMBER(V199),V199/G198,""))</f>
        <v/>
      </c>
      <c r="W200" s="161" t="str">
        <f>IF(ISNUMBER(W198),IF(ISNUMBER(W199),W199/W198,H199/W198),IF(ISNUMBER(W199),W199/H198,""))</f>
        <v/>
      </c>
      <c r="X200" s="161" t="str">
        <f>IF(ISNUMBER(X198),IF(ISNUMBER(X199),X199/X198,I199/X198),IF(ISNUMBER(X199),X199/I198,""))</f>
        <v/>
      </c>
    </row>
    <row r="201" spans="1:24" x14ac:dyDescent="0.2">
      <c r="A201" s="112" t="s">
        <v>703</v>
      </c>
      <c r="B201" s="112" t="e">
        <f>#REF!</f>
        <v>#REF!</v>
      </c>
      <c r="C201" s="112" t="s">
        <v>704</v>
      </c>
      <c r="D201" s="112" t="s">
        <v>131</v>
      </c>
      <c r="E201" s="113" t="s">
        <v>680</v>
      </c>
      <c r="F201" s="120" t="e">
        <f>IF(ISNUMBER(U201),U201,VLOOKUP(CONCATENATE($B201,"_",$C201,"_",F$2,"_",$D201,"_",$E201),Database!$F$2:$G$65536,2,))</f>
        <v>#REF!</v>
      </c>
      <c r="G201" s="120" t="e">
        <f>IF(ISNUMBER(V201),V201,VLOOKUP(CONCATENATE($B201,"_",$C201,"_",G$2,"_",$D201,"_",$E201),Database!$F$2:$G$65536,2,))</f>
        <v>#REF!</v>
      </c>
      <c r="H201" s="120" t="e">
        <f>IF(ISNUMBER(W201),W201,VLOOKUP(CONCATENATE($B201,"_",$C201,"_",H$2,"_",$D201,"_",$E201),Database!$F$2:$G$65536,2,))</f>
        <v>#REF!</v>
      </c>
      <c r="I201" s="120" t="e">
        <f>IF(ISNUMBER(X201),X201,VLOOKUP(CONCATENATE($B201,"_",$C201,"_",I$2,"_",$D201,"_",$E201),Database!$F$2:$G$65536,2,))</f>
        <v>#REF!</v>
      </c>
      <c r="J201" s="120" t="e">
        <f>VLOOKUP(CONCATENATE($B201,"_",$C201,"_",J$2,"_",$D201,"_",$E201),Database!$F$2:$G$65536,2,)</f>
        <v>#REF!</v>
      </c>
      <c r="K201" s="118" t="e">
        <f>VLOOKUP(CONCATENATE($B201,"_",$C201,"_",K$2,"_",$D201,"_",$E201),SentData!$F$2:$G$65536,2,)</f>
        <v>#REF!</v>
      </c>
      <c r="L201" s="118" t="e">
        <f>VLOOKUP(CONCATENATE($B201,"_",$C201,"_",L$2,"_",$D201,"_",$E201),SentData!$F$2:$G$65536,2,)</f>
        <v>#REF!</v>
      </c>
      <c r="M201" s="114"/>
      <c r="N201" s="115" t="str">
        <f t="shared" si="49"/>
        <v>!!</v>
      </c>
      <c r="O201" s="115" t="str">
        <f t="shared" si="50"/>
        <v>!!</v>
      </c>
      <c r="P201" s="115" t="str">
        <f t="shared" si="51"/>
        <v>!!</v>
      </c>
      <c r="Q201" s="115" t="str">
        <f t="shared" si="52"/>
        <v>!!</v>
      </c>
      <c r="R201" s="115" t="str">
        <f t="shared" si="53"/>
        <v>!!</v>
      </c>
      <c r="S201" s="115" t="str">
        <f t="shared" si="54"/>
        <v>!!</v>
      </c>
      <c r="T201" s="114"/>
    </row>
    <row r="202" spans="1:24" x14ac:dyDescent="0.2">
      <c r="A202" s="112" t="s">
        <v>705</v>
      </c>
      <c r="B202" s="112" t="e">
        <f>#REF!</f>
        <v>#REF!</v>
      </c>
      <c r="C202" s="112" t="s">
        <v>704</v>
      </c>
      <c r="D202" s="112" t="s">
        <v>706</v>
      </c>
      <c r="E202" s="113" t="s">
        <v>680</v>
      </c>
      <c r="F202" s="120" t="e">
        <f>IF(ISNUMBER(U202),U202,VLOOKUP(CONCATENATE($B202,"_",$C202,"_",F$2,"_",$D202,"_",$E202),Database!$F$2:$G$65536,2,))</f>
        <v>#REF!</v>
      </c>
      <c r="G202" s="120" t="e">
        <f>IF(ISNUMBER(V202),V202,VLOOKUP(CONCATENATE($B202,"_",$C202,"_",G$2,"_",$D202,"_",$E202),Database!$F$2:$G$65536,2,))</f>
        <v>#REF!</v>
      </c>
      <c r="H202" s="120" t="e">
        <f>IF(ISNUMBER(W202),W202,VLOOKUP(CONCATENATE($B202,"_",$C202,"_",H$2,"_",$D202,"_",$E202),Database!$F$2:$G$65536,2,))</f>
        <v>#REF!</v>
      </c>
      <c r="I202" s="120" t="e">
        <f>IF(ISNUMBER(X202),X202,VLOOKUP(CONCATENATE($B202,"_",$C202,"_",I$2,"_",$D202,"_",$E202),Database!$F$2:$G$65536,2,))</f>
        <v>#REF!</v>
      </c>
      <c r="J202" s="120" t="e">
        <f>VLOOKUP(CONCATENATE($B202,"_",$C202,"_",J$2,"_",$D202,"_",$E202),Database!$F$2:$G$65536,2,)</f>
        <v>#REF!</v>
      </c>
      <c r="K202" s="118" t="e">
        <f>VLOOKUP(CONCATENATE($B202,"_",$C202,"_",K$2,"_",$D202,"_",$E202),SentData!$F$2:$G$65536,2,)</f>
        <v>#REF!</v>
      </c>
      <c r="L202" s="118" t="e">
        <f>VLOOKUP(CONCATENATE($B202,"_",$C202,"_",L$2,"_",$D202,"_",$E202),SentData!$F$2:$G$65536,2,)</f>
        <v>#REF!</v>
      </c>
      <c r="M202" s="114"/>
      <c r="N202" s="115" t="str">
        <f t="shared" si="49"/>
        <v>!!</v>
      </c>
      <c r="O202" s="115" t="str">
        <f t="shared" si="50"/>
        <v>!!</v>
      </c>
      <c r="P202" s="115" t="str">
        <f t="shared" si="51"/>
        <v>!!</v>
      </c>
      <c r="Q202" s="115" t="str">
        <f t="shared" si="52"/>
        <v>!!</v>
      </c>
      <c r="R202" s="115" t="str">
        <f t="shared" si="53"/>
        <v>!!</v>
      </c>
      <c r="S202" s="115" t="str">
        <f t="shared" si="54"/>
        <v>!!</v>
      </c>
      <c r="T202" s="114"/>
    </row>
    <row r="203" spans="1:24" ht="12.5" x14ac:dyDescent="0.25">
      <c r="A203" s="153" t="s">
        <v>707</v>
      </c>
      <c r="B203" s="153" t="e">
        <f>#REF!</f>
        <v>#REF!</v>
      </c>
      <c r="C203" s="153" t="s">
        <v>704</v>
      </c>
      <c r="D203" s="153" t="s">
        <v>131</v>
      </c>
      <c r="E203" s="154" t="s">
        <v>680</v>
      </c>
      <c r="F203" s="155" t="e">
        <f>IF(ISNUMBER(U203),U203,VLOOKUP(CONCATENATE($B203,"_",$C203,"_",F$2,"_","1000 NAC","_",$E203),Database!$F$2:$G$65536,2,)/VLOOKUP(CONCATENATE($B203,"_",$C203,"_",F$2,"_",$D203,"_",$E203),Database!$F$2:$G$65536,2,))</f>
        <v>#REF!</v>
      </c>
      <c r="G203" s="155" t="e">
        <f>IF(ISNUMBER(V203),V203,VLOOKUP(CONCATENATE($B203,"_",$C203,"_",G$2,"_","1000 NAC","_",$E203),Database!$F$2:$G$65536,2,)/VLOOKUP(CONCATENATE($B203,"_",$C203,"_",G$2,"_",$D203,"_",$E203),Database!$F$2:$G$65536,2,))</f>
        <v>#REF!</v>
      </c>
      <c r="H203" s="155" t="e">
        <f>IF(ISNUMBER(W203),W203,VLOOKUP(CONCATENATE($B203,"_",$C203,"_",H$2,"_","1000 NAC","_",$E203),Database!$F$2:$G$65536,2,)/VLOOKUP(CONCATENATE($B203,"_",$C203,"_",H$2,"_",$D203,"_",$E203),Database!$F$2:$G$65536,2,))</f>
        <v>#REF!</v>
      </c>
      <c r="I203" s="155" t="e">
        <f>IF(ISNUMBER(X203),X203,VLOOKUP(CONCATENATE($B203,"_",$C203,"_",I$2,"_","1000 NAC","_",$E203),Database!$F$2:$G$65536,2,)/VLOOKUP(CONCATENATE($B203,"_",$C203,"_",I$2,"_",$D203,"_",$E203),Database!$F$2:$G$65536,2,))</f>
        <v>#REF!</v>
      </c>
      <c r="J203" s="155" t="e">
        <f>VLOOKUP(CONCATENATE($B203,"_",$C203,"_",J$2,"_","1000 NAC","_",$E203),Database!$F$2:$G$65536,2,)/VLOOKUP(CONCATENATE($B203,"_",$C203,"_",J$2,"_",$D203,"_",$E203),Database!$F$2:$G$65536,2,)</f>
        <v>#REF!</v>
      </c>
      <c r="K203" s="156" t="e">
        <f>VLOOKUP(CONCATENATE($B203,"_",$C203,"_",K$2,"_","1000 NAC","_",$E203),SentData!$F$2:$G$65536,2,)/VLOOKUP(CONCATENATE($B203,"_",$C203,"_",K$2,"_",$D203,"_",$E203),SentData!$F$2:$G$65536,2,)</f>
        <v>#REF!</v>
      </c>
      <c r="L203" s="156" t="e">
        <f>VLOOKUP(CONCATENATE($B203,"_",$C203,"_",L$2,"_","1000 NAC","_",$E203),SentData!$F$2:$G$65536,2,)/VLOOKUP(CONCATENATE($B203,"_",$C203,"_",L$2,"_",$D203,"_",$E203),SentData!$F$2:$G$65536,2,)</f>
        <v>#REF!</v>
      </c>
      <c r="M203" s="157"/>
      <c r="N203" s="158" t="str">
        <f t="shared" si="49"/>
        <v>!!</v>
      </c>
      <c r="O203" s="158" t="str">
        <f t="shared" si="50"/>
        <v>!!</v>
      </c>
      <c r="P203" s="158" t="str">
        <f t="shared" si="51"/>
        <v>!!</v>
      </c>
      <c r="Q203" s="158" t="str">
        <f t="shared" si="52"/>
        <v>!!</v>
      </c>
      <c r="R203" s="158" t="str">
        <f t="shared" si="53"/>
        <v>!!</v>
      </c>
      <c r="S203" s="158" t="str">
        <f t="shared" si="54"/>
        <v>!!</v>
      </c>
      <c r="T203" s="157"/>
      <c r="U203" s="161" t="str">
        <f>IF(ISNUMBER(U201),IF(ISNUMBER(U202),U202/U201,F202/U201),IF(ISNUMBER(U202),U202/F201,""))</f>
        <v/>
      </c>
      <c r="V203" s="161" t="str">
        <f>IF(ISNUMBER(V201),IF(ISNUMBER(V202),V202/V201,G202/V201),IF(ISNUMBER(V202),V202/G201,""))</f>
        <v/>
      </c>
      <c r="W203" s="161" t="str">
        <f>IF(ISNUMBER(W201),IF(ISNUMBER(W202),W202/W201,H202/W201),IF(ISNUMBER(W202),W202/H201,""))</f>
        <v/>
      </c>
      <c r="X203" s="161" t="str">
        <f>IF(ISNUMBER(X201),IF(ISNUMBER(X202),X202/X201,I202/X201),IF(ISNUMBER(X202),X202/I201,""))</f>
        <v/>
      </c>
    </row>
    <row r="204" spans="1:24" x14ac:dyDescent="0.2">
      <c r="A204" s="112" t="s">
        <v>703</v>
      </c>
      <c r="B204" s="112" t="e">
        <f>#REF!</f>
        <v>#REF!</v>
      </c>
      <c r="C204" s="112" t="s">
        <v>708</v>
      </c>
      <c r="D204" s="112" t="s">
        <v>131</v>
      </c>
      <c r="E204" s="113" t="s">
        <v>680</v>
      </c>
      <c r="F204" s="120" t="e">
        <f>IF(ISNUMBER(U204),U204,VLOOKUP(CONCATENATE($B204,"_",$C204,"_",F$2,"_",$D204,"_",$E204),Database!$F$2:$G$65536,2,))</f>
        <v>#REF!</v>
      </c>
      <c r="G204" s="120" t="e">
        <f>IF(ISNUMBER(V204),V204,VLOOKUP(CONCATENATE($B204,"_",$C204,"_",G$2,"_",$D204,"_",$E204),Database!$F$2:$G$65536,2,))</f>
        <v>#REF!</v>
      </c>
      <c r="H204" s="120" t="e">
        <f>IF(ISNUMBER(W204),W204,VLOOKUP(CONCATENATE($B204,"_",$C204,"_",H$2,"_",$D204,"_",$E204),Database!$F$2:$G$65536,2,))</f>
        <v>#REF!</v>
      </c>
      <c r="I204" s="120" t="e">
        <f>IF(ISNUMBER(X204),X204,VLOOKUP(CONCATENATE($B204,"_",$C204,"_",I$2,"_",$D204,"_",$E204),Database!$F$2:$G$65536,2,))</f>
        <v>#REF!</v>
      </c>
      <c r="J204" s="120" t="e">
        <f>VLOOKUP(CONCATENATE($B204,"_",$C204,"_",J$2,"_",$D204,"_",$E204),Database!$F$2:$G$65536,2,)</f>
        <v>#REF!</v>
      </c>
      <c r="K204" s="118" t="e">
        <f>VLOOKUP(CONCATENATE($B204,"_",$C204,"_",K$2,"_",$D204,"_",$E204),SentData!$F$2:$G$65536,2,)</f>
        <v>#REF!</v>
      </c>
      <c r="L204" s="118" t="e">
        <f>VLOOKUP(CONCATENATE($B204,"_",$C204,"_",L$2,"_",$D204,"_",$E204),SentData!$F$2:$G$65536,2,)</f>
        <v>#REF!</v>
      </c>
      <c r="M204" s="114"/>
      <c r="N204" s="115" t="str">
        <f t="shared" si="49"/>
        <v>!!</v>
      </c>
      <c r="O204" s="115" t="str">
        <f t="shared" si="50"/>
        <v>!!</v>
      </c>
      <c r="P204" s="115" t="str">
        <f t="shared" si="51"/>
        <v>!!</v>
      </c>
      <c r="Q204" s="115" t="str">
        <f t="shared" si="52"/>
        <v>!!</v>
      </c>
      <c r="R204" s="115" t="str">
        <f t="shared" si="53"/>
        <v>!!</v>
      </c>
      <c r="S204" s="115" t="str">
        <f t="shared" si="54"/>
        <v>!!</v>
      </c>
      <c r="T204" s="114"/>
    </row>
    <row r="205" spans="1:24" x14ac:dyDescent="0.2">
      <c r="A205" s="112" t="s">
        <v>705</v>
      </c>
      <c r="B205" s="112" t="e">
        <f>#REF!</f>
        <v>#REF!</v>
      </c>
      <c r="C205" s="112" t="s">
        <v>708</v>
      </c>
      <c r="D205" s="112" t="s">
        <v>706</v>
      </c>
      <c r="E205" s="113" t="s">
        <v>680</v>
      </c>
      <c r="F205" s="120" t="e">
        <f>IF(ISNUMBER(U205),U205,VLOOKUP(CONCATENATE($B205,"_",$C205,"_",F$2,"_",$D205,"_",$E205),Database!$F$2:$G$65536,2,))</f>
        <v>#REF!</v>
      </c>
      <c r="G205" s="120" t="e">
        <f>IF(ISNUMBER(V205),V205,VLOOKUP(CONCATENATE($B205,"_",$C205,"_",G$2,"_",$D205,"_",$E205),Database!$F$2:$G$65536,2,))</f>
        <v>#REF!</v>
      </c>
      <c r="H205" s="120" t="e">
        <f>IF(ISNUMBER(W205),W205,VLOOKUP(CONCATENATE($B205,"_",$C205,"_",H$2,"_",$D205,"_",$E205),Database!$F$2:$G$65536,2,))</f>
        <v>#REF!</v>
      </c>
      <c r="I205" s="120" t="e">
        <f>IF(ISNUMBER(X205),X205,VLOOKUP(CONCATENATE($B205,"_",$C205,"_",I$2,"_",$D205,"_",$E205),Database!$F$2:$G$65536,2,))</f>
        <v>#REF!</v>
      </c>
      <c r="J205" s="120" t="e">
        <f>VLOOKUP(CONCATENATE($B205,"_",$C205,"_",J$2,"_",$D205,"_",$E205),Database!$F$2:$G$65536,2,)</f>
        <v>#REF!</v>
      </c>
      <c r="K205" s="118" t="e">
        <f>VLOOKUP(CONCATENATE($B205,"_",$C205,"_",K$2,"_",$D205,"_",$E205),SentData!$F$2:$G$65536,2,)</f>
        <v>#REF!</v>
      </c>
      <c r="L205" s="118" t="e">
        <f>VLOOKUP(CONCATENATE($B205,"_",$C205,"_",L$2,"_",$D205,"_",$E205),SentData!$F$2:$G$65536,2,)</f>
        <v>#REF!</v>
      </c>
      <c r="M205" s="114"/>
      <c r="N205" s="115" t="str">
        <f t="shared" si="49"/>
        <v>!!</v>
      </c>
      <c r="O205" s="115" t="str">
        <f t="shared" si="50"/>
        <v>!!</v>
      </c>
      <c r="P205" s="115" t="str">
        <f t="shared" si="51"/>
        <v>!!</v>
      </c>
      <c r="Q205" s="115" t="str">
        <f t="shared" si="52"/>
        <v>!!</v>
      </c>
      <c r="R205" s="115" t="str">
        <f t="shared" si="53"/>
        <v>!!</v>
      </c>
      <c r="S205" s="115" t="str">
        <f t="shared" si="54"/>
        <v>!!</v>
      </c>
      <c r="T205" s="114"/>
    </row>
    <row r="206" spans="1:24" ht="12.5" x14ac:dyDescent="0.25">
      <c r="A206" s="153" t="s">
        <v>707</v>
      </c>
      <c r="B206" s="153" t="e">
        <f>#REF!</f>
        <v>#REF!</v>
      </c>
      <c r="C206" s="153" t="s">
        <v>708</v>
      </c>
      <c r="D206" s="153" t="s">
        <v>131</v>
      </c>
      <c r="E206" s="154" t="s">
        <v>680</v>
      </c>
      <c r="F206" s="155" t="e">
        <f>IF(ISNUMBER(U206),U206,VLOOKUP(CONCATENATE($B206,"_",$C206,"_",F$2,"_","1000 NAC","_",$E206),Database!$F$2:$G$65536,2,)/VLOOKUP(CONCATENATE($B206,"_",$C206,"_",F$2,"_",$D206,"_",$E206),Database!$F$2:$G$65536,2,))</f>
        <v>#REF!</v>
      </c>
      <c r="G206" s="155" t="e">
        <f>IF(ISNUMBER(V206),V206,VLOOKUP(CONCATENATE($B206,"_",$C206,"_",G$2,"_","1000 NAC","_",$E206),Database!$F$2:$G$65536,2,)/VLOOKUP(CONCATENATE($B206,"_",$C206,"_",G$2,"_",$D206,"_",$E206),Database!$F$2:$G$65536,2,))</f>
        <v>#REF!</v>
      </c>
      <c r="H206" s="155" t="e">
        <f>IF(ISNUMBER(W206),W206,VLOOKUP(CONCATENATE($B206,"_",$C206,"_",H$2,"_","1000 NAC","_",$E206),Database!$F$2:$G$65536,2,)/VLOOKUP(CONCATENATE($B206,"_",$C206,"_",H$2,"_",$D206,"_",$E206),Database!$F$2:$G$65536,2,))</f>
        <v>#REF!</v>
      </c>
      <c r="I206" s="155" t="e">
        <f>IF(ISNUMBER(X206),X206,VLOOKUP(CONCATENATE($B206,"_",$C206,"_",I$2,"_","1000 NAC","_",$E206),Database!$F$2:$G$65536,2,)/VLOOKUP(CONCATENATE($B206,"_",$C206,"_",I$2,"_",$D206,"_",$E206),Database!$F$2:$G$65536,2,))</f>
        <v>#REF!</v>
      </c>
      <c r="J206" s="155" t="e">
        <f>VLOOKUP(CONCATENATE($B206,"_",$C206,"_",J$2,"_","1000 NAC","_",$E206),Database!$F$2:$G$65536,2,)/VLOOKUP(CONCATENATE($B206,"_",$C206,"_",J$2,"_",$D206,"_",$E206),Database!$F$2:$G$65536,2,)</f>
        <v>#REF!</v>
      </c>
      <c r="K206" s="156" t="e">
        <f>VLOOKUP(CONCATENATE($B206,"_",$C206,"_",K$2,"_","1000 NAC","_",$E206),SentData!$F$2:$G$65536,2,)/VLOOKUP(CONCATENATE($B206,"_",$C206,"_",K$2,"_",$D206,"_",$E206),SentData!$F$2:$G$65536,2,)</f>
        <v>#REF!</v>
      </c>
      <c r="L206" s="156" t="e">
        <f>VLOOKUP(CONCATENATE($B206,"_",$C206,"_",L$2,"_","1000 NAC","_",$E206),SentData!$F$2:$G$65536,2,)/VLOOKUP(CONCATENATE($B206,"_",$C206,"_",L$2,"_",$D206,"_",$E206),SentData!$F$2:$G$65536,2,)</f>
        <v>#REF!</v>
      </c>
      <c r="M206" s="157"/>
      <c r="N206" s="158" t="str">
        <f t="shared" si="49"/>
        <v>!!</v>
      </c>
      <c r="O206" s="158" t="str">
        <f t="shared" si="50"/>
        <v>!!</v>
      </c>
      <c r="P206" s="158" t="str">
        <f t="shared" si="51"/>
        <v>!!</v>
      </c>
      <c r="Q206" s="158" t="str">
        <f t="shared" si="52"/>
        <v>!!</v>
      </c>
      <c r="R206" s="158" t="str">
        <f t="shared" si="53"/>
        <v>!!</v>
      </c>
      <c r="S206" s="158" t="str">
        <f t="shared" si="54"/>
        <v>!!</v>
      </c>
      <c r="T206" s="157"/>
      <c r="U206" s="161" t="str">
        <f>IF(ISNUMBER(U204),IF(ISNUMBER(U205),U205/U204,F205/U204),IF(ISNUMBER(U205),U205/F204,""))</f>
        <v/>
      </c>
      <c r="V206" s="161" t="str">
        <f>IF(ISNUMBER(V204),IF(ISNUMBER(V205),V205/V204,G205/V204),IF(ISNUMBER(V205),V205/G204,""))</f>
        <v/>
      </c>
      <c r="W206" s="161" t="str">
        <f>IF(ISNUMBER(W204),IF(ISNUMBER(W205),W205/W204,H205/W204),IF(ISNUMBER(W205),W205/H204,""))</f>
        <v/>
      </c>
      <c r="X206" s="161" t="str">
        <f>IF(ISNUMBER(X204),IF(ISNUMBER(X205),X205/X204,I205/X204),IF(ISNUMBER(X205),X205/I204,""))</f>
        <v/>
      </c>
    </row>
    <row r="207" spans="1:24" x14ac:dyDescent="0.2">
      <c r="A207" s="112" t="s">
        <v>703</v>
      </c>
      <c r="B207" s="112" t="e">
        <f>#REF!</f>
        <v>#REF!</v>
      </c>
      <c r="C207" s="112" t="s">
        <v>704</v>
      </c>
      <c r="D207" s="112" t="s">
        <v>131</v>
      </c>
      <c r="E207" s="113" t="s">
        <v>681</v>
      </c>
      <c r="F207" s="120" t="e">
        <f>IF(ISNUMBER(U207),U207,VLOOKUP(CONCATENATE($B207,"_",$C207,"_",F$2,"_",$D207,"_",$E207),Database!$F$2:$G$65536,2,))</f>
        <v>#REF!</v>
      </c>
      <c r="G207" s="120" t="e">
        <f>IF(ISNUMBER(V207),V207,VLOOKUP(CONCATENATE($B207,"_",$C207,"_",G$2,"_",$D207,"_",$E207),Database!$F$2:$G$65536,2,))</f>
        <v>#REF!</v>
      </c>
      <c r="H207" s="120" t="e">
        <f>IF(ISNUMBER(W207),W207,VLOOKUP(CONCATENATE($B207,"_",$C207,"_",H$2,"_",$D207,"_",$E207),Database!$F$2:$G$65536,2,))</f>
        <v>#REF!</v>
      </c>
      <c r="I207" s="120" t="e">
        <f>IF(ISNUMBER(X207),X207,VLOOKUP(CONCATENATE($B207,"_",$C207,"_",I$2,"_",$D207,"_",$E207),Database!$F$2:$G$65536,2,))</f>
        <v>#REF!</v>
      </c>
      <c r="J207" s="120" t="e">
        <f>VLOOKUP(CONCATENATE($B207,"_",$C207,"_",J$2,"_",$D207,"_",$E207),Database!$F$2:$G$65536,2,)</f>
        <v>#REF!</v>
      </c>
      <c r="K207" s="118" t="e">
        <f>VLOOKUP(CONCATENATE($B207,"_",$C207,"_",K$2,"_",$D207,"_",$E207),SentData!$F$2:$G$65536,2,)</f>
        <v>#REF!</v>
      </c>
      <c r="L207" s="118" t="e">
        <f>VLOOKUP(CONCATENATE($B207,"_",$C207,"_",L$2,"_",$D207,"_",$E207),SentData!$F$2:$G$65536,2,)</f>
        <v>#REF!</v>
      </c>
      <c r="M207" s="114"/>
      <c r="N207" s="115" t="str">
        <f t="shared" si="49"/>
        <v>!!</v>
      </c>
      <c r="O207" s="115" t="str">
        <f t="shared" si="50"/>
        <v>!!</v>
      </c>
      <c r="P207" s="115" t="str">
        <f t="shared" si="51"/>
        <v>!!</v>
      </c>
      <c r="Q207" s="115" t="str">
        <f t="shared" si="52"/>
        <v>!!</v>
      </c>
      <c r="R207" s="115" t="str">
        <f t="shared" si="53"/>
        <v>!!</v>
      </c>
      <c r="S207" s="115" t="str">
        <f t="shared" si="54"/>
        <v>!!</v>
      </c>
      <c r="T207" s="114"/>
    </row>
    <row r="208" spans="1:24" x14ac:dyDescent="0.2">
      <c r="A208" s="112" t="s">
        <v>705</v>
      </c>
      <c r="B208" s="112" t="e">
        <f>#REF!</f>
        <v>#REF!</v>
      </c>
      <c r="C208" s="112" t="s">
        <v>704</v>
      </c>
      <c r="D208" s="112" t="s">
        <v>706</v>
      </c>
      <c r="E208" s="113" t="s">
        <v>681</v>
      </c>
      <c r="F208" s="120" t="e">
        <f>IF(ISNUMBER(U208),U208,VLOOKUP(CONCATENATE($B208,"_",$C208,"_",F$2,"_",$D208,"_",$E208),Database!$F$2:$G$65536,2,))</f>
        <v>#REF!</v>
      </c>
      <c r="G208" s="120" t="e">
        <f>IF(ISNUMBER(V208),V208,VLOOKUP(CONCATENATE($B208,"_",$C208,"_",G$2,"_",$D208,"_",$E208),Database!$F$2:$G$65536,2,))</f>
        <v>#REF!</v>
      </c>
      <c r="H208" s="120" t="e">
        <f>IF(ISNUMBER(W208),W208,VLOOKUP(CONCATENATE($B208,"_",$C208,"_",H$2,"_",$D208,"_",$E208),Database!$F$2:$G$65536,2,))</f>
        <v>#REF!</v>
      </c>
      <c r="I208" s="120" t="e">
        <f>IF(ISNUMBER(X208),X208,VLOOKUP(CONCATENATE($B208,"_",$C208,"_",I$2,"_",$D208,"_",$E208),Database!$F$2:$G$65536,2,))</f>
        <v>#REF!</v>
      </c>
      <c r="J208" s="120" t="e">
        <f>VLOOKUP(CONCATENATE($B208,"_",$C208,"_",J$2,"_",$D208,"_",$E208),Database!$F$2:$G$65536,2,)</f>
        <v>#REF!</v>
      </c>
      <c r="K208" s="118" t="e">
        <f>VLOOKUP(CONCATENATE($B208,"_",$C208,"_",K$2,"_",$D208,"_",$E208),SentData!$F$2:$G$65536,2,)</f>
        <v>#REF!</v>
      </c>
      <c r="L208" s="118" t="e">
        <f>VLOOKUP(CONCATENATE($B208,"_",$C208,"_",L$2,"_",$D208,"_",$E208),SentData!$F$2:$G$65536,2,)</f>
        <v>#REF!</v>
      </c>
      <c r="M208" s="114"/>
      <c r="N208" s="115" t="str">
        <f t="shared" si="49"/>
        <v>!!</v>
      </c>
      <c r="O208" s="115" t="str">
        <f t="shared" si="50"/>
        <v>!!</v>
      </c>
      <c r="P208" s="115" t="str">
        <f t="shared" si="51"/>
        <v>!!</v>
      </c>
      <c r="Q208" s="115" t="str">
        <f t="shared" si="52"/>
        <v>!!</v>
      </c>
      <c r="R208" s="115" t="str">
        <f t="shared" si="53"/>
        <v>!!</v>
      </c>
      <c r="S208" s="115" t="str">
        <f t="shared" si="54"/>
        <v>!!</v>
      </c>
      <c r="T208" s="114"/>
    </row>
    <row r="209" spans="1:24" ht="12.5" x14ac:dyDescent="0.25">
      <c r="A209" s="153" t="s">
        <v>707</v>
      </c>
      <c r="B209" s="153" t="e">
        <f>#REF!</f>
        <v>#REF!</v>
      </c>
      <c r="C209" s="153" t="s">
        <v>704</v>
      </c>
      <c r="D209" s="153" t="s">
        <v>131</v>
      </c>
      <c r="E209" s="154" t="s">
        <v>681</v>
      </c>
      <c r="F209" s="155" t="e">
        <f>IF(ISNUMBER(U209),U209,VLOOKUP(CONCATENATE($B209,"_",$C209,"_",F$2,"_","1000 NAC","_",$E209),Database!$F$2:$G$65536,2,)/VLOOKUP(CONCATENATE($B209,"_",$C209,"_",F$2,"_",$D209,"_",$E209),Database!$F$2:$G$65536,2,))</f>
        <v>#REF!</v>
      </c>
      <c r="G209" s="155" t="e">
        <f>IF(ISNUMBER(V209),V209,VLOOKUP(CONCATENATE($B209,"_",$C209,"_",G$2,"_","1000 NAC","_",$E209),Database!$F$2:$G$65536,2,)/VLOOKUP(CONCATENATE($B209,"_",$C209,"_",G$2,"_",$D209,"_",$E209),Database!$F$2:$G$65536,2,))</f>
        <v>#REF!</v>
      </c>
      <c r="H209" s="155" t="e">
        <f>IF(ISNUMBER(W209),W209,VLOOKUP(CONCATENATE($B209,"_",$C209,"_",H$2,"_","1000 NAC","_",$E209),Database!$F$2:$G$65536,2,)/VLOOKUP(CONCATENATE($B209,"_",$C209,"_",H$2,"_",$D209,"_",$E209),Database!$F$2:$G$65536,2,))</f>
        <v>#REF!</v>
      </c>
      <c r="I209" s="155" t="e">
        <f>IF(ISNUMBER(X209),X209,VLOOKUP(CONCATENATE($B209,"_",$C209,"_",I$2,"_","1000 NAC","_",$E209),Database!$F$2:$G$65536,2,)/VLOOKUP(CONCATENATE($B209,"_",$C209,"_",I$2,"_",$D209,"_",$E209),Database!$F$2:$G$65536,2,))</f>
        <v>#REF!</v>
      </c>
      <c r="J209" s="155" t="e">
        <f>VLOOKUP(CONCATENATE($B209,"_",$C209,"_",J$2,"_","1000 NAC","_",$E209),Database!$F$2:$G$65536,2,)/VLOOKUP(CONCATENATE($B209,"_",$C209,"_",J$2,"_",$D209,"_",$E209),Database!$F$2:$G$65536,2,)</f>
        <v>#REF!</v>
      </c>
      <c r="K209" s="156" t="e">
        <f>VLOOKUP(CONCATENATE($B209,"_",$C209,"_",K$2,"_","1000 NAC","_",$E209),SentData!$F$2:$G$65536,2,)/VLOOKUP(CONCATENATE($B209,"_",$C209,"_",K$2,"_",$D209,"_",$E209),SentData!$F$2:$G$65536,2,)</f>
        <v>#REF!</v>
      </c>
      <c r="L209" s="156" t="e">
        <f>VLOOKUP(CONCATENATE($B209,"_",$C209,"_",L$2,"_","1000 NAC","_",$E209),SentData!$F$2:$G$65536,2,)/VLOOKUP(CONCATENATE($B209,"_",$C209,"_",L$2,"_",$D209,"_",$E209),SentData!$F$2:$G$65536,2,)</f>
        <v>#REF!</v>
      </c>
      <c r="M209" s="157"/>
      <c r="N209" s="158" t="str">
        <f t="shared" si="49"/>
        <v>!!</v>
      </c>
      <c r="O209" s="158" t="str">
        <f t="shared" si="50"/>
        <v>!!</v>
      </c>
      <c r="P209" s="158" t="str">
        <f t="shared" si="51"/>
        <v>!!</v>
      </c>
      <c r="Q209" s="158" t="str">
        <f t="shared" si="52"/>
        <v>!!</v>
      </c>
      <c r="R209" s="158" t="str">
        <f t="shared" si="53"/>
        <v>!!</v>
      </c>
      <c r="S209" s="158" t="str">
        <f t="shared" si="54"/>
        <v>!!</v>
      </c>
      <c r="T209" s="157"/>
      <c r="U209" s="161" t="str">
        <f>IF(ISNUMBER(U207),IF(ISNUMBER(U208),U208/U207,F208/U207),IF(ISNUMBER(U208),U208/F207,""))</f>
        <v/>
      </c>
      <c r="V209" s="161" t="str">
        <f>IF(ISNUMBER(V207),IF(ISNUMBER(V208),V208/V207,G208/V207),IF(ISNUMBER(V208),V208/G207,""))</f>
        <v/>
      </c>
      <c r="W209" s="161" t="str">
        <f>IF(ISNUMBER(W207),IF(ISNUMBER(W208),W208/W207,H208/W207),IF(ISNUMBER(W208),W208/H207,""))</f>
        <v/>
      </c>
      <c r="X209" s="161" t="str">
        <f>IF(ISNUMBER(X207),IF(ISNUMBER(X208),X208/X207,I208/X207),IF(ISNUMBER(X208),X208/I207,""))</f>
        <v/>
      </c>
    </row>
    <row r="210" spans="1:24" x14ac:dyDescent="0.2">
      <c r="A210" s="112" t="s">
        <v>703</v>
      </c>
      <c r="B210" s="112" t="e">
        <f>#REF!</f>
        <v>#REF!</v>
      </c>
      <c r="C210" s="112" t="s">
        <v>708</v>
      </c>
      <c r="D210" s="112" t="s">
        <v>131</v>
      </c>
      <c r="E210" s="113" t="s">
        <v>681</v>
      </c>
      <c r="F210" s="120" t="e">
        <f>IF(ISNUMBER(U210),U210,VLOOKUP(CONCATENATE($B210,"_",$C210,"_",F$2,"_",$D210,"_",$E210),Database!$F$2:$G$65536,2,))</f>
        <v>#REF!</v>
      </c>
      <c r="G210" s="120" t="e">
        <f>IF(ISNUMBER(V210),V210,VLOOKUP(CONCATENATE($B210,"_",$C210,"_",G$2,"_",$D210,"_",$E210),Database!$F$2:$G$65536,2,))</f>
        <v>#REF!</v>
      </c>
      <c r="H210" s="120" t="e">
        <f>IF(ISNUMBER(W210),W210,VLOOKUP(CONCATENATE($B210,"_",$C210,"_",H$2,"_",$D210,"_",$E210),Database!$F$2:$G$65536,2,))</f>
        <v>#REF!</v>
      </c>
      <c r="I210" s="120" t="e">
        <f>IF(ISNUMBER(X210),X210,VLOOKUP(CONCATENATE($B210,"_",$C210,"_",I$2,"_",$D210,"_",$E210),Database!$F$2:$G$65536,2,))</f>
        <v>#REF!</v>
      </c>
      <c r="J210" s="120" t="e">
        <f>VLOOKUP(CONCATENATE($B210,"_",$C210,"_",J$2,"_",$D210,"_",$E210),Database!$F$2:$G$65536,2,)</f>
        <v>#REF!</v>
      </c>
      <c r="K210" s="118" t="e">
        <f>VLOOKUP(CONCATENATE($B210,"_",$C210,"_",K$2,"_",$D210,"_",$E210),SentData!$F$2:$G$65536,2,)</f>
        <v>#REF!</v>
      </c>
      <c r="L210" s="118" t="e">
        <f>VLOOKUP(CONCATENATE($B210,"_",$C210,"_",L$2,"_",$D210,"_",$E210),SentData!$F$2:$G$65536,2,)</f>
        <v>#REF!</v>
      </c>
      <c r="M210" s="114"/>
      <c r="N210" s="115" t="str">
        <f t="shared" si="49"/>
        <v>!!</v>
      </c>
      <c r="O210" s="115" t="str">
        <f t="shared" si="50"/>
        <v>!!</v>
      </c>
      <c r="P210" s="115" t="str">
        <f t="shared" si="51"/>
        <v>!!</v>
      </c>
      <c r="Q210" s="115" t="str">
        <f t="shared" si="52"/>
        <v>!!</v>
      </c>
      <c r="R210" s="115" t="str">
        <f t="shared" si="53"/>
        <v>!!</v>
      </c>
      <c r="S210" s="115" t="str">
        <f t="shared" si="54"/>
        <v>!!</v>
      </c>
      <c r="T210" s="114"/>
    </row>
    <row r="211" spans="1:24" x14ac:dyDescent="0.2">
      <c r="A211" s="112" t="s">
        <v>705</v>
      </c>
      <c r="B211" s="112" t="e">
        <f>#REF!</f>
        <v>#REF!</v>
      </c>
      <c r="C211" s="112" t="s">
        <v>708</v>
      </c>
      <c r="D211" s="112" t="s">
        <v>706</v>
      </c>
      <c r="E211" s="113" t="s">
        <v>681</v>
      </c>
      <c r="F211" s="120" t="e">
        <f>IF(ISNUMBER(U211),U211,VLOOKUP(CONCATENATE($B211,"_",$C211,"_",F$2,"_",$D211,"_",$E211),Database!$F$2:$G$65536,2,))</f>
        <v>#REF!</v>
      </c>
      <c r="G211" s="120" t="e">
        <f>IF(ISNUMBER(V211),V211,VLOOKUP(CONCATENATE($B211,"_",$C211,"_",G$2,"_",$D211,"_",$E211),Database!$F$2:$G$65536,2,))</f>
        <v>#REF!</v>
      </c>
      <c r="H211" s="120" t="e">
        <f>IF(ISNUMBER(W211),W211,VLOOKUP(CONCATENATE($B211,"_",$C211,"_",H$2,"_",$D211,"_",$E211),Database!$F$2:$G$65536,2,))</f>
        <v>#REF!</v>
      </c>
      <c r="I211" s="120" t="e">
        <f>IF(ISNUMBER(X211),X211,VLOOKUP(CONCATENATE($B211,"_",$C211,"_",I$2,"_",$D211,"_",$E211),Database!$F$2:$G$65536,2,))</f>
        <v>#REF!</v>
      </c>
      <c r="J211" s="120" t="e">
        <f>VLOOKUP(CONCATENATE($B211,"_",$C211,"_",J$2,"_",$D211,"_",$E211),Database!$F$2:$G$65536,2,)</f>
        <v>#REF!</v>
      </c>
      <c r="K211" s="118" t="e">
        <f>VLOOKUP(CONCATENATE($B211,"_",$C211,"_",K$2,"_",$D211,"_",$E211),SentData!$F$2:$G$65536,2,)</f>
        <v>#REF!</v>
      </c>
      <c r="L211" s="118" t="e">
        <f>VLOOKUP(CONCATENATE($B211,"_",$C211,"_",L$2,"_",$D211,"_",$E211),SentData!$F$2:$G$65536,2,)</f>
        <v>#REF!</v>
      </c>
      <c r="M211" s="114"/>
      <c r="N211" s="115" t="str">
        <f t="shared" si="49"/>
        <v>!!</v>
      </c>
      <c r="O211" s="115" t="str">
        <f t="shared" si="50"/>
        <v>!!</v>
      </c>
      <c r="P211" s="115" t="str">
        <f t="shared" si="51"/>
        <v>!!</v>
      </c>
      <c r="Q211" s="115" t="str">
        <f t="shared" si="52"/>
        <v>!!</v>
      </c>
      <c r="R211" s="115" t="str">
        <f t="shared" si="53"/>
        <v>!!</v>
      </c>
      <c r="S211" s="115" t="str">
        <f t="shared" si="54"/>
        <v>!!</v>
      </c>
      <c r="T211" s="114"/>
    </row>
    <row r="212" spans="1:24" ht="12.5" x14ac:dyDescent="0.25">
      <c r="A212" s="153" t="s">
        <v>707</v>
      </c>
      <c r="B212" s="153" t="e">
        <f>#REF!</f>
        <v>#REF!</v>
      </c>
      <c r="C212" s="153" t="s">
        <v>708</v>
      </c>
      <c r="D212" s="153" t="s">
        <v>131</v>
      </c>
      <c r="E212" s="154" t="s">
        <v>681</v>
      </c>
      <c r="F212" s="155" t="e">
        <f>IF(ISNUMBER(U212),U212,VLOOKUP(CONCATENATE($B212,"_",$C212,"_",F$2,"_","1000 NAC","_",$E212),Database!$F$2:$G$65536,2,)/VLOOKUP(CONCATENATE($B212,"_",$C212,"_",F$2,"_",$D212,"_",$E212),Database!$F$2:$G$65536,2,))</f>
        <v>#REF!</v>
      </c>
      <c r="G212" s="155" t="e">
        <f>IF(ISNUMBER(V212),V212,VLOOKUP(CONCATENATE($B212,"_",$C212,"_",G$2,"_","1000 NAC","_",$E212),Database!$F$2:$G$65536,2,)/VLOOKUP(CONCATENATE($B212,"_",$C212,"_",G$2,"_",$D212,"_",$E212),Database!$F$2:$G$65536,2,))</f>
        <v>#REF!</v>
      </c>
      <c r="H212" s="155" t="e">
        <f>IF(ISNUMBER(W212),W212,VLOOKUP(CONCATENATE($B212,"_",$C212,"_",H$2,"_","1000 NAC","_",$E212),Database!$F$2:$G$65536,2,)/VLOOKUP(CONCATENATE($B212,"_",$C212,"_",H$2,"_",$D212,"_",$E212),Database!$F$2:$G$65536,2,))</f>
        <v>#REF!</v>
      </c>
      <c r="I212" s="155" t="e">
        <f>IF(ISNUMBER(X212),X212,VLOOKUP(CONCATENATE($B212,"_",$C212,"_",I$2,"_","1000 NAC","_",$E212),Database!$F$2:$G$65536,2,)/VLOOKUP(CONCATENATE($B212,"_",$C212,"_",I$2,"_",$D212,"_",$E212),Database!$F$2:$G$65536,2,))</f>
        <v>#REF!</v>
      </c>
      <c r="J212" s="155" t="e">
        <f>VLOOKUP(CONCATENATE($B212,"_",$C212,"_",J$2,"_","1000 NAC","_",$E212),Database!$F$2:$G$65536,2,)/VLOOKUP(CONCATENATE($B212,"_",$C212,"_",J$2,"_",$D212,"_",$E212),Database!$F$2:$G$65536,2,)</f>
        <v>#REF!</v>
      </c>
      <c r="K212" s="156" t="e">
        <f>VLOOKUP(CONCATENATE($B212,"_",$C212,"_",K$2,"_","1000 NAC","_",$E212),SentData!$F$2:$G$65536,2,)/VLOOKUP(CONCATENATE($B212,"_",$C212,"_",K$2,"_",$D212,"_",$E212),SentData!$F$2:$G$65536,2,)</f>
        <v>#REF!</v>
      </c>
      <c r="L212" s="156" t="e">
        <f>VLOOKUP(CONCATENATE($B212,"_",$C212,"_",L$2,"_","1000 NAC","_",$E212),SentData!$F$2:$G$65536,2,)/VLOOKUP(CONCATENATE($B212,"_",$C212,"_",L$2,"_",$D212,"_",$E212),SentData!$F$2:$G$65536,2,)</f>
        <v>#REF!</v>
      </c>
      <c r="M212" s="157"/>
      <c r="N212" s="158" t="str">
        <f t="shared" si="49"/>
        <v>!!</v>
      </c>
      <c r="O212" s="158" t="str">
        <f t="shared" si="50"/>
        <v>!!</v>
      </c>
      <c r="P212" s="158" t="str">
        <f t="shared" si="51"/>
        <v>!!</v>
      </c>
      <c r="Q212" s="158" t="str">
        <f t="shared" si="52"/>
        <v>!!</v>
      </c>
      <c r="R212" s="158" t="str">
        <f t="shared" si="53"/>
        <v>!!</v>
      </c>
      <c r="S212" s="158" t="str">
        <f t="shared" si="54"/>
        <v>!!</v>
      </c>
      <c r="T212" s="157"/>
      <c r="U212" s="161" t="str">
        <f>IF(ISNUMBER(U210),IF(ISNUMBER(U211),U211/U210,F211/U210),IF(ISNUMBER(U211),U211/F210,""))</f>
        <v/>
      </c>
      <c r="V212" s="161" t="str">
        <f>IF(ISNUMBER(V210),IF(ISNUMBER(V211),V211/V210,G211/V210),IF(ISNUMBER(V211),V211/G210,""))</f>
        <v/>
      </c>
      <c r="W212" s="161" t="str">
        <f>IF(ISNUMBER(W210),IF(ISNUMBER(W211),W211/W210,H211/W210),IF(ISNUMBER(W211),W211/H210,""))</f>
        <v/>
      </c>
      <c r="X212" s="161" t="str">
        <f>IF(ISNUMBER(X210),IF(ISNUMBER(X211),X211/X210,I211/X210),IF(ISNUMBER(X211),X211/I210,""))</f>
        <v/>
      </c>
    </row>
    <row r="213" spans="1:24" x14ac:dyDescent="0.2">
      <c r="A213" s="112" t="s">
        <v>703</v>
      </c>
      <c r="B213" s="112" t="e">
        <f>#REF!</f>
        <v>#REF!</v>
      </c>
      <c r="C213" s="112" t="s">
        <v>704</v>
      </c>
      <c r="D213" s="112" t="s">
        <v>131</v>
      </c>
      <c r="E213" s="113" t="s">
        <v>682</v>
      </c>
      <c r="F213" s="120" t="e">
        <f>IF(ISNUMBER(U213),U213,VLOOKUP(CONCATENATE($B213,"_",$C213,"_",F$2,"_",$D213,"_",$E213),Database!$F$2:$G$65536,2,))</f>
        <v>#REF!</v>
      </c>
      <c r="G213" s="120" t="e">
        <f>IF(ISNUMBER(V213),V213,VLOOKUP(CONCATENATE($B213,"_",$C213,"_",G$2,"_",$D213,"_",$E213),Database!$F$2:$G$65536,2,))</f>
        <v>#REF!</v>
      </c>
      <c r="H213" s="120" t="e">
        <f>IF(ISNUMBER(W213),W213,VLOOKUP(CONCATENATE($B213,"_",$C213,"_",H$2,"_",$D213,"_",$E213),Database!$F$2:$G$65536,2,))</f>
        <v>#REF!</v>
      </c>
      <c r="I213" s="120" t="e">
        <f>IF(ISNUMBER(X213),X213,VLOOKUP(CONCATENATE($B213,"_",$C213,"_",I$2,"_",$D213,"_",$E213),Database!$F$2:$G$65536,2,))</f>
        <v>#REF!</v>
      </c>
      <c r="J213" s="120" t="e">
        <f>VLOOKUP(CONCATENATE($B213,"_",$C213,"_",J$2,"_",$D213,"_",$E213),Database!$F$2:$G$65536,2,)</f>
        <v>#REF!</v>
      </c>
      <c r="K213" s="118" t="e">
        <f>VLOOKUP(CONCATENATE($B213,"_",$C213,"_",K$2,"_",$D213,"_",$E213),SentData!$F$2:$G$65536,2,)</f>
        <v>#REF!</v>
      </c>
      <c r="L213" s="118" t="e">
        <f>VLOOKUP(CONCATENATE($B213,"_",$C213,"_",L$2,"_",$D213,"_",$E213),SentData!$F$2:$G$65536,2,)</f>
        <v>#REF!</v>
      </c>
      <c r="M213" s="114"/>
      <c r="N213" s="115" t="str">
        <f t="shared" si="49"/>
        <v>!!</v>
      </c>
      <c r="O213" s="115" t="str">
        <f t="shared" si="50"/>
        <v>!!</v>
      </c>
      <c r="P213" s="115" t="str">
        <f t="shared" si="51"/>
        <v>!!</v>
      </c>
      <c r="Q213" s="115" t="str">
        <f t="shared" si="52"/>
        <v>!!</v>
      </c>
      <c r="R213" s="115" t="str">
        <f t="shared" si="53"/>
        <v>!!</v>
      </c>
      <c r="S213" s="115" t="str">
        <f t="shared" si="54"/>
        <v>!!</v>
      </c>
      <c r="T213" s="114"/>
    </row>
    <row r="214" spans="1:24" x14ac:dyDescent="0.2">
      <c r="A214" s="112" t="s">
        <v>705</v>
      </c>
      <c r="B214" s="112" t="e">
        <f>#REF!</f>
        <v>#REF!</v>
      </c>
      <c r="C214" s="112" t="s">
        <v>704</v>
      </c>
      <c r="D214" s="112" t="s">
        <v>706</v>
      </c>
      <c r="E214" s="113" t="s">
        <v>682</v>
      </c>
      <c r="F214" s="120" t="e">
        <f>IF(ISNUMBER(U214),U214,VLOOKUP(CONCATENATE($B214,"_",$C214,"_",F$2,"_",$D214,"_",$E214),Database!$F$2:$G$65536,2,))</f>
        <v>#REF!</v>
      </c>
      <c r="G214" s="120" t="e">
        <f>IF(ISNUMBER(V214),V214,VLOOKUP(CONCATENATE($B214,"_",$C214,"_",G$2,"_",$D214,"_",$E214),Database!$F$2:$G$65536,2,))</f>
        <v>#REF!</v>
      </c>
      <c r="H214" s="120" t="e">
        <f>IF(ISNUMBER(W214),W214,VLOOKUP(CONCATENATE($B214,"_",$C214,"_",H$2,"_",$D214,"_",$E214),Database!$F$2:$G$65536,2,))</f>
        <v>#REF!</v>
      </c>
      <c r="I214" s="120" t="e">
        <f>IF(ISNUMBER(X214),X214,VLOOKUP(CONCATENATE($B214,"_",$C214,"_",I$2,"_",$D214,"_",$E214),Database!$F$2:$G$65536,2,))</f>
        <v>#REF!</v>
      </c>
      <c r="J214" s="120" t="e">
        <f>VLOOKUP(CONCATENATE($B214,"_",$C214,"_",J$2,"_",$D214,"_",$E214),Database!$F$2:$G$65536,2,)</f>
        <v>#REF!</v>
      </c>
      <c r="K214" s="118" t="e">
        <f>VLOOKUP(CONCATENATE($B214,"_",$C214,"_",K$2,"_",$D214,"_",$E214),SentData!$F$2:$G$65536,2,)</f>
        <v>#REF!</v>
      </c>
      <c r="L214" s="118" t="e">
        <f>VLOOKUP(CONCATENATE($B214,"_",$C214,"_",L$2,"_",$D214,"_",$E214),SentData!$F$2:$G$65536,2,)</f>
        <v>#REF!</v>
      </c>
      <c r="M214" s="114"/>
      <c r="N214" s="115" t="str">
        <f t="shared" si="49"/>
        <v>!!</v>
      </c>
      <c r="O214" s="115" t="str">
        <f t="shared" si="50"/>
        <v>!!</v>
      </c>
      <c r="P214" s="115" t="str">
        <f t="shared" si="51"/>
        <v>!!</v>
      </c>
      <c r="Q214" s="115" t="str">
        <f t="shared" si="52"/>
        <v>!!</v>
      </c>
      <c r="R214" s="115" t="str">
        <f t="shared" si="53"/>
        <v>!!</v>
      </c>
      <c r="S214" s="115" t="str">
        <f t="shared" si="54"/>
        <v>!!</v>
      </c>
      <c r="T214" s="114"/>
    </row>
    <row r="215" spans="1:24" ht="12.5" x14ac:dyDescent="0.25">
      <c r="A215" s="153" t="s">
        <v>707</v>
      </c>
      <c r="B215" s="153" t="e">
        <f>#REF!</f>
        <v>#REF!</v>
      </c>
      <c r="C215" s="153" t="s">
        <v>704</v>
      </c>
      <c r="D215" s="153" t="s">
        <v>131</v>
      </c>
      <c r="E215" s="154" t="s">
        <v>682</v>
      </c>
      <c r="F215" s="155" t="e">
        <f>IF(ISNUMBER(U215),U215,VLOOKUP(CONCATENATE($B215,"_",$C215,"_",F$2,"_","1000 NAC","_",$E215),Database!$F$2:$G$65536,2,)/VLOOKUP(CONCATENATE($B215,"_",$C215,"_",F$2,"_",$D215,"_",$E215),Database!$F$2:$G$65536,2,))</f>
        <v>#REF!</v>
      </c>
      <c r="G215" s="155" t="e">
        <f>IF(ISNUMBER(V215),V215,VLOOKUP(CONCATENATE($B215,"_",$C215,"_",G$2,"_","1000 NAC","_",$E215),Database!$F$2:$G$65536,2,)/VLOOKUP(CONCATENATE($B215,"_",$C215,"_",G$2,"_",$D215,"_",$E215),Database!$F$2:$G$65536,2,))</f>
        <v>#REF!</v>
      </c>
      <c r="H215" s="155" t="e">
        <f>IF(ISNUMBER(W215),W215,VLOOKUP(CONCATENATE($B215,"_",$C215,"_",H$2,"_","1000 NAC","_",$E215),Database!$F$2:$G$65536,2,)/VLOOKUP(CONCATENATE($B215,"_",$C215,"_",H$2,"_",$D215,"_",$E215),Database!$F$2:$G$65536,2,))</f>
        <v>#REF!</v>
      </c>
      <c r="I215" s="155" t="e">
        <f>IF(ISNUMBER(X215),X215,VLOOKUP(CONCATENATE($B215,"_",$C215,"_",I$2,"_","1000 NAC","_",$E215),Database!$F$2:$G$65536,2,)/VLOOKUP(CONCATENATE($B215,"_",$C215,"_",I$2,"_",$D215,"_",$E215),Database!$F$2:$G$65536,2,))</f>
        <v>#REF!</v>
      </c>
      <c r="J215" s="155" t="e">
        <f>VLOOKUP(CONCATENATE($B215,"_",$C215,"_",J$2,"_","1000 NAC","_",$E215),Database!$F$2:$G$65536,2,)/VLOOKUP(CONCATENATE($B215,"_",$C215,"_",J$2,"_",$D215,"_",$E215),Database!$F$2:$G$65536,2,)</f>
        <v>#REF!</v>
      </c>
      <c r="K215" s="156" t="e">
        <f>VLOOKUP(CONCATENATE($B215,"_",$C215,"_",K$2,"_","1000 NAC","_",$E215),SentData!$F$2:$G$65536,2,)/VLOOKUP(CONCATENATE($B215,"_",$C215,"_",K$2,"_",$D215,"_",$E215),SentData!$F$2:$G$65536,2,)</f>
        <v>#REF!</v>
      </c>
      <c r="L215" s="156" t="e">
        <f>VLOOKUP(CONCATENATE($B215,"_",$C215,"_",L$2,"_","1000 NAC","_",$E215),SentData!$F$2:$G$65536,2,)/VLOOKUP(CONCATENATE($B215,"_",$C215,"_",L$2,"_",$D215,"_",$E215),SentData!$F$2:$G$65536,2,)</f>
        <v>#REF!</v>
      </c>
      <c r="M215" s="157"/>
      <c r="N215" s="158" t="str">
        <f t="shared" si="49"/>
        <v>!!</v>
      </c>
      <c r="O215" s="158" t="str">
        <f t="shared" si="50"/>
        <v>!!</v>
      </c>
      <c r="P215" s="158" t="str">
        <f t="shared" si="51"/>
        <v>!!</v>
      </c>
      <c r="Q215" s="158" t="str">
        <f t="shared" si="52"/>
        <v>!!</v>
      </c>
      <c r="R215" s="158" t="str">
        <f t="shared" si="53"/>
        <v>!!</v>
      </c>
      <c r="S215" s="158" t="str">
        <f t="shared" si="54"/>
        <v>!!</v>
      </c>
      <c r="T215" s="157"/>
      <c r="U215" s="161" t="str">
        <f>IF(ISNUMBER(U213),IF(ISNUMBER(U214),U214/U213,F214/U213),IF(ISNUMBER(U214),U214/F213,""))</f>
        <v/>
      </c>
      <c r="V215" s="161" t="str">
        <f>IF(ISNUMBER(V213),IF(ISNUMBER(V214),V214/V213,G214/V213),IF(ISNUMBER(V214),V214/G213,""))</f>
        <v/>
      </c>
      <c r="W215" s="161" t="str">
        <f>IF(ISNUMBER(W213),IF(ISNUMBER(W214),W214/W213,H214/W213),IF(ISNUMBER(W214),W214/H213,""))</f>
        <v/>
      </c>
      <c r="X215" s="161" t="str">
        <f>IF(ISNUMBER(X213),IF(ISNUMBER(X214),X214/X213,I214/X213),IF(ISNUMBER(X214),X214/I213,""))</f>
        <v/>
      </c>
    </row>
    <row r="216" spans="1:24" x14ac:dyDescent="0.2">
      <c r="A216" s="112" t="s">
        <v>703</v>
      </c>
      <c r="B216" s="112" t="e">
        <f>#REF!</f>
        <v>#REF!</v>
      </c>
      <c r="C216" s="112" t="s">
        <v>708</v>
      </c>
      <c r="D216" s="112" t="s">
        <v>131</v>
      </c>
      <c r="E216" s="113" t="s">
        <v>682</v>
      </c>
      <c r="F216" s="120" t="e">
        <f>IF(ISNUMBER(U216),U216,VLOOKUP(CONCATENATE($B216,"_",$C216,"_",F$2,"_",$D216,"_",$E216),Database!$F$2:$G$65536,2,))</f>
        <v>#REF!</v>
      </c>
      <c r="G216" s="120" t="e">
        <f>IF(ISNUMBER(V216),V216,VLOOKUP(CONCATENATE($B216,"_",$C216,"_",G$2,"_",$D216,"_",$E216),Database!$F$2:$G$65536,2,))</f>
        <v>#REF!</v>
      </c>
      <c r="H216" s="120" t="e">
        <f>IF(ISNUMBER(W216),W216,VLOOKUP(CONCATENATE($B216,"_",$C216,"_",H$2,"_",$D216,"_",$E216),Database!$F$2:$G$65536,2,))</f>
        <v>#REF!</v>
      </c>
      <c r="I216" s="120" t="e">
        <f>IF(ISNUMBER(X216),X216,VLOOKUP(CONCATENATE($B216,"_",$C216,"_",I$2,"_",$D216,"_",$E216),Database!$F$2:$G$65536,2,))</f>
        <v>#REF!</v>
      </c>
      <c r="J216" s="120" t="e">
        <f>VLOOKUP(CONCATENATE($B216,"_",$C216,"_",J$2,"_",$D216,"_",$E216),Database!$F$2:$G$65536,2,)</f>
        <v>#REF!</v>
      </c>
      <c r="K216" s="118" t="e">
        <f>VLOOKUP(CONCATENATE($B216,"_",$C216,"_",K$2,"_",$D216,"_",$E216),SentData!$F$2:$G$65536,2,)</f>
        <v>#REF!</v>
      </c>
      <c r="L216" s="118" t="e">
        <f>VLOOKUP(CONCATENATE($B216,"_",$C216,"_",L$2,"_",$D216,"_",$E216),SentData!$F$2:$G$65536,2,)</f>
        <v>#REF!</v>
      </c>
      <c r="M216" s="114"/>
      <c r="N216" s="115" t="str">
        <f t="shared" si="49"/>
        <v>!!</v>
      </c>
      <c r="O216" s="115" t="str">
        <f t="shared" si="50"/>
        <v>!!</v>
      </c>
      <c r="P216" s="115" t="str">
        <f t="shared" si="51"/>
        <v>!!</v>
      </c>
      <c r="Q216" s="115" t="str">
        <f t="shared" si="52"/>
        <v>!!</v>
      </c>
      <c r="R216" s="115" t="str">
        <f t="shared" si="53"/>
        <v>!!</v>
      </c>
      <c r="S216" s="115" t="str">
        <f t="shared" si="54"/>
        <v>!!</v>
      </c>
      <c r="T216" s="114"/>
    </row>
    <row r="217" spans="1:24" x14ac:dyDescent="0.2">
      <c r="A217" s="112" t="s">
        <v>705</v>
      </c>
      <c r="B217" s="112" t="e">
        <f>#REF!</f>
        <v>#REF!</v>
      </c>
      <c r="C217" s="112" t="s">
        <v>708</v>
      </c>
      <c r="D217" s="112" t="s">
        <v>706</v>
      </c>
      <c r="E217" s="113" t="s">
        <v>682</v>
      </c>
      <c r="F217" s="120" t="e">
        <f>IF(ISNUMBER(U217),U217,VLOOKUP(CONCATENATE($B217,"_",$C217,"_",F$2,"_",$D217,"_",$E217),Database!$F$2:$G$65536,2,))</f>
        <v>#REF!</v>
      </c>
      <c r="G217" s="120" t="e">
        <f>IF(ISNUMBER(V217),V217,VLOOKUP(CONCATENATE($B217,"_",$C217,"_",G$2,"_",$D217,"_",$E217),Database!$F$2:$G$65536,2,))</f>
        <v>#REF!</v>
      </c>
      <c r="H217" s="120" t="e">
        <f>IF(ISNUMBER(W217),W217,VLOOKUP(CONCATENATE($B217,"_",$C217,"_",H$2,"_",$D217,"_",$E217),Database!$F$2:$G$65536,2,))</f>
        <v>#REF!</v>
      </c>
      <c r="I217" s="120" t="e">
        <f>IF(ISNUMBER(X217),X217,VLOOKUP(CONCATENATE($B217,"_",$C217,"_",I$2,"_",$D217,"_",$E217),Database!$F$2:$G$65536,2,))</f>
        <v>#REF!</v>
      </c>
      <c r="J217" s="120" t="e">
        <f>VLOOKUP(CONCATENATE($B217,"_",$C217,"_",J$2,"_",$D217,"_",$E217),Database!$F$2:$G$65536,2,)</f>
        <v>#REF!</v>
      </c>
      <c r="K217" s="118" t="e">
        <f>VLOOKUP(CONCATENATE($B217,"_",$C217,"_",K$2,"_",$D217,"_",$E217),SentData!$F$2:$G$65536,2,)</f>
        <v>#REF!</v>
      </c>
      <c r="L217" s="118" t="e">
        <f>VLOOKUP(CONCATENATE($B217,"_",$C217,"_",L$2,"_",$D217,"_",$E217),SentData!$F$2:$G$65536,2,)</f>
        <v>#REF!</v>
      </c>
      <c r="M217" s="114"/>
      <c r="N217" s="115" t="str">
        <f t="shared" si="49"/>
        <v>!!</v>
      </c>
      <c r="O217" s="115" t="str">
        <f t="shared" si="50"/>
        <v>!!</v>
      </c>
      <c r="P217" s="115" t="str">
        <f t="shared" si="51"/>
        <v>!!</v>
      </c>
      <c r="Q217" s="115" t="str">
        <f t="shared" si="52"/>
        <v>!!</v>
      </c>
      <c r="R217" s="115" t="str">
        <f t="shared" si="53"/>
        <v>!!</v>
      </c>
      <c r="S217" s="115" t="str">
        <f t="shared" si="54"/>
        <v>!!</v>
      </c>
      <c r="T217" s="114"/>
    </row>
    <row r="218" spans="1:24" ht="12.5" x14ac:dyDescent="0.25">
      <c r="A218" s="153" t="s">
        <v>707</v>
      </c>
      <c r="B218" s="153" t="e">
        <f>#REF!</f>
        <v>#REF!</v>
      </c>
      <c r="C218" s="153" t="s">
        <v>708</v>
      </c>
      <c r="D218" s="153" t="s">
        <v>131</v>
      </c>
      <c r="E218" s="154" t="s">
        <v>682</v>
      </c>
      <c r="F218" s="155" t="e">
        <f>IF(ISNUMBER(U218),U218,VLOOKUP(CONCATENATE($B218,"_",$C218,"_",F$2,"_","1000 NAC","_",$E218),Database!$F$2:$G$65536,2,)/VLOOKUP(CONCATENATE($B218,"_",$C218,"_",F$2,"_",$D218,"_",$E218),Database!$F$2:$G$65536,2,))</f>
        <v>#REF!</v>
      </c>
      <c r="G218" s="155" t="e">
        <f>IF(ISNUMBER(V218),V218,VLOOKUP(CONCATENATE($B218,"_",$C218,"_",G$2,"_","1000 NAC","_",$E218),Database!$F$2:$G$65536,2,)/VLOOKUP(CONCATENATE($B218,"_",$C218,"_",G$2,"_",$D218,"_",$E218),Database!$F$2:$G$65536,2,))</f>
        <v>#REF!</v>
      </c>
      <c r="H218" s="155" t="e">
        <f>IF(ISNUMBER(W218),W218,VLOOKUP(CONCATENATE($B218,"_",$C218,"_",H$2,"_","1000 NAC","_",$E218),Database!$F$2:$G$65536,2,)/VLOOKUP(CONCATENATE($B218,"_",$C218,"_",H$2,"_",$D218,"_",$E218),Database!$F$2:$G$65536,2,))</f>
        <v>#REF!</v>
      </c>
      <c r="I218" s="155" t="e">
        <f>IF(ISNUMBER(X218),X218,VLOOKUP(CONCATENATE($B218,"_",$C218,"_",I$2,"_","1000 NAC","_",$E218),Database!$F$2:$G$65536,2,)/VLOOKUP(CONCATENATE($B218,"_",$C218,"_",I$2,"_",$D218,"_",$E218),Database!$F$2:$G$65536,2,))</f>
        <v>#REF!</v>
      </c>
      <c r="J218" s="155" t="e">
        <f>VLOOKUP(CONCATENATE($B218,"_",$C218,"_",J$2,"_","1000 NAC","_",$E218),Database!$F$2:$G$65536,2,)/VLOOKUP(CONCATENATE($B218,"_",$C218,"_",J$2,"_",$D218,"_",$E218),Database!$F$2:$G$65536,2,)</f>
        <v>#REF!</v>
      </c>
      <c r="K218" s="156" t="e">
        <f>VLOOKUP(CONCATENATE($B218,"_",$C218,"_",K$2,"_","1000 NAC","_",$E218),SentData!$F$2:$G$65536,2,)/VLOOKUP(CONCATENATE($B218,"_",$C218,"_",K$2,"_",$D218,"_",$E218),SentData!$F$2:$G$65536,2,)</f>
        <v>#REF!</v>
      </c>
      <c r="L218" s="156" t="e">
        <f>VLOOKUP(CONCATENATE($B218,"_",$C218,"_",L$2,"_","1000 NAC","_",$E218),SentData!$F$2:$G$65536,2,)/VLOOKUP(CONCATENATE($B218,"_",$C218,"_",L$2,"_",$D218,"_",$E218),SentData!$F$2:$G$65536,2,)</f>
        <v>#REF!</v>
      </c>
      <c r="M218" s="157"/>
      <c r="N218" s="158" t="str">
        <f t="shared" si="49"/>
        <v>!!</v>
      </c>
      <c r="O218" s="158" t="str">
        <f t="shared" si="50"/>
        <v>!!</v>
      </c>
      <c r="P218" s="158" t="str">
        <f t="shared" si="51"/>
        <v>!!</v>
      </c>
      <c r="Q218" s="158" t="str">
        <f t="shared" si="52"/>
        <v>!!</v>
      </c>
      <c r="R218" s="158" t="str">
        <f t="shared" si="53"/>
        <v>!!</v>
      </c>
      <c r="S218" s="158" t="str">
        <f t="shared" si="54"/>
        <v>!!</v>
      </c>
      <c r="T218" s="157"/>
      <c r="U218" s="161" t="str">
        <f>IF(ISNUMBER(U216),IF(ISNUMBER(U217),U217/U216,F217/U216),IF(ISNUMBER(U217),U217/F216,""))</f>
        <v/>
      </c>
      <c r="V218" s="161" t="str">
        <f>IF(ISNUMBER(V216),IF(ISNUMBER(V217),V217/V216,G217/V216),IF(ISNUMBER(V217),V217/G216,""))</f>
        <v/>
      </c>
      <c r="W218" s="161" t="str">
        <f>IF(ISNUMBER(W216),IF(ISNUMBER(W217),W217/W216,H217/W216),IF(ISNUMBER(W217),W217/H216,""))</f>
        <v/>
      </c>
      <c r="X218" s="161" t="str">
        <f>IF(ISNUMBER(X216),IF(ISNUMBER(X217),X217/X216,I217/X216),IF(ISNUMBER(X217),X217/I216,""))</f>
        <v/>
      </c>
    </row>
    <row r="219" spans="1:24" x14ac:dyDescent="0.2">
      <c r="A219" s="112" t="s">
        <v>703</v>
      </c>
      <c r="B219" s="112" t="e">
        <f>#REF!</f>
        <v>#REF!</v>
      </c>
      <c r="C219" s="112" t="s">
        <v>704</v>
      </c>
      <c r="D219" s="112" t="s">
        <v>131</v>
      </c>
      <c r="E219" s="113" t="s">
        <v>683</v>
      </c>
      <c r="F219" s="120" t="e">
        <f>IF(ISNUMBER(U219),U219,VLOOKUP(CONCATENATE($B219,"_",$C219,"_",F$2,"_",$D219,"_",$E219),Database!$F$2:$G$65536,2,))</f>
        <v>#REF!</v>
      </c>
      <c r="G219" s="120" t="e">
        <f>IF(ISNUMBER(V219),V219,VLOOKUP(CONCATENATE($B219,"_",$C219,"_",G$2,"_",$D219,"_",$E219),Database!$F$2:$G$65536,2,))</f>
        <v>#REF!</v>
      </c>
      <c r="H219" s="120" t="e">
        <f>IF(ISNUMBER(W219),W219,VLOOKUP(CONCATENATE($B219,"_",$C219,"_",H$2,"_",$D219,"_",$E219),Database!$F$2:$G$65536,2,))</f>
        <v>#REF!</v>
      </c>
      <c r="I219" s="120" t="e">
        <f>IF(ISNUMBER(X219),X219,VLOOKUP(CONCATENATE($B219,"_",$C219,"_",I$2,"_",$D219,"_",$E219),Database!$F$2:$G$65536,2,))</f>
        <v>#REF!</v>
      </c>
      <c r="J219" s="120" t="e">
        <f>VLOOKUP(CONCATENATE($B219,"_",$C219,"_",J$2,"_",$D219,"_",$E219),Database!$F$2:$G$65536,2,)</f>
        <v>#REF!</v>
      </c>
      <c r="K219" s="118" t="e">
        <f>VLOOKUP(CONCATENATE($B219,"_",$C219,"_",K$2,"_",$D219,"_",$E219),SentData!$F$2:$G$65536,2,)</f>
        <v>#REF!</v>
      </c>
      <c r="L219" s="118" t="e">
        <f>VLOOKUP(CONCATENATE($B219,"_",$C219,"_",L$2,"_",$D219,"_",$E219),SentData!$F$2:$G$65536,2,)</f>
        <v>#REF!</v>
      </c>
      <c r="M219" s="114"/>
      <c r="N219" s="115" t="str">
        <f t="shared" ref="N219:N254" si="55">IF(OR(ISERROR(F219),ISERROR(G219)),"!!",IF(F219=0,"!!",G219/F219))</f>
        <v>!!</v>
      </c>
      <c r="O219" s="115" t="str">
        <f t="shared" ref="O219:O254" si="56">IF(OR(ISERROR(G219),ISERROR(H219)),"!!",IF(G219=0,"!!",H219/G219))</f>
        <v>!!</v>
      </c>
      <c r="P219" s="115" t="str">
        <f t="shared" ref="P219:P254" si="57">IF(OR(ISERROR(H219),ISERROR(I219)),"!!",IF(H219=0,"!!",I219/H219))</f>
        <v>!!</v>
      </c>
      <c r="Q219" s="115" t="str">
        <f t="shared" ref="Q219:Q254" si="58">IF(OR(ISERROR(I219),ISERROR(J219)),"!!",IF(I219=0,"!!",J219/I219))</f>
        <v>!!</v>
      </c>
      <c r="R219" s="115" t="str">
        <f t="shared" ref="R219:R254" si="59">IF(OR(ISERROR(J219),ISERROR(K219)),"!!",IF(J219=0,"!!",K219/J219))</f>
        <v>!!</v>
      </c>
      <c r="S219" s="115" t="str">
        <f t="shared" ref="S219:S254" si="60">IF(OR(ISERROR(K219),ISERROR(L219)),"!!",IF(K219=0,"!!",L219/K219))</f>
        <v>!!</v>
      </c>
      <c r="T219" s="114"/>
    </row>
    <row r="220" spans="1:24" x14ac:dyDescent="0.2">
      <c r="A220" s="112" t="s">
        <v>705</v>
      </c>
      <c r="B220" s="112" t="e">
        <f>#REF!</f>
        <v>#REF!</v>
      </c>
      <c r="C220" s="112" t="s">
        <v>704</v>
      </c>
      <c r="D220" s="112" t="s">
        <v>706</v>
      </c>
      <c r="E220" s="113" t="s">
        <v>683</v>
      </c>
      <c r="F220" s="120" t="e">
        <f>IF(ISNUMBER(U220),U220,VLOOKUP(CONCATENATE($B220,"_",$C220,"_",F$2,"_",$D220,"_",$E220),Database!$F$2:$G$65536,2,))</f>
        <v>#REF!</v>
      </c>
      <c r="G220" s="120" t="e">
        <f>IF(ISNUMBER(V220),V220,VLOOKUP(CONCATENATE($B220,"_",$C220,"_",G$2,"_",$D220,"_",$E220),Database!$F$2:$G$65536,2,))</f>
        <v>#REF!</v>
      </c>
      <c r="H220" s="120" t="e">
        <f>IF(ISNUMBER(W220),W220,VLOOKUP(CONCATENATE($B220,"_",$C220,"_",H$2,"_",$D220,"_",$E220),Database!$F$2:$G$65536,2,))</f>
        <v>#REF!</v>
      </c>
      <c r="I220" s="120" t="e">
        <f>IF(ISNUMBER(X220),X220,VLOOKUP(CONCATENATE($B220,"_",$C220,"_",I$2,"_",$D220,"_",$E220),Database!$F$2:$G$65536,2,))</f>
        <v>#REF!</v>
      </c>
      <c r="J220" s="120" t="e">
        <f>VLOOKUP(CONCATENATE($B220,"_",$C220,"_",J$2,"_",$D220,"_",$E220),Database!$F$2:$G$65536,2,)</f>
        <v>#REF!</v>
      </c>
      <c r="K220" s="118" t="e">
        <f>VLOOKUP(CONCATENATE($B220,"_",$C220,"_",K$2,"_",$D220,"_",$E220),SentData!$F$2:$G$65536,2,)</f>
        <v>#REF!</v>
      </c>
      <c r="L220" s="118" t="e">
        <f>VLOOKUP(CONCATENATE($B220,"_",$C220,"_",L$2,"_",$D220,"_",$E220),SentData!$F$2:$G$65536,2,)</f>
        <v>#REF!</v>
      </c>
      <c r="M220" s="114"/>
      <c r="N220" s="115" t="str">
        <f t="shared" si="55"/>
        <v>!!</v>
      </c>
      <c r="O220" s="115" t="str">
        <f t="shared" si="56"/>
        <v>!!</v>
      </c>
      <c r="P220" s="115" t="str">
        <f t="shared" si="57"/>
        <v>!!</v>
      </c>
      <c r="Q220" s="115" t="str">
        <f t="shared" si="58"/>
        <v>!!</v>
      </c>
      <c r="R220" s="115" t="str">
        <f t="shared" si="59"/>
        <v>!!</v>
      </c>
      <c r="S220" s="115" t="str">
        <f t="shared" si="60"/>
        <v>!!</v>
      </c>
      <c r="T220" s="114"/>
    </row>
    <row r="221" spans="1:24" ht="12.5" x14ac:dyDescent="0.25">
      <c r="A221" s="153" t="s">
        <v>707</v>
      </c>
      <c r="B221" s="153" t="e">
        <f>#REF!</f>
        <v>#REF!</v>
      </c>
      <c r="C221" s="153" t="s">
        <v>704</v>
      </c>
      <c r="D221" s="153" t="s">
        <v>131</v>
      </c>
      <c r="E221" s="154" t="s">
        <v>683</v>
      </c>
      <c r="F221" s="155" t="e">
        <f>IF(ISNUMBER(U221),U221,VLOOKUP(CONCATENATE($B221,"_",$C221,"_",F$2,"_","1000 NAC","_",$E221),Database!$F$2:$G$65536,2,)/VLOOKUP(CONCATENATE($B221,"_",$C221,"_",F$2,"_",$D221,"_",$E221),Database!$F$2:$G$65536,2,))</f>
        <v>#REF!</v>
      </c>
      <c r="G221" s="155" t="e">
        <f>IF(ISNUMBER(V221),V221,VLOOKUP(CONCATENATE($B221,"_",$C221,"_",G$2,"_","1000 NAC","_",$E221),Database!$F$2:$G$65536,2,)/VLOOKUP(CONCATENATE($B221,"_",$C221,"_",G$2,"_",$D221,"_",$E221),Database!$F$2:$G$65536,2,))</f>
        <v>#REF!</v>
      </c>
      <c r="H221" s="155" t="e">
        <f>IF(ISNUMBER(W221),W221,VLOOKUP(CONCATENATE($B221,"_",$C221,"_",H$2,"_","1000 NAC","_",$E221),Database!$F$2:$G$65536,2,)/VLOOKUP(CONCATENATE($B221,"_",$C221,"_",H$2,"_",$D221,"_",$E221),Database!$F$2:$G$65536,2,))</f>
        <v>#REF!</v>
      </c>
      <c r="I221" s="155" t="e">
        <f>IF(ISNUMBER(X221),X221,VLOOKUP(CONCATENATE($B221,"_",$C221,"_",I$2,"_","1000 NAC","_",$E221),Database!$F$2:$G$65536,2,)/VLOOKUP(CONCATENATE($B221,"_",$C221,"_",I$2,"_",$D221,"_",$E221),Database!$F$2:$G$65536,2,))</f>
        <v>#REF!</v>
      </c>
      <c r="J221" s="155" t="e">
        <f>VLOOKUP(CONCATENATE($B221,"_",$C221,"_",J$2,"_","1000 NAC","_",$E221),Database!$F$2:$G$65536,2,)/VLOOKUP(CONCATENATE($B221,"_",$C221,"_",J$2,"_",$D221,"_",$E221),Database!$F$2:$G$65536,2,)</f>
        <v>#REF!</v>
      </c>
      <c r="K221" s="156" t="e">
        <f>VLOOKUP(CONCATENATE($B221,"_",$C221,"_",K$2,"_","1000 NAC","_",$E221),SentData!$F$2:$G$65536,2,)/VLOOKUP(CONCATENATE($B221,"_",$C221,"_",K$2,"_",$D221,"_",$E221),SentData!$F$2:$G$65536,2,)</f>
        <v>#REF!</v>
      </c>
      <c r="L221" s="156" t="e">
        <f>VLOOKUP(CONCATENATE($B221,"_",$C221,"_",L$2,"_","1000 NAC","_",$E221),SentData!$F$2:$G$65536,2,)/VLOOKUP(CONCATENATE($B221,"_",$C221,"_",L$2,"_",$D221,"_",$E221),SentData!$F$2:$G$65536,2,)</f>
        <v>#REF!</v>
      </c>
      <c r="M221" s="157"/>
      <c r="N221" s="158" t="str">
        <f t="shared" si="55"/>
        <v>!!</v>
      </c>
      <c r="O221" s="158" t="str">
        <f t="shared" si="56"/>
        <v>!!</v>
      </c>
      <c r="P221" s="158" t="str">
        <f t="shared" si="57"/>
        <v>!!</v>
      </c>
      <c r="Q221" s="158" t="str">
        <f t="shared" si="58"/>
        <v>!!</v>
      </c>
      <c r="R221" s="158" t="str">
        <f t="shared" si="59"/>
        <v>!!</v>
      </c>
      <c r="S221" s="158" t="str">
        <f t="shared" si="60"/>
        <v>!!</v>
      </c>
      <c r="T221" s="157"/>
      <c r="U221" s="161" t="str">
        <f>IF(ISNUMBER(U219),IF(ISNUMBER(U220),U220/U219,F220/U219),IF(ISNUMBER(U220),U220/F219,""))</f>
        <v/>
      </c>
      <c r="V221" s="161" t="str">
        <f>IF(ISNUMBER(V219),IF(ISNUMBER(V220),V220/V219,G220/V219),IF(ISNUMBER(V220),V220/G219,""))</f>
        <v/>
      </c>
      <c r="W221" s="161" t="str">
        <f>IF(ISNUMBER(W219),IF(ISNUMBER(W220),W220/W219,H220/W219),IF(ISNUMBER(W220),W220/H219,""))</f>
        <v/>
      </c>
      <c r="X221" s="161" t="str">
        <f>IF(ISNUMBER(X219),IF(ISNUMBER(X220),X220/X219,I220/X219),IF(ISNUMBER(X220),X220/I219,""))</f>
        <v/>
      </c>
    </row>
    <row r="222" spans="1:24" x14ac:dyDescent="0.2">
      <c r="A222" s="112" t="s">
        <v>703</v>
      </c>
      <c r="B222" s="112" t="e">
        <f>#REF!</f>
        <v>#REF!</v>
      </c>
      <c r="C222" s="112" t="s">
        <v>708</v>
      </c>
      <c r="D222" s="112" t="s">
        <v>131</v>
      </c>
      <c r="E222" s="113" t="s">
        <v>683</v>
      </c>
      <c r="F222" s="120" t="e">
        <f>IF(ISNUMBER(U222),U222,VLOOKUP(CONCATENATE($B222,"_",$C222,"_",F$2,"_",$D222,"_",$E222),Database!$F$2:$G$65536,2,))</f>
        <v>#REF!</v>
      </c>
      <c r="G222" s="120" t="e">
        <f>IF(ISNUMBER(V222),V222,VLOOKUP(CONCATENATE($B222,"_",$C222,"_",G$2,"_",$D222,"_",$E222),Database!$F$2:$G$65536,2,))</f>
        <v>#REF!</v>
      </c>
      <c r="H222" s="120" t="e">
        <f>IF(ISNUMBER(W222),W222,VLOOKUP(CONCATENATE($B222,"_",$C222,"_",H$2,"_",$D222,"_",$E222),Database!$F$2:$G$65536,2,))</f>
        <v>#REF!</v>
      </c>
      <c r="I222" s="120" t="e">
        <f>IF(ISNUMBER(X222),X222,VLOOKUP(CONCATENATE($B222,"_",$C222,"_",I$2,"_",$D222,"_",$E222),Database!$F$2:$G$65536,2,))</f>
        <v>#REF!</v>
      </c>
      <c r="J222" s="120" t="e">
        <f>VLOOKUP(CONCATENATE($B222,"_",$C222,"_",J$2,"_",$D222,"_",$E222),Database!$F$2:$G$65536,2,)</f>
        <v>#REF!</v>
      </c>
      <c r="K222" s="118" t="e">
        <f>VLOOKUP(CONCATENATE($B222,"_",$C222,"_",K$2,"_",$D222,"_",$E222),SentData!$F$2:$G$65536,2,)</f>
        <v>#REF!</v>
      </c>
      <c r="L222" s="118" t="e">
        <f>VLOOKUP(CONCATENATE($B222,"_",$C222,"_",L$2,"_",$D222,"_",$E222),SentData!$F$2:$G$65536,2,)</f>
        <v>#REF!</v>
      </c>
      <c r="M222" s="114"/>
      <c r="N222" s="115" t="str">
        <f t="shared" si="55"/>
        <v>!!</v>
      </c>
      <c r="O222" s="115" t="str">
        <f t="shared" si="56"/>
        <v>!!</v>
      </c>
      <c r="P222" s="115" t="str">
        <f t="shared" si="57"/>
        <v>!!</v>
      </c>
      <c r="Q222" s="115" t="str">
        <f t="shared" si="58"/>
        <v>!!</v>
      </c>
      <c r="R222" s="115" t="str">
        <f t="shared" si="59"/>
        <v>!!</v>
      </c>
      <c r="S222" s="115" t="str">
        <f t="shared" si="60"/>
        <v>!!</v>
      </c>
      <c r="T222" s="114"/>
    </row>
    <row r="223" spans="1:24" x14ac:dyDescent="0.2">
      <c r="A223" s="112" t="s">
        <v>705</v>
      </c>
      <c r="B223" s="112" t="e">
        <f>#REF!</f>
        <v>#REF!</v>
      </c>
      <c r="C223" s="112" t="s">
        <v>708</v>
      </c>
      <c r="D223" s="112" t="s">
        <v>706</v>
      </c>
      <c r="E223" s="113" t="s">
        <v>683</v>
      </c>
      <c r="F223" s="120" t="e">
        <f>IF(ISNUMBER(U223),U223,VLOOKUP(CONCATENATE($B223,"_",$C223,"_",F$2,"_",$D223,"_",$E223),Database!$F$2:$G$65536,2,))</f>
        <v>#REF!</v>
      </c>
      <c r="G223" s="120" t="e">
        <f>IF(ISNUMBER(V223),V223,VLOOKUP(CONCATENATE($B223,"_",$C223,"_",G$2,"_",$D223,"_",$E223),Database!$F$2:$G$65536,2,))</f>
        <v>#REF!</v>
      </c>
      <c r="H223" s="120" t="e">
        <f>IF(ISNUMBER(W223),W223,VLOOKUP(CONCATENATE($B223,"_",$C223,"_",H$2,"_",$D223,"_",$E223),Database!$F$2:$G$65536,2,))</f>
        <v>#REF!</v>
      </c>
      <c r="I223" s="120" t="e">
        <f>IF(ISNUMBER(X223),X223,VLOOKUP(CONCATENATE($B223,"_",$C223,"_",I$2,"_",$D223,"_",$E223),Database!$F$2:$G$65536,2,))</f>
        <v>#REF!</v>
      </c>
      <c r="J223" s="120" t="e">
        <f>VLOOKUP(CONCATENATE($B223,"_",$C223,"_",J$2,"_",$D223,"_",$E223),Database!$F$2:$G$65536,2,)</f>
        <v>#REF!</v>
      </c>
      <c r="K223" s="118" t="e">
        <f>VLOOKUP(CONCATENATE($B223,"_",$C223,"_",K$2,"_",$D223,"_",$E223),SentData!$F$2:$G$65536,2,)</f>
        <v>#REF!</v>
      </c>
      <c r="L223" s="118" t="e">
        <f>VLOOKUP(CONCATENATE($B223,"_",$C223,"_",L$2,"_",$D223,"_",$E223),SentData!$F$2:$G$65536,2,)</f>
        <v>#REF!</v>
      </c>
      <c r="M223" s="114"/>
      <c r="N223" s="115" t="str">
        <f t="shared" si="55"/>
        <v>!!</v>
      </c>
      <c r="O223" s="115" t="str">
        <f t="shared" si="56"/>
        <v>!!</v>
      </c>
      <c r="P223" s="115" t="str">
        <f t="shared" si="57"/>
        <v>!!</v>
      </c>
      <c r="Q223" s="115" t="str">
        <f t="shared" si="58"/>
        <v>!!</v>
      </c>
      <c r="R223" s="115" t="str">
        <f t="shared" si="59"/>
        <v>!!</v>
      </c>
      <c r="S223" s="115" t="str">
        <f t="shared" si="60"/>
        <v>!!</v>
      </c>
      <c r="T223" s="114"/>
    </row>
    <row r="224" spans="1:24" ht="12.5" x14ac:dyDescent="0.25">
      <c r="A224" s="153" t="s">
        <v>707</v>
      </c>
      <c r="B224" s="153" t="e">
        <f>#REF!</f>
        <v>#REF!</v>
      </c>
      <c r="C224" s="153" t="s">
        <v>708</v>
      </c>
      <c r="D224" s="153" t="s">
        <v>131</v>
      </c>
      <c r="E224" s="154" t="s">
        <v>683</v>
      </c>
      <c r="F224" s="155" t="e">
        <f>IF(ISNUMBER(U224),U224,VLOOKUP(CONCATENATE($B224,"_",$C224,"_",F$2,"_","1000 NAC","_",$E224),Database!$F$2:$G$65536,2,)/VLOOKUP(CONCATENATE($B224,"_",$C224,"_",F$2,"_",$D224,"_",$E224),Database!$F$2:$G$65536,2,))</f>
        <v>#REF!</v>
      </c>
      <c r="G224" s="155" t="e">
        <f>IF(ISNUMBER(V224),V224,VLOOKUP(CONCATENATE($B224,"_",$C224,"_",G$2,"_","1000 NAC","_",$E224),Database!$F$2:$G$65536,2,)/VLOOKUP(CONCATENATE($B224,"_",$C224,"_",G$2,"_",$D224,"_",$E224),Database!$F$2:$G$65536,2,))</f>
        <v>#REF!</v>
      </c>
      <c r="H224" s="155" t="e">
        <f>IF(ISNUMBER(W224),W224,VLOOKUP(CONCATENATE($B224,"_",$C224,"_",H$2,"_","1000 NAC","_",$E224),Database!$F$2:$G$65536,2,)/VLOOKUP(CONCATENATE($B224,"_",$C224,"_",H$2,"_",$D224,"_",$E224),Database!$F$2:$G$65536,2,))</f>
        <v>#REF!</v>
      </c>
      <c r="I224" s="155" t="e">
        <f>IF(ISNUMBER(X224),X224,VLOOKUP(CONCATENATE($B224,"_",$C224,"_",I$2,"_","1000 NAC","_",$E224),Database!$F$2:$G$65536,2,)/VLOOKUP(CONCATENATE($B224,"_",$C224,"_",I$2,"_",$D224,"_",$E224),Database!$F$2:$G$65536,2,))</f>
        <v>#REF!</v>
      </c>
      <c r="J224" s="155" t="e">
        <f>VLOOKUP(CONCATENATE($B224,"_",$C224,"_",J$2,"_","1000 NAC","_",$E224),Database!$F$2:$G$65536,2,)/VLOOKUP(CONCATENATE($B224,"_",$C224,"_",J$2,"_",$D224,"_",$E224),Database!$F$2:$G$65536,2,)</f>
        <v>#REF!</v>
      </c>
      <c r="K224" s="156" t="e">
        <f>VLOOKUP(CONCATENATE($B224,"_",$C224,"_",K$2,"_","1000 NAC","_",$E224),SentData!$F$2:$G$65536,2,)/VLOOKUP(CONCATENATE($B224,"_",$C224,"_",K$2,"_",$D224,"_",$E224),SentData!$F$2:$G$65536,2,)</f>
        <v>#REF!</v>
      </c>
      <c r="L224" s="156" t="e">
        <f>VLOOKUP(CONCATENATE($B224,"_",$C224,"_",L$2,"_","1000 NAC","_",$E224),SentData!$F$2:$G$65536,2,)/VLOOKUP(CONCATENATE($B224,"_",$C224,"_",L$2,"_",$D224,"_",$E224),SentData!$F$2:$G$65536,2,)</f>
        <v>#REF!</v>
      </c>
      <c r="M224" s="157"/>
      <c r="N224" s="158" t="str">
        <f t="shared" si="55"/>
        <v>!!</v>
      </c>
      <c r="O224" s="158" t="str">
        <f t="shared" si="56"/>
        <v>!!</v>
      </c>
      <c r="P224" s="158" t="str">
        <f t="shared" si="57"/>
        <v>!!</v>
      </c>
      <c r="Q224" s="158" t="str">
        <f t="shared" si="58"/>
        <v>!!</v>
      </c>
      <c r="R224" s="158" t="str">
        <f t="shared" si="59"/>
        <v>!!</v>
      </c>
      <c r="S224" s="158" t="str">
        <f t="shared" si="60"/>
        <v>!!</v>
      </c>
      <c r="T224" s="157"/>
      <c r="U224" s="161" t="str">
        <f>IF(ISNUMBER(U222),IF(ISNUMBER(U223),U223/U222,F223/U222),IF(ISNUMBER(U223),U223/F222,""))</f>
        <v/>
      </c>
      <c r="V224" s="161" t="str">
        <f>IF(ISNUMBER(V222),IF(ISNUMBER(V223),V223/V222,G223/V222),IF(ISNUMBER(V223),V223/G222,""))</f>
        <v/>
      </c>
      <c r="W224" s="161" t="str">
        <f>IF(ISNUMBER(W222),IF(ISNUMBER(W223),W223/W222,H223/W222),IF(ISNUMBER(W223),W223/H222,""))</f>
        <v/>
      </c>
      <c r="X224" s="161" t="str">
        <f>IF(ISNUMBER(X222),IF(ISNUMBER(X223),X223/X222,I223/X222),IF(ISNUMBER(X223),X223/I222,""))</f>
        <v/>
      </c>
    </row>
    <row r="225" spans="1:24" x14ac:dyDescent="0.2">
      <c r="A225" s="112" t="s">
        <v>703</v>
      </c>
      <c r="B225" s="112" t="e">
        <f>#REF!</f>
        <v>#REF!</v>
      </c>
      <c r="C225" s="112" t="s">
        <v>704</v>
      </c>
      <c r="D225" s="112" t="s">
        <v>131</v>
      </c>
      <c r="E225" s="113" t="s">
        <v>684</v>
      </c>
      <c r="F225" s="120" t="e">
        <f>IF(ISNUMBER(U225),U225,VLOOKUP(CONCATENATE($B225,"_",$C225,"_",F$2,"_",$D225,"_",$E225),Database!$F$2:$G$65536,2,))</f>
        <v>#REF!</v>
      </c>
      <c r="G225" s="120" t="e">
        <f>IF(ISNUMBER(V225),V225,VLOOKUP(CONCATENATE($B225,"_",$C225,"_",G$2,"_",$D225,"_",$E225),Database!$F$2:$G$65536,2,))</f>
        <v>#REF!</v>
      </c>
      <c r="H225" s="120" t="e">
        <f>IF(ISNUMBER(W225),W225,VLOOKUP(CONCATENATE($B225,"_",$C225,"_",H$2,"_",$D225,"_",$E225),Database!$F$2:$G$65536,2,))</f>
        <v>#REF!</v>
      </c>
      <c r="I225" s="120" t="e">
        <f>IF(ISNUMBER(X225),X225,VLOOKUP(CONCATENATE($B225,"_",$C225,"_",I$2,"_",$D225,"_",$E225),Database!$F$2:$G$65536,2,))</f>
        <v>#REF!</v>
      </c>
      <c r="J225" s="120" t="e">
        <f>VLOOKUP(CONCATENATE($B225,"_",$C225,"_",J$2,"_",$D225,"_",$E225),Database!$F$2:$G$65536,2,)</f>
        <v>#REF!</v>
      </c>
      <c r="K225" s="118" t="e">
        <f>VLOOKUP(CONCATENATE($B225,"_",$C225,"_",K$2,"_",$D225,"_",$E225),SentData!$F$2:$G$65536,2,)</f>
        <v>#REF!</v>
      </c>
      <c r="L225" s="118" t="e">
        <f>VLOOKUP(CONCATENATE($B225,"_",$C225,"_",L$2,"_",$D225,"_",$E225),SentData!$F$2:$G$65536,2,)</f>
        <v>#REF!</v>
      </c>
      <c r="M225" s="114"/>
      <c r="N225" s="115" t="str">
        <f t="shared" si="55"/>
        <v>!!</v>
      </c>
      <c r="O225" s="115" t="str">
        <f t="shared" si="56"/>
        <v>!!</v>
      </c>
      <c r="P225" s="115" t="str">
        <f t="shared" si="57"/>
        <v>!!</v>
      </c>
      <c r="Q225" s="115" t="str">
        <f t="shared" si="58"/>
        <v>!!</v>
      </c>
      <c r="R225" s="115" t="str">
        <f t="shared" si="59"/>
        <v>!!</v>
      </c>
      <c r="S225" s="115" t="str">
        <f t="shared" si="60"/>
        <v>!!</v>
      </c>
      <c r="T225" s="114"/>
    </row>
    <row r="226" spans="1:24" x14ac:dyDescent="0.2">
      <c r="A226" s="112" t="s">
        <v>705</v>
      </c>
      <c r="B226" s="112" t="e">
        <f>#REF!</f>
        <v>#REF!</v>
      </c>
      <c r="C226" s="112" t="s">
        <v>704</v>
      </c>
      <c r="D226" s="112" t="s">
        <v>706</v>
      </c>
      <c r="E226" s="113" t="s">
        <v>684</v>
      </c>
      <c r="F226" s="120" t="e">
        <f>IF(ISNUMBER(U226),U226,VLOOKUP(CONCATENATE($B226,"_",$C226,"_",F$2,"_",$D226,"_",$E226),Database!$F$2:$G$65536,2,))</f>
        <v>#REF!</v>
      </c>
      <c r="G226" s="120" t="e">
        <f>IF(ISNUMBER(V226),V226,VLOOKUP(CONCATENATE($B226,"_",$C226,"_",G$2,"_",$D226,"_",$E226),Database!$F$2:$G$65536,2,))</f>
        <v>#REF!</v>
      </c>
      <c r="H226" s="120" t="e">
        <f>IF(ISNUMBER(W226),W226,VLOOKUP(CONCATENATE($B226,"_",$C226,"_",H$2,"_",$D226,"_",$E226),Database!$F$2:$G$65536,2,))</f>
        <v>#REF!</v>
      </c>
      <c r="I226" s="120" t="e">
        <f>IF(ISNUMBER(X226),X226,VLOOKUP(CONCATENATE($B226,"_",$C226,"_",I$2,"_",$D226,"_",$E226),Database!$F$2:$G$65536,2,))</f>
        <v>#REF!</v>
      </c>
      <c r="J226" s="120" t="e">
        <f>VLOOKUP(CONCATENATE($B226,"_",$C226,"_",J$2,"_",$D226,"_",$E226),Database!$F$2:$G$65536,2,)</f>
        <v>#REF!</v>
      </c>
      <c r="K226" s="118" t="e">
        <f>VLOOKUP(CONCATENATE($B226,"_",$C226,"_",K$2,"_",$D226,"_",$E226),SentData!$F$2:$G$65536,2,)</f>
        <v>#REF!</v>
      </c>
      <c r="L226" s="118" t="e">
        <f>VLOOKUP(CONCATENATE($B226,"_",$C226,"_",L$2,"_",$D226,"_",$E226),SentData!$F$2:$G$65536,2,)</f>
        <v>#REF!</v>
      </c>
      <c r="M226" s="114"/>
      <c r="N226" s="115" t="str">
        <f t="shared" si="55"/>
        <v>!!</v>
      </c>
      <c r="O226" s="115" t="str">
        <f t="shared" si="56"/>
        <v>!!</v>
      </c>
      <c r="P226" s="115" t="str">
        <f t="shared" si="57"/>
        <v>!!</v>
      </c>
      <c r="Q226" s="115" t="str">
        <f t="shared" si="58"/>
        <v>!!</v>
      </c>
      <c r="R226" s="115" t="str">
        <f t="shared" si="59"/>
        <v>!!</v>
      </c>
      <c r="S226" s="115" t="str">
        <f t="shared" si="60"/>
        <v>!!</v>
      </c>
      <c r="T226" s="114"/>
    </row>
    <row r="227" spans="1:24" ht="12.5" x14ac:dyDescent="0.25">
      <c r="A227" s="153" t="s">
        <v>707</v>
      </c>
      <c r="B227" s="153" t="e">
        <f>#REF!</f>
        <v>#REF!</v>
      </c>
      <c r="C227" s="153" t="s">
        <v>704</v>
      </c>
      <c r="D227" s="153" t="s">
        <v>131</v>
      </c>
      <c r="E227" s="154" t="s">
        <v>684</v>
      </c>
      <c r="F227" s="155" t="e">
        <f>IF(ISNUMBER(U227),U227,VLOOKUP(CONCATENATE($B227,"_",$C227,"_",F$2,"_","1000 NAC","_",$E227),Database!$F$2:$G$65536,2,)/VLOOKUP(CONCATENATE($B227,"_",$C227,"_",F$2,"_",$D227,"_",$E227),Database!$F$2:$G$65536,2,))</f>
        <v>#REF!</v>
      </c>
      <c r="G227" s="155" t="e">
        <f>IF(ISNUMBER(V227),V227,VLOOKUP(CONCATENATE($B227,"_",$C227,"_",G$2,"_","1000 NAC","_",$E227),Database!$F$2:$G$65536,2,)/VLOOKUP(CONCATENATE($B227,"_",$C227,"_",G$2,"_",$D227,"_",$E227),Database!$F$2:$G$65536,2,))</f>
        <v>#REF!</v>
      </c>
      <c r="H227" s="155" t="e">
        <f>IF(ISNUMBER(W227),W227,VLOOKUP(CONCATENATE($B227,"_",$C227,"_",H$2,"_","1000 NAC","_",$E227),Database!$F$2:$G$65536,2,)/VLOOKUP(CONCATENATE($B227,"_",$C227,"_",H$2,"_",$D227,"_",$E227),Database!$F$2:$G$65536,2,))</f>
        <v>#REF!</v>
      </c>
      <c r="I227" s="155" t="e">
        <f>IF(ISNUMBER(X227),X227,VLOOKUP(CONCATENATE($B227,"_",$C227,"_",I$2,"_","1000 NAC","_",$E227),Database!$F$2:$G$65536,2,)/VLOOKUP(CONCATENATE($B227,"_",$C227,"_",I$2,"_",$D227,"_",$E227),Database!$F$2:$G$65536,2,))</f>
        <v>#REF!</v>
      </c>
      <c r="J227" s="155" t="e">
        <f>VLOOKUP(CONCATENATE($B227,"_",$C227,"_",J$2,"_","1000 NAC","_",$E227),Database!$F$2:$G$65536,2,)/VLOOKUP(CONCATENATE($B227,"_",$C227,"_",J$2,"_",$D227,"_",$E227),Database!$F$2:$G$65536,2,)</f>
        <v>#REF!</v>
      </c>
      <c r="K227" s="156" t="e">
        <f>VLOOKUP(CONCATENATE($B227,"_",$C227,"_",K$2,"_","1000 NAC","_",$E227),SentData!$F$2:$G$65536,2,)/VLOOKUP(CONCATENATE($B227,"_",$C227,"_",K$2,"_",$D227,"_",$E227),SentData!$F$2:$G$65536,2,)</f>
        <v>#REF!</v>
      </c>
      <c r="L227" s="156" t="e">
        <f>VLOOKUP(CONCATENATE($B227,"_",$C227,"_",L$2,"_","1000 NAC","_",$E227),SentData!$F$2:$G$65536,2,)/VLOOKUP(CONCATENATE($B227,"_",$C227,"_",L$2,"_",$D227,"_",$E227),SentData!$F$2:$G$65536,2,)</f>
        <v>#REF!</v>
      </c>
      <c r="M227" s="157"/>
      <c r="N227" s="158" t="str">
        <f t="shared" si="55"/>
        <v>!!</v>
      </c>
      <c r="O227" s="158" t="str">
        <f t="shared" si="56"/>
        <v>!!</v>
      </c>
      <c r="P227" s="158" t="str">
        <f t="shared" si="57"/>
        <v>!!</v>
      </c>
      <c r="Q227" s="158" t="str">
        <f t="shared" si="58"/>
        <v>!!</v>
      </c>
      <c r="R227" s="158" t="str">
        <f t="shared" si="59"/>
        <v>!!</v>
      </c>
      <c r="S227" s="158" t="str">
        <f t="shared" si="60"/>
        <v>!!</v>
      </c>
      <c r="T227" s="157"/>
      <c r="U227" s="161" t="str">
        <f>IF(ISNUMBER(U225),IF(ISNUMBER(U226),U226/U225,F226/U225),IF(ISNUMBER(U226),U226/F225,""))</f>
        <v/>
      </c>
      <c r="V227" s="161" t="str">
        <f>IF(ISNUMBER(V225),IF(ISNUMBER(V226),V226/V225,G226/V225),IF(ISNUMBER(V226),V226/G225,""))</f>
        <v/>
      </c>
      <c r="W227" s="161" t="str">
        <f>IF(ISNUMBER(W225),IF(ISNUMBER(W226),W226/W225,H226/W225),IF(ISNUMBER(W226),W226/H225,""))</f>
        <v/>
      </c>
      <c r="X227" s="161" t="str">
        <f>IF(ISNUMBER(X225),IF(ISNUMBER(X226),X226/X225,I226/X225),IF(ISNUMBER(X226),X226/I225,""))</f>
        <v/>
      </c>
    </row>
    <row r="228" spans="1:24" x14ac:dyDescent="0.2">
      <c r="A228" s="112" t="s">
        <v>703</v>
      </c>
      <c r="B228" s="112" t="e">
        <f>#REF!</f>
        <v>#REF!</v>
      </c>
      <c r="C228" s="112" t="s">
        <v>708</v>
      </c>
      <c r="D228" s="112" t="s">
        <v>131</v>
      </c>
      <c r="E228" s="113" t="s">
        <v>684</v>
      </c>
      <c r="F228" s="120" t="e">
        <f>IF(ISNUMBER(U228),U228,VLOOKUP(CONCATENATE($B228,"_",$C228,"_",F$2,"_",$D228,"_",$E228),Database!$F$2:$G$65536,2,))</f>
        <v>#REF!</v>
      </c>
      <c r="G228" s="120" t="e">
        <f>IF(ISNUMBER(V228),V228,VLOOKUP(CONCATENATE($B228,"_",$C228,"_",G$2,"_",$D228,"_",$E228),Database!$F$2:$G$65536,2,))</f>
        <v>#REF!</v>
      </c>
      <c r="H228" s="120" t="e">
        <f>IF(ISNUMBER(W228),W228,VLOOKUP(CONCATENATE($B228,"_",$C228,"_",H$2,"_",$D228,"_",$E228),Database!$F$2:$G$65536,2,))</f>
        <v>#REF!</v>
      </c>
      <c r="I228" s="120" t="e">
        <f>IF(ISNUMBER(X228),X228,VLOOKUP(CONCATENATE($B228,"_",$C228,"_",I$2,"_",$D228,"_",$E228),Database!$F$2:$G$65536,2,))</f>
        <v>#REF!</v>
      </c>
      <c r="J228" s="120" t="e">
        <f>VLOOKUP(CONCATENATE($B228,"_",$C228,"_",J$2,"_",$D228,"_",$E228),Database!$F$2:$G$65536,2,)</f>
        <v>#REF!</v>
      </c>
      <c r="K228" s="118" t="e">
        <f>VLOOKUP(CONCATENATE($B228,"_",$C228,"_",K$2,"_",$D228,"_",$E228),SentData!$F$2:$G$65536,2,)</f>
        <v>#REF!</v>
      </c>
      <c r="L228" s="118" t="e">
        <f>VLOOKUP(CONCATENATE($B228,"_",$C228,"_",L$2,"_",$D228,"_",$E228),SentData!$F$2:$G$65536,2,)</f>
        <v>#REF!</v>
      </c>
      <c r="M228" s="114"/>
      <c r="N228" s="115" t="str">
        <f t="shared" si="55"/>
        <v>!!</v>
      </c>
      <c r="O228" s="115" t="str">
        <f t="shared" si="56"/>
        <v>!!</v>
      </c>
      <c r="P228" s="115" t="str">
        <f t="shared" si="57"/>
        <v>!!</v>
      </c>
      <c r="Q228" s="115" t="str">
        <f t="shared" si="58"/>
        <v>!!</v>
      </c>
      <c r="R228" s="115" t="str">
        <f t="shared" si="59"/>
        <v>!!</v>
      </c>
      <c r="S228" s="115" t="str">
        <f t="shared" si="60"/>
        <v>!!</v>
      </c>
      <c r="T228" s="114"/>
    </row>
    <row r="229" spans="1:24" x14ac:dyDescent="0.2">
      <c r="A229" s="112" t="s">
        <v>705</v>
      </c>
      <c r="B229" s="112" t="e">
        <f>#REF!</f>
        <v>#REF!</v>
      </c>
      <c r="C229" s="112" t="s">
        <v>708</v>
      </c>
      <c r="D229" s="112" t="s">
        <v>706</v>
      </c>
      <c r="E229" s="113" t="s">
        <v>684</v>
      </c>
      <c r="F229" s="120" t="e">
        <f>IF(ISNUMBER(U229),U229,VLOOKUP(CONCATENATE($B229,"_",$C229,"_",F$2,"_",$D229,"_",$E229),Database!$F$2:$G$65536,2,))</f>
        <v>#REF!</v>
      </c>
      <c r="G229" s="120" t="e">
        <f>IF(ISNUMBER(V229),V229,VLOOKUP(CONCATENATE($B229,"_",$C229,"_",G$2,"_",$D229,"_",$E229),Database!$F$2:$G$65536,2,))</f>
        <v>#REF!</v>
      </c>
      <c r="H229" s="120" t="e">
        <f>IF(ISNUMBER(W229),W229,VLOOKUP(CONCATENATE($B229,"_",$C229,"_",H$2,"_",$D229,"_",$E229),Database!$F$2:$G$65536,2,))</f>
        <v>#REF!</v>
      </c>
      <c r="I229" s="120" t="e">
        <f>IF(ISNUMBER(X229),X229,VLOOKUP(CONCATENATE($B229,"_",$C229,"_",I$2,"_",$D229,"_",$E229),Database!$F$2:$G$65536,2,))</f>
        <v>#REF!</v>
      </c>
      <c r="J229" s="120" t="e">
        <f>VLOOKUP(CONCATENATE($B229,"_",$C229,"_",J$2,"_",$D229,"_",$E229),Database!$F$2:$G$65536,2,)</f>
        <v>#REF!</v>
      </c>
      <c r="K229" s="118" t="e">
        <f>VLOOKUP(CONCATENATE($B229,"_",$C229,"_",K$2,"_",$D229,"_",$E229),SentData!$F$2:$G$65536,2,)</f>
        <v>#REF!</v>
      </c>
      <c r="L229" s="118" t="e">
        <f>VLOOKUP(CONCATENATE($B229,"_",$C229,"_",L$2,"_",$D229,"_",$E229),SentData!$F$2:$G$65536,2,)</f>
        <v>#REF!</v>
      </c>
      <c r="M229" s="114"/>
      <c r="N229" s="115" t="str">
        <f t="shared" si="55"/>
        <v>!!</v>
      </c>
      <c r="O229" s="115" t="str">
        <f t="shared" si="56"/>
        <v>!!</v>
      </c>
      <c r="P229" s="115" t="str">
        <f t="shared" si="57"/>
        <v>!!</v>
      </c>
      <c r="Q229" s="115" t="str">
        <f t="shared" si="58"/>
        <v>!!</v>
      </c>
      <c r="R229" s="115" t="str">
        <f t="shared" si="59"/>
        <v>!!</v>
      </c>
      <c r="S229" s="115" t="str">
        <f t="shared" si="60"/>
        <v>!!</v>
      </c>
      <c r="T229" s="114"/>
    </row>
    <row r="230" spans="1:24" ht="12.5" x14ac:dyDescent="0.25">
      <c r="A230" s="153" t="s">
        <v>707</v>
      </c>
      <c r="B230" s="153" t="e">
        <f>#REF!</f>
        <v>#REF!</v>
      </c>
      <c r="C230" s="153" t="s">
        <v>708</v>
      </c>
      <c r="D230" s="153" t="s">
        <v>131</v>
      </c>
      <c r="E230" s="154" t="s">
        <v>684</v>
      </c>
      <c r="F230" s="155" t="e">
        <f>IF(ISNUMBER(U230),U230,VLOOKUP(CONCATENATE($B230,"_",$C230,"_",F$2,"_","1000 NAC","_",$E230),Database!$F$2:$G$65536,2,)/VLOOKUP(CONCATENATE($B230,"_",$C230,"_",F$2,"_",$D230,"_",$E230),Database!$F$2:$G$65536,2,))</f>
        <v>#REF!</v>
      </c>
      <c r="G230" s="155" t="e">
        <f>IF(ISNUMBER(V230),V230,VLOOKUP(CONCATENATE($B230,"_",$C230,"_",G$2,"_","1000 NAC","_",$E230),Database!$F$2:$G$65536,2,)/VLOOKUP(CONCATENATE($B230,"_",$C230,"_",G$2,"_",$D230,"_",$E230),Database!$F$2:$G$65536,2,))</f>
        <v>#REF!</v>
      </c>
      <c r="H230" s="155" t="e">
        <f>IF(ISNUMBER(W230),W230,VLOOKUP(CONCATENATE($B230,"_",$C230,"_",H$2,"_","1000 NAC","_",$E230),Database!$F$2:$G$65536,2,)/VLOOKUP(CONCATENATE($B230,"_",$C230,"_",H$2,"_",$D230,"_",$E230),Database!$F$2:$G$65536,2,))</f>
        <v>#REF!</v>
      </c>
      <c r="I230" s="155" t="e">
        <f>IF(ISNUMBER(X230),X230,VLOOKUP(CONCATENATE($B230,"_",$C230,"_",I$2,"_","1000 NAC","_",$E230),Database!$F$2:$G$65536,2,)/VLOOKUP(CONCATENATE($B230,"_",$C230,"_",I$2,"_",$D230,"_",$E230),Database!$F$2:$G$65536,2,))</f>
        <v>#REF!</v>
      </c>
      <c r="J230" s="155" t="e">
        <f>VLOOKUP(CONCATENATE($B230,"_",$C230,"_",J$2,"_","1000 NAC","_",$E230),Database!$F$2:$G$65536,2,)/VLOOKUP(CONCATENATE($B230,"_",$C230,"_",J$2,"_",$D230,"_",$E230),Database!$F$2:$G$65536,2,)</f>
        <v>#REF!</v>
      </c>
      <c r="K230" s="156" t="e">
        <f>VLOOKUP(CONCATENATE($B230,"_",$C230,"_",K$2,"_","1000 NAC","_",$E230),SentData!$F$2:$G$65536,2,)/VLOOKUP(CONCATENATE($B230,"_",$C230,"_",K$2,"_",$D230,"_",$E230),SentData!$F$2:$G$65536,2,)</f>
        <v>#REF!</v>
      </c>
      <c r="L230" s="156" t="e">
        <f>VLOOKUP(CONCATENATE($B230,"_",$C230,"_",L$2,"_","1000 NAC","_",$E230),SentData!$F$2:$G$65536,2,)/VLOOKUP(CONCATENATE($B230,"_",$C230,"_",L$2,"_",$D230,"_",$E230),SentData!$F$2:$G$65536,2,)</f>
        <v>#REF!</v>
      </c>
      <c r="M230" s="157"/>
      <c r="N230" s="158" t="str">
        <f t="shared" si="55"/>
        <v>!!</v>
      </c>
      <c r="O230" s="158" t="str">
        <f t="shared" si="56"/>
        <v>!!</v>
      </c>
      <c r="P230" s="158" t="str">
        <f t="shared" si="57"/>
        <v>!!</v>
      </c>
      <c r="Q230" s="158" t="str">
        <f t="shared" si="58"/>
        <v>!!</v>
      </c>
      <c r="R230" s="158" t="str">
        <f t="shared" si="59"/>
        <v>!!</v>
      </c>
      <c r="S230" s="158" t="str">
        <f t="shared" si="60"/>
        <v>!!</v>
      </c>
      <c r="T230" s="157"/>
      <c r="U230" s="161" t="str">
        <f>IF(ISNUMBER(U228),IF(ISNUMBER(U229),U229/U228,F229/U228),IF(ISNUMBER(U229),U229/F228,""))</f>
        <v/>
      </c>
      <c r="V230" s="161" t="str">
        <f>IF(ISNUMBER(V228),IF(ISNUMBER(V229),V229/V228,G229/V228),IF(ISNUMBER(V229),V229/G228,""))</f>
        <v/>
      </c>
      <c r="W230" s="161" t="str">
        <f>IF(ISNUMBER(W228),IF(ISNUMBER(W229),W229/W228,H229/W228),IF(ISNUMBER(W229),W229/H228,""))</f>
        <v/>
      </c>
      <c r="X230" s="161" t="str">
        <f>IF(ISNUMBER(X228),IF(ISNUMBER(X229),X229/X228,I229/X228),IF(ISNUMBER(X229),X229/I228,""))</f>
        <v/>
      </c>
    </row>
    <row r="231" spans="1:24" x14ac:dyDescent="0.2">
      <c r="A231" s="112" t="s">
        <v>703</v>
      </c>
      <c r="B231" s="112" t="e">
        <f>#REF!</f>
        <v>#REF!</v>
      </c>
      <c r="C231" s="112" t="s">
        <v>704</v>
      </c>
      <c r="D231" s="112" t="s">
        <v>131</v>
      </c>
      <c r="E231" s="113" t="s">
        <v>685</v>
      </c>
      <c r="F231" s="120" t="e">
        <f>IF(ISNUMBER(U231),U231,VLOOKUP(CONCATENATE($B231,"_",$C231,"_",F$2,"_",$D231,"_",$E231),Database!$F$2:$G$65536,2,))</f>
        <v>#REF!</v>
      </c>
      <c r="G231" s="120" t="e">
        <f>IF(ISNUMBER(V231),V231,VLOOKUP(CONCATENATE($B231,"_",$C231,"_",G$2,"_",$D231,"_",$E231),Database!$F$2:$G$65536,2,))</f>
        <v>#REF!</v>
      </c>
      <c r="H231" s="120" t="e">
        <f>IF(ISNUMBER(W231),W231,VLOOKUP(CONCATENATE($B231,"_",$C231,"_",H$2,"_",$D231,"_",$E231),Database!$F$2:$G$65536,2,))</f>
        <v>#REF!</v>
      </c>
      <c r="I231" s="120" t="e">
        <f>IF(ISNUMBER(X231),X231,VLOOKUP(CONCATENATE($B231,"_",$C231,"_",I$2,"_",$D231,"_",$E231),Database!$F$2:$G$65536,2,))</f>
        <v>#REF!</v>
      </c>
      <c r="J231" s="120" t="e">
        <f>VLOOKUP(CONCATENATE($B231,"_",$C231,"_",J$2,"_",$D231,"_",$E231),Database!$F$2:$G$65536,2,)</f>
        <v>#REF!</v>
      </c>
      <c r="K231" s="118" t="e">
        <f>VLOOKUP(CONCATENATE($B231,"_",$C231,"_",K$2,"_",$D231,"_",$E231),SentData!$F$2:$G$65536,2,)</f>
        <v>#REF!</v>
      </c>
      <c r="L231" s="118" t="e">
        <f>VLOOKUP(CONCATENATE($B231,"_",$C231,"_",L$2,"_",$D231,"_",$E231),SentData!$F$2:$G$65536,2,)</f>
        <v>#REF!</v>
      </c>
      <c r="M231" s="114"/>
      <c r="N231" s="115" t="str">
        <f t="shared" si="55"/>
        <v>!!</v>
      </c>
      <c r="O231" s="115" t="str">
        <f t="shared" si="56"/>
        <v>!!</v>
      </c>
      <c r="P231" s="115" t="str">
        <f t="shared" si="57"/>
        <v>!!</v>
      </c>
      <c r="Q231" s="115" t="str">
        <f t="shared" si="58"/>
        <v>!!</v>
      </c>
      <c r="R231" s="115" t="str">
        <f t="shared" si="59"/>
        <v>!!</v>
      </c>
      <c r="S231" s="115" t="str">
        <f t="shared" si="60"/>
        <v>!!</v>
      </c>
      <c r="T231" s="114"/>
    </row>
    <row r="232" spans="1:24" x14ac:dyDescent="0.2">
      <c r="A232" s="112" t="s">
        <v>705</v>
      </c>
      <c r="B232" s="112" t="e">
        <f>#REF!</f>
        <v>#REF!</v>
      </c>
      <c r="C232" s="112" t="s">
        <v>704</v>
      </c>
      <c r="D232" s="112" t="s">
        <v>706</v>
      </c>
      <c r="E232" s="113" t="s">
        <v>685</v>
      </c>
      <c r="F232" s="120" t="e">
        <f>IF(ISNUMBER(U232),U232,VLOOKUP(CONCATENATE($B232,"_",$C232,"_",F$2,"_",$D232,"_",$E232),Database!$F$2:$G$65536,2,))</f>
        <v>#REF!</v>
      </c>
      <c r="G232" s="120" t="e">
        <f>IF(ISNUMBER(V232),V232,VLOOKUP(CONCATENATE($B232,"_",$C232,"_",G$2,"_",$D232,"_",$E232),Database!$F$2:$G$65536,2,))</f>
        <v>#REF!</v>
      </c>
      <c r="H232" s="120" t="e">
        <f>IF(ISNUMBER(W232),W232,VLOOKUP(CONCATENATE($B232,"_",$C232,"_",H$2,"_",$D232,"_",$E232),Database!$F$2:$G$65536,2,))</f>
        <v>#REF!</v>
      </c>
      <c r="I232" s="120" t="e">
        <f>IF(ISNUMBER(X232),X232,VLOOKUP(CONCATENATE($B232,"_",$C232,"_",I$2,"_",$D232,"_",$E232),Database!$F$2:$G$65536,2,))</f>
        <v>#REF!</v>
      </c>
      <c r="J232" s="120" t="e">
        <f>VLOOKUP(CONCATENATE($B232,"_",$C232,"_",J$2,"_",$D232,"_",$E232),Database!$F$2:$G$65536,2,)</f>
        <v>#REF!</v>
      </c>
      <c r="K232" s="118" t="e">
        <f>VLOOKUP(CONCATENATE($B232,"_",$C232,"_",K$2,"_",$D232,"_",$E232),SentData!$F$2:$G$65536,2,)</f>
        <v>#REF!</v>
      </c>
      <c r="L232" s="118" t="e">
        <f>VLOOKUP(CONCATENATE($B232,"_",$C232,"_",L$2,"_",$D232,"_",$E232),SentData!$F$2:$G$65536,2,)</f>
        <v>#REF!</v>
      </c>
      <c r="M232" s="114"/>
      <c r="N232" s="115" t="str">
        <f t="shared" si="55"/>
        <v>!!</v>
      </c>
      <c r="O232" s="115" t="str">
        <f t="shared" si="56"/>
        <v>!!</v>
      </c>
      <c r="P232" s="115" t="str">
        <f t="shared" si="57"/>
        <v>!!</v>
      </c>
      <c r="Q232" s="115" t="str">
        <f t="shared" si="58"/>
        <v>!!</v>
      </c>
      <c r="R232" s="115" t="str">
        <f t="shared" si="59"/>
        <v>!!</v>
      </c>
      <c r="S232" s="115" t="str">
        <f t="shared" si="60"/>
        <v>!!</v>
      </c>
      <c r="T232" s="114"/>
    </row>
    <row r="233" spans="1:24" ht="12.5" x14ac:dyDescent="0.25">
      <c r="A233" s="153" t="s">
        <v>707</v>
      </c>
      <c r="B233" s="153" t="e">
        <f>#REF!</f>
        <v>#REF!</v>
      </c>
      <c r="C233" s="153" t="s">
        <v>704</v>
      </c>
      <c r="D233" s="153" t="s">
        <v>131</v>
      </c>
      <c r="E233" s="154" t="s">
        <v>685</v>
      </c>
      <c r="F233" s="155" t="e">
        <f>IF(ISNUMBER(U233),U233,VLOOKUP(CONCATENATE($B233,"_",$C233,"_",F$2,"_","1000 NAC","_",$E233),Database!$F$2:$G$65536,2,)/VLOOKUP(CONCATENATE($B233,"_",$C233,"_",F$2,"_",$D233,"_",$E233),Database!$F$2:$G$65536,2,))</f>
        <v>#REF!</v>
      </c>
      <c r="G233" s="155" t="e">
        <f>IF(ISNUMBER(V233),V233,VLOOKUP(CONCATENATE($B233,"_",$C233,"_",G$2,"_","1000 NAC","_",$E233),Database!$F$2:$G$65536,2,)/VLOOKUP(CONCATENATE($B233,"_",$C233,"_",G$2,"_",$D233,"_",$E233),Database!$F$2:$G$65536,2,))</f>
        <v>#REF!</v>
      </c>
      <c r="H233" s="155" t="e">
        <f>IF(ISNUMBER(W233),W233,VLOOKUP(CONCATENATE($B233,"_",$C233,"_",H$2,"_","1000 NAC","_",$E233),Database!$F$2:$G$65536,2,)/VLOOKUP(CONCATENATE($B233,"_",$C233,"_",H$2,"_",$D233,"_",$E233),Database!$F$2:$G$65536,2,))</f>
        <v>#REF!</v>
      </c>
      <c r="I233" s="155" t="e">
        <f>IF(ISNUMBER(X233),X233,VLOOKUP(CONCATENATE($B233,"_",$C233,"_",I$2,"_","1000 NAC","_",$E233),Database!$F$2:$G$65536,2,)/VLOOKUP(CONCATENATE($B233,"_",$C233,"_",I$2,"_",$D233,"_",$E233),Database!$F$2:$G$65536,2,))</f>
        <v>#REF!</v>
      </c>
      <c r="J233" s="155" t="e">
        <f>VLOOKUP(CONCATENATE($B233,"_",$C233,"_",J$2,"_","1000 NAC","_",$E233),Database!$F$2:$G$65536,2,)/VLOOKUP(CONCATENATE($B233,"_",$C233,"_",J$2,"_",$D233,"_",$E233),Database!$F$2:$G$65536,2,)</f>
        <v>#REF!</v>
      </c>
      <c r="K233" s="156" t="e">
        <f>VLOOKUP(CONCATENATE($B233,"_",$C233,"_",K$2,"_","1000 NAC","_",$E233),SentData!$F$2:$G$65536,2,)/VLOOKUP(CONCATENATE($B233,"_",$C233,"_",K$2,"_",$D233,"_",$E233),SentData!$F$2:$G$65536,2,)</f>
        <v>#REF!</v>
      </c>
      <c r="L233" s="156" t="e">
        <f>VLOOKUP(CONCATENATE($B233,"_",$C233,"_",L$2,"_","1000 NAC","_",$E233),SentData!$F$2:$G$65536,2,)/VLOOKUP(CONCATENATE($B233,"_",$C233,"_",L$2,"_",$D233,"_",$E233),SentData!$F$2:$G$65536,2,)</f>
        <v>#REF!</v>
      </c>
      <c r="M233" s="157"/>
      <c r="N233" s="158" t="str">
        <f t="shared" si="55"/>
        <v>!!</v>
      </c>
      <c r="O233" s="158" t="str">
        <f t="shared" si="56"/>
        <v>!!</v>
      </c>
      <c r="P233" s="158" t="str">
        <f t="shared" si="57"/>
        <v>!!</v>
      </c>
      <c r="Q233" s="158" t="str">
        <f t="shared" si="58"/>
        <v>!!</v>
      </c>
      <c r="R233" s="158" t="str">
        <f t="shared" si="59"/>
        <v>!!</v>
      </c>
      <c r="S233" s="158" t="str">
        <f t="shared" si="60"/>
        <v>!!</v>
      </c>
      <c r="T233" s="157"/>
      <c r="U233" s="161" t="str">
        <f>IF(ISNUMBER(U231),IF(ISNUMBER(U232),U232/U231,F232/U231),IF(ISNUMBER(U232),U232/F231,""))</f>
        <v/>
      </c>
      <c r="V233" s="161" t="str">
        <f>IF(ISNUMBER(V231),IF(ISNUMBER(V232),V232/V231,G232/V231),IF(ISNUMBER(V232),V232/G231,""))</f>
        <v/>
      </c>
      <c r="W233" s="161" t="str">
        <f>IF(ISNUMBER(W231),IF(ISNUMBER(W232),W232/W231,H232/W231),IF(ISNUMBER(W232),W232/H231,""))</f>
        <v/>
      </c>
      <c r="X233" s="161" t="str">
        <f>IF(ISNUMBER(X231),IF(ISNUMBER(X232),X232/X231,I232/X231),IF(ISNUMBER(X232),X232/I231,""))</f>
        <v/>
      </c>
    </row>
    <row r="234" spans="1:24" x14ac:dyDescent="0.2">
      <c r="A234" s="112" t="s">
        <v>703</v>
      </c>
      <c r="B234" s="112" t="e">
        <f>#REF!</f>
        <v>#REF!</v>
      </c>
      <c r="C234" s="112" t="s">
        <v>708</v>
      </c>
      <c r="D234" s="112" t="s">
        <v>131</v>
      </c>
      <c r="E234" s="113" t="s">
        <v>685</v>
      </c>
      <c r="F234" s="120" t="e">
        <f>IF(ISNUMBER(U234),U234,VLOOKUP(CONCATENATE($B234,"_",$C234,"_",F$2,"_",$D234,"_",$E234),Database!$F$2:$G$65536,2,))</f>
        <v>#REF!</v>
      </c>
      <c r="G234" s="120" t="e">
        <f>IF(ISNUMBER(V234),V234,VLOOKUP(CONCATENATE($B234,"_",$C234,"_",G$2,"_",$D234,"_",$E234),Database!$F$2:$G$65536,2,))</f>
        <v>#REF!</v>
      </c>
      <c r="H234" s="120" t="e">
        <f>IF(ISNUMBER(W234),W234,VLOOKUP(CONCATENATE($B234,"_",$C234,"_",H$2,"_",$D234,"_",$E234),Database!$F$2:$G$65536,2,))</f>
        <v>#REF!</v>
      </c>
      <c r="I234" s="120" t="e">
        <f>IF(ISNUMBER(X234),X234,VLOOKUP(CONCATENATE($B234,"_",$C234,"_",I$2,"_",$D234,"_",$E234),Database!$F$2:$G$65536,2,))</f>
        <v>#REF!</v>
      </c>
      <c r="J234" s="120" t="e">
        <f>VLOOKUP(CONCATENATE($B234,"_",$C234,"_",J$2,"_",$D234,"_",$E234),Database!$F$2:$G$65536,2,)</f>
        <v>#REF!</v>
      </c>
      <c r="K234" s="118" t="e">
        <f>VLOOKUP(CONCATENATE($B234,"_",$C234,"_",K$2,"_",$D234,"_",$E234),SentData!$F$2:$G$65536,2,)</f>
        <v>#REF!</v>
      </c>
      <c r="L234" s="118" t="e">
        <f>VLOOKUP(CONCATENATE($B234,"_",$C234,"_",L$2,"_",$D234,"_",$E234),SentData!$F$2:$G$65536,2,)</f>
        <v>#REF!</v>
      </c>
      <c r="M234" s="114"/>
      <c r="N234" s="115" t="str">
        <f t="shared" si="55"/>
        <v>!!</v>
      </c>
      <c r="O234" s="115" t="str">
        <f t="shared" si="56"/>
        <v>!!</v>
      </c>
      <c r="P234" s="115" t="str">
        <f t="shared" si="57"/>
        <v>!!</v>
      </c>
      <c r="Q234" s="115" t="str">
        <f t="shared" si="58"/>
        <v>!!</v>
      </c>
      <c r="R234" s="115" t="str">
        <f t="shared" si="59"/>
        <v>!!</v>
      </c>
      <c r="S234" s="115" t="str">
        <f t="shared" si="60"/>
        <v>!!</v>
      </c>
      <c r="T234" s="114"/>
    </row>
    <row r="235" spans="1:24" x14ac:dyDescent="0.2">
      <c r="A235" s="112" t="s">
        <v>705</v>
      </c>
      <c r="B235" s="112" t="e">
        <f>#REF!</f>
        <v>#REF!</v>
      </c>
      <c r="C235" s="112" t="s">
        <v>708</v>
      </c>
      <c r="D235" s="112" t="s">
        <v>706</v>
      </c>
      <c r="E235" s="113" t="s">
        <v>685</v>
      </c>
      <c r="F235" s="120" t="e">
        <f>IF(ISNUMBER(U235),U235,VLOOKUP(CONCATENATE($B235,"_",$C235,"_",F$2,"_",$D235,"_",$E235),Database!$F$2:$G$65536,2,))</f>
        <v>#REF!</v>
      </c>
      <c r="G235" s="120" t="e">
        <f>IF(ISNUMBER(V235),V235,VLOOKUP(CONCATENATE($B235,"_",$C235,"_",G$2,"_",$D235,"_",$E235),Database!$F$2:$G$65536,2,))</f>
        <v>#REF!</v>
      </c>
      <c r="H235" s="120" t="e">
        <f>IF(ISNUMBER(W235),W235,VLOOKUP(CONCATENATE($B235,"_",$C235,"_",H$2,"_",$D235,"_",$E235),Database!$F$2:$G$65536,2,))</f>
        <v>#REF!</v>
      </c>
      <c r="I235" s="120" t="e">
        <f>IF(ISNUMBER(X235),X235,VLOOKUP(CONCATENATE($B235,"_",$C235,"_",I$2,"_",$D235,"_",$E235),Database!$F$2:$G$65536,2,))</f>
        <v>#REF!</v>
      </c>
      <c r="J235" s="120" t="e">
        <f>VLOOKUP(CONCATENATE($B235,"_",$C235,"_",J$2,"_",$D235,"_",$E235),Database!$F$2:$G$65536,2,)</f>
        <v>#REF!</v>
      </c>
      <c r="K235" s="118" t="e">
        <f>VLOOKUP(CONCATENATE($B235,"_",$C235,"_",K$2,"_",$D235,"_",$E235),SentData!$F$2:$G$65536,2,)</f>
        <v>#REF!</v>
      </c>
      <c r="L235" s="118" t="e">
        <f>VLOOKUP(CONCATENATE($B235,"_",$C235,"_",L$2,"_",$D235,"_",$E235),SentData!$F$2:$G$65536,2,)</f>
        <v>#REF!</v>
      </c>
      <c r="M235" s="114"/>
      <c r="N235" s="115" t="str">
        <f t="shared" si="55"/>
        <v>!!</v>
      </c>
      <c r="O235" s="115" t="str">
        <f t="shared" si="56"/>
        <v>!!</v>
      </c>
      <c r="P235" s="115" t="str">
        <f t="shared" si="57"/>
        <v>!!</v>
      </c>
      <c r="Q235" s="115" t="str">
        <f t="shared" si="58"/>
        <v>!!</v>
      </c>
      <c r="R235" s="115" t="str">
        <f t="shared" si="59"/>
        <v>!!</v>
      </c>
      <c r="S235" s="115" t="str">
        <f t="shared" si="60"/>
        <v>!!</v>
      </c>
      <c r="T235" s="114"/>
    </row>
    <row r="236" spans="1:24" ht="12.5" x14ac:dyDescent="0.25">
      <c r="A236" s="153" t="s">
        <v>707</v>
      </c>
      <c r="B236" s="153" t="e">
        <f>#REF!</f>
        <v>#REF!</v>
      </c>
      <c r="C236" s="153" t="s">
        <v>708</v>
      </c>
      <c r="D236" s="153" t="s">
        <v>131</v>
      </c>
      <c r="E236" s="154" t="s">
        <v>685</v>
      </c>
      <c r="F236" s="155" t="e">
        <f>IF(ISNUMBER(U236),U236,VLOOKUP(CONCATENATE($B236,"_",$C236,"_",F$2,"_","1000 NAC","_",$E236),Database!$F$2:$G$65536,2,)/VLOOKUP(CONCATENATE($B236,"_",$C236,"_",F$2,"_",$D236,"_",$E236),Database!$F$2:$G$65536,2,))</f>
        <v>#REF!</v>
      </c>
      <c r="G236" s="155" t="e">
        <f>IF(ISNUMBER(V236),V236,VLOOKUP(CONCATENATE($B236,"_",$C236,"_",G$2,"_","1000 NAC","_",$E236),Database!$F$2:$G$65536,2,)/VLOOKUP(CONCATENATE($B236,"_",$C236,"_",G$2,"_",$D236,"_",$E236),Database!$F$2:$G$65536,2,))</f>
        <v>#REF!</v>
      </c>
      <c r="H236" s="155" t="e">
        <f>IF(ISNUMBER(W236),W236,VLOOKUP(CONCATENATE($B236,"_",$C236,"_",H$2,"_","1000 NAC","_",$E236),Database!$F$2:$G$65536,2,)/VLOOKUP(CONCATENATE($B236,"_",$C236,"_",H$2,"_",$D236,"_",$E236),Database!$F$2:$G$65536,2,))</f>
        <v>#REF!</v>
      </c>
      <c r="I236" s="155" t="e">
        <f>IF(ISNUMBER(X236),X236,VLOOKUP(CONCATENATE($B236,"_",$C236,"_",I$2,"_","1000 NAC","_",$E236),Database!$F$2:$G$65536,2,)/VLOOKUP(CONCATENATE($B236,"_",$C236,"_",I$2,"_",$D236,"_",$E236),Database!$F$2:$G$65536,2,))</f>
        <v>#REF!</v>
      </c>
      <c r="J236" s="155" t="e">
        <f>VLOOKUP(CONCATENATE($B236,"_",$C236,"_",J$2,"_","1000 NAC","_",$E236),Database!$F$2:$G$65536,2,)/VLOOKUP(CONCATENATE($B236,"_",$C236,"_",J$2,"_",$D236,"_",$E236),Database!$F$2:$G$65536,2,)</f>
        <v>#REF!</v>
      </c>
      <c r="K236" s="156" t="e">
        <f>VLOOKUP(CONCATENATE($B236,"_",$C236,"_",K$2,"_","1000 NAC","_",$E236),SentData!$F$2:$G$65536,2,)/VLOOKUP(CONCATENATE($B236,"_",$C236,"_",K$2,"_",$D236,"_",$E236),SentData!$F$2:$G$65536,2,)</f>
        <v>#REF!</v>
      </c>
      <c r="L236" s="156" t="e">
        <f>VLOOKUP(CONCATENATE($B236,"_",$C236,"_",L$2,"_","1000 NAC","_",$E236),SentData!$F$2:$G$65536,2,)/VLOOKUP(CONCATENATE($B236,"_",$C236,"_",L$2,"_",$D236,"_",$E236),SentData!$F$2:$G$65536,2,)</f>
        <v>#REF!</v>
      </c>
      <c r="M236" s="157"/>
      <c r="N236" s="158" t="str">
        <f t="shared" si="55"/>
        <v>!!</v>
      </c>
      <c r="O236" s="158" t="str">
        <f t="shared" si="56"/>
        <v>!!</v>
      </c>
      <c r="P236" s="158" t="str">
        <f t="shared" si="57"/>
        <v>!!</v>
      </c>
      <c r="Q236" s="158" t="str">
        <f t="shared" si="58"/>
        <v>!!</v>
      </c>
      <c r="R236" s="158" t="str">
        <f t="shared" si="59"/>
        <v>!!</v>
      </c>
      <c r="S236" s="158" t="str">
        <f t="shared" si="60"/>
        <v>!!</v>
      </c>
      <c r="T236" s="157"/>
      <c r="U236" s="161" t="str">
        <f>IF(ISNUMBER(U234),IF(ISNUMBER(U235),U235/U234,F235/U234),IF(ISNUMBER(U235),U235/F234,""))</f>
        <v/>
      </c>
      <c r="V236" s="161" t="str">
        <f>IF(ISNUMBER(V234),IF(ISNUMBER(V235),V235/V234,G235/V234),IF(ISNUMBER(V235),V235/G234,""))</f>
        <v/>
      </c>
      <c r="W236" s="161" t="str">
        <f>IF(ISNUMBER(W234),IF(ISNUMBER(W235),W235/W234,H235/W234),IF(ISNUMBER(W235),W235/H234,""))</f>
        <v/>
      </c>
      <c r="X236" s="161" t="str">
        <f>IF(ISNUMBER(X234),IF(ISNUMBER(X235),X235/X234,I235/X234),IF(ISNUMBER(X235),X235/I234,""))</f>
        <v/>
      </c>
    </row>
    <row r="237" spans="1:24" x14ac:dyDescent="0.2">
      <c r="A237" s="112" t="s">
        <v>703</v>
      </c>
      <c r="B237" s="112" t="e">
        <f>#REF!</f>
        <v>#REF!</v>
      </c>
      <c r="C237" s="112" t="s">
        <v>704</v>
      </c>
      <c r="D237" s="112" t="s">
        <v>131</v>
      </c>
      <c r="E237" s="113" t="s">
        <v>686</v>
      </c>
      <c r="F237" s="120" t="e">
        <f>IF(ISNUMBER(U237),U237,VLOOKUP(CONCATENATE($B237,"_",$C237,"_",F$2,"_",$D237,"_",$E237),Database!$F$2:$G$65536,2,))</f>
        <v>#REF!</v>
      </c>
      <c r="G237" s="120" t="e">
        <f>IF(ISNUMBER(V237),V237,VLOOKUP(CONCATENATE($B237,"_",$C237,"_",G$2,"_",$D237,"_",$E237),Database!$F$2:$G$65536,2,))</f>
        <v>#REF!</v>
      </c>
      <c r="H237" s="120" t="e">
        <f>IF(ISNUMBER(W237),W237,VLOOKUP(CONCATENATE($B237,"_",$C237,"_",H$2,"_",$D237,"_",$E237),Database!$F$2:$G$65536,2,))</f>
        <v>#REF!</v>
      </c>
      <c r="I237" s="120" t="e">
        <f>IF(ISNUMBER(X237),X237,VLOOKUP(CONCATENATE($B237,"_",$C237,"_",I$2,"_",$D237,"_",$E237),Database!$F$2:$G$65536,2,))</f>
        <v>#REF!</v>
      </c>
      <c r="J237" s="120" t="e">
        <f>VLOOKUP(CONCATENATE($B237,"_",$C237,"_",J$2,"_",$D237,"_",$E237),Database!$F$2:$G$65536,2,)</f>
        <v>#REF!</v>
      </c>
      <c r="K237" s="118" t="e">
        <f>VLOOKUP(CONCATENATE($B237,"_",$C237,"_",K$2,"_",$D237,"_",$E237),SentData!$F$2:$G$65536,2,)</f>
        <v>#REF!</v>
      </c>
      <c r="L237" s="118" t="e">
        <f>VLOOKUP(CONCATENATE($B237,"_",$C237,"_",L$2,"_",$D237,"_",$E237),SentData!$F$2:$G$65536,2,)</f>
        <v>#REF!</v>
      </c>
      <c r="M237" s="114"/>
      <c r="N237" s="115" t="str">
        <f t="shared" si="55"/>
        <v>!!</v>
      </c>
      <c r="O237" s="115" t="str">
        <f t="shared" si="56"/>
        <v>!!</v>
      </c>
      <c r="P237" s="115" t="str">
        <f t="shared" si="57"/>
        <v>!!</v>
      </c>
      <c r="Q237" s="115" t="str">
        <f t="shared" si="58"/>
        <v>!!</v>
      </c>
      <c r="R237" s="115" t="str">
        <f t="shared" si="59"/>
        <v>!!</v>
      </c>
      <c r="S237" s="115" t="str">
        <f t="shared" si="60"/>
        <v>!!</v>
      </c>
      <c r="T237" s="114"/>
    </row>
    <row r="238" spans="1:24" x14ac:dyDescent="0.2">
      <c r="A238" s="112" t="s">
        <v>705</v>
      </c>
      <c r="B238" s="112" t="e">
        <f>#REF!</f>
        <v>#REF!</v>
      </c>
      <c r="C238" s="112" t="s">
        <v>704</v>
      </c>
      <c r="D238" s="112" t="s">
        <v>706</v>
      </c>
      <c r="E238" s="113" t="s">
        <v>686</v>
      </c>
      <c r="F238" s="120" t="e">
        <f>IF(ISNUMBER(U238),U238,VLOOKUP(CONCATENATE($B238,"_",$C238,"_",F$2,"_",$D238,"_",$E238),Database!$F$2:$G$65536,2,))</f>
        <v>#REF!</v>
      </c>
      <c r="G238" s="120" t="e">
        <f>IF(ISNUMBER(V238),V238,VLOOKUP(CONCATENATE($B238,"_",$C238,"_",G$2,"_",$D238,"_",$E238),Database!$F$2:$G$65536,2,))</f>
        <v>#REF!</v>
      </c>
      <c r="H238" s="120" t="e">
        <f>IF(ISNUMBER(W238),W238,VLOOKUP(CONCATENATE($B238,"_",$C238,"_",H$2,"_",$D238,"_",$E238),Database!$F$2:$G$65536,2,))</f>
        <v>#REF!</v>
      </c>
      <c r="I238" s="120" t="e">
        <f>IF(ISNUMBER(X238),X238,VLOOKUP(CONCATENATE($B238,"_",$C238,"_",I$2,"_",$D238,"_",$E238),Database!$F$2:$G$65536,2,))</f>
        <v>#REF!</v>
      </c>
      <c r="J238" s="120" t="e">
        <f>VLOOKUP(CONCATENATE($B238,"_",$C238,"_",J$2,"_",$D238,"_",$E238),Database!$F$2:$G$65536,2,)</f>
        <v>#REF!</v>
      </c>
      <c r="K238" s="118" t="e">
        <f>VLOOKUP(CONCATENATE($B238,"_",$C238,"_",K$2,"_",$D238,"_",$E238),SentData!$F$2:$G$65536,2,)</f>
        <v>#REF!</v>
      </c>
      <c r="L238" s="118" t="e">
        <f>VLOOKUP(CONCATENATE($B238,"_",$C238,"_",L$2,"_",$D238,"_",$E238),SentData!$F$2:$G$65536,2,)</f>
        <v>#REF!</v>
      </c>
      <c r="M238" s="114"/>
      <c r="N238" s="115" t="str">
        <f t="shared" si="55"/>
        <v>!!</v>
      </c>
      <c r="O238" s="115" t="str">
        <f t="shared" si="56"/>
        <v>!!</v>
      </c>
      <c r="P238" s="115" t="str">
        <f t="shared" si="57"/>
        <v>!!</v>
      </c>
      <c r="Q238" s="115" t="str">
        <f t="shared" si="58"/>
        <v>!!</v>
      </c>
      <c r="R238" s="115" t="str">
        <f t="shared" si="59"/>
        <v>!!</v>
      </c>
      <c r="S238" s="115" t="str">
        <f t="shared" si="60"/>
        <v>!!</v>
      </c>
      <c r="T238" s="114"/>
    </row>
    <row r="239" spans="1:24" ht="12.5" x14ac:dyDescent="0.25">
      <c r="A239" s="153" t="s">
        <v>707</v>
      </c>
      <c r="B239" s="153" t="e">
        <f>#REF!</f>
        <v>#REF!</v>
      </c>
      <c r="C239" s="153" t="s">
        <v>704</v>
      </c>
      <c r="D239" s="153" t="s">
        <v>131</v>
      </c>
      <c r="E239" s="154" t="s">
        <v>686</v>
      </c>
      <c r="F239" s="155" t="e">
        <f>IF(ISNUMBER(U239),U239,VLOOKUP(CONCATENATE($B239,"_",$C239,"_",F$2,"_","1000 NAC","_",$E239),Database!$F$2:$G$65536,2,)/VLOOKUP(CONCATENATE($B239,"_",$C239,"_",F$2,"_",$D239,"_",$E239),Database!$F$2:$G$65536,2,))</f>
        <v>#REF!</v>
      </c>
      <c r="G239" s="155" t="e">
        <f>IF(ISNUMBER(V239),V239,VLOOKUP(CONCATENATE($B239,"_",$C239,"_",G$2,"_","1000 NAC","_",$E239),Database!$F$2:$G$65536,2,)/VLOOKUP(CONCATENATE($B239,"_",$C239,"_",G$2,"_",$D239,"_",$E239),Database!$F$2:$G$65536,2,))</f>
        <v>#REF!</v>
      </c>
      <c r="H239" s="155" t="e">
        <f>IF(ISNUMBER(W239),W239,VLOOKUP(CONCATENATE($B239,"_",$C239,"_",H$2,"_","1000 NAC","_",$E239),Database!$F$2:$G$65536,2,)/VLOOKUP(CONCATENATE($B239,"_",$C239,"_",H$2,"_",$D239,"_",$E239),Database!$F$2:$G$65536,2,))</f>
        <v>#REF!</v>
      </c>
      <c r="I239" s="155" t="e">
        <f>IF(ISNUMBER(X239),X239,VLOOKUP(CONCATENATE($B239,"_",$C239,"_",I$2,"_","1000 NAC","_",$E239),Database!$F$2:$G$65536,2,)/VLOOKUP(CONCATENATE($B239,"_",$C239,"_",I$2,"_",$D239,"_",$E239),Database!$F$2:$G$65536,2,))</f>
        <v>#REF!</v>
      </c>
      <c r="J239" s="155" t="e">
        <f>VLOOKUP(CONCATENATE($B239,"_",$C239,"_",J$2,"_","1000 NAC","_",$E239),Database!$F$2:$G$65536,2,)/VLOOKUP(CONCATENATE($B239,"_",$C239,"_",J$2,"_",$D239,"_",$E239),Database!$F$2:$G$65536,2,)</f>
        <v>#REF!</v>
      </c>
      <c r="K239" s="156" t="e">
        <f>VLOOKUP(CONCATENATE($B239,"_",$C239,"_",K$2,"_","1000 NAC","_",$E239),SentData!$F$2:$G$65536,2,)/VLOOKUP(CONCATENATE($B239,"_",$C239,"_",K$2,"_",$D239,"_",$E239),SentData!$F$2:$G$65536,2,)</f>
        <v>#REF!</v>
      </c>
      <c r="L239" s="156" t="e">
        <f>VLOOKUP(CONCATENATE($B239,"_",$C239,"_",L$2,"_","1000 NAC","_",$E239),SentData!$F$2:$G$65536,2,)/VLOOKUP(CONCATENATE($B239,"_",$C239,"_",L$2,"_",$D239,"_",$E239),SentData!$F$2:$G$65536,2,)</f>
        <v>#REF!</v>
      </c>
      <c r="M239" s="157"/>
      <c r="N239" s="158" t="str">
        <f t="shared" si="55"/>
        <v>!!</v>
      </c>
      <c r="O239" s="158" t="str">
        <f t="shared" si="56"/>
        <v>!!</v>
      </c>
      <c r="P239" s="158" t="str">
        <f t="shared" si="57"/>
        <v>!!</v>
      </c>
      <c r="Q239" s="158" t="str">
        <f t="shared" si="58"/>
        <v>!!</v>
      </c>
      <c r="R239" s="158" t="str">
        <f t="shared" si="59"/>
        <v>!!</v>
      </c>
      <c r="S239" s="158" t="str">
        <f t="shared" si="60"/>
        <v>!!</v>
      </c>
      <c r="T239" s="157"/>
      <c r="U239" s="161" t="str">
        <f>IF(ISNUMBER(U237),IF(ISNUMBER(U238),U238/U237,F238/U237),IF(ISNUMBER(U238),U238/F237,""))</f>
        <v/>
      </c>
      <c r="V239" s="161" t="str">
        <f>IF(ISNUMBER(V237),IF(ISNUMBER(V238),V238/V237,G238/V237),IF(ISNUMBER(V238),V238/G237,""))</f>
        <v/>
      </c>
      <c r="W239" s="161" t="str">
        <f>IF(ISNUMBER(W237),IF(ISNUMBER(W238),W238/W237,H238/W237),IF(ISNUMBER(W238),W238/H237,""))</f>
        <v/>
      </c>
      <c r="X239" s="161" t="str">
        <f>IF(ISNUMBER(X237),IF(ISNUMBER(X238),X238/X237,I238/X237),IF(ISNUMBER(X238),X238/I237,""))</f>
        <v/>
      </c>
    </row>
    <row r="240" spans="1:24" x14ac:dyDescent="0.2">
      <c r="A240" s="112" t="s">
        <v>703</v>
      </c>
      <c r="B240" s="112" t="e">
        <f>#REF!</f>
        <v>#REF!</v>
      </c>
      <c r="C240" s="112" t="s">
        <v>708</v>
      </c>
      <c r="D240" s="112" t="s">
        <v>131</v>
      </c>
      <c r="E240" s="113" t="s">
        <v>686</v>
      </c>
      <c r="F240" s="120" t="e">
        <f>IF(ISNUMBER(U240),U240,VLOOKUP(CONCATENATE($B240,"_",$C240,"_",F$2,"_",$D240,"_",$E240),Database!$F$2:$G$65536,2,))</f>
        <v>#REF!</v>
      </c>
      <c r="G240" s="120" t="e">
        <f>IF(ISNUMBER(V240),V240,VLOOKUP(CONCATENATE($B240,"_",$C240,"_",G$2,"_",$D240,"_",$E240),Database!$F$2:$G$65536,2,))</f>
        <v>#REF!</v>
      </c>
      <c r="H240" s="120" t="e">
        <f>IF(ISNUMBER(W240),W240,VLOOKUP(CONCATENATE($B240,"_",$C240,"_",H$2,"_",$D240,"_",$E240),Database!$F$2:$G$65536,2,))</f>
        <v>#REF!</v>
      </c>
      <c r="I240" s="120" t="e">
        <f>IF(ISNUMBER(X240),X240,VLOOKUP(CONCATENATE($B240,"_",$C240,"_",I$2,"_",$D240,"_",$E240),Database!$F$2:$G$65536,2,))</f>
        <v>#REF!</v>
      </c>
      <c r="J240" s="120" t="e">
        <f>VLOOKUP(CONCATENATE($B240,"_",$C240,"_",J$2,"_",$D240,"_",$E240),Database!$F$2:$G$65536,2,)</f>
        <v>#REF!</v>
      </c>
      <c r="K240" s="118" t="e">
        <f>VLOOKUP(CONCATENATE($B240,"_",$C240,"_",K$2,"_",$D240,"_",$E240),SentData!$F$2:$G$65536,2,)</f>
        <v>#REF!</v>
      </c>
      <c r="L240" s="118" t="e">
        <f>VLOOKUP(CONCATENATE($B240,"_",$C240,"_",L$2,"_",$D240,"_",$E240),SentData!$F$2:$G$65536,2,)</f>
        <v>#REF!</v>
      </c>
      <c r="M240" s="114"/>
      <c r="N240" s="115" t="str">
        <f t="shared" si="55"/>
        <v>!!</v>
      </c>
      <c r="O240" s="115" t="str">
        <f t="shared" si="56"/>
        <v>!!</v>
      </c>
      <c r="P240" s="115" t="str">
        <f t="shared" si="57"/>
        <v>!!</v>
      </c>
      <c r="Q240" s="115" t="str">
        <f t="shared" si="58"/>
        <v>!!</v>
      </c>
      <c r="R240" s="115" t="str">
        <f t="shared" si="59"/>
        <v>!!</v>
      </c>
      <c r="S240" s="115" t="str">
        <f t="shared" si="60"/>
        <v>!!</v>
      </c>
      <c r="T240" s="114"/>
    </row>
    <row r="241" spans="1:24" x14ac:dyDescent="0.2">
      <c r="A241" s="112" t="s">
        <v>705</v>
      </c>
      <c r="B241" s="112" t="e">
        <f>#REF!</f>
        <v>#REF!</v>
      </c>
      <c r="C241" s="112" t="s">
        <v>708</v>
      </c>
      <c r="D241" s="112" t="s">
        <v>706</v>
      </c>
      <c r="E241" s="113" t="s">
        <v>686</v>
      </c>
      <c r="F241" s="120" t="e">
        <f>IF(ISNUMBER(U241),U241,VLOOKUP(CONCATENATE($B241,"_",$C241,"_",F$2,"_",$D241,"_",$E241),Database!$F$2:$G$65536,2,))</f>
        <v>#REF!</v>
      </c>
      <c r="G241" s="120" t="e">
        <f>IF(ISNUMBER(V241),V241,VLOOKUP(CONCATENATE($B241,"_",$C241,"_",G$2,"_",$D241,"_",$E241),Database!$F$2:$G$65536,2,))</f>
        <v>#REF!</v>
      </c>
      <c r="H241" s="120" t="e">
        <f>IF(ISNUMBER(W241),W241,VLOOKUP(CONCATENATE($B241,"_",$C241,"_",H$2,"_",$D241,"_",$E241),Database!$F$2:$G$65536,2,))</f>
        <v>#REF!</v>
      </c>
      <c r="I241" s="120" t="e">
        <f>IF(ISNUMBER(X241),X241,VLOOKUP(CONCATENATE($B241,"_",$C241,"_",I$2,"_",$D241,"_",$E241),Database!$F$2:$G$65536,2,))</f>
        <v>#REF!</v>
      </c>
      <c r="J241" s="120" t="e">
        <f>VLOOKUP(CONCATENATE($B241,"_",$C241,"_",J$2,"_",$D241,"_",$E241),Database!$F$2:$G$65536,2,)</f>
        <v>#REF!</v>
      </c>
      <c r="K241" s="118" t="e">
        <f>VLOOKUP(CONCATENATE($B241,"_",$C241,"_",K$2,"_",$D241,"_",$E241),SentData!$F$2:$G$65536,2,)</f>
        <v>#REF!</v>
      </c>
      <c r="L241" s="118" t="e">
        <f>VLOOKUP(CONCATENATE($B241,"_",$C241,"_",L$2,"_",$D241,"_",$E241),SentData!$F$2:$G$65536,2,)</f>
        <v>#REF!</v>
      </c>
      <c r="M241" s="114"/>
      <c r="N241" s="115" t="str">
        <f t="shared" si="55"/>
        <v>!!</v>
      </c>
      <c r="O241" s="115" t="str">
        <f t="shared" si="56"/>
        <v>!!</v>
      </c>
      <c r="P241" s="115" t="str">
        <f t="shared" si="57"/>
        <v>!!</v>
      </c>
      <c r="Q241" s="115" t="str">
        <f t="shared" si="58"/>
        <v>!!</v>
      </c>
      <c r="R241" s="115" t="str">
        <f t="shared" si="59"/>
        <v>!!</v>
      </c>
      <c r="S241" s="115" t="str">
        <f t="shared" si="60"/>
        <v>!!</v>
      </c>
      <c r="T241" s="114"/>
    </row>
    <row r="242" spans="1:24" ht="12.5" x14ac:dyDescent="0.25">
      <c r="A242" s="153" t="s">
        <v>707</v>
      </c>
      <c r="B242" s="153" t="e">
        <f>#REF!</f>
        <v>#REF!</v>
      </c>
      <c r="C242" s="153" t="s">
        <v>708</v>
      </c>
      <c r="D242" s="153" t="s">
        <v>131</v>
      </c>
      <c r="E242" s="154" t="s">
        <v>686</v>
      </c>
      <c r="F242" s="155" t="e">
        <f>IF(ISNUMBER(U242),U242,VLOOKUP(CONCATENATE($B242,"_",$C242,"_",F$2,"_","1000 NAC","_",$E242),Database!$F$2:$G$65536,2,)/VLOOKUP(CONCATENATE($B242,"_",$C242,"_",F$2,"_",$D242,"_",$E242),Database!$F$2:$G$65536,2,))</f>
        <v>#REF!</v>
      </c>
      <c r="G242" s="155" t="e">
        <f>IF(ISNUMBER(V242),V242,VLOOKUP(CONCATENATE($B242,"_",$C242,"_",G$2,"_","1000 NAC","_",$E242),Database!$F$2:$G$65536,2,)/VLOOKUP(CONCATENATE($B242,"_",$C242,"_",G$2,"_",$D242,"_",$E242),Database!$F$2:$G$65536,2,))</f>
        <v>#REF!</v>
      </c>
      <c r="H242" s="155" t="e">
        <f>IF(ISNUMBER(W242),W242,VLOOKUP(CONCATENATE($B242,"_",$C242,"_",H$2,"_","1000 NAC","_",$E242),Database!$F$2:$G$65536,2,)/VLOOKUP(CONCATENATE($B242,"_",$C242,"_",H$2,"_",$D242,"_",$E242),Database!$F$2:$G$65536,2,))</f>
        <v>#REF!</v>
      </c>
      <c r="I242" s="155" t="e">
        <f>IF(ISNUMBER(X242),X242,VLOOKUP(CONCATENATE($B242,"_",$C242,"_",I$2,"_","1000 NAC","_",$E242),Database!$F$2:$G$65536,2,)/VLOOKUP(CONCATENATE($B242,"_",$C242,"_",I$2,"_",$D242,"_",$E242),Database!$F$2:$G$65536,2,))</f>
        <v>#REF!</v>
      </c>
      <c r="J242" s="155" t="e">
        <f>VLOOKUP(CONCATENATE($B242,"_",$C242,"_",J$2,"_","1000 NAC","_",$E242),Database!$F$2:$G$65536,2,)/VLOOKUP(CONCATENATE($B242,"_",$C242,"_",J$2,"_",$D242,"_",$E242),Database!$F$2:$G$65536,2,)</f>
        <v>#REF!</v>
      </c>
      <c r="K242" s="156" t="e">
        <f>VLOOKUP(CONCATENATE($B242,"_",$C242,"_",K$2,"_","1000 NAC","_",$E242),SentData!$F$2:$G$65536,2,)/VLOOKUP(CONCATENATE($B242,"_",$C242,"_",K$2,"_",$D242,"_",$E242),SentData!$F$2:$G$65536,2,)</f>
        <v>#REF!</v>
      </c>
      <c r="L242" s="156" t="e">
        <f>VLOOKUP(CONCATENATE($B242,"_",$C242,"_",L$2,"_","1000 NAC","_",$E242),SentData!$F$2:$G$65536,2,)/VLOOKUP(CONCATENATE($B242,"_",$C242,"_",L$2,"_",$D242,"_",$E242),SentData!$F$2:$G$65536,2,)</f>
        <v>#REF!</v>
      </c>
      <c r="M242" s="157"/>
      <c r="N242" s="158" t="str">
        <f t="shared" si="55"/>
        <v>!!</v>
      </c>
      <c r="O242" s="158" t="str">
        <f t="shared" si="56"/>
        <v>!!</v>
      </c>
      <c r="P242" s="158" t="str">
        <f t="shared" si="57"/>
        <v>!!</v>
      </c>
      <c r="Q242" s="158" t="str">
        <f t="shared" si="58"/>
        <v>!!</v>
      </c>
      <c r="R242" s="158" t="str">
        <f t="shared" si="59"/>
        <v>!!</v>
      </c>
      <c r="S242" s="158" t="str">
        <f t="shared" si="60"/>
        <v>!!</v>
      </c>
      <c r="T242" s="157"/>
      <c r="U242" s="161" t="str">
        <f>IF(ISNUMBER(U240),IF(ISNUMBER(U241),U241/U240,F241/U240),IF(ISNUMBER(U241),U241/F240,""))</f>
        <v/>
      </c>
      <c r="V242" s="161" t="str">
        <f>IF(ISNUMBER(V240),IF(ISNUMBER(V241),V241/V240,G241/V240),IF(ISNUMBER(V241),V241/G240,""))</f>
        <v/>
      </c>
      <c r="W242" s="161" t="str">
        <f>IF(ISNUMBER(W240),IF(ISNUMBER(W241),W241/W240,H241/W240),IF(ISNUMBER(W241),W241/H240,""))</f>
        <v/>
      </c>
      <c r="X242" s="161" t="str">
        <f>IF(ISNUMBER(X240),IF(ISNUMBER(X241),X241/X240,I241/X240),IF(ISNUMBER(X241),X241/I240,""))</f>
        <v/>
      </c>
    </row>
    <row r="243" spans="1:24" x14ac:dyDescent="0.2">
      <c r="A243" s="112" t="s">
        <v>703</v>
      </c>
      <c r="B243" s="112" t="e">
        <f>#REF!</f>
        <v>#REF!</v>
      </c>
      <c r="C243" s="112" t="s">
        <v>704</v>
      </c>
      <c r="D243" s="112" t="s">
        <v>131</v>
      </c>
      <c r="E243" s="113" t="s">
        <v>687</v>
      </c>
      <c r="F243" s="120" t="e">
        <f>IF(ISNUMBER(U243),U243,VLOOKUP(CONCATENATE($B243,"_",$C243,"_",F$2,"_",$D243,"_",$E243),Database!$F$2:$G$65536,2,))</f>
        <v>#REF!</v>
      </c>
      <c r="G243" s="120" t="e">
        <f>IF(ISNUMBER(V243),V243,VLOOKUP(CONCATENATE($B243,"_",$C243,"_",G$2,"_",$D243,"_",$E243),Database!$F$2:$G$65536,2,))</f>
        <v>#REF!</v>
      </c>
      <c r="H243" s="120" t="e">
        <f>IF(ISNUMBER(W243),W243,VLOOKUP(CONCATENATE($B243,"_",$C243,"_",H$2,"_",$D243,"_",$E243),Database!$F$2:$G$65536,2,))</f>
        <v>#REF!</v>
      </c>
      <c r="I243" s="120" t="e">
        <f>IF(ISNUMBER(X243),X243,VLOOKUP(CONCATENATE($B243,"_",$C243,"_",I$2,"_",$D243,"_",$E243),Database!$F$2:$G$65536,2,))</f>
        <v>#REF!</v>
      </c>
      <c r="J243" s="120" t="e">
        <f>VLOOKUP(CONCATENATE($B243,"_",$C243,"_",J$2,"_",$D243,"_",$E243),Database!$F$2:$G$65536,2,)</f>
        <v>#REF!</v>
      </c>
      <c r="K243" s="118" t="e">
        <f>VLOOKUP(CONCATENATE($B243,"_",$C243,"_",K$2,"_",$D243,"_",$E243),SentData!$F$2:$G$65536,2,)</f>
        <v>#REF!</v>
      </c>
      <c r="L243" s="118" t="e">
        <f>VLOOKUP(CONCATENATE($B243,"_",$C243,"_",L$2,"_",$D243,"_",$E243),SentData!$F$2:$G$65536,2,)</f>
        <v>#REF!</v>
      </c>
      <c r="M243" s="114"/>
      <c r="N243" s="115" t="str">
        <f t="shared" si="55"/>
        <v>!!</v>
      </c>
      <c r="O243" s="115" t="str">
        <f t="shared" si="56"/>
        <v>!!</v>
      </c>
      <c r="P243" s="115" t="str">
        <f t="shared" si="57"/>
        <v>!!</v>
      </c>
      <c r="Q243" s="115" t="str">
        <f t="shared" si="58"/>
        <v>!!</v>
      </c>
      <c r="R243" s="115" t="str">
        <f t="shared" si="59"/>
        <v>!!</v>
      </c>
      <c r="S243" s="115" t="str">
        <f t="shared" si="60"/>
        <v>!!</v>
      </c>
      <c r="T243" s="114"/>
    </row>
    <row r="244" spans="1:24" x14ac:dyDescent="0.2">
      <c r="A244" s="112" t="s">
        <v>705</v>
      </c>
      <c r="B244" s="112" t="e">
        <f>#REF!</f>
        <v>#REF!</v>
      </c>
      <c r="C244" s="112" t="s">
        <v>704</v>
      </c>
      <c r="D244" s="112" t="s">
        <v>706</v>
      </c>
      <c r="E244" s="113" t="s">
        <v>687</v>
      </c>
      <c r="F244" s="120" t="e">
        <f>IF(ISNUMBER(U244),U244,VLOOKUP(CONCATENATE($B244,"_",$C244,"_",F$2,"_",$D244,"_",$E244),Database!$F$2:$G$65536,2,))</f>
        <v>#REF!</v>
      </c>
      <c r="G244" s="120" t="e">
        <f>IF(ISNUMBER(V244),V244,VLOOKUP(CONCATENATE($B244,"_",$C244,"_",G$2,"_",$D244,"_",$E244),Database!$F$2:$G$65536,2,))</f>
        <v>#REF!</v>
      </c>
      <c r="H244" s="120" t="e">
        <f>IF(ISNUMBER(W244),W244,VLOOKUP(CONCATENATE($B244,"_",$C244,"_",H$2,"_",$D244,"_",$E244),Database!$F$2:$G$65536,2,))</f>
        <v>#REF!</v>
      </c>
      <c r="I244" s="120" t="e">
        <f>IF(ISNUMBER(X244),X244,VLOOKUP(CONCATENATE($B244,"_",$C244,"_",I$2,"_",$D244,"_",$E244),Database!$F$2:$G$65536,2,))</f>
        <v>#REF!</v>
      </c>
      <c r="J244" s="120" t="e">
        <f>VLOOKUP(CONCATENATE($B244,"_",$C244,"_",J$2,"_",$D244,"_",$E244),Database!$F$2:$G$65536,2,)</f>
        <v>#REF!</v>
      </c>
      <c r="K244" s="118" t="e">
        <f>VLOOKUP(CONCATENATE($B244,"_",$C244,"_",K$2,"_",$D244,"_",$E244),SentData!$F$2:$G$65536,2,)</f>
        <v>#REF!</v>
      </c>
      <c r="L244" s="118" t="e">
        <f>VLOOKUP(CONCATENATE($B244,"_",$C244,"_",L$2,"_",$D244,"_",$E244),SentData!$F$2:$G$65536,2,)</f>
        <v>#REF!</v>
      </c>
      <c r="M244" s="114"/>
      <c r="N244" s="115" t="str">
        <f t="shared" si="55"/>
        <v>!!</v>
      </c>
      <c r="O244" s="115" t="str">
        <f t="shared" si="56"/>
        <v>!!</v>
      </c>
      <c r="P244" s="115" t="str">
        <f t="shared" si="57"/>
        <v>!!</v>
      </c>
      <c r="Q244" s="115" t="str">
        <f t="shared" si="58"/>
        <v>!!</v>
      </c>
      <c r="R244" s="115" t="str">
        <f t="shared" si="59"/>
        <v>!!</v>
      </c>
      <c r="S244" s="115" t="str">
        <f t="shared" si="60"/>
        <v>!!</v>
      </c>
      <c r="T244" s="114"/>
    </row>
    <row r="245" spans="1:24" ht="12.5" x14ac:dyDescent="0.25">
      <c r="A245" s="153" t="s">
        <v>707</v>
      </c>
      <c r="B245" s="153" t="e">
        <f>#REF!</f>
        <v>#REF!</v>
      </c>
      <c r="C245" s="153" t="s">
        <v>704</v>
      </c>
      <c r="D245" s="153" t="s">
        <v>131</v>
      </c>
      <c r="E245" s="154" t="s">
        <v>687</v>
      </c>
      <c r="F245" s="155" t="e">
        <f>IF(ISNUMBER(U245),U245,VLOOKUP(CONCATENATE($B245,"_",$C245,"_",F$2,"_","1000 NAC","_",$E245),Database!$F$2:$G$65536,2,)/VLOOKUP(CONCATENATE($B245,"_",$C245,"_",F$2,"_",$D245,"_",$E245),Database!$F$2:$G$65536,2,))</f>
        <v>#REF!</v>
      </c>
      <c r="G245" s="155" t="e">
        <f>IF(ISNUMBER(V245),V245,VLOOKUP(CONCATENATE($B245,"_",$C245,"_",G$2,"_","1000 NAC","_",$E245),Database!$F$2:$G$65536,2,)/VLOOKUP(CONCATENATE($B245,"_",$C245,"_",G$2,"_",$D245,"_",$E245),Database!$F$2:$G$65536,2,))</f>
        <v>#REF!</v>
      </c>
      <c r="H245" s="155" t="e">
        <f>IF(ISNUMBER(W245),W245,VLOOKUP(CONCATENATE($B245,"_",$C245,"_",H$2,"_","1000 NAC","_",$E245),Database!$F$2:$G$65536,2,)/VLOOKUP(CONCATENATE($B245,"_",$C245,"_",H$2,"_",$D245,"_",$E245),Database!$F$2:$G$65536,2,))</f>
        <v>#REF!</v>
      </c>
      <c r="I245" s="155" t="e">
        <f>IF(ISNUMBER(X245),X245,VLOOKUP(CONCATENATE($B245,"_",$C245,"_",I$2,"_","1000 NAC","_",$E245),Database!$F$2:$G$65536,2,)/VLOOKUP(CONCATENATE($B245,"_",$C245,"_",I$2,"_",$D245,"_",$E245),Database!$F$2:$G$65536,2,))</f>
        <v>#REF!</v>
      </c>
      <c r="J245" s="155" t="e">
        <f>VLOOKUP(CONCATENATE($B245,"_",$C245,"_",J$2,"_","1000 NAC","_",$E245),Database!$F$2:$G$65536,2,)/VLOOKUP(CONCATENATE($B245,"_",$C245,"_",J$2,"_",$D245,"_",$E245),Database!$F$2:$G$65536,2,)</f>
        <v>#REF!</v>
      </c>
      <c r="K245" s="156" t="e">
        <f>VLOOKUP(CONCATENATE($B245,"_",$C245,"_",K$2,"_","1000 NAC","_",$E245),SentData!$F$2:$G$65536,2,)/VLOOKUP(CONCATENATE($B245,"_",$C245,"_",K$2,"_",$D245,"_",$E245),SentData!$F$2:$G$65536,2,)</f>
        <v>#REF!</v>
      </c>
      <c r="L245" s="156" t="e">
        <f>VLOOKUP(CONCATENATE($B245,"_",$C245,"_",L$2,"_","1000 NAC","_",$E245),SentData!$F$2:$G$65536,2,)/VLOOKUP(CONCATENATE($B245,"_",$C245,"_",L$2,"_",$D245,"_",$E245),SentData!$F$2:$G$65536,2,)</f>
        <v>#REF!</v>
      </c>
      <c r="M245" s="157"/>
      <c r="N245" s="158" t="str">
        <f t="shared" si="55"/>
        <v>!!</v>
      </c>
      <c r="O245" s="158" t="str">
        <f t="shared" si="56"/>
        <v>!!</v>
      </c>
      <c r="P245" s="158" t="str">
        <f t="shared" si="57"/>
        <v>!!</v>
      </c>
      <c r="Q245" s="158" t="str">
        <f t="shared" si="58"/>
        <v>!!</v>
      </c>
      <c r="R245" s="158" t="str">
        <f t="shared" si="59"/>
        <v>!!</v>
      </c>
      <c r="S245" s="158" t="str">
        <f t="shared" si="60"/>
        <v>!!</v>
      </c>
      <c r="T245" s="157"/>
      <c r="U245" s="161" t="str">
        <f>IF(ISNUMBER(U243),IF(ISNUMBER(U244),U244/U243,F244/U243),IF(ISNUMBER(U244),U244/F243,""))</f>
        <v/>
      </c>
      <c r="V245" s="161" t="str">
        <f>IF(ISNUMBER(V243),IF(ISNUMBER(V244),V244/V243,G244/V243),IF(ISNUMBER(V244),V244/G243,""))</f>
        <v/>
      </c>
      <c r="W245" s="161" t="str">
        <f>IF(ISNUMBER(W243),IF(ISNUMBER(W244),W244/W243,H244/W243),IF(ISNUMBER(W244),W244/H243,""))</f>
        <v/>
      </c>
      <c r="X245" s="161" t="str">
        <f>IF(ISNUMBER(X243),IF(ISNUMBER(X244),X244/X243,I244/X243),IF(ISNUMBER(X244),X244/I243,""))</f>
        <v/>
      </c>
    </row>
    <row r="246" spans="1:24" x14ac:dyDescent="0.2">
      <c r="A246" s="112" t="s">
        <v>703</v>
      </c>
      <c r="B246" s="112" t="e">
        <f>#REF!</f>
        <v>#REF!</v>
      </c>
      <c r="C246" s="112" t="s">
        <v>708</v>
      </c>
      <c r="D246" s="112" t="s">
        <v>131</v>
      </c>
      <c r="E246" s="113" t="s">
        <v>687</v>
      </c>
      <c r="F246" s="120" t="e">
        <f>IF(ISNUMBER(U246),U246,VLOOKUP(CONCATENATE($B246,"_",$C246,"_",F$2,"_",$D246,"_",$E246),Database!$F$2:$G$65536,2,))</f>
        <v>#REF!</v>
      </c>
      <c r="G246" s="120" t="e">
        <f>IF(ISNUMBER(V246),V246,VLOOKUP(CONCATENATE($B246,"_",$C246,"_",G$2,"_",$D246,"_",$E246),Database!$F$2:$G$65536,2,))</f>
        <v>#REF!</v>
      </c>
      <c r="H246" s="120" t="e">
        <f>IF(ISNUMBER(W246),W246,VLOOKUP(CONCATENATE($B246,"_",$C246,"_",H$2,"_",$D246,"_",$E246),Database!$F$2:$G$65536,2,))</f>
        <v>#REF!</v>
      </c>
      <c r="I246" s="120" t="e">
        <f>IF(ISNUMBER(X246),X246,VLOOKUP(CONCATENATE($B246,"_",$C246,"_",I$2,"_",$D246,"_",$E246),Database!$F$2:$G$65536,2,))</f>
        <v>#REF!</v>
      </c>
      <c r="J246" s="120" t="e">
        <f>VLOOKUP(CONCATENATE($B246,"_",$C246,"_",J$2,"_",$D246,"_",$E246),Database!$F$2:$G$65536,2,)</f>
        <v>#REF!</v>
      </c>
      <c r="K246" s="118" t="e">
        <f>VLOOKUP(CONCATENATE($B246,"_",$C246,"_",K$2,"_",$D246,"_",$E246),SentData!$F$2:$G$65536,2,)</f>
        <v>#REF!</v>
      </c>
      <c r="L246" s="118" t="e">
        <f>VLOOKUP(CONCATENATE($B246,"_",$C246,"_",L$2,"_",$D246,"_",$E246),SentData!$F$2:$G$65536,2,)</f>
        <v>#REF!</v>
      </c>
      <c r="M246" s="114"/>
      <c r="N246" s="115" t="str">
        <f t="shared" si="55"/>
        <v>!!</v>
      </c>
      <c r="O246" s="115" t="str">
        <f t="shared" si="56"/>
        <v>!!</v>
      </c>
      <c r="P246" s="115" t="str">
        <f t="shared" si="57"/>
        <v>!!</v>
      </c>
      <c r="Q246" s="115" t="str">
        <f t="shared" si="58"/>
        <v>!!</v>
      </c>
      <c r="R246" s="115" t="str">
        <f t="shared" si="59"/>
        <v>!!</v>
      </c>
      <c r="S246" s="115" t="str">
        <f t="shared" si="60"/>
        <v>!!</v>
      </c>
      <c r="T246" s="114"/>
    </row>
    <row r="247" spans="1:24" x14ac:dyDescent="0.2">
      <c r="A247" s="112" t="s">
        <v>705</v>
      </c>
      <c r="B247" s="112" t="e">
        <f>#REF!</f>
        <v>#REF!</v>
      </c>
      <c r="C247" s="112" t="s">
        <v>708</v>
      </c>
      <c r="D247" s="112" t="s">
        <v>706</v>
      </c>
      <c r="E247" s="113" t="s">
        <v>687</v>
      </c>
      <c r="F247" s="120" t="e">
        <f>IF(ISNUMBER(U247),U247,VLOOKUP(CONCATENATE($B247,"_",$C247,"_",F$2,"_",$D247,"_",$E247),Database!$F$2:$G$65536,2,))</f>
        <v>#REF!</v>
      </c>
      <c r="G247" s="120" t="e">
        <f>IF(ISNUMBER(V247),V247,VLOOKUP(CONCATENATE($B247,"_",$C247,"_",G$2,"_",$D247,"_",$E247),Database!$F$2:$G$65536,2,))</f>
        <v>#REF!</v>
      </c>
      <c r="H247" s="120" t="e">
        <f>IF(ISNUMBER(W247),W247,VLOOKUP(CONCATENATE($B247,"_",$C247,"_",H$2,"_",$D247,"_",$E247),Database!$F$2:$G$65536,2,))</f>
        <v>#REF!</v>
      </c>
      <c r="I247" s="120" t="e">
        <f>IF(ISNUMBER(X247),X247,VLOOKUP(CONCATENATE($B247,"_",$C247,"_",I$2,"_",$D247,"_",$E247),Database!$F$2:$G$65536,2,))</f>
        <v>#REF!</v>
      </c>
      <c r="J247" s="120" t="e">
        <f>VLOOKUP(CONCATENATE($B247,"_",$C247,"_",J$2,"_",$D247,"_",$E247),Database!$F$2:$G$65536,2,)</f>
        <v>#REF!</v>
      </c>
      <c r="K247" s="118" t="e">
        <f>VLOOKUP(CONCATENATE($B247,"_",$C247,"_",K$2,"_",$D247,"_",$E247),SentData!$F$2:$G$65536,2,)</f>
        <v>#REF!</v>
      </c>
      <c r="L247" s="118" t="e">
        <f>VLOOKUP(CONCATENATE($B247,"_",$C247,"_",L$2,"_",$D247,"_",$E247),SentData!$F$2:$G$65536,2,)</f>
        <v>#REF!</v>
      </c>
      <c r="M247" s="114"/>
      <c r="N247" s="115" t="str">
        <f t="shared" si="55"/>
        <v>!!</v>
      </c>
      <c r="O247" s="115" t="str">
        <f t="shared" si="56"/>
        <v>!!</v>
      </c>
      <c r="P247" s="115" t="str">
        <f t="shared" si="57"/>
        <v>!!</v>
      </c>
      <c r="Q247" s="115" t="str">
        <f t="shared" si="58"/>
        <v>!!</v>
      </c>
      <c r="R247" s="115" t="str">
        <f t="shared" si="59"/>
        <v>!!</v>
      </c>
      <c r="S247" s="115" t="str">
        <f t="shared" si="60"/>
        <v>!!</v>
      </c>
      <c r="T247" s="114"/>
    </row>
    <row r="248" spans="1:24" ht="12.5" x14ac:dyDescent="0.25">
      <c r="A248" s="153" t="s">
        <v>707</v>
      </c>
      <c r="B248" s="153" t="e">
        <f>#REF!</f>
        <v>#REF!</v>
      </c>
      <c r="C248" s="153" t="s">
        <v>708</v>
      </c>
      <c r="D248" s="153" t="s">
        <v>131</v>
      </c>
      <c r="E248" s="154" t="s">
        <v>687</v>
      </c>
      <c r="F248" s="155" t="e">
        <f>IF(ISNUMBER(U248),U248,VLOOKUP(CONCATENATE($B248,"_",$C248,"_",F$2,"_","1000 NAC","_",$E248),Database!$F$2:$G$65536,2,)/VLOOKUP(CONCATENATE($B248,"_",$C248,"_",F$2,"_",$D248,"_",$E248),Database!$F$2:$G$65536,2,))</f>
        <v>#REF!</v>
      </c>
      <c r="G248" s="155" t="e">
        <f>IF(ISNUMBER(V248),V248,VLOOKUP(CONCATENATE($B248,"_",$C248,"_",G$2,"_","1000 NAC","_",$E248),Database!$F$2:$G$65536,2,)/VLOOKUP(CONCATENATE($B248,"_",$C248,"_",G$2,"_",$D248,"_",$E248),Database!$F$2:$G$65536,2,))</f>
        <v>#REF!</v>
      </c>
      <c r="H248" s="155" t="e">
        <f>IF(ISNUMBER(W248),W248,VLOOKUP(CONCATENATE($B248,"_",$C248,"_",H$2,"_","1000 NAC","_",$E248),Database!$F$2:$G$65536,2,)/VLOOKUP(CONCATENATE($B248,"_",$C248,"_",H$2,"_",$D248,"_",$E248),Database!$F$2:$G$65536,2,))</f>
        <v>#REF!</v>
      </c>
      <c r="I248" s="155" t="e">
        <f>IF(ISNUMBER(X248),X248,VLOOKUP(CONCATENATE($B248,"_",$C248,"_",I$2,"_","1000 NAC","_",$E248),Database!$F$2:$G$65536,2,)/VLOOKUP(CONCATENATE($B248,"_",$C248,"_",I$2,"_",$D248,"_",$E248),Database!$F$2:$G$65536,2,))</f>
        <v>#REF!</v>
      </c>
      <c r="J248" s="155" t="e">
        <f>VLOOKUP(CONCATENATE($B248,"_",$C248,"_",J$2,"_","1000 NAC","_",$E248),Database!$F$2:$G$65536,2,)/VLOOKUP(CONCATENATE($B248,"_",$C248,"_",J$2,"_",$D248,"_",$E248),Database!$F$2:$G$65536,2,)</f>
        <v>#REF!</v>
      </c>
      <c r="K248" s="156" t="e">
        <f>VLOOKUP(CONCATENATE($B248,"_",$C248,"_",K$2,"_","1000 NAC","_",$E248),SentData!$F$2:$G$65536,2,)/VLOOKUP(CONCATENATE($B248,"_",$C248,"_",K$2,"_",$D248,"_",$E248),SentData!$F$2:$G$65536,2,)</f>
        <v>#REF!</v>
      </c>
      <c r="L248" s="156" t="e">
        <f>VLOOKUP(CONCATENATE($B248,"_",$C248,"_",L$2,"_","1000 NAC","_",$E248),SentData!$F$2:$G$65536,2,)/VLOOKUP(CONCATENATE($B248,"_",$C248,"_",L$2,"_",$D248,"_",$E248),SentData!$F$2:$G$65536,2,)</f>
        <v>#REF!</v>
      </c>
      <c r="M248" s="157"/>
      <c r="N248" s="158" t="str">
        <f t="shared" si="55"/>
        <v>!!</v>
      </c>
      <c r="O248" s="158" t="str">
        <f t="shared" si="56"/>
        <v>!!</v>
      </c>
      <c r="P248" s="158" t="str">
        <f t="shared" si="57"/>
        <v>!!</v>
      </c>
      <c r="Q248" s="158" t="str">
        <f t="shared" si="58"/>
        <v>!!</v>
      </c>
      <c r="R248" s="158" t="str">
        <f t="shared" si="59"/>
        <v>!!</v>
      </c>
      <c r="S248" s="158" t="str">
        <f t="shared" si="60"/>
        <v>!!</v>
      </c>
      <c r="T248" s="157"/>
      <c r="U248" s="161" t="str">
        <f>IF(ISNUMBER(U246),IF(ISNUMBER(U247),U247/U246,F247/U246),IF(ISNUMBER(U247),U247/F246,""))</f>
        <v/>
      </c>
      <c r="V248" s="161" t="str">
        <f>IF(ISNUMBER(V246),IF(ISNUMBER(V247),V247/V246,G247/V246),IF(ISNUMBER(V247),V247/G246,""))</f>
        <v/>
      </c>
      <c r="W248" s="161" t="str">
        <f>IF(ISNUMBER(W246),IF(ISNUMBER(W247),W247/W246,H247/W246),IF(ISNUMBER(W247),W247/H246,""))</f>
        <v/>
      </c>
      <c r="X248" s="161" t="str">
        <f>IF(ISNUMBER(X246),IF(ISNUMBER(X247),X247/X246,I247/X246),IF(ISNUMBER(X247),X247/I246,""))</f>
        <v/>
      </c>
    </row>
    <row r="249" spans="1:24" x14ac:dyDescent="0.2">
      <c r="A249" s="112" t="s">
        <v>703</v>
      </c>
      <c r="B249" s="112" t="e">
        <f>#REF!</f>
        <v>#REF!</v>
      </c>
      <c r="C249" s="112" t="s">
        <v>704</v>
      </c>
      <c r="D249" s="112" t="s">
        <v>131</v>
      </c>
      <c r="E249" s="113">
        <v>8</v>
      </c>
      <c r="F249" s="120" t="e">
        <f>IF(ISNUMBER(U249),U249,VLOOKUP(CONCATENATE($B249,"_",$C249,"_",F$2,"_",$D249,"_",$E249),Database!$F$2:$G$65536,2,))</f>
        <v>#REF!</v>
      </c>
      <c r="G249" s="120" t="e">
        <f>IF(ISNUMBER(V249),V249,VLOOKUP(CONCATENATE($B249,"_",$C249,"_",G$2,"_",$D249,"_",$E249),Database!$F$2:$G$65536,2,))</f>
        <v>#REF!</v>
      </c>
      <c r="H249" s="120" t="e">
        <f>IF(ISNUMBER(W249),W249,VLOOKUP(CONCATENATE($B249,"_",$C249,"_",H$2,"_",$D249,"_",$E249),Database!$F$2:$G$65536,2,))</f>
        <v>#REF!</v>
      </c>
      <c r="I249" s="120" t="e">
        <f>IF(ISNUMBER(X249),X249,VLOOKUP(CONCATENATE($B249,"_",$C249,"_",I$2,"_",$D249,"_",$E249),Database!$F$2:$G$65536,2,))</f>
        <v>#REF!</v>
      </c>
      <c r="J249" s="120" t="e">
        <f>VLOOKUP(CONCATENATE($B249,"_",$C249,"_",J$2,"_",$D249,"_",$E249),Database!$F$2:$G$65536,2,)</f>
        <v>#REF!</v>
      </c>
      <c r="K249" s="118" t="e">
        <f>VLOOKUP(CONCATENATE($B249,"_",$C249,"_",K$2,"_",$D249,"_",$E249),SentData!$F$2:$G$65536,2,)</f>
        <v>#REF!</v>
      </c>
      <c r="L249" s="118" t="e">
        <f>VLOOKUP(CONCATENATE($B249,"_",$C249,"_",L$2,"_",$D249,"_",$E249),SentData!$F$2:$G$65536,2,)</f>
        <v>#REF!</v>
      </c>
      <c r="M249" s="114"/>
      <c r="N249" s="115" t="str">
        <f t="shared" si="55"/>
        <v>!!</v>
      </c>
      <c r="O249" s="115" t="str">
        <f t="shared" si="56"/>
        <v>!!</v>
      </c>
      <c r="P249" s="115" t="str">
        <f t="shared" si="57"/>
        <v>!!</v>
      </c>
      <c r="Q249" s="115" t="str">
        <f t="shared" si="58"/>
        <v>!!</v>
      </c>
      <c r="R249" s="115" t="str">
        <f t="shared" si="59"/>
        <v>!!</v>
      </c>
      <c r="S249" s="115" t="str">
        <f t="shared" si="60"/>
        <v>!!</v>
      </c>
      <c r="T249" s="114"/>
    </row>
    <row r="250" spans="1:24" x14ac:dyDescent="0.2">
      <c r="A250" s="112" t="s">
        <v>705</v>
      </c>
      <c r="B250" s="112" t="e">
        <f>#REF!</f>
        <v>#REF!</v>
      </c>
      <c r="C250" s="112" t="s">
        <v>704</v>
      </c>
      <c r="D250" s="112" t="s">
        <v>706</v>
      </c>
      <c r="E250" s="113">
        <v>8</v>
      </c>
      <c r="F250" s="120" t="e">
        <f>IF(ISNUMBER(U250),U250,VLOOKUP(CONCATENATE($B250,"_",$C250,"_",F$2,"_",$D250,"_",$E250),Database!$F$2:$G$65536,2,))</f>
        <v>#REF!</v>
      </c>
      <c r="G250" s="120" t="e">
        <f>IF(ISNUMBER(V250),V250,VLOOKUP(CONCATENATE($B250,"_",$C250,"_",G$2,"_",$D250,"_",$E250),Database!$F$2:$G$65536,2,))</f>
        <v>#REF!</v>
      </c>
      <c r="H250" s="120" t="e">
        <f>IF(ISNUMBER(W250),W250,VLOOKUP(CONCATENATE($B250,"_",$C250,"_",H$2,"_",$D250,"_",$E250),Database!$F$2:$G$65536,2,))</f>
        <v>#REF!</v>
      </c>
      <c r="I250" s="120" t="e">
        <f>IF(ISNUMBER(X250),X250,VLOOKUP(CONCATENATE($B250,"_",$C250,"_",I$2,"_",$D250,"_",$E250),Database!$F$2:$G$65536,2,))</f>
        <v>#REF!</v>
      </c>
      <c r="J250" s="120" t="e">
        <f>VLOOKUP(CONCATENATE($B250,"_",$C250,"_",J$2,"_",$D250,"_",$E250),Database!$F$2:$G$65536,2,)</f>
        <v>#REF!</v>
      </c>
      <c r="K250" s="118" t="e">
        <f>VLOOKUP(CONCATENATE($B250,"_",$C250,"_",K$2,"_",$D250,"_",$E250),SentData!$F$2:$G$65536,2,)</f>
        <v>#REF!</v>
      </c>
      <c r="L250" s="118" t="e">
        <f>VLOOKUP(CONCATENATE($B250,"_",$C250,"_",L$2,"_",$D250,"_",$E250),SentData!$F$2:$G$65536,2,)</f>
        <v>#REF!</v>
      </c>
      <c r="M250" s="114"/>
      <c r="N250" s="115" t="str">
        <f t="shared" si="55"/>
        <v>!!</v>
      </c>
      <c r="O250" s="115" t="str">
        <f t="shared" si="56"/>
        <v>!!</v>
      </c>
      <c r="P250" s="115" t="str">
        <f t="shared" si="57"/>
        <v>!!</v>
      </c>
      <c r="Q250" s="115" t="str">
        <f t="shared" si="58"/>
        <v>!!</v>
      </c>
      <c r="R250" s="115" t="str">
        <f t="shared" si="59"/>
        <v>!!</v>
      </c>
      <c r="S250" s="115" t="str">
        <f t="shared" si="60"/>
        <v>!!</v>
      </c>
      <c r="T250" s="114"/>
    </row>
    <row r="251" spans="1:24" ht="12.5" x14ac:dyDescent="0.25">
      <c r="A251" s="153" t="s">
        <v>707</v>
      </c>
      <c r="B251" s="153" t="e">
        <f>#REF!</f>
        <v>#REF!</v>
      </c>
      <c r="C251" s="153" t="s">
        <v>704</v>
      </c>
      <c r="D251" s="153" t="s">
        <v>131</v>
      </c>
      <c r="E251" s="154">
        <v>8</v>
      </c>
      <c r="F251" s="155" t="e">
        <f>IF(ISNUMBER(U251),U251,VLOOKUP(CONCATENATE($B251,"_",$C251,"_",F$2,"_","1000 NAC","_",$E251),Database!$F$2:$G$65536,2,)/VLOOKUP(CONCATENATE($B251,"_",$C251,"_",F$2,"_",$D251,"_",$E251),Database!$F$2:$G$65536,2,))</f>
        <v>#REF!</v>
      </c>
      <c r="G251" s="155" t="e">
        <f>IF(ISNUMBER(V251),V251,VLOOKUP(CONCATENATE($B251,"_",$C251,"_",G$2,"_","1000 NAC","_",$E251),Database!$F$2:$G$65536,2,)/VLOOKUP(CONCATENATE($B251,"_",$C251,"_",G$2,"_",$D251,"_",$E251),Database!$F$2:$G$65536,2,))</f>
        <v>#REF!</v>
      </c>
      <c r="H251" s="155" t="e">
        <f>IF(ISNUMBER(W251),W251,VLOOKUP(CONCATENATE($B251,"_",$C251,"_",H$2,"_","1000 NAC","_",$E251),Database!$F$2:$G$65536,2,)/VLOOKUP(CONCATENATE($B251,"_",$C251,"_",H$2,"_",$D251,"_",$E251),Database!$F$2:$G$65536,2,))</f>
        <v>#REF!</v>
      </c>
      <c r="I251" s="155" t="e">
        <f>IF(ISNUMBER(X251),X251,VLOOKUP(CONCATENATE($B251,"_",$C251,"_",I$2,"_","1000 NAC","_",$E251),Database!$F$2:$G$65536,2,)/VLOOKUP(CONCATENATE($B251,"_",$C251,"_",I$2,"_",$D251,"_",$E251),Database!$F$2:$G$65536,2,))</f>
        <v>#REF!</v>
      </c>
      <c r="J251" s="155" t="e">
        <f>VLOOKUP(CONCATENATE($B251,"_",$C251,"_",J$2,"_","1000 NAC","_",$E251),Database!$F$2:$G$65536,2,)/VLOOKUP(CONCATENATE($B251,"_",$C251,"_",J$2,"_",$D251,"_",$E251),Database!$F$2:$G$65536,2,)</f>
        <v>#REF!</v>
      </c>
      <c r="K251" s="156" t="e">
        <f>VLOOKUP(CONCATENATE($B251,"_",$C251,"_",K$2,"_","1000 NAC","_",$E251),SentData!$F$2:$G$65536,2,)/VLOOKUP(CONCATENATE($B251,"_",$C251,"_",K$2,"_",$D251,"_",$E251),SentData!$F$2:$G$65536,2,)</f>
        <v>#REF!</v>
      </c>
      <c r="L251" s="156" t="e">
        <f>VLOOKUP(CONCATENATE($B251,"_",$C251,"_",L$2,"_","1000 NAC","_",$E251),SentData!$F$2:$G$65536,2,)/VLOOKUP(CONCATENATE($B251,"_",$C251,"_",L$2,"_",$D251,"_",$E251),SentData!$F$2:$G$65536,2,)</f>
        <v>#REF!</v>
      </c>
      <c r="M251" s="157"/>
      <c r="N251" s="158" t="str">
        <f t="shared" si="55"/>
        <v>!!</v>
      </c>
      <c r="O251" s="158" t="str">
        <f t="shared" si="56"/>
        <v>!!</v>
      </c>
      <c r="P251" s="158" t="str">
        <f t="shared" si="57"/>
        <v>!!</v>
      </c>
      <c r="Q251" s="158" t="str">
        <f t="shared" si="58"/>
        <v>!!</v>
      </c>
      <c r="R251" s="158" t="str">
        <f t="shared" si="59"/>
        <v>!!</v>
      </c>
      <c r="S251" s="158" t="str">
        <f t="shared" si="60"/>
        <v>!!</v>
      </c>
      <c r="T251" s="157"/>
      <c r="U251" s="161" t="str">
        <f>IF(ISNUMBER(U249),IF(ISNUMBER(U250),U250/U249,F250/U249),IF(ISNUMBER(U250),U250/F249,""))</f>
        <v/>
      </c>
      <c r="V251" s="161" t="str">
        <f>IF(ISNUMBER(V249),IF(ISNUMBER(V250),V250/V249,G250/V249),IF(ISNUMBER(V250),V250/G249,""))</f>
        <v/>
      </c>
      <c r="W251" s="161" t="str">
        <f>IF(ISNUMBER(W249),IF(ISNUMBER(W250),W250/W249,H250/W249),IF(ISNUMBER(W250),W250/H249,""))</f>
        <v/>
      </c>
      <c r="X251" s="161" t="str">
        <f>IF(ISNUMBER(X249),IF(ISNUMBER(X250),X250/X249,I250/X249),IF(ISNUMBER(X250),X250/I249,""))</f>
        <v/>
      </c>
    </row>
    <row r="252" spans="1:24" x14ac:dyDescent="0.2">
      <c r="A252" s="112" t="s">
        <v>703</v>
      </c>
      <c r="B252" s="112" t="e">
        <f>#REF!</f>
        <v>#REF!</v>
      </c>
      <c r="C252" s="112" t="s">
        <v>708</v>
      </c>
      <c r="D252" s="112" t="s">
        <v>131</v>
      </c>
      <c r="E252" s="113">
        <v>8</v>
      </c>
      <c r="F252" s="120" t="e">
        <f>IF(ISNUMBER(U252),U252,VLOOKUP(CONCATENATE($B252,"_",$C252,"_",F$2,"_",$D252,"_",$E252),Database!$F$2:$G$65536,2,))</f>
        <v>#REF!</v>
      </c>
      <c r="G252" s="120" t="e">
        <f>IF(ISNUMBER(V252),V252,VLOOKUP(CONCATENATE($B252,"_",$C252,"_",G$2,"_",$D252,"_",$E252),Database!$F$2:$G$65536,2,))</f>
        <v>#REF!</v>
      </c>
      <c r="H252" s="120" t="e">
        <f>IF(ISNUMBER(W252),W252,VLOOKUP(CONCATENATE($B252,"_",$C252,"_",H$2,"_",$D252,"_",$E252),Database!$F$2:$G$65536,2,))</f>
        <v>#REF!</v>
      </c>
      <c r="I252" s="120" t="e">
        <f>IF(ISNUMBER(X252),X252,VLOOKUP(CONCATENATE($B252,"_",$C252,"_",I$2,"_",$D252,"_",$E252),Database!$F$2:$G$65536,2,))</f>
        <v>#REF!</v>
      </c>
      <c r="J252" s="120" t="e">
        <f>VLOOKUP(CONCATENATE($B252,"_",$C252,"_",J$2,"_",$D252,"_",$E252),Database!$F$2:$G$65536,2,)</f>
        <v>#REF!</v>
      </c>
      <c r="K252" s="118" t="e">
        <f>VLOOKUP(CONCATENATE($B252,"_",$C252,"_",K$2,"_",$D252,"_",$E252),SentData!$F$2:$G$65536,2,)</f>
        <v>#REF!</v>
      </c>
      <c r="L252" s="118" t="e">
        <f>VLOOKUP(CONCATENATE($B252,"_",$C252,"_",L$2,"_",$D252,"_",$E252),SentData!$F$2:$G$65536,2,)</f>
        <v>#REF!</v>
      </c>
      <c r="M252" s="114"/>
      <c r="N252" s="115" t="str">
        <f t="shared" si="55"/>
        <v>!!</v>
      </c>
      <c r="O252" s="115" t="str">
        <f t="shared" si="56"/>
        <v>!!</v>
      </c>
      <c r="P252" s="115" t="str">
        <f t="shared" si="57"/>
        <v>!!</v>
      </c>
      <c r="Q252" s="115" t="str">
        <f t="shared" si="58"/>
        <v>!!</v>
      </c>
      <c r="R252" s="115" t="str">
        <f t="shared" si="59"/>
        <v>!!</v>
      </c>
      <c r="S252" s="115" t="str">
        <f t="shared" si="60"/>
        <v>!!</v>
      </c>
      <c r="T252" s="114"/>
    </row>
    <row r="253" spans="1:24" x14ac:dyDescent="0.2">
      <c r="A253" s="112" t="s">
        <v>705</v>
      </c>
      <c r="B253" s="112" t="e">
        <f>#REF!</f>
        <v>#REF!</v>
      </c>
      <c r="C253" s="112" t="s">
        <v>708</v>
      </c>
      <c r="D253" s="112" t="s">
        <v>706</v>
      </c>
      <c r="E253" s="113">
        <v>8</v>
      </c>
      <c r="F253" s="120" t="e">
        <f>IF(ISNUMBER(U253),U253,VLOOKUP(CONCATENATE($B253,"_",$C253,"_",F$2,"_",$D253,"_",$E253),Database!$F$2:$G$65536,2,))</f>
        <v>#REF!</v>
      </c>
      <c r="G253" s="120" t="e">
        <f>IF(ISNUMBER(V253),V253,VLOOKUP(CONCATENATE($B253,"_",$C253,"_",G$2,"_",$D253,"_",$E253),Database!$F$2:$G$65536,2,))</f>
        <v>#REF!</v>
      </c>
      <c r="H253" s="120" t="e">
        <f>IF(ISNUMBER(W253),W253,VLOOKUP(CONCATENATE($B253,"_",$C253,"_",H$2,"_",$D253,"_",$E253),Database!$F$2:$G$65536,2,))</f>
        <v>#REF!</v>
      </c>
      <c r="I253" s="120" t="e">
        <f>IF(ISNUMBER(X253),X253,VLOOKUP(CONCATENATE($B253,"_",$C253,"_",I$2,"_",$D253,"_",$E253),Database!$F$2:$G$65536,2,))</f>
        <v>#REF!</v>
      </c>
      <c r="J253" s="120" t="e">
        <f>VLOOKUP(CONCATENATE($B253,"_",$C253,"_",J$2,"_",$D253,"_",$E253),Database!$F$2:$G$65536,2,)</f>
        <v>#REF!</v>
      </c>
      <c r="K253" s="118" t="e">
        <f>VLOOKUP(CONCATENATE($B253,"_",$C253,"_",K$2,"_",$D253,"_",$E253),SentData!$F$2:$G$65536,2,)</f>
        <v>#REF!</v>
      </c>
      <c r="L253" s="118" t="e">
        <f>VLOOKUP(CONCATENATE($B253,"_",$C253,"_",L$2,"_",$D253,"_",$E253),SentData!$F$2:$G$65536,2,)</f>
        <v>#REF!</v>
      </c>
      <c r="M253" s="114"/>
      <c r="N253" s="115" t="str">
        <f t="shared" si="55"/>
        <v>!!</v>
      </c>
      <c r="O253" s="115" t="str">
        <f t="shared" si="56"/>
        <v>!!</v>
      </c>
      <c r="P253" s="115" t="str">
        <f t="shared" si="57"/>
        <v>!!</v>
      </c>
      <c r="Q253" s="115" t="str">
        <f t="shared" si="58"/>
        <v>!!</v>
      </c>
      <c r="R253" s="115" t="str">
        <f t="shared" si="59"/>
        <v>!!</v>
      </c>
      <c r="S253" s="115" t="str">
        <f t="shared" si="60"/>
        <v>!!</v>
      </c>
      <c r="T253" s="114"/>
    </row>
    <row r="254" spans="1:24" ht="12.5" x14ac:dyDescent="0.25">
      <c r="A254" s="153" t="s">
        <v>707</v>
      </c>
      <c r="B254" s="153" t="e">
        <f>#REF!</f>
        <v>#REF!</v>
      </c>
      <c r="C254" s="153" t="s">
        <v>708</v>
      </c>
      <c r="D254" s="153" t="s">
        <v>131</v>
      </c>
      <c r="E254" s="154">
        <v>8</v>
      </c>
      <c r="F254" s="155" t="e">
        <f>IF(ISNUMBER(U254),U254,VLOOKUP(CONCATENATE($B254,"_",$C254,"_",F$2,"_","1000 NAC","_",$E254),Database!$F$2:$G$65536,2,)/VLOOKUP(CONCATENATE($B254,"_",$C254,"_",F$2,"_",$D254,"_",$E254),Database!$F$2:$G$65536,2,))</f>
        <v>#REF!</v>
      </c>
      <c r="G254" s="155" t="e">
        <f>IF(ISNUMBER(V254),V254,VLOOKUP(CONCATENATE($B254,"_",$C254,"_",G$2,"_","1000 NAC","_",$E254),Database!$F$2:$G$65536,2,)/VLOOKUP(CONCATENATE($B254,"_",$C254,"_",G$2,"_",$D254,"_",$E254),Database!$F$2:$G$65536,2,))</f>
        <v>#REF!</v>
      </c>
      <c r="H254" s="155" t="e">
        <f>IF(ISNUMBER(W254),W254,VLOOKUP(CONCATENATE($B254,"_",$C254,"_",H$2,"_","1000 NAC","_",$E254),Database!$F$2:$G$65536,2,)/VLOOKUP(CONCATENATE($B254,"_",$C254,"_",H$2,"_",$D254,"_",$E254),Database!$F$2:$G$65536,2,))</f>
        <v>#REF!</v>
      </c>
      <c r="I254" s="155" t="e">
        <f>IF(ISNUMBER(X254),X254,VLOOKUP(CONCATENATE($B254,"_",$C254,"_",I$2,"_","1000 NAC","_",$E254),Database!$F$2:$G$65536,2,)/VLOOKUP(CONCATENATE($B254,"_",$C254,"_",I$2,"_",$D254,"_",$E254),Database!$F$2:$G$65536,2,))</f>
        <v>#REF!</v>
      </c>
      <c r="J254" s="155" t="e">
        <f>VLOOKUP(CONCATENATE($B254,"_",$C254,"_",J$2,"_","1000 NAC","_",$E254),Database!$F$2:$G$65536,2,)/VLOOKUP(CONCATENATE($B254,"_",$C254,"_",J$2,"_",$D254,"_",$E254),Database!$F$2:$G$65536,2,)</f>
        <v>#REF!</v>
      </c>
      <c r="K254" s="156" t="e">
        <f>VLOOKUP(CONCATENATE($B254,"_",$C254,"_",K$2,"_","1000 NAC","_",$E254),SentData!$F$2:$G$65536,2,)/VLOOKUP(CONCATENATE($B254,"_",$C254,"_",K$2,"_",$D254,"_",$E254),SentData!$F$2:$G$65536,2,)</f>
        <v>#REF!</v>
      </c>
      <c r="L254" s="156" t="e">
        <f>VLOOKUP(CONCATENATE($B254,"_",$C254,"_",L$2,"_","1000 NAC","_",$E254),SentData!$F$2:$G$65536,2,)/VLOOKUP(CONCATENATE($B254,"_",$C254,"_",L$2,"_",$D254,"_",$E254),SentData!$F$2:$G$65536,2,)</f>
        <v>#REF!</v>
      </c>
      <c r="M254" s="157"/>
      <c r="N254" s="158" t="str">
        <f t="shared" si="55"/>
        <v>!!</v>
      </c>
      <c r="O254" s="158" t="str">
        <f t="shared" si="56"/>
        <v>!!</v>
      </c>
      <c r="P254" s="158" t="str">
        <f t="shared" si="57"/>
        <v>!!</v>
      </c>
      <c r="Q254" s="158" t="str">
        <f t="shared" si="58"/>
        <v>!!</v>
      </c>
      <c r="R254" s="158" t="str">
        <f t="shared" si="59"/>
        <v>!!</v>
      </c>
      <c r="S254" s="158" t="str">
        <f t="shared" si="60"/>
        <v>!!</v>
      </c>
      <c r="T254" s="157"/>
      <c r="U254" s="161" t="str">
        <f>IF(ISNUMBER(U252),IF(ISNUMBER(U253),U253/U252,F253/U252),IF(ISNUMBER(U253),U253/F252,""))</f>
        <v/>
      </c>
      <c r="V254" s="161" t="str">
        <f>IF(ISNUMBER(V252),IF(ISNUMBER(V253),V253/V252,G253/V252),IF(ISNUMBER(V253),V253/G252,""))</f>
        <v/>
      </c>
      <c r="W254" s="161" t="str">
        <f>IF(ISNUMBER(W252),IF(ISNUMBER(W253),W253/W252,H253/W252),IF(ISNUMBER(W253),W253/H252,""))</f>
        <v/>
      </c>
      <c r="X254" s="161" t="str">
        <f>IF(ISNUMBER(X252),IF(ISNUMBER(X253),X253/X252,I253/X252),IF(ISNUMBER(X253),X253/I252,""))</f>
        <v/>
      </c>
    </row>
    <row r="255" spans="1:24" x14ac:dyDescent="0.2">
      <c r="A255" s="112" t="s">
        <v>703</v>
      </c>
      <c r="B255" s="112" t="e">
        <f>#REF!</f>
        <v>#REF!</v>
      </c>
      <c r="C255" s="112" t="s">
        <v>704</v>
      </c>
      <c r="D255" s="112" t="s">
        <v>131</v>
      </c>
      <c r="E255" s="113" t="s">
        <v>688</v>
      </c>
      <c r="F255" s="120" t="e">
        <f>IF(ISNUMBER(U255),U255,VLOOKUP(CONCATENATE($B255,"_",$C255,"_",F$2,"_",$D255,"_",$E255),Database!$F$2:$G$65536,2,))</f>
        <v>#REF!</v>
      </c>
      <c r="G255" s="120" t="e">
        <f>IF(ISNUMBER(V255),V255,VLOOKUP(CONCATENATE($B255,"_",$C255,"_",G$2,"_",$D255,"_",$E255),Database!$F$2:$G$65536,2,))</f>
        <v>#REF!</v>
      </c>
      <c r="H255" s="120" t="e">
        <f>IF(ISNUMBER(W255),W255,VLOOKUP(CONCATENATE($B255,"_",$C255,"_",H$2,"_",$D255,"_",$E255),Database!$F$2:$G$65536,2,))</f>
        <v>#REF!</v>
      </c>
      <c r="I255" s="120" t="e">
        <f>IF(ISNUMBER(X255),X255,VLOOKUP(CONCATENATE($B255,"_",$C255,"_",I$2,"_",$D255,"_",$E255),Database!$F$2:$G$65536,2,))</f>
        <v>#REF!</v>
      </c>
      <c r="J255" s="120" t="e">
        <f>VLOOKUP(CONCATENATE($B255,"_",$C255,"_",J$2,"_",$D255,"_",$E255),Database!$F$2:$G$65536,2,)</f>
        <v>#REF!</v>
      </c>
      <c r="K255" s="118" t="e">
        <f>VLOOKUP(CONCATENATE($B255,"_",$C255,"_",K$2,"_",$D255,"_",$E255),SentData!$F$2:$G$65536,2,)</f>
        <v>#REF!</v>
      </c>
      <c r="L255" s="118" t="e">
        <f>VLOOKUP(CONCATENATE($B255,"_",$C255,"_",L$2,"_",$D255,"_",$E255),SentData!$F$2:$G$65536,2,)</f>
        <v>#REF!</v>
      </c>
      <c r="M255" s="114"/>
      <c r="N255" s="115" t="str">
        <f t="shared" ref="N255:N266" si="61">IF(OR(ISERROR(F255),ISERROR(G255)),"!!",IF(F255=0,"!!",G255/F255))</f>
        <v>!!</v>
      </c>
      <c r="O255" s="115" t="str">
        <f t="shared" ref="O255:O266" si="62">IF(OR(ISERROR(G255),ISERROR(H255)),"!!",IF(G255=0,"!!",H255/G255))</f>
        <v>!!</v>
      </c>
      <c r="P255" s="115" t="str">
        <f t="shared" ref="P255:P266" si="63">IF(OR(ISERROR(H255),ISERROR(I255)),"!!",IF(H255=0,"!!",I255/H255))</f>
        <v>!!</v>
      </c>
      <c r="Q255" s="115" t="str">
        <f t="shared" ref="Q255:Q266" si="64">IF(OR(ISERROR(I255),ISERROR(J255)),"!!",IF(I255=0,"!!",J255/I255))</f>
        <v>!!</v>
      </c>
      <c r="R255" s="115" t="str">
        <f t="shared" ref="R255:R266" si="65">IF(OR(ISERROR(J255),ISERROR(K255)),"!!",IF(J255=0,"!!",K255/J255))</f>
        <v>!!</v>
      </c>
      <c r="S255" s="115" t="str">
        <f t="shared" ref="S255:S266" si="66">IF(OR(ISERROR(K255),ISERROR(L255)),"!!",IF(K255=0,"!!",L255/K255))</f>
        <v>!!</v>
      </c>
      <c r="T255" s="114"/>
    </row>
    <row r="256" spans="1:24" x14ac:dyDescent="0.2">
      <c r="A256" s="112" t="s">
        <v>705</v>
      </c>
      <c r="B256" s="112" t="e">
        <f>#REF!</f>
        <v>#REF!</v>
      </c>
      <c r="C256" s="112" t="s">
        <v>704</v>
      </c>
      <c r="D256" s="112" t="s">
        <v>706</v>
      </c>
      <c r="E256" s="113" t="s">
        <v>688</v>
      </c>
      <c r="F256" s="120" t="e">
        <f>IF(ISNUMBER(U256),U256,VLOOKUP(CONCATENATE($B256,"_",$C256,"_",F$2,"_",$D256,"_",$E256),Database!$F$2:$G$65536,2,))</f>
        <v>#REF!</v>
      </c>
      <c r="G256" s="120" t="e">
        <f>IF(ISNUMBER(V256),V256,VLOOKUP(CONCATENATE($B256,"_",$C256,"_",G$2,"_",$D256,"_",$E256),Database!$F$2:$G$65536,2,))</f>
        <v>#REF!</v>
      </c>
      <c r="H256" s="120" t="e">
        <f>IF(ISNUMBER(W256),W256,VLOOKUP(CONCATENATE($B256,"_",$C256,"_",H$2,"_",$D256,"_",$E256),Database!$F$2:$G$65536,2,))</f>
        <v>#REF!</v>
      </c>
      <c r="I256" s="120" t="e">
        <f>IF(ISNUMBER(X256),X256,VLOOKUP(CONCATENATE($B256,"_",$C256,"_",I$2,"_",$D256,"_",$E256),Database!$F$2:$G$65536,2,))</f>
        <v>#REF!</v>
      </c>
      <c r="J256" s="120" t="e">
        <f>VLOOKUP(CONCATENATE($B256,"_",$C256,"_",J$2,"_",$D256,"_",$E256),Database!$F$2:$G$65536,2,)</f>
        <v>#REF!</v>
      </c>
      <c r="K256" s="118" t="e">
        <f>VLOOKUP(CONCATENATE($B256,"_",$C256,"_",K$2,"_",$D256,"_",$E256),SentData!$F$2:$G$65536,2,)</f>
        <v>#REF!</v>
      </c>
      <c r="L256" s="118" t="e">
        <f>VLOOKUP(CONCATENATE($B256,"_",$C256,"_",L$2,"_",$D256,"_",$E256),SentData!$F$2:$G$65536,2,)</f>
        <v>#REF!</v>
      </c>
      <c r="M256" s="114"/>
      <c r="N256" s="115" t="str">
        <f t="shared" si="61"/>
        <v>!!</v>
      </c>
      <c r="O256" s="115" t="str">
        <f t="shared" si="62"/>
        <v>!!</v>
      </c>
      <c r="P256" s="115" t="str">
        <f t="shared" si="63"/>
        <v>!!</v>
      </c>
      <c r="Q256" s="115" t="str">
        <f t="shared" si="64"/>
        <v>!!</v>
      </c>
      <c r="R256" s="115" t="str">
        <f t="shared" si="65"/>
        <v>!!</v>
      </c>
      <c r="S256" s="115" t="str">
        <f t="shared" si="66"/>
        <v>!!</v>
      </c>
      <c r="T256" s="114"/>
    </row>
    <row r="257" spans="1:24" ht="12.5" x14ac:dyDescent="0.25">
      <c r="A257" s="153" t="s">
        <v>707</v>
      </c>
      <c r="B257" s="153" t="e">
        <f>#REF!</f>
        <v>#REF!</v>
      </c>
      <c r="C257" s="153" t="s">
        <v>704</v>
      </c>
      <c r="D257" s="153" t="s">
        <v>131</v>
      </c>
      <c r="E257" s="154" t="s">
        <v>688</v>
      </c>
      <c r="F257" s="155" t="e">
        <f>IF(ISNUMBER(U257),U257,VLOOKUP(CONCATENATE($B257,"_",$C257,"_",F$2,"_","1000 NAC","_",$E257),Database!$F$2:$G$65536,2,)/VLOOKUP(CONCATENATE($B257,"_",$C257,"_",F$2,"_",$D257,"_",$E257),Database!$F$2:$G$65536,2,))</f>
        <v>#REF!</v>
      </c>
      <c r="G257" s="155" t="e">
        <f>IF(ISNUMBER(V257),V257,VLOOKUP(CONCATENATE($B257,"_",$C257,"_",G$2,"_","1000 NAC","_",$E257),Database!$F$2:$G$65536,2,)/VLOOKUP(CONCATENATE($B257,"_",$C257,"_",G$2,"_",$D257,"_",$E257),Database!$F$2:$G$65536,2,))</f>
        <v>#REF!</v>
      </c>
      <c r="H257" s="155" t="e">
        <f>IF(ISNUMBER(W257),W257,VLOOKUP(CONCATENATE($B257,"_",$C257,"_",H$2,"_","1000 NAC","_",$E257),Database!$F$2:$G$65536,2,)/VLOOKUP(CONCATENATE($B257,"_",$C257,"_",H$2,"_",$D257,"_",$E257),Database!$F$2:$G$65536,2,))</f>
        <v>#REF!</v>
      </c>
      <c r="I257" s="155" t="e">
        <f>IF(ISNUMBER(X257),X257,VLOOKUP(CONCATENATE($B257,"_",$C257,"_",I$2,"_","1000 NAC","_",$E257),Database!$F$2:$G$65536,2,)/VLOOKUP(CONCATENATE($B257,"_",$C257,"_",I$2,"_",$D257,"_",$E257),Database!$F$2:$G$65536,2,))</f>
        <v>#REF!</v>
      </c>
      <c r="J257" s="155" t="e">
        <f>VLOOKUP(CONCATENATE($B257,"_",$C257,"_",J$2,"_","1000 NAC","_",$E257),Database!$F$2:$G$65536,2,)/VLOOKUP(CONCATENATE($B257,"_",$C257,"_",J$2,"_",$D257,"_",$E257),Database!$F$2:$G$65536,2,)</f>
        <v>#REF!</v>
      </c>
      <c r="K257" s="156" t="e">
        <f>VLOOKUP(CONCATENATE($B257,"_",$C257,"_",K$2,"_","1000 NAC","_",$E257),SentData!$F$2:$G$65536,2,)/VLOOKUP(CONCATENATE($B257,"_",$C257,"_",K$2,"_",$D257,"_",$E257),SentData!$F$2:$G$65536,2,)</f>
        <v>#REF!</v>
      </c>
      <c r="L257" s="156" t="e">
        <f>VLOOKUP(CONCATENATE($B257,"_",$C257,"_",L$2,"_","1000 NAC","_",$E257),SentData!$F$2:$G$65536,2,)/VLOOKUP(CONCATENATE($B257,"_",$C257,"_",L$2,"_",$D257,"_",$E257),SentData!$F$2:$G$65536,2,)</f>
        <v>#REF!</v>
      </c>
      <c r="M257" s="157"/>
      <c r="N257" s="158" t="str">
        <f t="shared" si="61"/>
        <v>!!</v>
      </c>
      <c r="O257" s="158" t="str">
        <f t="shared" si="62"/>
        <v>!!</v>
      </c>
      <c r="P257" s="158" t="str">
        <f t="shared" si="63"/>
        <v>!!</v>
      </c>
      <c r="Q257" s="158" t="str">
        <f t="shared" si="64"/>
        <v>!!</v>
      </c>
      <c r="R257" s="158" t="str">
        <f t="shared" si="65"/>
        <v>!!</v>
      </c>
      <c r="S257" s="158" t="str">
        <f t="shared" si="66"/>
        <v>!!</v>
      </c>
      <c r="T257" s="157"/>
      <c r="U257" s="161" t="str">
        <f>IF(ISNUMBER(U255),IF(ISNUMBER(U256),U256/U255,F256/U255),IF(ISNUMBER(U256),U256/F255,""))</f>
        <v/>
      </c>
      <c r="V257" s="161" t="str">
        <f>IF(ISNUMBER(V255),IF(ISNUMBER(V256),V256/V255,G256/V255),IF(ISNUMBER(V256),V256/G255,""))</f>
        <v/>
      </c>
      <c r="W257" s="161" t="str">
        <f>IF(ISNUMBER(W255),IF(ISNUMBER(W256),W256/W255,H256/W255),IF(ISNUMBER(W256),W256/H255,""))</f>
        <v/>
      </c>
      <c r="X257" s="161" t="str">
        <f>IF(ISNUMBER(X255),IF(ISNUMBER(X256),X256/X255,I256/X255),IF(ISNUMBER(X256),X256/I255,""))</f>
        <v/>
      </c>
    </row>
    <row r="258" spans="1:24" x14ac:dyDescent="0.2">
      <c r="A258" s="112" t="s">
        <v>703</v>
      </c>
      <c r="B258" s="112" t="e">
        <f>#REF!</f>
        <v>#REF!</v>
      </c>
      <c r="C258" s="112" t="s">
        <v>708</v>
      </c>
      <c r="D258" s="112" t="s">
        <v>131</v>
      </c>
      <c r="E258" s="113" t="s">
        <v>688</v>
      </c>
      <c r="F258" s="120" t="e">
        <f>IF(ISNUMBER(U258),U258,VLOOKUP(CONCATENATE($B258,"_",$C258,"_",F$2,"_",$D258,"_",$E258),Database!$F$2:$G$65536,2,))</f>
        <v>#REF!</v>
      </c>
      <c r="G258" s="120" t="e">
        <f>IF(ISNUMBER(V258),V258,VLOOKUP(CONCATENATE($B258,"_",$C258,"_",G$2,"_",$D258,"_",$E258),Database!$F$2:$G$65536,2,))</f>
        <v>#REF!</v>
      </c>
      <c r="H258" s="120" t="e">
        <f>IF(ISNUMBER(W258),W258,VLOOKUP(CONCATENATE($B258,"_",$C258,"_",H$2,"_",$D258,"_",$E258),Database!$F$2:$G$65536,2,))</f>
        <v>#REF!</v>
      </c>
      <c r="I258" s="120" t="e">
        <f>IF(ISNUMBER(X258),X258,VLOOKUP(CONCATENATE($B258,"_",$C258,"_",I$2,"_",$D258,"_",$E258),Database!$F$2:$G$65536,2,))</f>
        <v>#REF!</v>
      </c>
      <c r="J258" s="120" t="e">
        <f>VLOOKUP(CONCATENATE($B258,"_",$C258,"_",J$2,"_",$D258,"_",$E258),Database!$F$2:$G$65536,2,)</f>
        <v>#REF!</v>
      </c>
      <c r="K258" s="118" t="e">
        <f>VLOOKUP(CONCATENATE($B258,"_",$C258,"_",K$2,"_",$D258,"_",$E258),SentData!$F$2:$G$65536,2,)</f>
        <v>#REF!</v>
      </c>
      <c r="L258" s="118" t="e">
        <f>VLOOKUP(CONCATENATE($B258,"_",$C258,"_",L$2,"_",$D258,"_",$E258),SentData!$F$2:$G$65536,2,)</f>
        <v>#REF!</v>
      </c>
      <c r="M258" s="114"/>
      <c r="N258" s="115" t="str">
        <f t="shared" si="61"/>
        <v>!!</v>
      </c>
      <c r="O258" s="115" t="str">
        <f t="shared" si="62"/>
        <v>!!</v>
      </c>
      <c r="P258" s="115" t="str">
        <f t="shared" si="63"/>
        <v>!!</v>
      </c>
      <c r="Q258" s="115" t="str">
        <f t="shared" si="64"/>
        <v>!!</v>
      </c>
      <c r="R258" s="115" t="str">
        <f t="shared" si="65"/>
        <v>!!</v>
      </c>
      <c r="S258" s="115" t="str">
        <f t="shared" si="66"/>
        <v>!!</v>
      </c>
      <c r="T258" s="114"/>
    </row>
    <row r="259" spans="1:24" x14ac:dyDescent="0.2">
      <c r="A259" s="112" t="s">
        <v>705</v>
      </c>
      <c r="B259" s="112" t="e">
        <f>#REF!</f>
        <v>#REF!</v>
      </c>
      <c r="C259" s="112" t="s">
        <v>708</v>
      </c>
      <c r="D259" s="112" t="s">
        <v>706</v>
      </c>
      <c r="E259" s="113" t="s">
        <v>688</v>
      </c>
      <c r="F259" s="120" t="e">
        <f>IF(ISNUMBER(U259),U259,VLOOKUP(CONCATENATE($B259,"_",$C259,"_",F$2,"_",$D259,"_",$E259),Database!$F$2:$G$65536,2,))</f>
        <v>#REF!</v>
      </c>
      <c r="G259" s="120" t="e">
        <f>IF(ISNUMBER(V259),V259,VLOOKUP(CONCATENATE($B259,"_",$C259,"_",G$2,"_",$D259,"_",$E259),Database!$F$2:$G$65536,2,))</f>
        <v>#REF!</v>
      </c>
      <c r="H259" s="120" t="e">
        <f>IF(ISNUMBER(W259),W259,VLOOKUP(CONCATENATE($B259,"_",$C259,"_",H$2,"_",$D259,"_",$E259),Database!$F$2:$G$65536,2,))</f>
        <v>#REF!</v>
      </c>
      <c r="I259" s="120" t="e">
        <f>IF(ISNUMBER(X259),X259,VLOOKUP(CONCATENATE($B259,"_",$C259,"_",I$2,"_",$D259,"_",$E259),Database!$F$2:$G$65536,2,))</f>
        <v>#REF!</v>
      </c>
      <c r="J259" s="120" t="e">
        <f>VLOOKUP(CONCATENATE($B259,"_",$C259,"_",J$2,"_",$D259,"_",$E259),Database!$F$2:$G$65536,2,)</f>
        <v>#REF!</v>
      </c>
      <c r="K259" s="118" t="e">
        <f>VLOOKUP(CONCATENATE($B259,"_",$C259,"_",K$2,"_",$D259,"_",$E259),SentData!$F$2:$G$65536,2,)</f>
        <v>#REF!</v>
      </c>
      <c r="L259" s="118" t="e">
        <f>VLOOKUP(CONCATENATE($B259,"_",$C259,"_",L$2,"_",$D259,"_",$E259),SentData!$F$2:$G$65536,2,)</f>
        <v>#REF!</v>
      </c>
      <c r="M259" s="114"/>
      <c r="N259" s="115" t="str">
        <f t="shared" si="61"/>
        <v>!!</v>
      </c>
      <c r="O259" s="115" t="str">
        <f t="shared" si="62"/>
        <v>!!</v>
      </c>
      <c r="P259" s="115" t="str">
        <f t="shared" si="63"/>
        <v>!!</v>
      </c>
      <c r="Q259" s="115" t="str">
        <f t="shared" si="64"/>
        <v>!!</v>
      </c>
      <c r="R259" s="115" t="str">
        <f t="shared" si="65"/>
        <v>!!</v>
      </c>
      <c r="S259" s="115" t="str">
        <f t="shared" si="66"/>
        <v>!!</v>
      </c>
      <c r="T259" s="114"/>
    </row>
    <row r="260" spans="1:24" ht="12.5" x14ac:dyDescent="0.25">
      <c r="A260" s="153" t="s">
        <v>707</v>
      </c>
      <c r="B260" s="153" t="e">
        <f>#REF!</f>
        <v>#REF!</v>
      </c>
      <c r="C260" s="153" t="s">
        <v>708</v>
      </c>
      <c r="D260" s="153" t="s">
        <v>131</v>
      </c>
      <c r="E260" s="154" t="s">
        <v>688</v>
      </c>
      <c r="F260" s="155" t="e">
        <f>IF(ISNUMBER(U260),U260,VLOOKUP(CONCATENATE($B260,"_",$C260,"_",F$2,"_","1000 NAC","_",$E260),Database!$F$2:$G$65536,2,)/VLOOKUP(CONCATENATE($B260,"_",$C260,"_",F$2,"_",$D260,"_",$E260),Database!$F$2:$G$65536,2,))</f>
        <v>#REF!</v>
      </c>
      <c r="G260" s="155" t="e">
        <f>IF(ISNUMBER(V260),V260,VLOOKUP(CONCATENATE($B260,"_",$C260,"_",G$2,"_","1000 NAC","_",$E260),Database!$F$2:$G$65536,2,)/VLOOKUP(CONCATENATE($B260,"_",$C260,"_",G$2,"_",$D260,"_",$E260),Database!$F$2:$G$65536,2,))</f>
        <v>#REF!</v>
      </c>
      <c r="H260" s="155" t="e">
        <f>IF(ISNUMBER(W260),W260,VLOOKUP(CONCATENATE($B260,"_",$C260,"_",H$2,"_","1000 NAC","_",$E260),Database!$F$2:$G$65536,2,)/VLOOKUP(CONCATENATE($B260,"_",$C260,"_",H$2,"_",$D260,"_",$E260),Database!$F$2:$G$65536,2,))</f>
        <v>#REF!</v>
      </c>
      <c r="I260" s="155" t="e">
        <f>IF(ISNUMBER(X260),X260,VLOOKUP(CONCATENATE($B260,"_",$C260,"_",I$2,"_","1000 NAC","_",$E260),Database!$F$2:$G$65536,2,)/VLOOKUP(CONCATENATE($B260,"_",$C260,"_",I$2,"_",$D260,"_",$E260),Database!$F$2:$G$65536,2,))</f>
        <v>#REF!</v>
      </c>
      <c r="J260" s="155" t="e">
        <f>VLOOKUP(CONCATENATE($B260,"_",$C260,"_",J$2,"_","1000 NAC","_",$E260),Database!$F$2:$G$65536,2,)/VLOOKUP(CONCATENATE($B260,"_",$C260,"_",J$2,"_",$D260,"_",$E260),Database!$F$2:$G$65536,2,)</f>
        <v>#REF!</v>
      </c>
      <c r="K260" s="156" t="e">
        <f>VLOOKUP(CONCATENATE($B260,"_",$C260,"_",K$2,"_","1000 NAC","_",$E260),SentData!$F$2:$G$65536,2,)/VLOOKUP(CONCATENATE($B260,"_",$C260,"_",K$2,"_",$D260,"_",$E260),SentData!$F$2:$G$65536,2,)</f>
        <v>#REF!</v>
      </c>
      <c r="L260" s="156" t="e">
        <f>VLOOKUP(CONCATENATE($B260,"_",$C260,"_",L$2,"_","1000 NAC","_",$E260),SentData!$F$2:$G$65536,2,)/VLOOKUP(CONCATENATE($B260,"_",$C260,"_",L$2,"_",$D260,"_",$E260),SentData!$F$2:$G$65536,2,)</f>
        <v>#REF!</v>
      </c>
      <c r="M260" s="157"/>
      <c r="N260" s="158" t="str">
        <f t="shared" si="61"/>
        <v>!!</v>
      </c>
      <c r="O260" s="158" t="str">
        <f t="shared" si="62"/>
        <v>!!</v>
      </c>
      <c r="P260" s="158" t="str">
        <f t="shared" si="63"/>
        <v>!!</v>
      </c>
      <c r="Q260" s="158" t="str">
        <f t="shared" si="64"/>
        <v>!!</v>
      </c>
      <c r="R260" s="158" t="str">
        <f t="shared" si="65"/>
        <v>!!</v>
      </c>
      <c r="S260" s="158" t="str">
        <f t="shared" si="66"/>
        <v>!!</v>
      </c>
      <c r="T260" s="157"/>
      <c r="U260" s="161" t="str">
        <f>IF(ISNUMBER(U258),IF(ISNUMBER(U259),U259/U258,F259/U258),IF(ISNUMBER(U259),U259/F258,""))</f>
        <v/>
      </c>
      <c r="V260" s="161" t="str">
        <f>IF(ISNUMBER(V258),IF(ISNUMBER(V259),V259/V258,G259/V258),IF(ISNUMBER(V259),V259/G258,""))</f>
        <v/>
      </c>
      <c r="W260" s="161" t="str">
        <f>IF(ISNUMBER(W258),IF(ISNUMBER(W259),W259/W258,H259/W258),IF(ISNUMBER(W259),W259/H258,""))</f>
        <v/>
      </c>
      <c r="X260" s="161" t="str">
        <f>IF(ISNUMBER(X258),IF(ISNUMBER(X259),X259/X258,I259/X258),IF(ISNUMBER(X259),X259/I258,""))</f>
        <v/>
      </c>
    </row>
    <row r="261" spans="1:24" x14ac:dyDescent="0.2">
      <c r="A261" s="112" t="s">
        <v>703</v>
      </c>
      <c r="B261" s="112" t="e">
        <f>#REF!</f>
        <v>#REF!</v>
      </c>
      <c r="C261" s="112" t="s">
        <v>704</v>
      </c>
      <c r="D261" s="112" t="s">
        <v>131</v>
      </c>
      <c r="E261" s="113" t="s">
        <v>689</v>
      </c>
      <c r="F261" s="120" t="e">
        <f>IF(ISNUMBER(U261),U261,VLOOKUP(CONCATENATE($B261,"_",$C261,"_",F$2,"_",$D261,"_",$E261),Database!$F$2:$G$65536,2,))</f>
        <v>#REF!</v>
      </c>
      <c r="G261" s="120" t="e">
        <f>IF(ISNUMBER(V261),V261,VLOOKUP(CONCATENATE($B261,"_",$C261,"_",G$2,"_",$D261,"_",$E261),Database!$F$2:$G$65536,2,))</f>
        <v>#REF!</v>
      </c>
      <c r="H261" s="120" t="e">
        <f>IF(ISNUMBER(W261),W261,VLOOKUP(CONCATENATE($B261,"_",$C261,"_",H$2,"_",$D261,"_",$E261),Database!$F$2:$G$65536,2,))</f>
        <v>#REF!</v>
      </c>
      <c r="I261" s="120" t="e">
        <f>IF(ISNUMBER(X261),X261,VLOOKUP(CONCATENATE($B261,"_",$C261,"_",I$2,"_",$D261,"_",$E261),Database!$F$2:$G$65536,2,))</f>
        <v>#REF!</v>
      </c>
      <c r="J261" s="120" t="e">
        <f>VLOOKUP(CONCATENATE($B261,"_",$C261,"_",J$2,"_",$D261,"_",$E261),Database!$F$2:$G$65536,2,)</f>
        <v>#REF!</v>
      </c>
      <c r="K261" s="118" t="e">
        <f>VLOOKUP(CONCATENATE($B261,"_",$C261,"_",K$2,"_",$D261,"_",$E261),SentData!$F$2:$G$65536,2,)</f>
        <v>#REF!</v>
      </c>
      <c r="L261" s="118" t="e">
        <f>VLOOKUP(CONCATENATE($B261,"_",$C261,"_",L$2,"_",$D261,"_",$E261),SentData!$F$2:$G$65536,2,)</f>
        <v>#REF!</v>
      </c>
      <c r="M261" s="114"/>
      <c r="N261" s="115" t="str">
        <f t="shared" si="61"/>
        <v>!!</v>
      </c>
      <c r="O261" s="115" t="str">
        <f t="shared" si="62"/>
        <v>!!</v>
      </c>
      <c r="P261" s="115" t="str">
        <f t="shared" si="63"/>
        <v>!!</v>
      </c>
      <c r="Q261" s="115" t="str">
        <f t="shared" si="64"/>
        <v>!!</v>
      </c>
      <c r="R261" s="115" t="str">
        <f t="shared" si="65"/>
        <v>!!</v>
      </c>
      <c r="S261" s="115" t="str">
        <f t="shared" si="66"/>
        <v>!!</v>
      </c>
      <c r="T261" s="114"/>
    </row>
    <row r="262" spans="1:24" x14ac:dyDescent="0.2">
      <c r="A262" s="112" t="s">
        <v>705</v>
      </c>
      <c r="B262" s="112" t="e">
        <f>#REF!</f>
        <v>#REF!</v>
      </c>
      <c r="C262" s="112" t="s">
        <v>704</v>
      </c>
      <c r="D262" s="112" t="s">
        <v>706</v>
      </c>
      <c r="E262" s="113" t="s">
        <v>689</v>
      </c>
      <c r="F262" s="120" t="e">
        <f>IF(ISNUMBER(U262),U262,VLOOKUP(CONCATENATE($B262,"_",$C262,"_",F$2,"_",$D262,"_",$E262),Database!$F$2:$G$65536,2,))</f>
        <v>#REF!</v>
      </c>
      <c r="G262" s="120" t="e">
        <f>IF(ISNUMBER(V262),V262,VLOOKUP(CONCATENATE($B262,"_",$C262,"_",G$2,"_",$D262,"_",$E262),Database!$F$2:$G$65536,2,))</f>
        <v>#REF!</v>
      </c>
      <c r="H262" s="120" t="e">
        <f>IF(ISNUMBER(W262),W262,VLOOKUP(CONCATENATE($B262,"_",$C262,"_",H$2,"_",$D262,"_",$E262),Database!$F$2:$G$65536,2,))</f>
        <v>#REF!</v>
      </c>
      <c r="I262" s="120" t="e">
        <f>IF(ISNUMBER(X262),X262,VLOOKUP(CONCATENATE($B262,"_",$C262,"_",I$2,"_",$D262,"_",$E262),Database!$F$2:$G$65536,2,))</f>
        <v>#REF!</v>
      </c>
      <c r="J262" s="120" t="e">
        <f>VLOOKUP(CONCATENATE($B262,"_",$C262,"_",J$2,"_",$D262,"_",$E262),Database!$F$2:$G$65536,2,)</f>
        <v>#REF!</v>
      </c>
      <c r="K262" s="118" t="e">
        <f>VLOOKUP(CONCATENATE($B262,"_",$C262,"_",K$2,"_",$D262,"_",$E262),SentData!$F$2:$G$65536,2,)</f>
        <v>#REF!</v>
      </c>
      <c r="L262" s="118" t="e">
        <f>VLOOKUP(CONCATENATE($B262,"_",$C262,"_",L$2,"_",$D262,"_",$E262),SentData!$F$2:$G$65536,2,)</f>
        <v>#REF!</v>
      </c>
      <c r="M262" s="114"/>
      <c r="N262" s="115" t="str">
        <f t="shared" si="61"/>
        <v>!!</v>
      </c>
      <c r="O262" s="115" t="str">
        <f t="shared" si="62"/>
        <v>!!</v>
      </c>
      <c r="P262" s="115" t="str">
        <f t="shared" si="63"/>
        <v>!!</v>
      </c>
      <c r="Q262" s="115" t="str">
        <f t="shared" si="64"/>
        <v>!!</v>
      </c>
      <c r="R262" s="115" t="str">
        <f t="shared" si="65"/>
        <v>!!</v>
      </c>
      <c r="S262" s="115" t="str">
        <f t="shared" si="66"/>
        <v>!!</v>
      </c>
      <c r="T262" s="114"/>
    </row>
    <row r="263" spans="1:24" ht="12.5" x14ac:dyDescent="0.25">
      <c r="A263" s="153" t="s">
        <v>707</v>
      </c>
      <c r="B263" s="153" t="e">
        <f>#REF!</f>
        <v>#REF!</v>
      </c>
      <c r="C263" s="153" t="s">
        <v>704</v>
      </c>
      <c r="D263" s="153" t="s">
        <v>131</v>
      </c>
      <c r="E263" s="154" t="s">
        <v>689</v>
      </c>
      <c r="F263" s="155" t="e">
        <f>IF(ISNUMBER(U263),U263,VLOOKUP(CONCATENATE($B263,"_",$C263,"_",F$2,"_","1000 NAC","_",$E263),Database!$F$2:$G$65536,2,)/VLOOKUP(CONCATENATE($B263,"_",$C263,"_",F$2,"_",$D263,"_",$E263),Database!$F$2:$G$65536,2,))</f>
        <v>#REF!</v>
      </c>
      <c r="G263" s="155" t="e">
        <f>IF(ISNUMBER(V263),V263,VLOOKUP(CONCATENATE($B263,"_",$C263,"_",G$2,"_","1000 NAC","_",$E263),Database!$F$2:$G$65536,2,)/VLOOKUP(CONCATENATE($B263,"_",$C263,"_",G$2,"_",$D263,"_",$E263),Database!$F$2:$G$65536,2,))</f>
        <v>#REF!</v>
      </c>
      <c r="H263" s="155" t="e">
        <f>IF(ISNUMBER(W263),W263,VLOOKUP(CONCATENATE($B263,"_",$C263,"_",H$2,"_","1000 NAC","_",$E263),Database!$F$2:$G$65536,2,)/VLOOKUP(CONCATENATE($B263,"_",$C263,"_",H$2,"_",$D263,"_",$E263),Database!$F$2:$G$65536,2,))</f>
        <v>#REF!</v>
      </c>
      <c r="I263" s="155" t="e">
        <f>IF(ISNUMBER(X263),X263,VLOOKUP(CONCATENATE($B263,"_",$C263,"_",I$2,"_","1000 NAC","_",$E263),Database!$F$2:$G$65536,2,)/VLOOKUP(CONCATENATE($B263,"_",$C263,"_",I$2,"_",$D263,"_",$E263),Database!$F$2:$G$65536,2,))</f>
        <v>#REF!</v>
      </c>
      <c r="J263" s="155" t="e">
        <f>VLOOKUP(CONCATENATE($B263,"_",$C263,"_",J$2,"_","1000 NAC","_",$E263),Database!$F$2:$G$65536,2,)/VLOOKUP(CONCATENATE($B263,"_",$C263,"_",J$2,"_",$D263,"_",$E263),Database!$F$2:$G$65536,2,)</f>
        <v>#REF!</v>
      </c>
      <c r="K263" s="156" t="e">
        <f>VLOOKUP(CONCATENATE($B263,"_",$C263,"_",K$2,"_","1000 NAC","_",$E263),SentData!$F$2:$G$65536,2,)/VLOOKUP(CONCATENATE($B263,"_",$C263,"_",K$2,"_",$D263,"_",$E263),SentData!$F$2:$G$65536,2,)</f>
        <v>#REF!</v>
      </c>
      <c r="L263" s="156" t="e">
        <f>VLOOKUP(CONCATENATE($B263,"_",$C263,"_",L$2,"_","1000 NAC","_",$E263),SentData!$F$2:$G$65536,2,)/VLOOKUP(CONCATENATE($B263,"_",$C263,"_",L$2,"_",$D263,"_",$E263),SentData!$F$2:$G$65536,2,)</f>
        <v>#REF!</v>
      </c>
      <c r="M263" s="157"/>
      <c r="N263" s="158" t="str">
        <f t="shared" si="61"/>
        <v>!!</v>
      </c>
      <c r="O263" s="158" t="str">
        <f t="shared" si="62"/>
        <v>!!</v>
      </c>
      <c r="P263" s="158" t="str">
        <f t="shared" si="63"/>
        <v>!!</v>
      </c>
      <c r="Q263" s="158" t="str">
        <f t="shared" si="64"/>
        <v>!!</v>
      </c>
      <c r="R263" s="158" t="str">
        <f t="shared" si="65"/>
        <v>!!</v>
      </c>
      <c r="S263" s="158" t="str">
        <f t="shared" si="66"/>
        <v>!!</v>
      </c>
      <c r="T263" s="157"/>
      <c r="U263" s="161" t="str">
        <f>IF(ISNUMBER(U261),IF(ISNUMBER(U262),U262/U261,F262/U261),IF(ISNUMBER(U262),U262/F261,""))</f>
        <v/>
      </c>
      <c r="V263" s="161" t="str">
        <f>IF(ISNUMBER(V261),IF(ISNUMBER(V262),V262/V261,G262/V261),IF(ISNUMBER(V262),V262/G261,""))</f>
        <v/>
      </c>
      <c r="W263" s="161" t="str">
        <f>IF(ISNUMBER(W261),IF(ISNUMBER(W262),W262/W261,H262/W261),IF(ISNUMBER(W262),W262/H261,""))</f>
        <v/>
      </c>
      <c r="X263" s="161" t="str">
        <f>IF(ISNUMBER(X261),IF(ISNUMBER(X262),X262/X261,I262/X261),IF(ISNUMBER(X262),X262/I261,""))</f>
        <v/>
      </c>
    </row>
    <row r="264" spans="1:24" x14ac:dyDescent="0.2">
      <c r="A264" s="112" t="s">
        <v>703</v>
      </c>
      <c r="B264" s="112" t="e">
        <f>#REF!</f>
        <v>#REF!</v>
      </c>
      <c r="C264" s="112" t="s">
        <v>708</v>
      </c>
      <c r="D264" s="112" t="s">
        <v>131</v>
      </c>
      <c r="E264" s="113" t="s">
        <v>689</v>
      </c>
      <c r="F264" s="120" t="e">
        <f>IF(ISNUMBER(U264),U264,VLOOKUP(CONCATENATE($B264,"_",$C264,"_",F$2,"_",$D264,"_",$E264),Database!$F$2:$G$65536,2,))</f>
        <v>#REF!</v>
      </c>
      <c r="G264" s="120" t="e">
        <f>IF(ISNUMBER(V264),V264,VLOOKUP(CONCATENATE($B264,"_",$C264,"_",G$2,"_",$D264,"_",$E264),Database!$F$2:$G$65536,2,))</f>
        <v>#REF!</v>
      </c>
      <c r="H264" s="120" t="e">
        <f>IF(ISNUMBER(W264),W264,VLOOKUP(CONCATENATE($B264,"_",$C264,"_",H$2,"_",$D264,"_",$E264),Database!$F$2:$G$65536,2,))</f>
        <v>#REF!</v>
      </c>
      <c r="I264" s="120" t="e">
        <f>IF(ISNUMBER(X264),X264,VLOOKUP(CONCATENATE($B264,"_",$C264,"_",I$2,"_",$D264,"_",$E264),Database!$F$2:$G$65536,2,))</f>
        <v>#REF!</v>
      </c>
      <c r="J264" s="120" t="e">
        <f>VLOOKUP(CONCATENATE($B264,"_",$C264,"_",J$2,"_",$D264,"_",$E264),Database!$F$2:$G$65536,2,)</f>
        <v>#REF!</v>
      </c>
      <c r="K264" s="118" t="e">
        <f>VLOOKUP(CONCATENATE($B264,"_",$C264,"_",K$2,"_",$D264,"_",$E264),SentData!$F$2:$G$65536,2,)</f>
        <v>#REF!</v>
      </c>
      <c r="L264" s="118" t="e">
        <f>VLOOKUP(CONCATENATE($B264,"_",$C264,"_",L$2,"_",$D264,"_",$E264),SentData!$F$2:$G$65536,2,)</f>
        <v>#REF!</v>
      </c>
      <c r="M264" s="114"/>
      <c r="N264" s="115" t="str">
        <f t="shared" si="61"/>
        <v>!!</v>
      </c>
      <c r="O264" s="115" t="str">
        <f t="shared" si="62"/>
        <v>!!</v>
      </c>
      <c r="P264" s="115" t="str">
        <f t="shared" si="63"/>
        <v>!!</v>
      </c>
      <c r="Q264" s="115" t="str">
        <f t="shared" si="64"/>
        <v>!!</v>
      </c>
      <c r="R264" s="115" t="str">
        <f t="shared" si="65"/>
        <v>!!</v>
      </c>
      <c r="S264" s="115" t="str">
        <f t="shared" si="66"/>
        <v>!!</v>
      </c>
      <c r="T264" s="114"/>
    </row>
    <row r="265" spans="1:24" x14ac:dyDescent="0.2">
      <c r="A265" s="112" t="s">
        <v>705</v>
      </c>
      <c r="B265" s="112" t="e">
        <f>#REF!</f>
        <v>#REF!</v>
      </c>
      <c r="C265" s="112" t="s">
        <v>708</v>
      </c>
      <c r="D265" s="112" t="s">
        <v>706</v>
      </c>
      <c r="E265" s="113" t="s">
        <v>689</v>
      </c>
      <c r="F265" s="120" t="e">
        <f>IF(ISNUMBER(U265),U265,VLOOKUP(CONCATENATE($B265,"_",$C265,"_",F$2,"_",$D265,"_",$E265),Database!$F$2:$G$65536,2,))</f>
        <v>#REF!</v>
      </c>
      <c r="G265" s="120" t="e">
        <f>IF(ISNUMBER(V265),V265,VLOOKUP(CONCATENATE($B265,"_",$C265,"_",G$2,"_",$D265,"_",$E265),Database!$F$2:$G$65536,2,))</f>
        <v>#REF!</v>
      </c>
      <c r="H265" s="120" t="e">
        <f>IF(ISNUMBER(W265),W265,VLOOKUP(CONCATENATE($B265,"_",$C265,"_",H$2,"_",$D265,"_",$E265),Database!$F$2:$G$65536,2,))</f>
        <v>#REF!</v>
      </c>
      <c r="I265" s="120" t="e">
        <f>IF(ISNUMBER(X265),X265,VLOOKUP(CONCATENATE($B265,"_",$C265,"_",I$2,"_",$D265,"_",$E265),Database!$F$2:$G$65536,2,))</f>
        <v>#REF!</v>
      </c>
      <c r="J265" s="120" t="e">
        <f>VLOOKUP(CONCATENATE($B265,"_",$C265,"_",J$2,"_",$D265,"_",$E265),Database!$F$2:$G$65536,2,)</f>
        <v>#REF!</v>
      </c>
      <c r="K265" s="118" t="e">
        <f>VLOOKUP(CONCATENATE($B265,"_",$C265,"_",K$2,"_",$D265,"_",$E265),SentData!$F$2:$G$65536,2,)</f>
        <v>#REF!</v>
      </c>
      <c r="L265" s="118" t="e">
        <f>VLOOKUP(CONCATENATE($B265,"_",$C265,"_",L$2,"_",$D265,"_",$E265),SentData!$F$2:$G$65536,2,)</f>
        <v>#REF!</v>
      </c>
      <c r="M265" s="114"/>
      <c r="N265" s="115" t="str">
        <f t="shared" si="61"/>
        <v>!!</v>
      </c>
      <c r="O265" s="115" t="str">
        <f t="shared" si="62"/>
        <v>!!</v>
      </c>
      <c r="P265" s="115" t="str">
        <f t="shared" si="63"/>
        <v>!!</v>
      </c>
      <c r="Q265" s="115" t="str">
        <f t="shared" si="64"/>
        <v>!!</v>
      </c>
      <c r="R265" s="115" t="str">
        <f t="shared" si="65"/>
        <v>!!</v>
      </c>
      <c r="S265" s="115" t="str">
        <f t="shared" si="66"/>
        <v>!!</v>
      </c>
      <c r="T265" s="114"/>
    </row>
    <row r="266" spans="1:24" ht="12.5" x14ac:dyDescent="0.25">
      <c r="A266" s="112" t="s">
        <v>707</v>
      </c>
      <c r="B266" s="112" t="e">
        <f>#REF!</f>
        <v>#REF!</v>
      </c>
      <c r="C266" s="112" t="s">
        <v>708</v>
      </c>
      <c r="D266" s="112" t="s">
        <v>131</v>
      </c>
      <c r="E266" s="113" t="s">
        <v>689</v>
      </c>
      <c r="F266" s="155" t="e">
        <f>IF(ISNUMBER(U266),U266,VLOOKUP(CONCATENATE($B266,"_",$C266,"_",F$2,"_","1000 NAC","_",$E266),Database!$F$2:$G$65536,2,)/VLOOKUP(CONCATENATE($B266,"_",$C266,"_",F$2,"_",$D266,"_",$E266),Database!$F$2:$G$65536,2,))</f>
        <v>#REF!</v>
      </c>
      <c r="G266" s="155" t="e">
        <f>IF(ISNUMBER(V266),V266,VLOOKUP(CONCATENATE($B266,"_",$C266,"_",G$2,"_","1000 NAC","_",$E266),Database!$F$2:$G$65536,2,)/VLOOKUP(CONCATENATE($B266,"_",$C266,"_",G$2,"_",$D266,"_",$E266),Database!$F$2:$G$65536,2,))</f>
        <v>#REF!</v>
      </c>
      <c r="H266" s="155" t="e">
        <f>IF(ISNUMBER(W266),W266,VLOOKUP(CONCATENATE($B266,"_",$C266,"_",H$2,"_","1000 NAC","_",$E266),Database!$F$2:$G$65536,2,)/VLOOKUP(CONCATENATE($B266,"_",$C266,"_",H$2,"_",$D266,"_",$E266),Database!$F$2:$G$65536,2,))</f>
        <v>#REF!</v>
      </c>
      <c r="I266" s="155" t="e">
        <f>IF(ISNUMBER(X266),X266,VLOOKUP(CONCATENATE($B266,"_",$C266,"_",I$2,"_","1000 NAC","_",$E266),Database!$F$2:$G$65536,2,)/VLOOKUP(CONCATENATE($B266,"_",$C266,"_",I$2,"_",$D266,"_",$E266),Database!$F$2:$G$65536,2,))</f>
        <v>#REF!</v>
      </c>
      <c r="J266" s="120" t="e">
        <f>VLOOKUP(CONCATENATE($B266,"_",$C266,"_",J$2,"_","1000 NAC","_",$E266),Database!$F$2:$G$65536,2,)/VLOOKUP(CONCATENATE($B266,"_",$C266,"_",J$2,"_",$D266,"_",$E266),Database!$F$2:$G$65536,2,)</f>
        <v>#REF!</v>
      </c>
      <c r="K266" s="118" t="e">
        <f>VLOOKUP(CONCATENATE($B266,"_",$C266,"_",K$2,"_","1000 NAC","_",$E266),SentData!$F$2:$G$65536,2,)/VLOOKUP(CONCATENATE($B266,"_",$C266,"_",K$2,"_",$D266,"_",$E266),SentData!$F$2:$G$65536,2,)</f>
        <v>#REF!</v>
      </c>
      <c r="L266" s="118" t="e">
        <f>VLOOKUP(CONCATENATE($B266,"_",$C266,"_",L$2,"_","1000 NAC","_",$E266),SentData!$F$2:$G$65536,2,)/VLOOKUP(CONCATENATE($B266,"_",$C266,"_",L$2,"_",$D266,"_",$E266),SentData!$F$2:$G$65536,2,)</f>
        <v>#REF!</v>
      </c>
      <c r="M266" s="114"/>
      <c r="N266" s="115" t="str">
        <f t="shared" si="61"/>
        <v>!!</v>
      </c>
      <c r="O266" s="115" t="str">
        <f t="shared" si="62"/>
        <v>!!</v>
      </c>
      <c r="P266" s="115" t="str">
        <f t="shared" si="63"/>
        <v>!!</v>
      </c>
      <c r="Q266" s="115" t="str">
        <f t="shared" si="64"/>
        <v>!!</v>
      </c>
      <c r="R266" s="115" t="str">
        <f t="shared" si="65"/>
        <v>!!</v>
      </c>
      <c r="S266" s="115" t="str">
        <f t="shared" si="66"/>
        <v>!!</v>
      </c>
      <c r="T266" s="114"/>
      <c r="U266" s="161" t="str">
        <f>IF(ISNUMBER(U264),IF(ISNUMBER(U265),U265/U264,F265/U264),IF(ISNUMBER(U265),U265/F264,""))</f>
        <v/>
      </c>
      <c r="V266" s="161" t="str">
        <f>IF(ISNUMBER(V264),IF(ISNUMBER(V265),V265/V264,G265/V264),IF(ISNUMBER(V265),V265/G264,""))</f>
        <v/>
      </c>
      <c r="W266" s="161" t="str">
        <f>IF(ISNUMBER(W264),IF(ISNUMBER(W265),W265/W264,H265/W264),IF(ISNUMBER(W265),W265/H264,""))</f>
        <v/>
      </c>
      <c r="X266" s="161" t="str">
        <f>IF(ISNUMBER(X264),IF(ISNUMBER(X265),X265/X264,I265/X264),IF(ISNUMBER(X265),X265/I264,""))</f>
        <v/>
      </c>
    </row>
    <row r="267" spans="1:24" x14ac:dyDescent="0.2">
      <c r="A267" s="112" t="s">
        <v>703</v>
      </c>
      <c r="B267" s="112" t="e">
        <f>#REF!</f>
        <v>#REF!</v>
      </c>
      <c r="C267" s="112" t="s">
        <v>704</v>
      </c>
      <c r="D267" s="112" t="s">
        <v>131</v>
      </c>
      <c r="E267" s="113">
        <v>9</v>
      </c>
      <c r="F267" s="120" t="e">
        <f>IF(ISNUMBER(U267),U267,VLOOKUP(CONCATENATE($B267,"_",$C267,"_",F$2,"_",$D267,"_",$E267),Database!$F$2:$G$65536,2,))</f>
        <v>#REF!</v>
      </c>
      <c r="G267" s="120" t="e">
        <f>IF(ISNUMBER(V267),V267,VLOOKUP(CONCATENATE($B267,"_",$C267,"_",G$2,"_",$D267,"_",$E267),Database!$F$2:$G$65536,2,))</f>
        <v>#REF!</v>
      </c>
      <c r="H267" s="120" t="e">
        <f>IF(ISNUMBER(W267),W267,VLOOKUP(CONCATENATE($B267,"_",$C267,"_",H$2,"_",$D267,"_",$E267),Database!$F$2:$G$65536,2,))</f>
        <v>#REF!</v>
      </c>
      <c r="I267" s="120" t="e">
        <f>IF(ISNUMBER(X267),X267,VLOOKUP(CONCATENATE($B267,"_",$C267,"_",I$2,"_",$D267,"_",$E267),Database!$F$2:$G$65536,2,))</f>
        <v>#REF!</v>
      </c>
      <c r="J267" s="120" t="e">
        <f>VLOOKUP(CONCATENATE($B267,"_",$C267,"_",J$2,"_",$D267,"_",$E267),Database!$F$2:$G$65536,2,)</f>
        <v>#REF!</v>
      </c>
      <c r="K267" s="118" t="e">
        <f>VLOOKUP(CONCATENATE($B267,"_",$C267,"_",K$2,"_",$D267,"_",$E267),SentData!$F$2:$G$65536,2,)</f>
        <v>#REF!</v>
      </c>
      <c r="L267" s="118" t="e">
        <f>VLOOKUP(CONCATENATE($B267,"_",$C267,"_",L$2,"_",$D267,"_",$E267),SentData!$F$2:$G$65536,2,)</f>
        <v>#REF!</v>
      </c>
      <c r="M267" s="114"/>
      <c r="N267" s="115" t="str">
        <f t="shared" ref="N267:N278" si="67">IF(OR(ISERROR(F267),ISERROR(G267)),"!!",IF(F267=0,"!!",G267/F267))</f>
        <v>!!</v>
      </c>
      <c r="O267" s="115" t="str">
        <f t="shared" ref="O267:O278" si="68">IF(OR(ISERROR(G267),ISERROR(H267)),"!!",IF(G267=0,"!!",H267/G267))</f>
        <v>!!</v>
      </c>
      <c r="P267" s="115" t="str">
        <f t="shared" ref="P267:P278" si="69">IF(OR(ISERROR(H267),ISERROR(I267)),"!!",IF(H267=0,"!!",I267/H267))</f>
        <v>!!</v>
      </c>
      <c r="Q267" s="115" t="str">
        <f t="shared" ref="Q267:Q278" si="70">IF(OR(ISERROR(I267),ISERROR(J267)),"!!",IF(I267=0,"!!",J267/I267))</f>
        <v>!!</v>
      </c>
      <c r="R267" s="115" t="str">
        <f t="shared" ref="R267:R278" si="71">IF(OR(ISERROR(J267),ISERROR(K267)),"!!",IF(J267=0,"!!",K267/J267))</f>
        <v>!!</v>
      </c>
      <c r="S267" s="115" t="str">
        <f t="shared" ref="S267:S278" si="72">IF(OR(ISERROR(K267),ISERROR(L267)),"!!",IF(K267=0,"!!",L267/K267))</f>
        <v>!!</v>
      </c>
      <c r="T267" s="114"/>
    </row>
    <row r="268" spans="1:24" x14ac:dyDescent="0.2">
      <c r="A268" s="112" t="s">
        <v>705</v>
      </c>
      <c r="B268" s="112" t="e">
        <f>#REF!</f>
        <v>#REF!</v>
      </c>
      <c r="C268" s="112" t="s">
        <v>704</v>
      </c>
      <c r="D268" s="112" t="s">
        <v>706</v>
      </c>
      <c r="E268" s="113">
        <v>9</v>
      </c>
      <c r="F268" s="120" t="e">
        <f>IF(ISNUMBER(U268),U268,VLOOKUP(CONCATENATE($B268,"_",$C268,"_",F$2,"_",$D268,"_",$E268),Database!$F$2:$G$65536,2,))</f>
        <v>#REF!</v>
      </c>
      <c r="G268" s="120" t="e">
        <f>IF(ISNUMBER(V268),V268,VLOOKUP(CONCATENATE($B268,"_",$C268,"_",G$2,"_",$D268,"_",$E268),Database!$F$2:$G$65536,2,))</f>
        <v>#REF!</v>
      </c>
      <c r="H268" s="120" t="e">
        <f>IF(ISNUMBER(W268),W268,VLOOKUP(CONCATENATE($B268,"_",$C268,"_",H$2,"_",$D268,"_",$E268),Database!$F$2:$G$65536,2,))</f>
        <v>#REF!</v>
      </c>
      <c r="I268" s="120" t="e">
        <f>IF(ISNUMBER(X268),X268,VLOOKUP(CONCATENATE($B268,"_",$C268,"_",I$2,"_",$D268,"_",$E268),Database!$F$2:$G$65536,2,))</f>
        <v>#REF!</v>
      </c>
      <c r="J268" s="120" t="e">
        <f>VLOOKUP(CONCATENATE($B268,"_",$C268,"_",J$2,"_",$D268,"_",$E268),Database!$F$2:$G$65536,2,)</f>
        <v>#REF!</v>
      </c>
      <c r="K268" s="118" t="e">
        <f>VLOOKUP(CONCATENATE($B268,"_",$C268,"_",K$2,"_",$D268,"_",$E268),SentData!$F$2:$G$65536,2,)</f>
        <v>#REF!</v>
      </c>
      <c r="L268" s="118" t="e">
        <f>VLOOKUP(CONCATENATE($B268,"_",$C268,"_",L$2,"_",$D268,"_",$E268),SentData!$F$2:$G$65536,2,)</f>
        <v>#REF!</v>
      </c>
      <c r="M268" s="114"/>
      <c r="N268" s="115" t="str">
        <f t="shared" si="67"/>
        <v>!!</v>
      </c>
      <c r="O268" s="115" t="str">
        <f t="shared" si="68"/>
        <v>!!</v>
      </c>
      <c r="P268" s="115" t="str">
        <f t="shared" si="69"/>
        <v>!!</v>
      </c>
      <c r="Q268" s="115" t="str">
        <f t="shared" si="70"/>
        <v>!!</v>
      </c>
      <c r="R268" s="115" t="str">
        <f t="shared" si="71"/>
        <v>!!</v>
      </c>
      <c r="S268" s="115" t="str">
        <f t="shared" si="72"/>
        <v>!!</v>
      </c>
      <c r="T268" s="114"/>
    </row>
    <row r="269" spans="1:24" ht="12.5" x14ac:dyDescent="0.25">
      <c r="A269" s="153" t="s">
        <v>707</v>
      </c>
      <c r="B269" s="153" t="e">
        <f>#REF!</f>
        <v>#REF!</v>
      </c>
      <c r="C269" s="153" t="s">
        <v>704</v>
      </c>
      <c r="D269" s="153" t="s">
        <v>131</v>
      </c>
      <c r="E269" s="154">
        <v>9</v>
      </c>
      <c r="F269" s="155" t="e">
        <f>IF(ISNUMBER(U269),U269,VLOOKUP(CONCATENATE($B269,"_",$C269,"_",F$2,"_","1000 NAC","_",$E269),Database!$F$2:$G$65536,2,)/VLOOKUP(CONCATENATE($B269,"_",$C269,"_",F$2,"_",$D269,"_",$E269),Database!$F$2:$G$65536,2,))</f>
        <v>#REF!</v>
      </c>
      <c r="G269" s="155" t="e">
        <f>IF(ISNUMBER(V269),V269,VLOOKUP(CONCATENATE($B269,"_",$C269,"_",G$2,"_","1000 NAC","_",$E269),Database!$F$2:$G$65536,2,)/VLOOKUP(CONCATENATE($B269,"_",$C269,"_",G$2,"_",$D269,"_",$E269),Database!$F$2:$G$65536,2,))</f>
        <v>#REF!</v>
      </c>
      <c r="H269" s="155" t="e">
        <f>IF(ISNUMBER(W269),W269,VLOOKUP(CONCATENATE($B269,"_",$C269,"_",H$2,"_","1000 NAC","_",$E269),Database!$F$2:$G$65536,2,)/VLOOKUP(CONCATENATE($B269,"_",$C269,"_",H$2,"_",$D269,"_",$E269),Database!$F$2:$G$65536,2,))</f>
        <v>#REF!</v>
      </c>
      <c r="I269" s="155" t="e">
        <f>IF(ISNUMBER(X269),X269,VLOOKUP(CONCATENATE($B269,"_",$C269,"_",I$2,"_","1000 NAC","_",$E269),Database!$F$2:$G$65536,2,)/VLOOKUP(CONCATENATE($B269,"_",$C269,"_",I$2,"_",$D269,"_",$E269),Database!$F$2:$G$65536,2,))</f>
        <v>#REF!</v>
      </c>
      <c r="J269" s="155" t="e">
        <f>VLOOKUP(CONCATENATE($B269,"_",$C269,"_",J$2,"_","1000 NAC","_",$E269),Database!$F$2:$G$65536,2,)/VLOOKUP(CONCATENATE($B269,"_",$C269,"_",J$2,"_",$D269,"_",$E269),Database!$F$2:$G$65536,2,)</f>
        <v>#REF!</v>
      </c>
      <c r="K269" s="156" t="e">
        <f>VLOOKUP(CONCATENATE($B269,"_",$C269,"_",K$2,"_","1000 NAC","_",$E269),SentData!$F$2:$G$65536,2,)/VLOOKUP(CONCATENATE($B269,"_",$C269,"_",K$2,"_",$D269,"_",$E269),SentData!$F$2:$G$65536,2,)</f>
        <v>#REF!</v>
      </c>
      <c r="L269" s="156" t="e">
        <f>VLOOKUP(CONCATENATE($B269,"_",$C269,"_",L$2,"_","1000 NAC","_",$E269),SentData!$F$2:$G$65536,2,)/VLOOKUP(CONCATENATE($B269,"_",$C269,"_",L$2,"_",$D269,"_",$E269),SentData!$F$2:$G$65536,2,)</f>
        <v>#REF!</v>
      </c>
      <c r="M269" s="157"/>
      <c r="N269" s="158" t="str">
        <f t="shared" si="67"/>
        <v>!!</v>
      </c>
      <c r="O269" s="158" t="str">
        <f t="shared" si="68"/>
        <v>!!</v>
      </c>
      <c r="P269" s="158" t="str">
        <f t="shared" si="69"/>
        <v>!!</v>
      </c>
      <c r="Q269" s="158" t="str">
        <f t="shared" si="70"/>
        <v>!!</v>
      </c>
      <c r="R269" s="158" t="str">
        <f t="shared" si="71"/>
        <v>!!</v>
      </c>
      <c r="S269" s="158" t="str">
        <f t="shared" si="72"/>
        <v>!!</v>
      </c>
      <c r="T269" s="157"/>
      <c r="U269" s="161" t="str">
        <f>IF(ISNUMBER(U267),IF(ISNUMBER(U268),U268/U267,F268/U267),IF(ISNUMBER(U268),U268/F267,""))</f>
        <v/>
      </c>
      <c r="V269" s="161" t="str">
        <f>IF(ISNUMBER(V267),IF(ISNUMBER(V268),V268/V267,G268/V267),IF(ISNUMBER(V268),V268/G267,""))</f>
        <v/>
      </c>
      <c r="W269" s="161" t="str">
        <f>IF(ISNUMBER(W267),IF(ISNUMBER(W268),W268/W267,H268/W267),IF(ISNUMBER(W268),W268/H267,""))</f>
        <v/>
      </c>
      <c r="X269" s="161" t="str">
        <f>IF(ISNUMBER(X267),IF(ISNUMBER(X268),X268/X267,I268/X267),IF(ISNUMBER(X268),X268/I267,""))</f>
        <v/>
      </c>
    </row>
    <row r="270" spans="1:24" x14ac:dyDescent="0.2">
      <c r="A270" s="112" t="s">
        <v>703</v>
      </c>
      <c r="B270" s="112" t="e">
        <f>#REF!</f>
        <v>#REF!</v>
      </c>
      <c r="C270" s="112" t="s">
        <v>708</v>
      </c>
      <c r="D270" s="112" t="s">
        <v>131</v>
      </c>
      <c r="E270" s="113">
        <v>9</v>
      </c>
      <c r="F270" s="120" t="e">
        <f>IF(ISNUMBER(U270),U270,VLOOKUP(CONCATENATE($B270,"_",$C270,"_",F$2,"_",$D270,"_",$E270),Database!$F$2:$G$65536,2,))</f>
        <v>#REF!</v>
      </c>
      <c r="G270" s="120" t="e">
        <f>IF(ISNUMBER(V270),V270,VLOOKUP(CONCATENATE($B270,"_",$C270,"_",G$2,"_",$D270,"_",$E270),Database!$F$2:$G$65536,2,))</f>
        <v>#REF!</v>
      </c>
      <c r="H270" s="120" t="e">
        <f>IF(ISNUMBER(W270),W270,VLOOKUP(CONCATENATE($B270,"_",$C270,"_",H$2,"_",$D270,"_",$E270),Database!$F$2:$G$65536,2,))</f>
        <v>#REF!</v>
      </c>
      <c r="I270" s="120" t="e">
        <f>IF(ISNUMBER(X270),X270,VLOOKUP(CONCATENATE($B270,"_",$C270,"_",I$2,"_",$D270,"_",$E270),Database!$F$2:$G$65536,2,))</f>
        <v>#REF!</v>
      </c>
      <c r="J270" s="120" t="e">
        <f>VLOOKUP(CONCATENATE($B270,"_",$C270,"_",J$2,"_",$D270,"_",$E270),Database!$F$2:$G$65536,2,)</f>
        <v>#REF!</v>
      </c>
      <c r="K270" s="118" t="e">
        <f>VLOOKUP(CONCATENATE($B270,"_",$C270,"_",K$2,"_",$D270,"_",$E270),SentData!$F$2:$G$65536,2,)</f>
        <v>#REF!</v>
      </c>
      <c r="L270" s="118" t="e">
        <f>VLOOKUP(CONCATENATE($B270,"_",$C270,"_",L$2,"_",$D270,"_",$E270),SentData!$F$2:$G$65536,2,)</f>
        <v>#REF!</v>
      </c>
      <c r="M270" s="114"/>
      <c r="N270" s="115" t="str">
        <f t="shared" si="67"/>
        <v>!!</v>
      </c>
      <c r="O270" s="115" t="str">
        <f t="shared" si="68"/>
        <v>!!</v>
      </c>
      <c r="P270" s="115" t="str">
        <f t="shared" si="69"/>
        <v>!!</v>
      </c>
      <c r="Q270" s="115" t="str">
        <f t="shared" si="70"/>
        <v>!!</v>
      </c>
      <c r="R270" s="115" t="str">
        <f t="shared" si="71"/>
        <v>!!</v>
      </c>
      <c r="S270" s="115" t="str">
        <f t="shared" si="72"/>
        <v>!!</v>
      </c>
      <c r="T270" s="114"/>
    </row>
    <row r="271" spans="1:24" x14ac:dyDescent="0.2">
      <c r="A271" s="112" t="s">
        <v>705</v>
      </c>
      <c r="B271" s="112" t="e">
        <f>#REF!</f>
        <v>#REF!</v>
      </c>
      <c r="C271" s="112" t="s">
        <v>708</v>
      </c>
      <c r="D271" s="112" t="s">
        <v>706</v>
      </c>
      <c r="E271" s="113">
        <v>9</v>
      </c>
      <c r="F271" s="120" t="e">
        <f>IF(ISNUMBER(U271),U271,VLOOKUP(CONCATENATE($B271,"_",$C271,"_",F$2,"_",$D271,"_",$E271),Database!$F$2:$G$65536,2,))</f>
        <v>#REF!</v>
      </c>
      <c r="G271" s="120" t="e">
        <f>IF(ISNUMBER(V271),V271,VLOOKUP(CONCATENATE($B271,"_",$C271,"_",G$2,"_",$D271,"_",$E271),Database!$F$2:$G$65536,2,))</f>
        <v>#REF!</v>
      </c>
      <c r="H271" s="120" t="e">
        <f>IF(ISNUMBER(W271),W271,VLOOKUP(CONCATENATE($B271,"_",$C271,"_",H$2,"_",$D271,"_",$E271),Database!$F$2:$G$65536,2,))</f>
        <v>#REF!</v>
      </c>
      <c r="I271" s="120" t="e">
        <f>IF(ISNUMBER(X271),X271,VLOOKUP(CONCATENATE($B271,"_",$C271,"_",I$2,"_",$D271,"_",$E271),Database!$F$2:$G$65536,2,))</f>
        <v>#REF!</v>
      </c>
      <c r="J271" s="120" t="e">
        <f>VLOOKUP(CONCATENATE($B271,"_",$C271,"_",J$2,"_",$D271,"_",$E271),Database!$F$2:$G$65536,2,)</f>
        <v>#REF!</v>
      </c>
      <c r="K271" s="118" t="e">
        <f>VLOOKUP(CONCATENATE($B271,"_",$C271,"_",K$2,"_",$D271,"_",$E271),SentData!$F$2:$G$65536,2,)</f>
        <v>#REF!</v>
      </c>
      <c r="L271" s="118" t="e">
        <f>VLOOKUP(CONCATENATE($B271,"_",$C271,"_",L$2,"_",$D271,"_",$E271),SentData!$F$2:$G$65536,2,)</f>
        <v>#REF!</v>
      </c>
      <c r="M271" s="114"/>
      <c r="N271" s="115" t="str">
        <f t="shared" si="67"/>
        <v>!!</v>
      </c>
      <c r="O271" s="115" t="str">
        <f t="shared" si="68"/>
        <v>!!</v>
      </c>
      <c r="P271" s="115" t="str">
        <f t="shared" si="69"/>
        <v>!!</v>
      </c>
      <c r="Q271" s="115" t="str">
        <f t="shared" si="70"/>
        <v>!!</v>
      </c>
      <c r="R271" s="115" t="str">
        <f t="shared" si="71"/>
        <v>!!</v>
      </c>
      <c r="S271" s="115" t="str">
        <f t="shared" si="72"/>
        <v>!!</v>
      </c>
      <c r="T271" s="114"/>
    </row>
    <row r="272" spans="1:24" ht="12.5" x14ac:dyDescent="0.25">
      <c r="A272" s="153" t="s">
        <v>707</v>
      </c>
      <c r="B272" s="153" t="e">
        <f>#REF!</f>
        <v>#REF!</v>
      </c>
      <c r="C272" s="153" t="s">
        <v>708</v>
      </c>
      <c r="D272" s="153" t="s">
        <v>131</v>
      </c>
      <c r="E272" s="154">
        <v>9</v>
      </c>
      <c r="F272" s="155" t="e">
        <f>IF(ISNUMBER(U272),U272,VLOOKUP(CONCATENATE($B272,"_",$C272,"_",F$2,"_","1000 NAC","_",$E272),Database!$F$2:$G$65536,2,)/VLOOKUP(CONCATENATE($B272,"_",$C272,"_",F$2,"_",$D272,"_",$E272),Database!$F$2:$G$65536,2,))</f>
        <v>#REF!</v>
      </c>
      <c r="G272" s="155" t="e">
        <f>IF(ISNUMBER(V272),V272,VLOOKUP(CONCATENATE($B272,"_",$C272,"_",G$2,"_","1000 NAC","_",$E272),Database!$F$2:$G$65536,2,)/VLOOKUP(CONCATENATE($B272,"_",$C272,"_",G$2,"_",$D272,"_",$E272),Database!$F$2:$G$65536,2,))</f>
        <v>#REF!</v>
      </c>
      <c r="H272" s="155" t="e">
        <f>IF(ISNUMBER(W272),W272,VLOOKUP(CONCATENATE($B272,"_",$C272,"_",H$2,"_","1000 NAC","_",$E272),Database!$F$2:$G$65536,2,)/VLOOKUP(CONCATENATE($B272,"_",$C272,"_",H$2,"_",$D272,"_",$E272),Database!$F$2:$G$65536,2,))</f>
        <v>#REF!</v>
      </c>
      <c r="I272" s="155" t="e">
        <f>IF(ISNUMBER(X272),X272,VLOOKUP(CONCATENATE($B272,"_",$C272,"_",I$2,"_","1000 NAC","_",$E272),Database!$F$2:$G$65536,2,)/VLOOKUP(CONCATENATE($B272,"_",$C272,"_",I$2,"_",$D272,"_",$E272),Database!$F$2:$G$65536,2,))</f>
        <v>#REF!</v>
      </c>
      <c r="J272" s="155" t="e">
        <f>VLOOKUP(CONCATENATE($B272,"_",$C272,"_",J$2,"_","1000 NAC","_",$E272),Database!$F$2:$G$65536,2,)/VLOOKUP(CONCATENATE($B272,"_",$C272,"_",J$2,"_",$D272,"_",$E272),Database!$F$2:$G$65536,2,)</f>
        <v>#REF!</v>
      </c>
      <c r="K272" s="156" t="e">
        <f>VLOOKUP(CONCATENATE($B272,"_",$C272,"_",K$2,"_","1000 NAC","_",$E272),SentData!$F$2:$G$65536,2,)/VLOOKUP(CONCATENATE($B272,"_",$C272,"_",K$2,"_",$D272,"_",$E272),SentData!$F$2:$G$65536,2,)</f>
        <v>#REF!</v>
      </c>
      <c r="L272" s="156" t="e">
        <f>VLOOKUP(CONCATENATE($B272,"_",$C272,"_",L$2,"_","1000 NAC","_",$E272),SentData!$F$2:$G$65536,2,)/VLOOKUP(CONCATENATE($B272,"_",$C272,"_",L$2,"_",$D272,"_",$E272),SentData!$F$2:$G$65536,2,)</f>
        <v>#REF!</v>
      </c>
      <c r="M272" s="157"/>
      <c r="N272" s="158" t="str">
        <f t="shared" si="67"/>
        <v>!!</v>
      </c>
      <c r="O272" s="158" t="str">
        <f t="shared" si="68"/>
        <v>!!</v>
      </c>
      <c r="P272" s="158" t="str">
        <f t="shared" si="69"/>
        <v>!!</v>
      </c>
      <c r="Q272" s="158" t="str">
        <f t="shared" si="70"/>
        <v>!!</v>
      </c>
      <c r="R272" s="158" t="str">
        <f t="shared" si="71"/>
        <v>!!</v>
      </c>
      <c r="S272" s="158" t="str">
        <f t="shared" si="72"/>
        <v>!!</v>
      </c>
      <c r="T272" s="157"/>
      <c r="U272" s="161" t="str">
        <f>IF(ISNUMBER(U270),IF(ISNUMBER(U271),U271/U270,F271/U270),IF(ISNUMBER(U271),U271/F270,""))</f>
        <v/>
      </c>
      <c r="V272" s="161" t="str">
        <f>IF(ISNUMBER(V270),IF(ISNUMBER(V271),V271/V270,G271/V270),IF(ISNUMBER(V271),V271/G270,""))</f>
        <v/>
      </c>
      <c r="W272" s="161" t="str">
        <f>IF(ISNUMBER(W270),IF(ISNUMBER(W271),W271/W270,H271/W270),IF(ISNUMBER(W271),W271/H270,""))</f>
        <v/>
      </c>
      <c r="X272" s="161" t="str">
        <f>IF(ISNUMBER(X270),IF(ISNUMBER(X271),X271/X270,I271/X270),IF(ISNUMBER(X271),X271/I270,""))</f>
        <v/>
      </c>
    </row>
    <row r="273" spans="1:24" x14ac:dyDescent="0.2">
      <c r="A273" s="112" t="s">
        <v>703</v>
      </c>
      <c r="B273" s="112" t="e">
        <f>#REF!</f>
        <v>#REF!</v>
      </c>
      <c r="C273" s="112" t="s">
        <v>704</v>
      </c>
      <c r="D273" s="112" t="s">
        <v>131</v>
      </c>
      <c r="E273" s="113">
        <v>10</v>
      </c>
      <c r="F273" s="120" t="e">
        <f>IF(ISNUMBER(U273),U273,VLOOKUP(CONCATENATE($B273,"_",$C273,"_",F$2,"_",$D273,"_",$E273),Database!$F$2:$G$65536,2,))</f>
        <v>#REF!</v>
      </c>
      <c r="G273" s="120" t="e">
        <f>IF(ISNUMBER(V273),V273,VLOOKUP(CONCATENATE($B273,"_",$C273,"_",G$2,"_",$D273,"_",$E273),Database!$F$2:$G$65536,2,))</f>
        <v>#REF!</v>
      </c>
      <c r="H273" s="120" t="e">
        <f>IF(ISNUMBER(W273),W273,VLOOKUP(CONCATENATE($B273,"_",$C273,"_",H$2,"_",$D273,"_",$E273),Database!$F$2:$G$65536,2,))</f>
        <v>#REF!</v>
      </c>
      <c r="I273" s="120" t="e">
        <f>IF(ISNUMBER(X273),X273,VLOOKUP(CONCATENATE($B273,"_",$C273,"_",I$2,"_",$D273,"_",$E273),Database!$F$2:$G$65536,2,))</f>
        <v>#REF!</v>
      </c>
      <c r="J273" s="120" t="e">
        <f>VLOOKUP(CONCATENATE($B273,"_",$C273,"_",J$2,"_",$D273,"_",$E273),Database!$F$2:$G$65536,2,)</f>
        <v>#REF!</v>
      </c>
      <c r="K273" s="118" t="e">
        <f>VLOOKUP(CONCATENATE($B273,"_",$C273,"_",K$2,"_",$D273,"_",$E273),SentData!$F$2:$G$65536,2,)</f>
        <v>#REF!</v>
      </c>
      <c r="L273" s="118" t="e">
        <f>VLOOKUP(CONCATENATE($B273,"_",$C273,"_",L$2,"_",$D273,"_",$E273),SentData!$F$2:$G$65536,2,)</f>
        <v>#REF!</v>
      </c>
      <c r="M273" s="114"/>
      <c r="N273" s="115" t="str">
        <f t="shared" si="67"/>
        <v>!!</v>
      </c>
      <c r="O273" s="115" t="str">
        <f t="shared" si="68"/>
        <v>!!</v>
      </c>
      <c r="P273" s="115" t="str">
        <f t="shared" si="69"/>
        <v>!!</v>
      </c>
      <c r="Q273" s="115" t="str">
        <f t="shared" si="70"/>
        <v>!!</v>
      </c>
      <c r="R273" s="115" t="str">
        <f t="shared" si="71"/>
        <v>!!</v>
      </c>
      <c r="S273" s="115" t="str">
        <f t="shared" si="72"/>
        <v>!!</v>
      </c>
      <c r="T273" s="114"/>
    </row>
    <row r="274" spans="1:24" x14ac:dyDescent="0.2">
      <c r="A274" s="112" t="s">
        <v>705</v>
      </c>
      <c r="B274" s="112" t="e">
        <f>#REF!</f>
        <v>#REF!</v>
      </c>
      <c r="C274" s="112" t="s">
        <v>704</v>
      </c>
      <c r="D274" s="112" t="s">
        <v>706</v>
      </c>
      <c r="E274" s="113">
        <v>10</v>
      </c>
      <c r="F274" s="120" t="e">
        <f>IF(ISNUMBER(U274),U274,VLOOKUP(CONCATENATE($B274,"_",$C274,"_",F$2,"_",$D274,"_",$E274),Database!$F$2:$G$65536,2,))</f>
        <v>#REF!</v>
      </c>
      <c r="G274" s="120" t="e">
        <f>IF(ISNUMBER(V274),V274,VLOOKUP(CONCATENATE($B274,"_",$C274,"_",G$2,"_",$D274,"_",$E274),Database!$F$2:$G$65536,2,))</f>
        <v>#REF!</v>
      </c>
      <c r="H274" s="120" t="e">
        <f>IF(ISNUMBER(W274),W274,VLOOKUP(CONCATENATE($B274,"_",$C274,"_",H$2,"_",$D274,"_",$E274),Database!$F$2:$G$65536,2,))</f>
        <v>#REF!</v>
      </c>
      <c r="I274" s="120" t="e">
        <f>IF(ISNUMBER(X274),X274,VLOOKUP(CONCATENATE($B274,"_",$C274,"_",I$2,"_",$D274,"_",$E274),Database!$F$2:$G$65536,2,))</f>
        <v>#REF!</v>
      </c>
      <c r="J274" s="120" t="e">
        <f>VLOOKUP(CONCATENATE($B274,"_",$C274,"_",J$2,"_",$D274,"_",$E274),Database!$F$2:$G$65536,2,)</f>
        <v>#REF!</v>
      </c>
      <c r="K274" s="118" t="e">
        <f>VLOOKUP(CONCATENATE($B274,"_",$C274,"_",K$2,"_",$D274,"_",$E274),SentData!$F$2:$G$65536,2,)</f>
        <v>#REF!</v>
      </c>
      <c r="L274" s="118" t="e">
        <f>VLOOKUP(CONCATENATE($B274,"_",$C274,"_",L$2,"_",$D274,"_",$E274),SentData!$F$2:$G$65536,2,)</f>
        <v>#REF!</v>
      </c>
      <c r="M274" s="114"/>
      <c r="N274" s="115" t="str">
        <f t="shared" si="67"/>
        <v>!!</v>
      </c>
      <c r="O274" s="115" t="str">
        <f t="shared" si="68"/>
        <v>!!</v>
      </c>
      <c r="P274" s="115" t="str">
        <f t="shared" si="69"/>
        <v>!!</v>
      </c>
      <c r="Q274" s="115" t="str">
        <f t="shared" si="70"/>
        <v>!!</v>
      </c>
      <c r="R274" s="115" t="str">
        <f t="shared" si="71"/>
        <v>!!</v>
      </c>
      <c r="S274" s="115" t="str">
        <f t="shared" si="72"/>
        <v>!!</v>
      </c>
      <c r="T274" s="114"/>
    </row>
    <row r="275" spans="1:24" ht="12.5" x14ac:dyDescent="0.25">
      <c r="A275" s="153" t="s">
        <v>707</v>
      </c>
      <c r="B275" s="153" t="e">
        <f>#REF!</f>
        <v>#REF!</v>
      </c>
      <c r="C275" s="153" t="s">
        <v>704</v>
      </c>
      <c r="D275" s="153" t="s">
        <v>131</v>
      </c>
      <c r="E275" s="154">
        <v>10</v>
      </c>
      <c r="F275" s="155" t="e">
        <f>IF(ISNUMBER(U275),U275,VLOOKUP(CONCATENATE($B275,"_",$C275,"_",F$2,"_","1000 NAC","_",$E275),Database!$F$2:$G$65536,2,)/VLOOKUP(CONCATENATE($B275,"_",$C275,"_",F$2,"_",$D275,"_",$E275),Database!$F$2:$G$65536,2,))</f>
        <v>#REF!</v>
      </c>
      <c r="G275" s="155" t="e">
        <f>IF(ISNUMBER(V275),V275,VLOOKUP(CONCATENATE($B275,"_",$C275,"_",G$2,"_","1000 NAC","_",$E275),Database!$F$2:$G$65536,2,)/VLOOKUP(CONCATENATE($B275,"_",$C275,"_",G$2,"_",$D275,"_",$E275),Database!$F$2:$G$65536,2,))</f>
        <v>#REF!</v>
      </c>
      <c r="H275" s="155" t="e">
        <f>IF(ISNUMBER(W275),W275,VLOOKUP(CONCATENATE($B275,"_",$C275,"_",H$2,"_","1000 NAC","_",$E275),Database!$F$2:$G$65536,2,)/VLOOKUP(CONCATENATE($B275,"_",$C275,"_",H$2,"_",$D275,"_",$E275),Database!$F$2:$G$65536,2,))</f>
        <v>#REF!</v>
      </c>
      <c r="I275" s="155" t="e">
        <f>IF(ISNUMBER(X275),X275,VLOOKUP(CONCATENATE($B275,"_",$C275,"_",I$2,"_","1000 NAC","_",$E275),Database!$F$2:$G$65536,2,)/VLOOKUP(CONCATENATE($B275,"_",$C275,"_",I$2,"_",$D275,"_",$E275),Database!$F$2:$G$65536,2,))</f>
        <v>#REF!</v>
      </c>
      <c r="J275" s="155" t="e">
        <f>VLOOKUP(CONCATENATE($B275,"_",$C275,"_",J$2,"_","1000 NAC","_",$E275),Database!$F$2:$G$65536,2,)/VLOOKUP(CONCATENATE($B275,"_",$C275,"_",J$2,"_",$D275,"_",$E275),Database!$F$2:$G$65536,2,)</f>
        <v>#REF!</v>
      </c>
      <c r="K275" s="156" t="e">
        <f>VLOOKUP(CONCATENATE($B275,"_",$C275,"_",K$2,"_","1000 NAC","_",$E275),SentData!$F$2:$G$65536,2,)/VLOOKUP(CONCATENATE($B275,"_",$C275,"_",K$2,"_",$D275,"_",$E275),SentData!$F$2:$G$65536,2,)</f>
        <v>#REF!</v>
      </c>
      <c r="L275" s="156" t="e">
        <f>VLOOKUP(CONCATENATE($B275,"_",$C275,"_",L$2,"_","1000 NAC","_",$E275),SentData!$F$2:$G$65536,2,)/VLOOKUP(CONCATENATE($B275,"_",$C275,"_",L$2,"_",$D275,"_",$E275),SentData!$F$2:$G$65536,2,)</f>
        <v>#REF!</v>
      </c>
      <c r="M275" s="157"/>
      <c r="N275" s="158" t="str">
        <f t="shared" si="67"/>
        <v>!!</v>
      </c>
      <c r="O275" s="158" t="str">
        <f t="shared" si="68"/>
        <v>!!</v>
      </c>
      <c r="P275" s="158" t="str">
        <f t="shared" si="69"/>
        <v>!!</v>
      </c>
      <c r="Q275" s="158" t="str">
        <f t="shared" si="70"/>
        <v>!!</v>
      </c>
      <c r="R275" s="158" t="str">
        <f t="shared" si="71"/>
        <v>!!</v>
      </c>
      <c r="S275" s="158" t="str">
        <f t="shared" si="72"/>
        <v>!!</v>
      </c>
      <c r="T275" s="157"/>
      <c r="U275" s="161" t="str">
        <f>IF(ISNUMBER(U273),IF(ISNUMBER(U274),U274/U273,F274/U273),IF(ISNUMBER(U274),U274/F273,""))</f>
        <v/>
      </c>
      <c r="V275" s="161" t="str">
        <f>IF(ISNUMBER(V273),IF(ISNUMBER(V274),V274/V273,G274/V273),IF(ISNUMBER(V274),V274/G273,""))</f>
        <v/>
      </c>
      <c r="W275" s="161" t="str">
        <f>IF(ISNUMBER(W273),IF(ISNUMBER(W274),W274/W273,H274/W273),IF(ISNUMBER(W274),W274/H273,""))</f>
        <v/>
      </c>
      <c r="X275" s="161" t="str">
        <f>IF(ISNUMBER(X273),IF(ISNUMBER(X274),X274/X273,I274/X273),IF(ISNUMBER(X274),X274/I273,""))</f>
        <v/>
      </c>
    </row>
    <row r="276" spans="1:24" x14ac:dyDescent="0.2">
      <c r="A276" s="112" t="s">
        <v>703</v>
      </c>
      <c r="B276" s="112" t="e">
        <f>#REF!</f>
        <v>#REF!</v>
      </c>
      <c r="C276" s="112" t="s">
        <v>708</v>
      </c>
      <c r="D276" s="112" t="s">
        <v>131</v>
      </c>
      <c r="E276" s="113">
        <v>10</v>
      </c>
      <c r="F276" s="120" t="e">
        <f>IF(ISNUMBER(U276),U276,VLOOKUP(CONCATENATE($B276,"_",$C276,"_",F$2,"_",$D276,"_",$E276),Database!$F$2:$G$65536,2,))</f>
        <v>#REF!</v>
      </c>
      <c r="G276" s="120" t="e">
        <f>IF(ISNUMBER(V276),V276,VLOOKUP(CONCATENATE($B276,"_",$C276,"_",G$2,"_",$D276,"_",$E276),Database!$F$2:$G$65536,2,))</f>
        <v>#REF!</v>
      </c>
      <c r="H276" s="120" t="e">
        <f>IF(ISNUMBER(W276),W276,VLOOKUP(CONCATENATE($B276,"_",$C276,"_",H$2,"_",$D276,"_",$E276),Database!$F$2:$G$65536,2,))</f>
        <v>#REF!</v>
      </c>
      <c r="I276" s="120" t="e">
        <f>IF(ISNUMBER(X276),X276,VLOOKUP(CONCATENATE($B276,"_",$C276,"_",I$2,"_",$D276,"_",$E276),Database!$F$2:$G$65536,2,))</f>
        <v>#REF!</v>
      </c>
      <c r="J276" s="120" t="e">
        <f>VLOOKUP(CONCATENATE($B276,"_",$C276,"_",J$2,"_",$D276,"_",$E276),Database!$F$2:$G$65536,2,)</f>
        <v>#REF!</v>
      </c>
      <c r="K276" s="118" t="e">
        <f>VLOOKUP(CONCATENATE($B276,"_",$C276,"_",K$2,"_",$D276,"_",$E276),SentData!$F$2:$G$65536,2,)</f>
        <v>#REF!</v>
      </c>
      <c r="L276" s="118" t="e">
        <f>VLOOKUP(CONCATENATE($B276,"_",$C276,"_",L$2,"_",$D276,"_",$E276),SentData!$F$2:$G$65536,2,)</f>
        <v>#REF!</v>
      </c>
      <c r="M276" s="114"/>
      <c r="N276" s="115" t="str">
        <f t="shared" si="67"/>
        <v>!!</v>
      </c>
      <c r="O276" s="115" t="str">
        <f t="shared" si="68"/>
        <v>!!</v>
      </c>
      <c r="P276" s="115" t="str">
        <f t="shared" si="69"/>
        <v>!!</v>
      </c>
      <c r="Q276" s="115" t="str">
        <f t="shared" si="70"/>
        <v>!!</v>
      </c>
      <c r="R276" s="115" t="str">
        <f t="shared" si="71"/>
        <v>!!</v>
      </c>
      <c r="S276" s="115" t="str">
        <f t="shared" si="72"/>
        <v>!!</v>
      </c>
      <c r="T276" s="114"/>
    </row>
    <row r="277" spans="1:24" x14ac:dyDescent="0.2">
      <c r="A277" s="112" t="s">
        <v>705</v>
      </c>
      <c r="B277" s="112" t="e">
        <f>#REF!</f>
        <v>#REF!</v>
      </c>
      <c r="C277" s="112" t="s">
        <v>708</v>
      </c>
      <c r="D277" s="112" t="s">
        <v>706</v>
      </c>
      <c r="E277" s="113">
        <v>10</v>
      </c>
      <c r="F277" s="120" t="e">
        <f>IF(ISNUMBER(U277),U277,VLOOKUP(CONCATENATE($B277,"_",$C277,"_",F$2,"_",$D277,"_",$E277),Database!$F$2:$G$65536,2,))</f>
        <v>#REF!</v>
      </c>
      <c r="G277" s="120" t="e">
        <f>IF(ISNUMBER(V277),V277,VLOOKUP(CONCATENATE($B277,"_",$C277,"_",G$2,"_",$D277,"_",$E277),Database!$F$2:$G$65536,2,))</f>
        <v>#REF!</v>
      </c>
      <c r="H277" s="120" t="e">
        <f>IF(ISNUMBER(W277),W277,VLOOKUP(CONCATENATE($B277,"_",$C277,"_",H$2,"_",$D277,"_",$E277),Database!$F$2:$G$65536,2,))</f>
        <v>#REF!</v>
      </c>
      <c r="I277" s="120" t="e">
        <f>IF(ISNUMBER(X277),X277,VLOOKUP(CONCATENATE($B277,"_",$C277,"_",I$2,"_",$D277,"_",$E277),Database!$F$2:$G$65536,2,))</f>
        <v>#REF!</v>
      </c>
      <c r="J277" s="120" t="e">
        <f>VLOOKUP(CONCATENATE($B277,"_",$C277,"_",J$2,"_",$D277,"_",$E277),Database!$F$2:$G$65536,2,)</f>
        <v>#REF!</v>
      </c>
      <c r="K277" s="118" t="e">
        <f>VLOOKUP(CONCATENATE($B277,"_",$C277,"_",K$2,"_",$D277,"_",$E277),SentData!$F$2:$G$65536,2,)</f>
        <v>#REF!</v>
      </c>
      <c r="L277" s="118" t="e">
        <f>VLOOKUP(CONCATENATE($B277,"_",$C277,"_",L$2,"_",$D277,"_",$E277),SentData!$F$2:$G$65536,2,)</f>
        <v>#REF!</v>
      </c>
      <c r="M277" s="114"/>
      <c r="N277" s="115" t="str">
        <f t="shared" si="67"/>
        <v>!!</v>
      </c>
      <c r="O277" s="115" t="str">
        <f t="shared" si="68"/>
        <v>!!</v>
      </c>
      <c r="P277" s="115" t="str">
        <f t="shared" si="69"/>
        <v>!!</v>
      </c>
      <c r="Q277" s="115" t="str">
        <f t="shared" si="70"/>
        <v>!!</v>
      </c>
      <c r="R277" s="115" t="str">
        <f t="shared" si="71"/>
        <v>!!</v>
      </c>
      <c r="S277" s="115" t="str">
        <f t="shared" si="72"/>
        <v>!!</v>
      </c>
      <c r="T277" s="114"/>
    </row>
    <row r="278" spans="1:24" ht="12.5" x14ac:dyDescent="0.25">
      <c r="A278" s="153" t="s">
        <v>707</v>
      </c>
      <c r="B278" s="153" t="e">
        <f>#REF!</f>
        <v>#REF!</v>
      </c>
      <c r="C278" s="153" t="s">
        <v>708</v>
      </c>
      <c r="D278" s="153" t="s">
        <v>131</v>
      </c>
      <c r="E278" s="154">
        <v>10</v>
      </c>
      <c r="F278" s="155" t="e">
        <f>IF(ISNUMBER(U278),U278,VLOOKUP(CONCATENATE($B278,"_",$C278,"_",F$2,"_","1000 NAC","_",$E278),Database!$F$2:$G$65536,2,)/VLOOKUP(CONCATENATE($B278,"_",$C278,"_",F$2,"_",$D278,"_",$E278),Database!$F$2:$G$65536,2,))</f>
        <v>#REF!</v>
      </c>
      <c r="G278" s="155" t="e">
        <f>IF(ISNUMBER(V278),V278,VLOOKUP(CONCATENATE($B278,"_",$C278,"_",G$2,"_","1000 NAC","_",$E278),Database!$F$2:$G$65536,2,)/VLOOKUP(CONCATENATE($B278,"_",$C278,"_",G$2,"_",$D278,"_",$E278),Database!$F$2:$G$65536,2,))</f>
        <v>#REF!</v>
      </c>
      <c r="H278" s="155" t="e">
        <f>IF(ISNUMBER(W278),W278,VLOOKUP(CONCATENATE($B278,"_",$C278,"_",H$2,"_","1000 NAC","_",$E278),Database!$F$2:$G$65536,2,)/VLOOKUP(CONCATENATE($B278,"_",$C278,"_",H$2,"_",$D278,"_",$E278),Database!$F$2:$G$65536,2,))</f>
        <v>#REF!</v>
      </c>
      <c r="I278" s="155" t="e">
        <f>IF(ISNUMBER(X278),X278,VLOOKUP(CONCATENATE($B278,"_",$C278,"_",I$2,"_","1000 NAC","_",$E278),Database!$F$2:$G$65536,2,)/VLOOKUP(CONCATENATE($B278,"_",$C278,"_",I$2,"_",$D278,"_",$E278),Database!$F$2:$G$65536,2,))</f>
        <v>#REF!</v>
      </c>
      <c r="J278" s="155" t="e">
        <f>VLOOKUP(CONCATENATE($B278,"_",$C278,"_",J$2,"_","1000 NAC","_",$E278),Database!$F$2:$G$65536,2,)/VLOOKUP(CONCATENATE($B278,"_",$C278,"_",J$2,"_",$D278,"_",$E278),Database!$F$2:$G$65536,2,)</f>
        <v>#REF!</v>
      </c>
      <c r="K278" s="156" t="e">
        <f>VLOOKUP(CONCATENATE($B278,"_",$C278,"_",K$2,"_","1000 NAC","_",$E278),SentData!$F$2:$G$65536,2,)/VLOOKUP(CONCATENATE($B278,"_",$C278,"_",K$2,"_",$D278,"_",$E278),SentData!$F$2:$G$65536,2,)</f>
        <v>#REF!</v>
      </c>
      <c r="L278" s="156" t="e">
        <f>VLOOKUP(CONCATENATE($B278,"_",$C278,"_",L$2,"_","1000 NAC","_",$E278),SentData!$F$2:$G$65536,2,)/VLOOKUP(CONCATENATE($B278,"_",$C278,"_",L$2,"_",$D278,"_",$E278),SentData!$F$2:$G$65536,2,)</f>
        <v>#REF!</v>
      </c>
      <c r="M278" s="157"/>
      <c r="N278" s="158" t="str">
        <f t="shared" si="67"/>
        <v>!!</v>
      </c>
      <c r="O278" s="158" t="str">
        <f t="shared" si="68"/>
        <v>!!</v>
      </c>
      <c r="P278" s="158" t="str">
        <f t="shared" si="69"/>
        <v>!!</v>
      </c>
      <c r="Q278" s="158" t="str">
        <f t="shared" si="70"/>
        <v>!!</v>
      </c>
      <c r="R278" s="158" t="str">
        <f t="shared" si="71"/>
        <v>!!</v>
      </c>
      <c r="S278" s="158" t="str">
        <f t="shared" si="72"/>
        <v>!!</v>
      </c>
      <c r="T278" s="157"/>
      <c r="U278" s="161" t="str">
        <f>IF(ISNUMBER(U276),IF(ISNUMBER(U277),U277/U276,F277/U276),IF(ISNUMBER(U277),U277/F276,""))</f>
        <v/>
      </c>
      <c r="V278" s="161" t="str">
        <f>IF(ISNUMBER(V276),IF(ISNUMBER(V277),V277/V276,G277/V276),IF(ISNUMBER(V277),V277/G276,""))</f>
        <v/>
      </c>
      <c r="W278" s="161" t="str">
        <f>IF(ISNUMBER(W276),IF(ISNUMBER(W277),W277/W276,H277/W276),IF(ISNUMBER(W277),W277/H276,""))</f>
        <v/>
      </c>
      <c r="X278" s="161" t="str">
        <f>IF(ISNUMBER(X276),IF(ISNUMBER(X277),X277/X276,I277/X276),IF(ISNUMBER(X277),X277/I276,""))</f>
        <v/>
      </c>
    </row>
    <row r="279" spans="1:24" x14ac:dyDescent="0.2">
      <c r="A279" s="112" t="s">
        <v>703</v>
      </c>
      <c r="B279" s="112" t="e">
        <f>#REF!</f>
        <v>#REF!</v>
      </c>
      <c r="C279" s="112" t="s">
        <v>704</v>
      </c>
      <c r="D279" s="112" t="s">
        <v>131</v>
      </c>
      <c r="E279" s="113" t="s">
        <v>690</v>
      </c>
      <c r="F279" s="120" t="e">
        <f>IF(ISNUMBER(U279),U279,VLOOKUP(CONCATENATE($B279,"_",$C279,"_",F$2,"_",$D279,"_",$E279),Database!$F$2:$G$65536,2,))</f>
        <v>#REF!</v>
      </c>
      <c r="G279" s="120" t="e">
        <f>IF(ISNUMBER(V279),V279,VLOOKUP(CONCATENATE($B279,"_",$C279,"_",G$2,"_",$D279,"_",$E279),Database!$F$2:$G$65536,2,))</f>
        <v>#REF!</v>
      </c>
      <c r="H279" s="120" t="e">
        <f>IF(ISNUMBER(W279),W279,VLOOKUP(CONCATENATE($B279,"_",$C279,"_",H$2,"_",$D279,"_",$E279),Database!$F$2:$G$65536,2,))</f>
        <v>#REF!</v>
      </c>
      <c r="I279" s="120" t="e">
        <f>IF(ISNUMBER(X279),X279,VLOOKUP(CONCATENATE($B279,"_",$C279,"_",I$2,"_",$D279,"_",$E279),Database!$F$2:$G$65536,2,))</f>
        <v>#REF!</v>
      </c>
      <c r="J279" s="120" t="e">
        <f>VLOOKUP(CONCATENATE($B279,"_",$C279,"_",J$2,"_",$D279,"_",$E279),Database!$F$2:$G$65536,2,)</f>
        <v>#REF!</v>
      </c>
      <c r="K279" s="118" t="e">
        <f>VLOOKUP(CONCATENATE($B279,"_",$C279,"_",K$2,"_",$D279,"_",$E279),SentData!$F$2:$G$65536,2,)</f>
        <v>#REF!</v>
      </c>
      <c r="L279" s="118" t="e">
        <f>VLOOKUP(CONCATENATE($B279,"_",$C279,"_",L$2,"_",$D279,"_",$E279),SentData!$F$2:$G$65536,2,)</f>
        <v>#REF!</v>
      </c>
      <c r="M279" s="114"/>
      <c r="N279" s="115" t="str">
        <f t="shared" ref="N279:N316" si="73">IF(OR(ISERROR(F279),ISERROR(G279)),"!!",IF(F279=0,"!!",G279/F279))</f>
        <v>!!</v>
      </c>
      <c r="O279" s="115" t="str">
        <f t="shared" ref="O279:O316" si="74">IF(OR(ISERROR(G279),ISERROR(H279)),"!!",IF(G279=0,"!!",H279/G279))</f>
        <v>!!</v>
      </c>
      <c r="P279" s="115" t="str">
        <f t="shared" ref="P279:P316" si="75">IF(OR(ISERROR(H279),ISERROR(I279)),"!!",IF(H279=0,"!!",I279/H279))</f>
        <v>!!</v>
      </c>
      <c r="Q279" s="115" t="str">
        <f t="shared" ref="Q279:Q316" si="76">IF(OR(ISERROR(I279),ISERROR(J279)),"!!",IF(I279=0,"!!",J279/I279))</f>
        <v>!!</v>
      </c>
      <c r="R279" s="115" t="str">
        <f t="shared" ref="R279:R316" si="77">IF(OR(ISERROR(J279),ISERROR(K279)),"!!",IF(J279=0,"!!",K279/J279))</f>
        <v>!!</v>
      </c>
      <c r="S279" s="115" t="str">
        <f t="shared" ref="S279:S316" si="78">IF(OR(ISERROR(K279),ISERROR(L279)),"!!",IF(K279=0,"!!",L279/K279))</f>
        <v>!!</v>
      </c>
      <c r="T279" s="114"/>
    </row>
    <row r="280" spans="1:24" x14ac:dyDescent="0.2">
      <c r="A280" s="112" t="s">
        <v>705</v>
      </c>
      <c r="B280" s="112" t="e">
        <f>#REF!</f>
        <v>#REF!</v>
      </c>
      <c r="C280" s="112" t="s">
        <v>704</v>
      </c>
      <c r="D280" s="112" t="s">
        <v>706</v>
      </c>
      <c r="E280" s="113" t="s">
        <v>690</v>
      </c>
      <c r="F280" s="120" t="e">
        <f>IF(ISNUMBER(U280),U280,VLOOKUP(CONCATENATE($B280,"_",$C280,"_",F$2,"_",$D280,"_",$E280),Database!$F$2:$G$65536,2,))</f>
        <v>#REF!</v>
      </c>
      <c r="G280" s="120" t="e">
        <f>IF(ISNUMBER(V280),V280,VLOOKUP(CONCATENATE($B280,"_",$C280,"_",G$2,"_",$D280,"_",$E280),Database!$F$2:$G$65536,2,))</f>
        <v>#REF!</v>
      </c>
      <c r="H280" s="120" t="e">
        <f>IF(ISNUMBER(W280),W280,VLOOKUP(CONCATENATE($B280,"_",$C280,"_",H$2,"_",$D280,"_",$E280),Database!$F$2:$G$65536,2,))</f>
        <v>#REF!</v>
      </c>
      <c r="I280" s="120" t="e">
        <f>IF(ISNUMBER(X280),X280,VLOOKUP(CONCATENATE($B280,"_",$C280,"_",I$2,"_",$D280,"_",$E280),Database!$F$2:$G$65536,2,))</f>
        <v>#REF!</v>
      </c>
      <c r="J280" s="120" t="e">
        <f>VLOOKUP(CONCATENATE($B280,"_",$C280,"_",J$2,"_",$D280,"_",$E280),Database!$F$2:$G$65536,2,)</f>
        <v>#REF!</v>
      </c>
      <c r="K280" s="118" t="e">
        <f>VLOOKUP(CONCATENATE($B280,"_",$C280,"_",K$2,"_",$D280,"_",$E280),SentData!$F$2:$G$65536,2,)</f>
        <v>#REF!</v>
      </c>
      <c r="L280" s="118" t="e">
        <f>VLOOKUP(CONCATENATE($B280,"_",$C280,"_",L$2,"_",$D280,"_",$E280),SentData!$F$2:$G$65536,2,)</f>
        <v>#REF!</v>
      </c>
      <c r="M280" s="114"/>
      <c r="N280" s="115" t="str">
        <f t="shared" si="73"/>
        <v>!!</v>
      </c>
      <c r="O280" s="115" t="str">
        <f t="shared" si="74"/>
        <v>!!</v>
      </c>
      <c r="P280" s="115" t="str">
        <f t="shared" si="75"/>
        <v>!!</v>
      </c>
      <c r="Q280" s="115" t="str">
        <f t="shared" si="76"/>
        <v>!!</v>
      </c>
      <c r="R280" s="115" t="str">
        <f t="shared" si="77"/>
        <v>!!</v>
      </c>
      <c r="S280" s="115" t="str">
        <f t="shared" si="78"/>
        <v>!!</v>
      </c>
      <c r="T280" s="114"/>
    </row>
    <row r="281" spans="1:24" ht="12.5" x14ac:dyDescent="0.25">
      <c r="A281" s="153" t="s">
        <v>707</v>
      </c>
      <c r="B281" s="153" t="e">
        <f>#REF!</f>
        <v>#REF!</v>
      </c>
      <c r="C281" s="153" t="s">
        <v>704</v>
      </c>
      <c r="D281" s="153" t="s">
        <v>131</v>
      </c>
      <c r="E281" s="154" t="s">
        <v>690</v>
      </c>
      <c r="F281" s="155" t="e">
        <f>IF(ISNUMBER(U281),U281,VLOOKUP(CONCATENATE($B281,"_",$C281,"_",F$2,"_","1000 NAC","_",$E281),Database!$F$2:$G$65536,2,)/VLOOKUP(CONCATENATE($B281,"_",$C281,"_",F$2,"_",$D281,"_",$E281),Database!$F$2:$G$65536,2,))</f>
        <v>#REF!</v>
      </c>
      <c r="G281" s="155" t="e">
        <f>IF(ISNUMBER(V281),V281,VLOOKUP(CONCATENATE($B281,"_",$C281,"_",G$2,"_","1000 NAC","_",$E281),Database!$F$2:$G$65536,2,)/VLOOKUP(CONCATENATE($B281,"_",$C281,"_",G$2,"_",$D281,"_",$E281),Database!$F$2:$G$65536,2,))</f>
        <v>#REF!</v>
      </c>
      <c r="H281" s="155" t="e">
        <f>IF(ISNUMBER(W281),W281,VLOOKUP(CONCATENATE($B281,"_",$C281,"_",H$2,"_","1000 NAC","_",$E281),Database!$F$2:$G$65536,2,)/VLOOKUP(CONCATENATE($B281,"_",$C281,"_",H$2,"_",$D281,"_",$E281),Database!$F$2:$G$65536,2,))</f>
        <v>#REF!</v>
      </c>
      <c r="I281" s="155" t="e">
        <f>IF(ISNUMBER(X281),X281,VLOOKUP(CONCATENATE($B281,"_",$C281,"_",I$2,"_","1000 NAC","_",$E281),Database!$F$2:$G$65536,2,)/VLOOKUP(CONCATENATE($B281,"_",$C281,"_",I$2,"_",$D281,"_",$E281),Database!$F$2:$G$65536,2,))</f>
        <v>#REF!</v>
      </c>
      <c r="J281" s="155" t="e">
        <f>VLOOKUP(CONCATENATE($B281,"_",$C281,"_",J$2,"_","1000 NAC","_",$E281),Database!$F$2:$G$65536,2,)/VLOOKUP(CONCATENATE($B281,"_",$C281,"_",J$2,"_",$D281,"_",$E281),Database!$F$2:$G$65536,2,)</f>
        <v>#REF!</v>
      </c>
      <c r="K281" s="156" t="e">
        <f>VLOOKUP(CONCATENATE($B281,"_",$C281,"_",K$2,"_","1000 NAC","_",$E281),SentData!$F$2:$G$65536,2,)/VLOOKUP(CONCATENATE($B281,"_",$C281,"_",K$2,"_",$D281,"_",$E281),SentData!$F$2:$G$65536,2,)</f>
        <v>#REF!</v>
      </c>
      <c r="L281" s="156" t="e">
        <f>VLOOKUP(CONCATENATE($B281,"_",$C281,"_",L$2,"_","1000 NAC","_",$E281),SentData!$F$2:$G$65536,2,)/VLOOKUP(CONCATENATE($B281,"_",$C281,"_",L$2,"_",$D281,"_",$E281),SentData!$F$2:$G$65536,2,)</f>
        <v>#REF!</v>
      </c>
      <c r="M281" s="157"/>
      <c r="N281" s="158" t="str">
        <f t="shared" si="73"/>
        <v>!!</v>
      </c>
      <c r="O281" s="158" t="str">
        <f t="shared" si="74"/>
        <v>!!</v>
      </c>
      <c r="P281" s="158" t="str">
        <f t="shared" si="75"/>
        <v>!!</v>
      </c>
      <c r="Q281" s="158" t="str">
        <f t="shared" si="76"/>
        <v>!!</v>
      </c>
      <c r="R281" s="158" t="str">
        <f t="shared" si="77"/>
        <v>!!</v>
      </c>
      <c r="S281" s="158" t="str">
        <f t="shared" si="78"/>
        <v>!!</v>
      </c>
      <c r="T281" s="157"/>
      <c r="U281" s="161" t="str">
        <f>IF(ISNUMBER(U279),IF(ISNUMBER(U280),U280/U279,F280/U279),IF(ISNUMBER(U280),U280/F279,""))</f>
        <v/>
      </c>
      <c r="V281" s="161" t="str">
        <f>IF(ISNUMBER(V279),IF(ISNUMBER(V280),V280/V279,G280/V279),IF(ISNUMBER(V280),V280/G279,""))</f>
        <v/>
      </c>
      <c r="W281" s="161" t="str">
        <f>IF(ISNUMBER(W279),IF(ISNUMBER(W280),W280/W279,H280/W279),IF(ISNUMBER(W280),W280/H279,""))</f>
        <v/>
      </c>
      <c r="X281" s="161" t="str">
        <f>IF(ISNUMBER(X279),IF(ISNUMBER(X280),X280/X279,I280/X279),IF(ISNUMBER(X280),X280/I279,""))</f>
        <v/>
      </c>
    </row>
    <row r="282" spans="1:24" x14ac:dyDescent="0.2">
      <c r="A282" s="112" t="s">
        <v>703</v>
      </c>
      <c r="B282" s="112" t="e">
        <f>#REF!</f>
        <v>#REF!</v>
      </c>
      <c r="C282" s="112" t="s">
        <v>708</v>
      </c>
      <c r="D282" s="112" t="s">
        <v>131</v>
      </c>
      <c r="E282" s="113" t="s">
        <v>690</v>
      </c>
      <c r="F282" s="120" t="e">
        <f>IF(ISNUMBER(U282),U282,VLOOKUP(CONCATENATE($B282,"_",$C282,"_",F$2,"_",$D282,"_",$E282),Database!$F$2:$G$65536,2,))</f>
        <v>#REF!</v>
      </c>
      <c r="G282" s="120" t="e">
        <f>IF(ISNUMBER(V282),V282,VLOOKUP(CONCATENATE($B282,"_",$C282,"_",G$2,"_",$D282,"_",$E282),Database!$F$2:$G$65536,2,))</f>
        <v>#REF!</v>
      </c>
      <c r="H282" s="120" t="e">
        <f>IF(ISNUMBER(W282),W282,VLOOKUP(CONCATENATE($B282,"_",$C282,"_",H$2,"_",$D282,"_",$E282),Database!$F$2:$G$65536,2,))</f>
        <v>#REF!</v>
      </c>
      <c r="I282" s="120" t="e">
        <f>IF(ISNUMBER(X282),X282,VLOOKUP(CONCATENATE($B282,"_",$C282,"_",I$2,"_",$D282,"_",$E282),Database!$F$2:$G$65536,2,))</f>
        <v>#REF!</v>
      </c>
      <c r="J282" s="120" t="e">
        <f>VLOOKUP(CONCATENATE($B282,"_",$C282,"_",J$2,"_",$D282,"_",$E282),Database!$F$2:$G$65536,2,)</f>
        <v>#REF!</v>
      </c>
      <c r="K282" s="118" t="e">
        <f>VLOOKUP(CONCATENATE($B282,"_",$C282,"_",K$2,"_",$D282,"_",$E282),SentData!$F$2:$G$65536,2,)</f>
        <v>#REF!</v>
      </c>
      <c r="L282" s="118" t="e">
        <f>VLOOKUP(CONCATENATE($B282,"_",$C282,"_",L$2,"_",$D282,"_",$E282),SentData!$F$2:$G$65536,2,)</f>
        <v>#REF!</v>
      </c>
      <c r="M282" s="114"/>
      <c r="N282" s="115" t="str">
        <f t="shared" si="73"/>
        <v>!!</v>
      </c>
      <c r="O282" s="115" t="str">
        <f t="shared" si="74"/>
        <v>!!</v>
      </c>
      <c r="P282" s="115" t="str">
        <f t="shared" si="75"/>
        <v>!!</v>
      </c>
      <c r="Q282" s="115" t="str">
        <f t="shared" si="76"/>
        <v>!!</v>
      </c>
      <c r="R282" s="115" t="str">
        <f t="shared" si="77"/>
        <v>!!</v>
      </c>
      <c r="S282" s="115" t="str">
        <f t="shared" si="78"/>
        <v>!!</v>
      </c>
      <c r="T282" s="114"/>
    </row>
    <row r="283" spans="1:24" x14ac:dyDescent="0.2">
      <c r="A283" s="112" t="s">
        <v>705</v>
      </c>
      <c r="B283" s="112" t="e">
        <f>#REF!</f>
        <v>#REF!</v>
      </c>
      <c r="C283" s="112" t="s">
        <v>708</v>
      </c>
      <c r="D283" s="112" t="s">
        <v>706</v>
      </c>
      <c r="E283" s="113" t="s">
        <v>690</v>
      </c>
      <c r="F283" s="120" t="e">
        <f>IF(ISNUMBER(U283),U283,VLOOKUP(CONCATENATE($B283,"_",$C283,"_",F$2,"_",$D283,"_",$E283),Database!$F$2:$G$65536,2,))</f>
        <v>#REF!</v>
      </c>
      <c r="G283" s="120" t="e">
        <f>IF(ISNUMBER(V283),V283,VLOOKUP(CONCATENATE($B283,"_",$C283,"_",G$2,"_",$D283,"_",$E283),Database!$F$2:$G$65536,2,))</f>
        <v>#REF!</v>
      </c>
      <c r="H283" s="120" t="e">
        <f>IF(ISNUMBER(W283),W283,VLOOKUP(CONCATENATE($B283,"_",$C283,"_",H$2,"_",$D283,"_",$E283),Database!$F$2:$G$65536,2,))</f>
        <v>#REF!</v>
      </c>
      <c r="I283" s="120" t="e">
        <f>IF(ISNUMBER(X283),X283,VLOOKUP(CONCATENATE($B283,"_",$C283,"_",I$2,"_",$D283,"_",$E283),Database!$F$2:$G$65536,2,))</f>
        <v>#REF!</v>
      </c>
      <c r="J283" s="120" t="e">
        <f>VLOOKUP(CONCATENATE($B283,"_",$C283,"_",J$2,"_",$D283,"_",$E283),Database!$F$2:$G$65536,2,)</f>
        <v>#REF!</v>
      </c>
      <c r="K283" s="118" t="e">
        <f>VLOOKUP(CONCATENATE($B283,"_",$C283,"_",K$2,"_",$D283,"_",$E283),SentData!$F$2:$G$65536,2,)</f>
        <v>#REF!</v>
      </c>
      <c r="L283" s="118" t="e">
        <f>VLOOKUP(CONCATENATE($B283,"_",$C283,"_",L$2,"_",$D283,"_",$E283),SentData!$F$2:$G$65536,2,)</f>
        <v>#REF!</v>
      </c>
      <c r="M283" s="114"/>
      <c r="N283" s="115" t="str">
        <f t="shared" si="73"/>
        <v>!!</v>
      </c>
      <c r="O283" s="115" t="str">
        <f t="shared" si="74"/>
        <v>!!</v>
      </c>
      <c r="P283" s="115" t="str">
        <f t="shared" si="75"/>
        <v>!!</v>
      </c>
      <c r="Q283" s="115" t="str">
        <f t="shared" si="76"/>
        <v>!!</v>
      </c>
      <c r="R283" s="115" t="str">
        <f t="shared" si="77"/>
        <v>!!</v>
      </c>
      <c r="S283" s="115" t="str">
        <f t="shared" si="78"/>
        <v>!!</v>
      </c>
      <c r="T283" s="114"/>
    </row>
    <row r="284" spans="1:24" ht="12.5" x14ac:dyDescent="0.25">
      <c r="A284" s="153" t="s">
        <v>707</v>
      </c>
      <c r="B284" s="153" t="e">
        <f>#REF!</f>
        <v>#REF!</v>
      </c>
      <c r="C284" s="153" t="s">
        <v>708</v>
      </c>
      <c r="D284" s="153" t="s">
        <v>131</v>
      </c>
      <c r="E284" s="154" t="s">
        <v>690</v>
      </c>
      <c r="F284" s="155" t="e">
        <f>IF(ISNUMBER(U284),U284,VLOOKUP(CONCATENATE($B284,"_",$C284,"_",F$2,"_","1000 NAC","_",$E284),Database!$F$2:$G$65536,2,)/VLOOKUP(CONCATENATE($B284,"_",$C284,"_",F$2,"_",$D284,"_",$E284),Database!$F$2:$G$65536,2,))</f>
        <v>#REF!</v>
      </c>
      <c r="G284" s="155" t="e">
        <f>IF(ISNUMBER(V284),V284,VLOOKUP(CONCATENATE($B284,"_",$C284,"_",G$2,"_","1000 NAC","_",$E284),Database!$F$2:$G$65536,2,)/VLOOKUP(CONCATENATE($B284,"_",$C284,"_",G$2,"_",$D284,"_",$E284),Database!$F$2:$G$65536,2,))</f>
        <v>#REF!</v>
      </c>
      <c r="H284" s="155" t="e">
        <f>IF(ISNUMBER(W284),W284,VLOOKUP(CONCATENATE($B284,"_",$C284,"_",H$2,"_","1000 NAC","_",$E284),Database!$F$2:$G$65536,2,)/VLOOKUP(CONCATENATE($B284,"_",$C284,"_",H$2,"_",$D284,"_",$E284),Database!$F$2:$G$65536,2,))</f>
        <v>#REF!</v>
      </c>
      <c r="I284" s="155" t="e">
        <f>IF(ISNUMBER(X284),X284,VLOOKUP(CONCATENATE($B284,"_",$C284,"_",I$2,"_","1000 NAC","_",$E284),Database!$F$2:$G$65536,2,)/VLOOKUP(CONCATENATE($B284,"_",$C284,"_",I$2,"_",$D284,"_",$E284),Database!$F$2:$G$65536,2,))</f>
        <v>#REF!</v>
      </c>
      <c r="J284" s="155" t="e">
        <f>VLOOKUP(CONCATENATE($B284,"_",$C284,"_",J$2,"_","1000 NAC","_",$E284),Database!$F$2:$G$65536,2,)/VLOOKUP(CONCATENATE($B284,"_",$C284,"_",J$2,"_",$D284,"_",$E284),Database!$F$2:$G$65536,2,)</f>
        <v>#REF!</v>
      </c>
      <c r="K284" s="156" t="e">
        <f>VLOOKUP(CONCATENATE($B284,"_",$C284,"_",K$2,"_","1000 NAC","_",$E284),SentData!$F$2:$G$65536,2,)/VLOOKUP(CONCATENATE($B284,"_",$C284,"_",K$2,"_",$D284,"_",$E284),SentData!$F$2:$G$65536,2,)</f>
        <v>#REF!</v>
      </c>
      <c r="L284" s="156" t="e">
        <f>VLOOKUP(CONCATENATE($B284,"_",$C284,"_",L$2,"_","1000 NAC","_",$E284),SentData!$F$2:$G$65536,2,)/VLOOKUP(CONCATENATE($B284,"_",$C284,"_",L$2,"_",$D284,"_",$E284),SentData!$F$2:$G$65536,2,)</f>
        <v>#REF!</v>
      </c>
      <c r="M284" s="157"/>
      <c r="N284" s="158" t="str">
        <f t="shared" si="73"/>
        <v>!!</v>
      </c>
      <c r="O284" s="158" t="str">
        <f t="shared" si="74"/>
        <v>!!</v>
      </c>
      <c r="P284" s="158" t="str">
        <f t="shared" si="75"/>
        <v>!!</v>
      </c>
      <c r="Q284" s="158" t="str">
        <f t="shared" si="76"/>
        <v>!!</v>
      </c>
      <c r="R284" s="158" t="str">
        <f t="shared" si="77"/>
        <v>!!</v>
      </c>
      <c r="S284" s="158" t="str">
        <f t="shared" si="78"/>
        <v>!!</v>
      </c>
      <c r="T284" s="157"/>
      <c r="U284" s="161" t="str">
        <f>IF(ISNUMBER(U282),IF(ISNUMBER(U283),U283/U282,F283/U282),IF(ISNUMBER(U283),U283/F282,""))</f>
        <v/>
      </c>
      <c r="V284" s="161" t="str">
        <f>IF(ISNUMBER(V282),IF(ISNUMBER(V283),V283/V282,G283/V282),IF(ISNUMBER(V283),V283/G282,""))</f>
        <v/>
      </c>
      <c r="W284" s="161" t="str">
        <f>IF(ISNUMBER(W282),IF(ISNUMBER(W283),W283/W282,H283/W282),IF(ISNUMBER(W283),W283/H282,""))</f>
        <v/>
      </c>
      <c r="X284" s="161" t="str">
        <f>IF(ISNUMBER(X282),IF(ISNUMBER(X283),X283/X282,I283/X282),IF(ISNUMBER(X283),X283/I282,""))</f>
        <v/>
      </c>
    </row>
    <row r="285" spans="1:24" x14ac:dyDescent="0.2">
      <c r="A285" s="112" t="s">
        <v>703</v>
      </c>
      <c r="B285" s="112" t="e">
        <f>#REF!</f>
        <v>#REF!</v>
      </c>
      <c r="C285" s="112" t="s">
        <v>704</v>
      </c>
      <c r="D285" s="112" t="s">
        <v>131</v>
      </c>
      <c r="E285" s="113" t="s">
        <v>691</v>
      </c>
      <c r="F285" s="120" t="e">
        <f>IF(ISNUMBER(U285),U285,VLOOKUP(CONCATENATE($B285,"_",$C285,"_",F$2,"_",$D285,"_",$E285),Database!$F$2:$G$65536,2,))</f>
        <v>#REF!</v>
      </c>
      <c r="G285" s="120" t="e">
        <f>IF(ISNUMBER(V285),V285,VLOOKUP(CONCATENATE($B285,"_",$C285,"_",G$2,"_",$D285,"_",$E285),Database!$F$2:$G$65536,2,))</f>
        <v>#REF!</v>
      </c>
      <c r="H285" s="120" t="e">
        <f>IF(ISNUMBER(W285),W285,VLOOKUP(CONCATENATE($B285,"_",$C285,"_",H$2,"_",$D285,"_",$E285),Database!$F$2:$G$65536,2,))</f>
        <v>#REF!</v>
      </c>
      <c r="I285" s="120" t="e">
        <f>IF(ISNUMBER(X285),X285,VLOOKUP(CONCATENATE($B285,"_",$C285,"_",I$2,"_",$D285,"_",$E285),Database!$F$2:$G$65536,2,))</f>
        <v>#REF!</v>
      </c>
      <c r="J285" s="120" t="e">
        <f>VLOOKUP(CONCATENATE($B285,"_",$C285,"_",J$2,"_",$D285,"_",$E285),Database!$F$2:$G$65536,2,)</f>
        <v>#REF!</v>
      </c>
      <c r="K285" s="118" t="e">
        <f>VLOOKUP(CONCATENATE($B285,"_",$C285,"_",K$2,"_",$D285,"_",$E285),SentData!$F$2:$G$65536,2,)</f>
        <v>#REF!</v>
      </c>
      <c r="L285" s="118" t="e">
        <f>VLOOKUP(CONCATENATE($B285,"_",$C285,"_",L$2,"_",$D285,"_",$E285),SentData!$F$2:$G$65536,2,)</f>
        <v>#REF!</v>
      </c>
      <c r="M285" s="114"/>
      <c r="N285" s="115" t="str">
        <f t="shared" si="73"/>
        <v>!!</v>
      </c>
      <c r="O285" s="115" t="str">
        <f t="shared" si="74"/>
        <v>!!</v>
      </c>
      <c r="P285" s="115" t="str">
        <f t="shared" si="75"/>
        <v>!!</v>
      </c>
      <c r="Q285" s="115" t="str">
        <f t="shared" si="76"/>
        <v>!!</v>
      </c>
      <c r="R285" s="115" t="str">
        <f t="shared" si="77"/>
        <v>!!</v>
      </c>
      <c r="S285" s="115" t="str">
        <f t="shared" si="78"/>
        <v>!!</v>
      </c>
      <c r="T285" s="114"/>
    </row>
    <row r="286" spans="1:24" x14ac:dyDescent="0.2">
      <c r="A286" s="112" t="s">
        <v>705</v>
      </c>
      <c r="B286" s="112" t="e">
        <f>#REF!</f>
        <v>#REF!</v>
      </c>
      <c r="C286" s="112" t="s">
        <v>704</v>
      </c>
      <c r="D286" s="112" t="s">
        <v>706</v>
      </c>
      <c r="E286" s="113" t="s">
        <v>691</v>
      </c>
      <c r="F286" s="120" t="e">
        <f>IF(ISNUMBER(U286),U286,VLOOKUP(CONCATENATE($B286,"_",$C286,"_",F$2,"_",$D286,"_",$E286),Database!$F$2:$G$65536,2,))</f>
        <v>#REF!</v>
      </c>
      <c r="G286" s="120" t="e">
        <f>IF(ISNUMBER(V286),V286,VLOOKUP(CONCATENATE($B286,"_",$C286,"_",G$2,"_",$D286,"_",$E286),Database!$F$2:$G$65536,2,))</f>
        <v>#REF!</v>
      </c>
      <c r="H286" s="120" t="e">
        <f>IF(ISNUMBER(W286),W286,VLOOKUP(CONCATENATE($B286,"_",$C286,"_",H$2,"_",$D286,"_",$E286),Database!$F$2:$G$65536,2,))</f>
        <v>#REF!</v>
      </c>
      <c r="I286" s="120" t="e">
        <f>IF(ISNUMBER(X286),X286,VLOOKUP(CONCATENATE($B286,"_",$C286,"_",I$2,"_",$D286,"_",$E286),Database!$F$2:$G$65536,2,))</f>
        <v>#REF!</v>
      </c>
      <c r="J286" s="120" t="e">
        <f>VLOOKUP(CONCATENATE($B286,"_",$C286,"_",J$2,"_",$D286,"_",$E286),Database!$F$2:$G$65536,2,)</f>
        <v>#REF!</v>
      </c>
      <c r="K286" s="118" t="e">
        <f>VLOOKUP(CONCATENATE($B286,"_",$C286,"_",K$2,"_",$D286,"_",$E286),SentData!$F$2:$G$65536,2,)</f>
        <v>#REF!</v>
      </c>
      <c r="L286" s="118" t="e">
        <f>VLOOKUP(CONCATENATE($B286,"_",$C286,"_",L$2,"_",$D286,"_",$E286),SentData!$F$2:$G$65536,2,)</f>
        <v>#REF!</v>
      </c>
      <c r="M286" s="114"/>
      <c r="N286" s="115" t="str">
        <f t="shared" si="73"/>
        <v>!!</v>
      </c>
      <c r="O286" s="115" t="str">
        <f t="shared" si="74"/>
        <v>!!</v>
      </c>
      <c r="P286" s="115" t="str">
        <f t="shared" si="75"/>
        <v>!!</v>
      </c>
      <c r="Q286" s="115" t="str">
        <f t="shared" si="76"/>
        <v>!!</v>
      </c>
      <c r="R286" s="115" t="str">
        <f t="shared" si="77"/>
        <v>!!</v>
      </c>
      <c r="S286" s="115" t="str">
        <f t="shared" si="78"/>
        <v>!!</v>
      </c>
      <c r="T286" s="114"/>
    </row>
    <row r="287" spans="1:24" ht="12.5" x14ac:dyDescent="0.25">
      <c r="A287" s="153" t="s">
        <v>707</v>
      </c>
      <c r="B287" s="153" t="e">
        <f>#REF!</f>
        <v>#REF!</v>
      </c>
      <c r="C287" s="153" t="s">
        <v>704</v>
      </c>
      <c r="D287" s="153" t="s">
        <v>131</v>
      </c>
      <c r="E287" s="154" t="s">
        <v>691</v>
      </c>
      <c r="F287" s="155" t="e">
        <f>IF(ISNUMBER(U287),U287,VLOOKUP(CONCATENATE($B287,"_",$C287,"_",F$2,"_","1000 NAC","_",$E287),Database!$F$2:$G$65536,2,)/VLOOKUP(CONCATENATE($B287,"_",$C287,"_",F$2,"_",$D287,"_",$E287),Database!$F$2:$G$65536,2,))</f>
        <v>#REF!</v>
      </c>
      <c r="G287" s="155" t="e">
        <f>IF(ISNUMBER(V287),V287,VLOOKUP(CONCATENATE($B287,"_",$C287,"_",G$2,"_","1000 NAC","_",$E287),Database!$F$2:$G$65536,2,)/VLOOKUP(CONCATENATE($B287,"_",$C287,"_",G$2,"_",$D287,"_",$E287),Database!$F$2:$G$65536,2,))</f>
        <v>#REF!</v>
      </c>
      <c r="H287" s="155" t="e">
        <f>IF(ISNUMBER(W287),W287,VLOOKUP(CONCATENATE($B287,"_",$C287,"_",H$2,"_","1000 NAC","_",$E287),Database!$F$2:$G$65536,2,)/VLOOKUP(CONCATENATE($B287,"_",$C287,"_",H$2,"_",$D287,"_",$E287),Database!$F$2:$G$65536,2,))</f>
        <v>#REF!</v>
      </c>
      <c r="I287" s="155" t="e">
        <f>IF(ISNUMBER(X287),X287,VLOOKUP(CONCATENATE($B287,"_",$C287,"_",I$2,"_","1000 NAC","_",$E287),Database!$F$2:$G$65536,2,)/VLOOKUP(CONCATENATE($B287,"_",$C287,"_",I$2,"_",$D287,"_",$E287),Database!$F$2:$G$65536,2,))</f>
        <v>#REF!</v>
      </c>
      <c r="J287" s="155" t="e">
        <f>VLOOKUP(CONCATENATE($B287,"_",$C287,"_",J$2,"_","1000 NAC","_",$E287),Database!$F$2:$G$65536,2,)/VLOOKUP(CONCATENATE($B287,"_",$C287,"_",J$2,"_",$D287,"_",$E287),Database!$F$2:$G$65536,2,)</f>
        <v>#REF!</v>
      </c>
      <c r="K287" s="156" t="e">
        <f>VLOOKUP(CONCATENATE($B287,"_",$C287,"_",K$2,"_","1000 NAC","_",$E287),SentData!$F$2:$G$65536,2,)/VLOOKUP(CONCATENATE($B287,"_",$C287,"_",K$2,"_",$D287,"_",$E287),SentData!$F$2:$G$65536,2,)</f>
        <v>#REF!</v>
      </c>
      <c r="L287" s="156" t="e">
        <f>VLOOKUP(CONCATENATE($B287,"_",$C287,"_",L$2,"_","1000 NAC","_",$E287),SentData!$F$2:$G$65536,2,)/VLOOKUP(CONCATENATE($B287,"_",$C287,"_",L$2,"_",$D287,"_",$E287),SentData!$F$2:$G$65536,2,)</f>
        <v>#REF!</v>
      </c>
      <c r="M287" s="157"/>
      <c r="N287" s="158" t="str">
        <f t="shared" si="73"/>
        <v>!!</v>
      </c>
      <c r="O287" s="158" t="str">
        <f t="shared" si="74"/>
        <v>!!</v>
      </c>
      <c r="P287" s="158" t="str">
        <f t="shared" si="75"/>
        <v>!!</v>
      </c>
      <c r="Q287" s="158" t="str">
        <f t="shared" si="76"/>
        <v>!!</v>
      </c>
      <c r="R287" s="158" t="str">
        <f t="shared" si="77"/>
        <v>!!</v>
      </c>
      <c r="S287" s="158" t="str">
        <f t="shared" si="78"/>
        <v>!!</v>
      </c>
      <c r="T287" s="157"/>
      <c r="U287" s="161" t="str">
        <f>IF(ISNUMBER(U285),IF(ISNUMBER(U286),U286/U285,F286/U285),IF(ISNUMBER(U286),U286/F285,""))</f>
        <v/>
      </c>
      <c r="V287" s="161" t="str">
        <f>IF(ISNUMBER(V285),IF(ISNUMBER(V286),V286/V285,G286/V285),IF(ISNUMBER(V286),V286/G285,""))</f>
        <v/>
      </c>
      <c r="W287" s="161" t="str">
        <f>IF(ISNUMBER(W285),IF(ISNUMBER(W286),W286/W285,H286/W285),IF(ISNUMBER(W286),W286/H285,""))</f>
        <v/>
      </c>
      <c r="X287" s="161" t="str">
        <f>IF(ISNUMBER(X285),IF(ISNUMBER(X286),X286/X285,I286/X285),IF(ISNUMBER(X286),X286/I285,""))</f>
        <v/>
      </c>
    </row>
    <row r="288" spans="1:24" x14ac:dyDescent="0.2">
      <c r="A288" s="112" t="s">
        <v>703</v>
      </c>
      <c r="B288" s="112" t="e">
        <f>#REF!</f>
        <v>#REF!</v>
      </c>
      <c r="C288" s="112" t="s">
        <v>708</v>
      </c>
      <c r="D288" s="112" t="s">
        <v>131</v>
      </c>
      <c r="E288" s="113" t="s">
        <v>691</v>
      </c>
      <c r="F288" s="120" t="e">
        <f>IF(ISNUMBER(U288),U288,VLOOKUP(CONCATENATE($B288,"_",$C288,"_",F$2,"_",$D288,"_",$E288),Database!$F$2:$G$65536,2,))</f>
        <v>#REF!</v>
      </c>
      <c r="G288" s="120" t="e">
        <f>IF(ISNUMBER(V288),V288,VLOOKUP(CONCATENATE($B288,"_",$C288,"_",G$2,"_",$D288,"_",$E288),Database!$F$2:$G$65536,2,))</f>
        <v>#REF!</v>
      </c>
      <c r="H288" s="120" t="e">
        <f>IF(ISNUMBER(W288),W288,VLOOKUP(CONCATENATE($B288,"_",$C288,"_",H$2,"_",$D288,"_",$E288),Database!$F$2:$G$65536,2,))</f>
        <v>#REF!</v>
      </c>
      <c r="I288" s="120" t="e">
        <f>IF(ISNUMBER(X288),X288,VLOOKUP(CONCATENATE($B288,"_",$C288,"_",I$2,"_",$D288,"_",$E288),Database!$F$2:$G$65536,2,))</f>
        <v>#REF!</v>
      </c>
      <c r="J288" s="120" t="e">
        <f>VLOOKUP(CONCATENATE($B288,"_",$C288,"_",J$2,"_",$D288,"_",$E288),Database!$F$2:$G$65536,2,)</f>
        <v>#REF!</v>
      </c>
      <c r="K288" s="118" t="e">
        <f>VLOOKUP(CONCATENATE($B288,"_",$C288,"_",K$2,"_",$D288,"_",$E288),SentData!$F$2:$G$65536,2,)</f>
        <v>#REF!</v>
      </c>
      <c r="L288" s="118" t="e">
        <f>VLOOKUP(CONCATENATE($B288,"_",$C288,"_",L$2,"_",$D288,"_",$E288),SentData!$F$2:$G$65536,2,)</f>
        <v>#REF!</v>
      </c>
      <c r="M288" s="114"/>
      <c r="N288" s="115" t="str">
        <f t="shared" si="73"/>
        <v>!!</v>
      </c>
      <c r="O288" s="115" t="str">
        <f t="shared" si="74"/>
        <v>!!</v>
      </c>
      <c r="P288" s="115" t="str">
        <f t="shared" si="75"/>
        <v>!!</v>
      </c>
      <c r="Q288" s="115" t="str">
        <f t="shared" si="76"/>
        <v>!!</v>
      </c>
      <c r="R288" s="115" t="str">
        <f t="shared" si="77"/>
        <v>!!</v>
      </c>
      <c r="S288" s="115" t="str">
        <f t="shared" si="78"/>
        <v>!!</v>
      </c>
      <c r="T288" s="114"/>
    </row>
    <row r="289" spans="1:24" x14ac:dyDescent="0.2">
      <c r="A289" s="112" t="s">
        <v>705</v>
      </c>
      <c r="B289" s="112" t="e">
        <f>#REF!</f>
        <v>#REF!</v>
      </c>
      <c r="C289" s="112" t="s">
        <v>708</v>
      </c>
      <c r="D289" s="112" t="s">
        <v>706</v>
      </c>
      <c r="E289" s="113" t="s">
        <v>691</v>
      </c>
      <c r="F289" s="120" t="e">
        <f>IF(ISNUMBER(U289),U289,VLOOKUP(CONCATENATE($B289,"_",$C289,"_",F$2,"_",$D289,"_",$E289),Database!$F$2:$G$65536,2,))</f>
        <v>#REF!</v>
      </c>
      <c r="G289" s="120" t="e">
        <f>IF(ISNUMBER(V289),V289,VLOOKUP(CONCATENATE($B289,"_",$C289,"_",G$2,"_",$D289,"_",$E289),Database!$F$2:$G$65536,2,))</f>
        <v>#REF!</v>
      </c>
      <c r="H289" s="120" t="e">
        <f>IF(ISNUMBER(W289),W289,VLOOKUP(CONCATENATE($B289,"_",$C289,"_",H$2,"_",$D289,"_",$E289),Database!$F$2:$G$65536,2,))</f>
        <v>#REF!</v>
      </c>
      <c r="I289" s="120" t="e">
        <f>IF(ISNUMBER(X289),X289,VLOOKUP(CONCATENATE($B289,"_",$C289,"_",I$2,"_",$D289,"_",$E289),Database!$F$2:$G$65536,2,))</f>
        <v>#REF!</v>
      </c>
      <c r="J289" s="120" t="e">
        <f>VLOOKUP(CONCATENATE($B289,"_",$C289,"_",J$2,"_",$D289,"_",$E289),Database!$F$2:$G$65536,2,)</f>
        <v>#REF!</v>
      </c>
      <c r="K289" s="118" t="e">
        <f>VLOOKUP(CONCATENATE($B289,"_",$C289,"_",K$2,"_",$D289,"_",$E289),SentData!$F$2:$G$65536,2,)</f>
        <v>#REF!</v>
      </c>
      <c r="L289" s="118" t="e">
        <f>VLOOKUP(CONCATENATE($B289,"_",$C289,"_",L$2,"_",$D289,"_",$E289),SentData!$F$2:$G$65536,2,)</f>
        <v>#REF!</v>
      </c>
      <c r="M289" s="114"/>
      <c r="N289" s="115" t="str">
        <f t="shared" si="73"/>
        <v>!!</v>
      </c>
      <c r="O289" s="115" t="str">
        <f t="shared" si="74"/>
        <v>!!</v>
      </c>
      <c r="P289" s="115" t="str">
        <f t="shared" si="75"/>
        <v>!!</v>
      </c>
      <c r="Q289" s="115" t="str">
        <f t="shared" si="76"/>
        <v>!!</v>
      </c>
      <c r="R289" s="115" t="str">
        <f t="shared" si="77"/>
        <v>!!</v>
      </c>
      <c r="S289" s="115" t="str">
        <f t="shared" si="78"/>
        <v>!!</v>
      </c>
      <c r="T289" s="114"/>
    </row>
    <row r="290" spans="1:24" ht="12.5" x14ac:dyDescent="0.25">
      <c r="A290" s="153" t="s">
        <v>707</v>
      </c>
      <c r="B290" s="153" t="e">
        <f>#REF!</f>
        <v>#REF!</v>
      </c>
      <c r="C290" s="153" t="s">
        <v>708</v>
      </c>
      <c r="D290" s="153" t="s">
        <v>131</v>
      </c>
      <c r="E290" s="154" t="s">
        <v>691</v>
      </c>
      <c r="F290" s="155" t="e">
        <f>IF(ISNUMBER(U290),U290,VLOOKUP(CONCATENATE($B290,"_",$C290,"_",F$2,"_","1000 NAC","_",$E290),Database!$F$2:$G$65536,2,)/VLOOKUP(CONCATENATE($B290,"_",$C290,"_",F$2,"_",$D290,"_",$E290),Database!$F$2:$G$65536,2,))</f>
        <v>#REF!</v>
      </c>
      <c r="G290" s="155" t="e">
        <f>IF(ISNUMBER(V290),V290,VLOOKUP(CONCATENATE($B290,"_",$C290,"_",G$2,"_","1000 NAC","_",$E290),Database!$F$2:$G$65536,2,)/VLOOKUP(CONCATENATE($B290,"_",$C290,"_",G$2,"_",$D290,"_",$E290),Database!$F$2:$G$65536,2,))</f>
        <v>#REF!</v>
      </c>
      <c r="H290" s="155" t="e">
        <f>IF(ISNUMBER(W290),W290,VLOOKUP(CONCATENATE($B290,"_",$C290,"_",H$2,"_","1000 NAC","_",$E290),Database!$F$2:$G$65536,2,)/VLOOKUP(CONCATENATE($B290,"_",$C290,"_",H$2,"_",$D290,"_",$E290),Database!$F$2:$G$65536,2,))</f>
        <v>#REF!</v>
      </c>
      <c r="I290" s="155" t="e">
        <f>IF(ISNUMBER(X290),X290,VLOOKUP(CONCATENATE($B290,"_",$C290,"_",I$2,"_","1000 NAC","_",$E290),Database!$F$2:$G$65536,2,)/VLOOKUP(CONCATENATE($B290,"_",$C290,"_",I$2,"_",$D290,"_",$E290),Database!$F$2:$G$65536,2,))</f>
        <v>#REF!</v>
      </c>
      <c r="J290" s="155" t="e">
        <f>VLOOKUP(CONCATENATE($B290,"_",$C290,"_",J$2,"_","1000 NAC","_",$E290),Database!$F$2:$G$65536,2,)/VLOOKUP(CONCATENATE($B290,"_",$C290,"_",J$2,"_",$D290,"_",$E290),Database!$F$2:$G$65536,2,)</f>
        <v>#REF!</v>
      </c>
      <c r="K290" s="156" t="e">
        <f>VLOOKUP(CONCATENATE($B290,"_",$C290,"_",K$2,"_","1000 NAC","_",$E290),SentData!$F$2:$G$65536,2,)/VLOOKUP(CONCATENATE($B290,"_",$C290,"_",K$2,"_",$D290,"_",$E290),SentData!$F$2:$G$65536,2,)</f>
        <v>#REF!</v>
      </c>
      <c r="L290" s="156" t="e">
        <f>VLOOKUP(CONCATENATE($B290,"_",$C290,"_",L$2,"_","1000 NAC","_",$E290),SentData!$F$2:$G$65536,2,)/VLOOKUP(CONCATENATE($B290,"_",$C290,"_",L$2,"_",$D290,"_",$E290),SentData!$F$2:$G$65536,2,)</f>
        <v>#REF!</v>
      </c>
      <c r="M290" s="157"/>
      <c r="N290" s="158" t="str">
        <f t="shared" si="73"/>
        <v>!!</v>
      </c>
      <c r="O290" s="158" t="str">
        <f t="shared" si="74"/>
        <v>!!</v>
      </c>
      <c r="P290" s="158" t="str">
        <f t="shared" si="75"/>
        <v>!!</v>
      </c>
      <c r="Q290" s="158" t="str">
        <f t="shared" si="76"/>
        <v>!!</v>
      </c>
      <c r="R290" s="158" t="str">
        <f t="shared" si="77"/>
        <v>!!</v>
      </c>
      <c r="S290" s="158" t="str">
        <f t="shared" si="78"/>
        <v>!!</v>
      </c>
      <c r="T290" s="157"/>
      <c r="U290" s="161" t="str">
        <f>IF(ISNUMBER(U288),IF(ISNUMBER(U289),U289/U288,F289/U288),IF(ISNUMBER(U289),U289/F288,""))</f>
        <v/>
      </c>
      <c r="V290" s="161" t="str">
        <f>IF(ISNUMBER(V288),IF(ISNUMBER(V289),V289/V288,G289/V288),IF(ISNUMBER(V289),V289/G288,""))</f>
        <v/>
      </c>
      <c r="W290" s="161" t="str">
        <f>IF(ISNUMBER(W288),IF(ISNUMBER(W289),W289/W288,H289/W288),IF(ISNUMBER(W289),W289/H288,""))</f>
        <v/>
      </c>
      <c r="X290" s="161" t="str">
        <f>IF(ISNUMBER(X288),IF(ISNUMBER(X289),X289/X288,I289/X288),IF(ISNUMBER(X289),X289/I288,""))</f>
        <v/>
      </c>
    </row>
    <row r="291" spans="1:24" x14ac:dyDescent="0.2">
      <c r="A291" s="112" t="s">
        <v>703</v>
      </c>
      <c r="B291" s="112" t="e">
        <f>#REF!</f>
        <v>#REF!</v>
      </c>
      <c r="C291" s="112" t="s">
        <v>704</v>
      </c>
      <c r="D291" s="112" t="s">
        <v>131</v>
      </c>
      <c r="E291" s="113" t="s">
        <v>692</v>
      </c>
      <c r="F291" s="120" t="e">
        <f>IF(ISNUMBER(U291),U291,VLOOKUP(CONCATENATE($B291,"_",$C291,"_",F$2,"_",$D291,"_",$E291),Database!$F$2:$G$65536,2,))</f>
        <v>#REF!</v>
      </c>
      <c r="G291" s="120" t="e">
        <f>IF(ISNUMBER(V291),V291,VLOOKUP(CONCATENATE($B291,"_",$C291,"_",G$2,"_",$D291,"_",$E291),Database!$F$2:$G$65536,2,))</f>
        <v>#REF!</v>
      </c>
      <c r="H291" s="120" t="e">
        <f>IF(ISNUMBER(W291),W291,VLOOKUP(CONCATENATE($B291,"_",$C291,"_",H$2,"_",$D291,"_",$E291),Database!$F$2:$G$65536,2,))</f>
        <v>#REF!</v>
      </c>
      <c r="I291" s="120" t="e">
        <f>IF(ISNUMBER(X291),X291,VLOOKUP(CONCATENATE($B291,"_",$C291,"_",I$2,"_",$D291,"_",$E291),Database!$F$2:$G$65536,2,))</f>
        <v>#REF!</v>
      </c>
      <c r="J291" s="120" t="e">
        <f>VLOOKUP(CONCATENATE($B291,"_",$C291,"_",J$2,"_",$D291,"_",$E291),Database!$F$2:$G$65536,2,)</f>
        <v>#REF!</v>
      </c>
      <c r="K291" s="118" t="e">
        <f>VLOOKUP(CONCATENATE($B291,"_",$C291,"_",K$2,"_",$D291,"_",$E291),SentData!$F$2:$G$65536,2,)</f>
        <v>#REF!</v>
      </c>
      <c r="L291" s="118" t="e">
        <f>VLOOKUP(CONCATENATE($B291,"_",$C291,"_",L$2,"_",$D291,"_",$E291),SentData!$F$2:$G$65536,2,)</f>
        <v>#REF!</v>
      </c>
      <c r="M291" s="114"/>
      <c r="N291" s="115" t="str">
        <f t="shared" si="73"/>
        <v>!!</v>
      </c>
      <c r="O291" s="115" t="str">
        <f t="shared" si="74"/>
        <v>!!</v>
      </c>
      <c r="P291" s="115" t="str">
        <f t="shared" si="75"/>
        <v>!!</v>
      </c>
      <c r="Q291" s="115" t="str">
        <f t="shared" si="76"/>
        <v>!!</v>
      </c>
      <c r="R291" s="115" t="str">
        <f t="shared" si="77"/>
        <v>!!</v>
      </c>
      <c r="S291" s="115" t="str">
        <f t="shared" si="78"/>
        <v>!!</v>
      </c>
      <c r="T291" s="114"/>
    </row>
    <row r="292" spans="1:24" x14ac:dyDescent="0.2">
      <c r="A292" s="112" t="s">
        <v>705</v>
      </c>
      <c r="B292" s="112" t="e">
        <f>#REF!</f>
        <v>#REF!</v>
      </c>
      <c r="C292" s="112" t="s">
        <v>704</v>
      </c>
      <c r="D292" s="112" t="s">
        <v>706</v>
      </c>
      <c r="E292" s="113" t="s">
        <v>692</v>
      </c>
      <c r="F292" s="120" t="e">
        <f>IF(ISNUMBER(U292),U292,VLOOKUP(CONCATENATE($B292,"_",$C292,"_",F$2,"_",$D292,"_",$E292),Database!$F$2:$G$65536,2,))</f>
        <v>#REF!</v>
      </c>
      <c r="G292" s="120" t="e">
        <f>IF(ISNUMBER(V292),V292,VLOOKUP(CONCATENATE($B292,"_",$C292,"_",G$2,"_",$D292,"_",$E292),Database!$F$2:$G$65536,2,))</f>
        <v>#REF!</v>
      </c>
      <c r="H292" s="120" t="e">
        <f>IF(ISNUMBER(W292),W292,VLOOKUP(CONCATENATE($B292,"_",$C292,"_",H$2,"_",$D292,"_",$E292),Database!$F$2:$G$65536,2,))</f>
        <v>#REF!</v>
      </c>
      <c r="I292" s="120" t="e">
        <f>IF(ISNUMBER(X292),X292,VLOOKUP(CONCATENATE($B292,"_",$C292,"_",I$2,"_",$D292,"_",$E292),Database!$F$2:$G$65536,2,))</f>
        <v>#REF!</v>
      </c>
      <c r="J292" s="120" t="e">
        <f>VLOOKUP(CONCATENATE($B292,"_",$C292,"_",J$2,"_",$D292,"_",$E292),Database!$F$2:$G$65536,2,)</f>
        <v>#REF!</v>
      </c>
      <c r="K292" s="118" t="e">
        <f>VLOOKUP(CONCATENATE($B292,"_",$C292,"_",K$2,"_",$D292,"_",$E292),SentData!$F$2:$G$65536,2,)</f>
        <v>#REF!</v>
      </c>
      <c r="L292" s="118" t="e">
        <f>VLOOKUP(CONCATENATE($B292,"_",$C292,"_",L$2,"_",$D292,"_",$E292),SentData!$F$2:$G$65536,2,)</f>
        <v>#REF!</v>
      </c>
      <c r="M292" s="114"/>
      <c r="N292" s="115" t="str">
        <f t="shared" si="73"/>
        <v>!!</v>
      </c>
      <c r="O292" s="115" t="str">
        <f t="shared" si="74"/>
        <v>!!</v>
      </c>
      <c r="P292" s="115" t="str">
        <f t="shared" si="75"/>
        <v>!!</v>
      </c>
      <c r="Q292" s="115" t="str">
        <f t="shared" si="76"/>
        <v>!!</v>
      </c>
      <c r="R292" s="115" t="str">
        <f t="shared" si="77"/>
        <v>!!</v>
      </c>
      <c r="S292" s="115" t="str">
        <f t="shared" si="78"/>
        <v>!!</v>
      </c>
      <c r="T292" s="114"/>
    </row>
    <row r="293" spans="1:24" ht="12.5" x14ac:dyDescent="0.25">
      <c r="A293" s="153" t="s">
        <v>707</v>
      </c>
      <c r="B293" s="153" t="e">
        <f>#REF!</f>
        <v>#REF!</v>
      </c>
      <c r="C293" s="153" t="s">
        <v>704</v>
      </c>
      <c r="D293" s="153" t="s">
        <v>131</v>
      </c>
      <c r="E293" s="154" t="s">
        <v>692</v>
      </c>
      <c r="F293" s="155" t="e">
        <f>IF(ISNUMBER(U293),U293,VLOOKUP(CONCATENATE($B293,"_",$C293,"_",F$2,"_","1000 NAC","_",$E293),Database!$F$2:$G$65536,2,)/VLOOKUP(CONCATENATE($B293,"_",$C293,"_",F$2,"_",$D293,"_",$E293),Database!$F$2:$G$65536,2,))</f>
        <v>#REF!</v>
      </c>
      <c r="G293" s="155" t="e">
        <f>IF(ISNUMBER(V293),V293,VLOOKUP(CONCATENATE($B293,"_",$C293,"_",G$2,"_","1000 NAC","_",$E293),Database!$F$2:$G$65536,2,)/VLOOKUP(CONCATENATE($B293,"_",$C293,"_",G$2,"_",$D293,"_",$E293),Database!$F$2:$G$65536,2,))</f>
        <v>#REF!</v>
      </c>
      <c r="H293" s="155" t="e">
        <f>IF(ISNUMBER(W293),W293,VLOOKUP(CONCATENATE($B293,"_",$C293,"_",H$2,"_","1000 NAC","_",$E293),Database!$F$2:$G$65536,2,)/VLOOKUP(CONCATENATE($B293,"_",$C293,"_",H$2,"_",$D293,"_",$E293),Database!$F$2:$G$65536,2,))</f>
        <v>#REF!</v>
      </c>
      <c r="I293" s="155" t="e">
        <f>IF(ISNUMBER(X293),X293,VLOOKUP(CONCATENATE($B293,"_",$C293,"_",I$2,"_","1000 NAC","_",$E293),Database!$F$2:$G$65536,2,)/VLOOKUP(CONCATENATE($B293,"_",$C293,"_",I$2,"_",$D293,"_",$E293),Database!$F$2:$G$65536,2,))</f>
        <v>#REF!</v>
      </c>
      <c r="J293" s="155" t="e">
        <f>VLOOKUP(CONCATENATE($B293,"_",$C293,"_",J$2,"_","1000 NAC","_",$E293),Database!$F$2:$G$65536,2,)/VLOOKUP(CONCATENATE($B293,"_",$C293,"_",J$2,"_",$D293,"_",$E293),Database!$F$2:$G$65536,2,)</f>
        <v>#REF!</v>
      </c>
      <c r="K293" s="156" t="e">
        <f>VLOOKUP(CONCATENATE($B293,"_",$C293,"_",K$2,"_","1000 NAC","_",$E293),SentData!$F$2:$G$65536,2,)/VLOOKUP(CONCATENATE($B293,"_",$C293,"_",K$2,"_",$D293,"_",$E293),SentData!$F$2:$G$65536,2,)</f>
        <v>#REF!</v>
      </c>
      <c r="L293" s="156" t="e">
        <f>VLOOKUP(CONCATENATE($B293,"_",$C293,"_",L$2,"_","1000 NAC","_",$E293),SentData!$F$2:$G$65536,2,)/VLOOKUP(CONCATENATE($B293,"_",$C293,"_",L$2,"_",$D293,"_",$E293),SentData!$F$2:$G$65536,2,)</f>
        <v>#REF!</v>
      </c>
      <c r="M293" s="157"/>
      <c r="N293" s="158" t="str">
        <f t="shared" si="73"/>
        <v>!!</v>
      </c>
      <c r="O293" s="158" t="str">
        <f t="shared" si="74"/>
        <v>!!</v>
      </c>
      <c r="P293" s="158" t="str">
        <f t="shared" si="75"/>
        <v>!!</v>
      </c>
      <c r="Q293" s="158" t="str">
        <f t="shared" si="76"/>
        <v>!!</v>
      </c>
      <c r="R293" s="158" t="str">
        <f t="shared" si="77"/>
        <v>!!</v>
      </c>
      <c r="S293" s="158" t="str">
        <f t="shared" si="78"/>
        <v>!!</v>
      </c>
      <c r="T293" s="157"/>
      <c r="U293" s="161" t="str">
        <f>IF(ISNUMBER(U291),IF(ISNUMBER(U292),U292/U291,F292/U291),IF(ISNUMBER(U292),U292/F291,""))</f>
        <v/>
      </c>
      <c r="V293" s="161" t="str">
        <f>IF(ISNUMBER(V291),IF(ISNUMBER(V292),V292/V291,G292/V291),IF(ISNUMBER(V292),V292/G291,""))</f>
        <v/>
      </c>
      <c r="W293" s="161" t="str">
        <f>IF(ISNUMBER(W291),IF(ISNUMBER(W292),W292/W291,H292/W291),IF(ISNUMBER(W292),W292/H291,""))</f>
        <v/>
      </c>
      <c r="X293" s="161" t="str">
        <f>IF(ISNUMBER(X291),IF(ISNUMBER(X292),X292/X291,I292/X291),IF(ISNUMBER(X292),X292/I291,""))</f>
        <v/>
      </c>
    </row>
    <row r="294" spans="1:24" x14ac:dyDescent="0.2">
      <c r="A294" s="112" t="s">
        <v>703</v>
      </c>
      <c r="B294" s="112" t="e">
        <f>#REF!</f>
        <v>#REF!</v>
      </c>
      <c r="C294" s="112" t="s">
        <v>708</v>
      </c>
      <c r="D294" s="112" t="s">
        <v>131</v>
      </c>
      <c r="E294" s="113" t="s">
        <v>692</v>
      </c>
      <c r="F294" s="120" t="e">
        <f>IF(ISNUMBER(U294),U294,VLOOKUP(CONCATENATE($B294,"_",$C294,"_",F$2,"_",$D294,"_",$E294),Database!$F$2:$G$65536,2,))</f>
        <v>#REF!</v>
      </c>
      <c r="G294" s="120" t="e">
        <f>IF(ISNUMBER(V294),V294,VLOOKUP(CONCATENATE($B294,"_",$C294,"_",G$2,"_",$D294,"_",$E294),Database!$F$2:$G$65536,2,))</f>
        <v>#REF!</v>
      </c>
      <c r="H294" s="120" t="e">
        <f>IF(ISNUMBER(W294),W294,VLOOKUP(CONCATENATE($B294,"_",$C294,"_",H$2,"_",$D294,"_",$E294),Database!$F$2:$G$65536,2,))</f>
        <v>#REF!</v>
      </c>
      <c r="I294" s="120" t="e">
        <f>IF(ISNUMBER(X294),X294,VLOOKUP(CONCATENATE($B294,"_",$C294,"_",I$2,"_",$D294,"_",$E294),Database!$F$2:$G$65536,2,))</f>
        <v>#REF!</v>
      </c>
      <c r="J294" s="120" t="e">
        <f>VLOOKUP(CONCATENATE($B294,"_",$C294,"_",J$2,"_",$D294,"_",$E294),Database!$F$2:$G$65536,2,)</f>
        <v>#REF!</v>
      </c>
      <c r="K294" s="118" t="e">
        <f>VLOOKUP(CONCATENATE($B294,"_",$C294,"_",K$2,"_",$D294,"_",$E294),SentData!$F$2:$G$65536,2,)</f>
        <v>#REF!</v>
      </c>
      <c r="L294" s="118" t="e">
        <f>VLOOKUP(CONCATENATE($B294,"_",$C294,"_",L$2,"_",$D294,"_",$E294),SentData!$F$2:$G$65536,2,)</f>
        <v>#REF!</v>
      </c>
      <c r="M294" s="114"/>
      <c r="N294" s="115" t="str">
        <f t="shared" si="73"/>
        <v>!!</v>
      </c>
      <c r="O294" s="115" t="str">
        <f t="shared" si="74"/>
        <v>!!</v>
      </c>
      <c r="P294" s="115" t="str">
        <f t="shared" si="75"/>
        <v>!!</v>
      </c>
      <c r="Q294" s="115" t="str">
        <f t="shared" si="76"/>
        <v>!!</v>
      </c>
      <c r="R294" s="115" t="str">
        <f t="shared" si="77"/>
        <v>!!</v>
      </c>
      <c r="S294" s="115" t="str">
        <f t="shared" si="78"/>
        <v>!!</v>
      </c>
      <c r="T294" s="114"/>
    </row>
    <row r="295" spans="1:24" x14ac:dyDescent="0.2">
      <c r="A295" s="112" t="s">
        <v>705</v>
      </c>
      <c r="B295" s="112" t="e">
        <f>#REF!</f>
        <v>#REF!</v>
      </c>
      <c r="C295" s="112" t="s">
        <v>708</v>
      </c>
      <c r="D295" s="112" t="s">
        <v>706</v>
      </c>
      <c r="E295" s="113" t="s">
        <v>692</v>
      </c>
      <c r="F295" s="120" t="e">
        <f>IF(ISNUMBER(U295),U295,VLOOKUP(CONCATENATE($B295,"_",$C295,"_",F$2,"_",$D295,"_",$E295),Database!$F$2:$G$65536,2,))</f>
        <v>#REF!</v>
      </c>
      <c r="G295" s="120" t="e">
        <f>IF(ISNUMBER(V295),V295,VLOOKUP(CONCATENATE($B295,"_",$C295,"_",G$2,"_",$D295,"_",$E295),Database!$F$2:$G$65536,2,))</f>
        <v>#REF!</v>
      </c>
      <c r="H295" s="120" t="e">
        <f>IF(ISNUMBER(W295),W295,VLOOKUP(CONCATENATE($B295,"_",$C295,"_",H$2,"_",$D295,"_",$E295),Database!$F$2:$G$65536,2,))</f>
        <v>#REF!</v>
      </c>
      <c r="I295" s="120" t="e">
        <f>IF(ISNUMBER(X295),X295,VLOOKUP(CONCATENATE($B295,"_",$C295,"_",I$2,"_",$D295,"_",$E295),Database!$F$2:$G$65536,2,))</f>
        <v>#REF!</v>
      </c>
      <c r="J295" s="120" t="e">
        <f>VLOOKUP(CONCATENATE($B295,"_",$C295,"_",J$2,"_",$D295,"_",$E295),Database!$F$2:$G$65536,2,)</f>
        <v>#REF!</v>
      </c>
      <c r="K295" s="118" t="e">
        <f>VLOOKUP(CONCATENATE($B295,"_",$C295,"_",K$2,"_",$D295,"_",$E295),SentData!$F$2:$G$65536,2,)</f>
        <v>#REF!</v>
      </c>
      <c r="L295" s="118" t="e">
        <f>VLOOKUP(CONCATENATE($B295,"_",$C295,"_",L$2,"_",$D295,"_",$E295),SentData!$F$2:$G$65536,2,)</f>
        <v>#REF!</v>
      </c>
      <c r="M295" s="114"/>
      <c r="N295" s="115" t="str">
        <f t="shared" si="73"/>
        <v>!!</v>
      </c>
      <c r="O295" s="115" t="str">
        <f t="shared" si="74"/>
        <v>!!</v>
      </c>
      <c r="P295" s="115" t="str">
        <f t="shared" si="75"/>
        <v>!!</v>
      </c>
      <c r="Q295" s="115" t="str">
        <f t="shared" si="76"/>
        <v>!!</v>
      </c>
      <c r="R295" s="115" t="str">
        <f t="shared" si="77"/>
        <v>!!</v>
      </c>
      <c r="S295" s="115" t="str">
        <f t="shared" si="78"/>
        <v>!!</v>
      </c>
      <c r="T295" s="114"/>
    </row>
    <row r="296" spans="1:24" ht="12.5" x14ac:dyDescent="0.25">
      <c r="A296" s="153" t="s">
        <v>707</v>
      </c>
      <c r="B296" s="153" t="e">
        <f>#REF!</f>
        <v>#REF!</v>
      </c>
      <c r="C296" s="153" t="s">
        <v>708</v>
      </c>
      <c r="D296" s="153" t="s">
        <v>131</v>
      </c>
      <c r="E296" s="154" t="s">
        <v>692</v>
      </c>
      <c r="F296" s="155" t="e">
        <f>IF(ISNUMBER(U296),U296,VLOOKUP(CONCATENATE($B296,"_",$C296,"_",F$2,"_","1000 NAC","_",$E296),Database!$F$2:$G$65536,2,)/VLOOKUP(CONCATENATE($B296,"_",$C296,"_",F$2,"_",$D296,"_",$E296),Database!$F$2:$G$65536,2,))</f>
        <v>#REF!</v>
      </c>
      <c r="G296" s="155" t="e">
        <f>IF(ISNUMBER(V296),V296,VLOOKUP(CONCATENATE($B296,"_",$C296,"_",G$2,"_","1000 NAC","_",$E296),Database!$F$2:$G$65536,2,)/VLOOKUP(CONCATENATE($B296,"_",$C296,"_",G$2,"_",$D296,"_",$E296),Database!$F$2:$G$65536,2,))</f>
        <v>#REF!</v>
      </c>
      <c r="H296" s="155" t="e">
        <f>IF(ISNUMBER(W296),W296,VLOOKUP(CONCATENATE($B296,"_",$C296,"_",H$2,"_","1000 NAC","_",$E296),Database!$F$2:$G$65536,2,)/VLOOKUP(CONCATENATE($B296,"_",$C296,"_",H$2,"_",$D296,"_",$E296),Database!$F$2:$G$65536,2,))</f>
        <v>#REF!</v>
      </c>
      <c r="I296" s="155" t="e">
        <f>IF(ISNUMBER(X296),X296,VLOOKUP(CONCATENATE($B296,"_",$C296,"_",I$2,"_","1000 NAC","_",$E296),Database!$F$2:$G$65536,2,)/VLOOKUP(CONCATENATE($B296,"_",$C296,"_",I$2,"_",$D296,"_",$E296),Database!$F$2:$G$65536,2,))</f>
        <v>#REF!</v>
      </c>
      <c r="J296" s="155" t="e">
        <f>VLOOKUP(CONCATENATE($B296,"_",$C296,"_",J$2,"_","1000 NAC","_",$E296),Database!$F$2:$G$65536,2,)/VLOOKUP(CONCATENATE($B296,"_",$C296,"_",J$2,"_",$D296,"_",$E296),Database!$F$2:$G$65536,2,)</f>
        <v>#REF!</v>
      </c>
      <c r="K296" s="156" t="e">
        <f>VLOOKUP(CONCATENATE($B296,"_",$C296,"_",K$2,"_","1000 NAC","_",$E296),SentData!$F$2:$G$65536,2,)/VLOOKUP(CONCATENATE($B296,"_",$C296,"_",K$2,"_",$D296,"_",$E296),SentData!$F$2:$G$65536,2,)</f>
        <v>#REF!</v>
      </c>
      <c r="L296" s="156" t="e">
        <f>VLOOKUP(CONCATENATE($B296,"_",$C296,"_",L$2,"_","1000 NAC","_",$E296),SentData!$F$2:$G$65536,2,)/VLOOKUP(CONCATENATE($B296,"_",$C296,"_",L$2,"_",$D296,"_",$E296),SentData!$F$2:$G$65536,2,)</f>
        <v>#REF!</v>
      </c>
      <c r="M296" s="157"/>
      <c r="N296" s="158" t="str">
        <f t="shared" si="73"/>
        <v>!!</v>
      </c>
      <c r="O296" s="158" t="str">
        <f t="shared" si="74"/>
        <v>!!</v>
      </c>
      <c r="P296" s="158" t="str">
        <f t="shared" si="75"/>
        <v>!!</v>
      </c>
      <c r="Q296" s="158" t="str">
        <f t="shared" si="76"/>
        <v>!!</v>
      </c>
      <c r="R296" s="158" t="str">
        <f t="shared" si="77"/>
        <v>!!</v>
      </c>
      <c r="S296" s="158" t="str">
        <f t="shared" si="78"/>
        <v>!!</v>
      </c>
      <c r="T296" s="157"/>
      <c r="U296" s="161" t="str">
        <f>IF(ISNUMBER(U294),IF(ISNUMBER(U295),U295/U294,F295/U294),IF(ISNUMBER(U295),U295/F294,""))</f>
        <v/>
      </c>
      <c r="V296" s="161" t="str">
        <f>IF(ISNUMBER(V294),IF(ISNUMBER(V295),V295/V294,G295/V294),IF(ISNUMBER(V295),V295/G294,""))</f>
        <v/>
      </c>
      <c r="W296" s="161" t="str">
        <f>IF(ISNUMBER(W294),IF(ISNUMBER(W295),W295/W294,H295/W294),IF(ISNUMBER(W295),W295/H294,""))</f>
        <v/>
      </c>
      <c r="X296" s="161" t="str">
        <f>IF(ISNUMBER(X294),IF(ISNUMBER(X295),X295/X294,I295/X294),IF(ISNUMBER(X295),X295/I294,""))</f>
        <v/>
      </c>
    </row>
    <row r="297" spans="1:24" x14ac:dyDescent="0.2">
      <c r="A297" s="112" t="s">
        <v>703</v>
      </c>
      <c r="B297" s="112" t="e">
        <f>#REF!</f>
        <v>#REF!</v>
      </c>
      <c r="C297" s="112" t="s">
        <v>704</v>
      </c>
      <c r="D297" s="112" t="s">
        <v>131</v>
      </c>
      <c r="E297" s="113" t="s">
        <v>693</v>
      </c>
      <c r="F297" s="120" t="e">
        <f>IF(ISNUMBER(U297),U297,VLOOKUP(CONCATENATE($B297,"_",$C297,"_",F$2,"_",$D297,"_",$E297),Database!$F$2:$G$65536,2,))</f>
        <v>#REF!</v>
      </c>
      <c r="G297" s="120" t="e">
        <f>IF(ISNUMBER(V297),V297,VLOOKUP(CONCATENATE($B297,"_",$C297,"_",G$2,"_",$D297,"_",$E297),Database!$F$2:$G$65536,2,))</f>
        <v>#REF!</v>
      </c>
      <c r="H297" s="120" t="e">
        <f>IF(ISNUMBER(W297),W297,VLOOKUP(CONCATENATE($B297,"_",$C297,"_",H$2,"_",$D297,"_",$E297),Database!$F$2:$G$65536,2,))</f>
        <v>#REF!</v>
      </c>
      <c r="I297" s="120" t="e">
        <f>IF(ISNUMBER(X297),X297,VLOOKUP(CONCATENATE($B297,"_",$C297,"_",I$2,"_",$D297,"_",$E297),Database!$F$2:$G$65536,2,))</f>
        <v>#REF!</v>
      </c>
      <c r="J297" s="120" t="e">
        <f>VLOOKUP(CONCATENATE($B297,"_",$C297,"_",J$2,"_",$D297,"_",$E297),Database!$F$2:$G$65536,2,)</f>
        <v>#REF!</v>
      </c>
      <c r="K297" s="118" t="e">
        <f>VLOOKUP(CONCATENATE($B297,"_",$C297,"_",K$2,"_",$D297,"_",$E297),SentData!$F$2:$G$65536,2,)</f>
        <v>#REF!</v>
      </c>
      <c r="L297" s="118" t="e">
        <f>VLOOKUP(CONCATENATE($B297,"_",$C297,"_",L$2,"_",$D297,"_",$E297),SentData!$F$2:$G$65536,2,)</f>
        <v>#REF!</v>
      </c>
      <c r="M297" s="114"/>
      <c r="N297" s="115" t="str">
        <f t="shared" si="73"/>
        <v>!!</v>
      </c>
      <c r="O297" s="115" t="str">
        <f t="shared" si="74"/>
        <v>!!</v>
      </c>
      <c r="P297" s="115" t="str">
        <f t="shared" si="75"/>
        <v>!!</v>
      </c>
      <c r="Q297" s="115" t="str">
        <f t="shared" si="76"/>
        <v>!!</v>
      </c>
      <c r="R297" s="115" t="str">
        <f t="shared" si="77"/>
        <v>!!</v>
      </c>
      <c r="S297" s="115" t="str">
        <f t="shared" si="78"/>
        <v>!!</v>
      </c>
      <c r="T297" s="114"/>
    </row>
    <row r="298" spans="1:24" x14ac:dyDescent="0.2">
      <c r="A298" s="112" t="s">
        <v>705</v>
      </c>
      <c r="B298" s="112" t="e">
        <f>#REF!</f>
        <v>#REF!</v>
      </c>
      <c r="C298" s="112" t="s">
        <v>704</v>
      </c>
      <c r="D298" s="112" t="s">
        <v>706</v>
      </c>
      <c r="E298" s="113" t="s">
        <v>693</v>
      </c>
      <c r="F298" s="120" t="e">
        <f>IF(ISNUMBER(U298),U298,VLOOKUP(CONCATENATE($B298,"_",$C298,"_",F$2,"_",$D298,"_",$E298),Database!$F$2:$G$65536,2,))</f>
        <v>#REF!</v>
      </c>
      <c r="G298" s="120" t="e">
        <f>IF(ISNUMBER(V298),V298,VLOOKUP(CONCATENATE($B298,"_",$C298,"_",G$2,"_",$D298,"_",$E298),Database!$F$2:$G$65536,2,))</f>
        <v>#REF!</v>
      </c>
      <c r="H298" s="120" t="e">
        <f>IF(ISNUMBER(W298),W298,VLOOKUP(CONCATENATE($B298,"_",$C298,"_",H$2,"_",$D298,"_",$E298),Database!$F$2:$G$65536,2,))</f>
        <v>#REF!</v>
      </c>
      <c r="I298" s="120" t="e">
        <f>IF(ISNUMBER(X298),X298,VLOOKUP(CONCATENATE($B298,"_",$C298,"_",I$2,"_",$D298,"_",$E298),Database!$F$2:$G$65536,2,))</f>
        <v>#REF!</v>
      </c>
      <c r="J298" s="120" t="e">
        <f>VLOOKUP(CONCATENATE($B298,"_",$C298,"_",J$2,"_",$D298,"_",$E298),Database!$F$2:$G$65536,2,)</f>
        <v>#REF!</v>
      </c>
      <c r="K298" s="118" t="e">
        <f>VLOOKUP(CONCATENATE($B298,"_",$C298,"_",K$2,"_",$D298,"_",$E298),SentData!$F$2:$G$65536,2,)</f>
        <v>#REF!</v>
      </c>
      <c r="L298" s="118" t="e">
        <f>VLOOKUP(CONCATENATE($B298,"_",$C298,"_",L$2,"_",$D298,"_",$E298),SentData!$F$2:$G$65536,2,)</f>
        <v>#REF!</v>
      </c>
      <c r="M298" s="114"/>
      <c r="N298" s="115" t="str">
        <f t="shared" si="73"/>
        <v>!!</v>
      </c>
      <c r="O298" s="115" t="str">
        <f t="shared" si="74"/>
        <v>!!</v>
      </c>
      <c r="P298" s="115" t="str">
        <f t="shared" si="75"/>
        <v>!!</v>
      </c>
      <c r="Q298" s="115" t="str">
        <f t="shared" si="76"/>
        <v>!!</v>
      </c>
      <c r="R298" s="115" t="str">
        <f t="shared" si="77"/>
        <v>!!</v>
      </c>
      <c r="S298" s="115" t="str">
        <f t="shared" si="78"/>
        <v>!!</v>
      </c>
      <c r="T298" s="114"/>
    </row>
    <row r="299" spans="1:24" ht="12.5" x14ac:dyDescent="0.25">
      <c r="A299" s="153" t="s">
        <v>707</v>
      </c>
      <c r="B299" s="153" t="e">
        <f>#REF!</f>
        <v>#REF!</v>
      </c>
      <c r="C299" s="153" t="s">
        <v>704</v>
      </c>
      <c r="D299" s="153" t="s">
        <v>131</v>
      </c>
      <c r="E299" s="154" t="s">
        <v>693</v>
      </c>
      <c r="F299" s="155" t="e">
        <f>IF(ISNUMBER(U299),U299,VLOOKUP(CONCATENATE($B299,"_",$C299,"_",F$2,"_","1000 NAC","_",$E299),Database!$F$2:$G$65536,2,)/VLOOKUP(CONCATENATE($B299,"_",$C299,"_",F$2,"_",$D299,"_",$E299),Database!$F$2:$G$65536,2,))</f>
        <v>#REF!</v>
      </c>
      <c r="G299" s="155" t="e">
        <f>IF(ISNUMBER(V299),V299,VLOOKUP(CONCATENATE($B299,"_",$C299,"_",G$2,"_","1000 NAC","_",$E299),Database!$F$2:$G$65536,2,)/VLOOKUP(CONCATENATE($B299,"_",$C299,"_",G$2,"_",$D299,"_",$E299),Database!$F$2:$G$65536,2,))</f>
        <v>#REF!</v>
      </c>
      <c r="H299" s="155" t="e">
        <f>IF(ISNUMBER(W299),W299,VLOOKUP(CONCATENATE($B299,"_",$C299,"_",H$2,"_","1000 NAC","_",$E299),Database!$F$2:$G$65536,2,)/VLOOKUP(CONCATENATE($B299,"_",$C299,"_",H$2,"_",$D299,"_",$E299),Database!$F$2:$G$65536,2,))</f>
        <v>#REF!</v>
      </c>
      <c r="I299" s="155" t="e">
        <f>IF(ISNUMBER(X299),X299,VLOOKUP(CONCATENATE($B299,"_",$C299,"_",I$2,"_","1000 NAC","_",$E299),Database!$F$2:$G$65536,2,)/VLOOKUP(CONCATENATE($B299,"_",$C299,"_",I$2,"_",$D299,"_",$E299),Database!$F$2:$G$65536,2,))</f>
        <v>#REF!</v>
      </c>
      <c r="J299" s="155" t="e">
        <f>VLOOKUP(CONCATENATE($B299,"_",$C299,"_",J$2,"_","1000 NAC","_",$E299),Database!$F$2:$G$65536,2,)/VLOOKUP(CONCATENATE($B299,"_",$C299,"_",J$2,"_",$D299,"_",$E299),Database!$F$2:$G$65536,2,)</f>
        <v>#REF!</v>
      </c>
      <c r="K299" s="156" t="e">
        <f>VLOOKUP(CONCATENATE($B299,"_",$C299,"_",K$2,"_","1000 NAC","_",$E299),SentData!$F$2:$G$65536,2,)/VLOOKUP(CONCATENATE($B299,"_",$C299,"_",K$2,"_",$D299,"_",$E299),SentData!$F$2:$G$65536,2,)</f>
        <v>#REF!</v>
      </c>
      <c r="L299" s="156" t="e">
        <f>VLOOKUP(CONCATENATE($B299,"_",$C299,"_",L$2,"_","1000 NAC","_",$E299),SentData!$F$2:$G$65536,2,)/VLOOKUP(CONCATENATE($B299,"_",$C299,"_",L$2,"_",$D299,"_",$E299),SentData!$F$2:$G$65536,2,)</f>
        <v>#REF!</v>
      </c>
      <c r="M299" s="157"/>
      <c r="N299" s="158" t="str">
        <f t="shared" si="73"/>
        <v>!!</v>
      </c>
      <c r="O299" s="158" t="str">
        <f t="shared" si="74"/>
        <v>!!</v>
      </c>
      <c r="P299" s="158" t="str">
        <f t="shared" si="75"/>
        <v>!!</v>
      </c>
      <c r="Q299" s="158" t="str">
        <f t="shared" si="76"/>
        <v>!!</v>
      </c>
      <c r="R299" s="158" t="str">
        <f t="shared" si="77"/>
        <v>!!</v>
      </c>
      <c r="S299" s="158" t="str">
        <f t="shared" si="78"/>
        <v>!!</v>
      </c>
      <c r="T299" s="157"/>
      <c r="U299" s="161" t="str">
        <f>IF(ISNUMBER(U297),IF(ISNUMBER(U298),U298/U297,F298/U297),IF(ISNUMBER(U298),U298/F297,""))</f>
        <v/>
      </c>
      <c r="V299" s="161" t="str">
        <f>IF(ISNUMBER(V297),IF(ISNUMBER(V298),V298/V297,G298/V297),IF(ISNUMBER(V298),V298/G297,""))</f>
        <v/>
      </c>
      <c r="W299" s="161" t="str">
        <f>IF(ISNUMBER(W297),IF(ISNUMBER(W298),W298/W297,H298/W297),IF(ISNUMBER(W298),W298/H297,""))</f>
        <v/>
      </c>
      <c r="X299" s="161" t="str">
        <f>IF(ISNUMBER(X297),IF(ISNUMBER(X298),X298/X297,I298/X297),IF(ISNUMBER(X298),X298/I297,""))</f>
        <v/>
      </c>
    </row>
    <row r="300" spans="1:24" x14ac:dyDescent="0.2">
      <c r="A300" s="112" t="s">
        <v>703</v>
      </c>
      <c r="B300" s="112" t="e">
        <f>#REF!</f>
        <v>#REF!</v>
      </c>
      <c r="C300" s="112" t="s">
        <v>708</v>
      </c>
      <c r="D300" s="112" t="s">
        <v>131</v>
      </c>
      <c r="E300" s="113" t="s">
        <v>693</v>
      </c>
      <c r="F300" s="120" t="e">
        <f>IF(ISNUMBER(U300),U300,VLOOKUP(CONCATENATE($B300,"_",$C300,"_",F$2,"_",$D300,"_",$E300),Database!$F$2:$G$65536,2,))</f>
        <v>#REF!</v>
      </c>
      <c r="G300" s="120" t="e">
        <f>IF(ISNUMBER(V300),V300,VLOOKUP(CONCATENATE($B300,"_",$C300,"_",G$2,"_",$D300,"_",$E300),Database!$F$2:$G$65536,2,))</f>
        <v>#REF!</v>
      </c>
      <c r="H300" s="120" t="e">
        <f>IF(ISNUMBER(W300),W300,VLOOKUP(CONCATENATE($B300,"_",$C300,"_",H$2,"_",$D300,"_",$E300),Database!$F$2:$G$65536,2,))</f>
        <v>#REF!</v>
      </c>
      <c r="I300" s="120" t="e">
        <f>IF(ISNUMBER(X300),X300,VLOOKUP(CONCATENATE($B300,"_",$C300,"_",I$2,"_",$D300,"_",$E300),Database!$F$2:$G$65536,2,))</f>
        <v>#REF!</v>
      </c>
      <c r="J300" s="120" t="e">
        <f>VLOOKUP(CONCATENATE($B300,"_",$C300,"_",J$2,"_",$D300,"_",$E300),Database!$F$2:$G$65536,2,)</f>
        <v>#REF!</v>
      </c>
      <c r="K300" s="118" t="e">
        <f>VLOOKUP(CONCATENATE($B300,"_",$C300,"_",K$2,"_",$D300,"_",$E300),SentData!$F$2:$G$65536,2,)</f>
        <v>#REF!</v>
      </c>
      <c r="L300" s="118" t="e">
        <f>VLOOKUP(CONCATENATE($B300,"_",$C300,"_",L$2,"_",$D300,"_",$E300),SentData!$F$2:$G$65536,2,)</f>
        <v>#REF!</v>
      </c>
      <c r="M300" s="114"/>
      <c r="N300" s="115" t="str">
        <f t="shared" si="73"/>
        <v>!!</v>
      </c>
      <c r="O300" s="115" t="str">
        <f t="shared" si="74"/>
        <v>!!</v>
      </c>
      <c r="P300" s="115" t="str">
        <f t="shared" si="75"/>
        <v>!!</v>
      </c>
      <c r="Q300" s="115" t="str">
        <f t="shared" si="76"/>
        <v>!!</v>
      </c>
      <c r="R300" s="115" t="str">
        <f t="shared" si="77"/>
        <v>!!</v>
      </c>
      <c r="S300" s="115" t="str">
        <f t="shared" si="78"/>
        <v>!!</v>
      </c>
      <c r="T300" s="114"/>
    </row>
    <row r="301" spans="1:24" x14ac:dyDescent="0.2">
      <c r="A301" s="112" t="s">
        <v>705</v>
      </c>
      <c r="B301" s="112" t="e">
        <f>#REF!</f>
        <v>#REF!</v>
      </c>
      <c r="C301" s="112" t="s">
        <v>708</v>
      </c>
      <c r="D301" s="112" t="s">
        <v>706</v>
      </c>
      <c r="E301" s="113" t="s">
        <v>693</v>
      </c>
      <c r="F301" s="120" t="e">
        <f>IF(ISNUMBER(U301),U301,VLOOKUP(CONCATENATE($B301,"_",$C301,"_",F$2,"_",$D301,"_",$E301),Database!$F$2:$G$65536,2,))</f>
        <v>#REF!</v>
      </c>
      <c r="G301" s="120" t="e">
        <f>IF(ISNUMBER(V301),V301,VLOOKUP(CONCATENATE($B301,"_",$C301,"_",G$2,"_",$D301,"_",$E301),Database!$F$2:$G$65536,2,))</f>
        <v>#REF!</v>
      </c>
      <c r="H301" s="120" t="e">
        <f>IF(ISNUMBER(W301),W301,VLOOKUP(CONCATENATE($B301,"_",$C301,"_",H$2,"_",$D301,"_",$E301),Database!$F$2:$G$65536,2,))</f>
        <v>#REF!</v>
      </c>
      <c r="I301" s="120" t="e">
        <f>IF(ISNUMBER(X301),X301,VLOOKUP(CONCATENATE($B301,"_",$C301,"_",I$2,"_",$D301,"_",$E301),Database!$F$2:$G$65536,2,))</f>
        <v>#REF!</v>
      </c>
      <c r="J301" s="120" t="e">
        <f>VLOOKUP(CONCATENATE($B301,"_",$C301,"_",J$2,"_",$D301,"_",$E301),Database!$F$2:$G$65536,2,)</f>
        <v>#REF!</v>
      </c>
      <c r="K301" s="118" t="e">
        <f>VLOOKUP(CONCATENATE($B301,"_",$C301,"_",K$2,"_",$D301,"_",$E301),SentData!$F$2:$G$65536,2,)</f>
        <v>#REF!</v>
      </c>
      <c r="L301" s="118" t="e">
        <f>VLOOKUP(CONCATENATE($B301,"_",$C301,"_",L$2,"_",$D301,"_",$E301),SentData!$F$2:$G$65536,2,)</f>
        <v>#REF!</v>
      </c>
      <c r="M301" s="114"/>
      <c r="N301" s="115" t="str">
        <f t="shared" si="73"/>
        <v>!!</v>
      </c>
      <c r="O301" s="115" t="str">
        <f t="shared" si="74"/>
        <v>!!</v>
      </c>
      <c r="P301" s="115" t="str">
        <f t="shared" si="75"/>
        <v>!!</v>
      </c>
      <c r="Q301" s="115" t="str">
        <f t="shared" si="76"/>
        <v>!!</v>
      </c>
      <c r="R301" s="115" t="str">
        <f t="shared" si="77"/>
        <v>!!</v>
      </c>
      <c r="S301" s="115" t="str">
        <f t="shared" si="78"/>
        <v>!!</v>
      </c>
      <c r="T301" s="114"/>
    </row>
    <row r="302" spans="1:24" ht="12.5" x14ac:dyDescent="0.25">
      <c r="A302" s="153" t="s">
        <v>707</v>
      </c>
      <c r="B302" s="153" t="e">
        <f>#REF!</f>
        <v>#REF!</v>
      </c>
      <c r="C302" s="153" t="s">
        <v>708</v>
      </c>
      <c r="D302" s="153" t="s">
        <v>131</v>
      </c>
      <c r="E302" s="154" t="s">
        <v>693</v>
      </c>
      <c r="F302" s="155" t="e">
        <f>IF(ISNUMBER(U302),U302,VLOOKUP(CONCATENATE($B302,"_",$C302,"_",F$2,"_","1000 NAC","_",$E302),Database!$F$2:$G$65536,2,)/VLOOKUP(CONCATENATE($B302,"_",$C302,"_",F$2,"_",$D302,"_",$E302),Database!$F$2:$G$65536,2,))</f>
        <v>#REF!</v>
      </c>
      <c r="G302" s="155" t="e">
        <f>IF(ISNUMBER(V302),V302,VLOOKUP(CONCATENATE($B302,"_",$C302,"_",G$2,"_","1000 NAC","_",$E302),Database!$F$2:$G$65536,2,)/VLOOKUP(CONCATENATE($B302,"_",$C302,"_",G$2,"_",$D302,"_",$E302),Database!$F$2:$G$65536,2,))</f>
        <v>#REF!</v>
      </c>
      <c r="H302" s="155" t="e">
        <f>IF(ISNUMBER(W302),W302,VLOOKUP(CONCATENATE($B302,"_",$C302,"_",H$2,"_","1000 NAC","_",$E302),Database!$F$2:$G$65536,2,)/VLOOKUP(CONCATENATE($B302,"_",$C302,"_",H$2,"_",$D302,"_",$E302),Database!$F$2:$G$65536,2,))</f>
        <v>#REF!</v>
      </c>
      <c r="I302" s="155" t="e">
        <f>IF(ISNUMBER(X302),X302,VLOOKUP(CONCATENATE($B302,"_",$C302,"_",I$2,"_","1000 NAC","_",$E302),Database!$F$2:$G$65536,2,)/VLOOKUP(CONCATENATE($B302,"_",$C302,"_",I$2,"_",$D302,"_",$E302),Database!$F$2:$G$65536,2,))</f>
        <v>#REF!</v>
      </c>
      <c r="J302" s="155" t="e">
        <f>VLOOKUP(CONCATENATE($B302,"_",$C302,"_",J$2,"_","1000 NAC","_",$E302),Database!$F$2:$G$65536,2,)/VLOOKUP(CONCATENATE($B302,"_",$C302,"_",J$2,"_",$D302,"_",$E302),Database!$F$2:$G$65536,2,)</f>
        <v>#REF!</v>
      </c>
      <c r="K302" s="156" t="e">
        <f>VLOOKUP(CONCATENATE($B302,"_",$C302,"_",K$2,"_","1000 NAC","_",$E302),SentData!$F$2:$G$65536,2,)/VLOOKUP(CONCATENATE($B302,"_",$C302,"_",K$2,"_",$D302,"_",$E302),SentData!$F$2:$G$65536,2,)</f>
        <v>#REF!</v>
      </c>
      <c r="L302" s="156" t="e">
        <f>VLOOKUP(CONCATENATE($B302,"_",$C302,"_",L$2,"_","1000 NAC","_",$E302),SentData!$F$2:$G$65536,2,)/VLOOKUP(CONCATENATE($B302,"_",$C302,"_",L$2,"_",$D302,"_",$E302),SentData!$F$2:$G$65536,2,)</f>
        <v>#REF!</v>
      </c>
      <c r="M302" s="157"/>
      <c r="N302" s="158" t="str">
        <f t="shared" si="73"/>
        <v>!!</v>
      </c>
      <c r="O302" s="158" t="str">
        <f t="shared" si="74"/>
        <v>!!</v>
      </c>
      <c r="P302" s="158" t="str">
        <f t="shared" si="75"/>
        <v>!!</v>
      </c>
      <c r="Q302" s="158" t="str">
        <f t="shared" si="76"/>
        <v>!!</v>
      </c>
      <c r="R302" s="158" t="str">
        <f t="shared" si="77"/>
        <v>!!</v>
      </c>
      <c r="S302" s="158" t="str">
        <f t="shared" si="78"/>
        <v>!!</v>
      </c>
      <c r="T302" s="157"/>
      <c r="U302" s="161" t="str">
        <f>IF(ISNUMBER(U300),IF(ISNUMBER(U301),U301/U300,F301/U300),IF(ISNUMBER(U301),U301/F300,""))</f>
        <v/>
      </c>
      <c r="V302" s="161" t="str">
        <f>IF(ISNUMBER(V300),IF(ISNUMBER(V301),V301/V300,G301/V300),IF(ISNUMBER(V301),V301/G300,""))</f>
        <v/>
      </c>
      <c r="W302" s="161" t="str">
        <f>IF(ISNUMBER(W300),IF(ISNUMBER(W301),W301/W300,H301/W300),IF(ISNUMBER(W301),W301/H300,""))</f>
        <v/>
      </c>
      <c r="X302" s="161" t="str">
        <f>IF(ISNUMBER(X300),IF(ISNUMBER(X301),X301/X300,I301/X300),IF(ISNUMBER(X301),X301/I300,""))</f>
        <v/>
      </c>
    </row>
    <row r="303" spans="1:24" x14ac:dyDescent="0.2">
      <c r="A303" s="112" t="s">
        <v>703</v>
      </c>
      <c r="B303" s="112" t="e">
        <f>#REF!</f>
        <v>#REF!</v>
      </c>
      <c r="C303" s="112" t="s">
        <v>704</v>
      </c>
      <c r="D303" s="112" t="s">
        <v>131</v>
      </c>
      <c r="E303" s="113" t="s">
        <v>694</v>
      </c>
      <c r="F303" s="120" t="e">
        <f>IF(ISNUMBER(U303),U303,VLOOKUP(CONCATENATE($B303,"_",$C303,"_",F$2,"_",$D303,"_",$E303),Database!$F$2:$G$65536,2,))</f>
        <v>#REF!</v>
      </c>
      <c r="G303" s="120" t="e">
        <f>IF(ISNUMBER(V303),V303,VLOOKUP(CONCATENATE($B303,"_",$C303,"_",G$2,"_",$D303,"_",$E303),Database!$F$2:$G$65536,2,))</f>
        <v>#REF!</v>
      </c>
      <c r="H303" s="120" t="e">
        <f>IF(ISNUMBER(W303),W303,VLOOKUP(CONCATENATE($B303,"_",$C303,"_",H$2,"_",$D303,"_",$E303),Database!$F$2:$G$65536,2,))</f>
        <v>#REF!</v>
      </c>
      <c r="I303" s="120" t="e">
        <f>IF(ISNUMBER(X303),X303,VLOOKUP(CONCATENATE($B303,"_",$C303,"_",I$2,"_",$D303,"_",$E303),Database!$F$2:$G$65536,2,))</f>
        <v>#REF!</v>
      </c>
      <c r="J303" s="120" t="e">
        <f>VLOOKUP(CONCATENATE($B303,"_",$C303,"_",J$2,"_",$D303,"_",$E303),Database!$F$2:$G$65536,2,)</f>
        <v>#REF!</v>
      </c>
      <c r="K303" s="118" t="e">
        <f>VLOOKUP(CONCATENATE($B303,"_",$C303,"_",K$2,"_",$D303,"_",$E303),SentData!$F$2:$G$65536,2,)</f>
        <v>#REF!</v>
      </c>
      <c r="L303" s="118" t="e">
        <f>VLOOKUP(CONCATENATE($B303,"_",$C303,"_",L$2,"_",$D303,"_",$E303),SentData!$F$2:$G$65536,2,)</f>
        <v>#REF!</v>
      </c>
      <c r="M303" s="114"/>
      <c r="N303" s="115" t="str">
        <f t="shared" si="73"/>
        <v>!!</v>
      </c>
      <c r="O303" s="115" t="str">
        <f t="shared" si="74"/>
        <v>!!</v>
      </c>
      <c r="P303" s="115" t="str">
        <f t="shared" si="75"/>
        <v>!!</v>
      </c>
      <c r="Q303" s="115" t="str">
        <f t="shared" si="76"/>
        <v>!!</v>
      </c>
      <c r="R303" s="115" t="str">
        <f t="shared" si="77"/>
        <v>!!</v>
      </c>
      <c r="S303" s="115" t="str">
        <f t="shared" si="78"/>
        <v>!!</v>
      </c>
      <c r="T303" s="114"/>
    </row>
    <row r="304" spans="1:24" x14ac:dyDescent="0.2">
      <c r="A304" s="112" t="s">
        <v>705</v>
      </c>
      <c r="B304" s="112" t="e">
        <f>#REF!</f>
        <v>#REF!</v>
      </c>
      <c r="C304" s="112" t="s">
        <v>704</v>
      </c>
      <c r="D304" s="112" t="s">
        <v>706</v>
      </c>
      <c r="E304" s="113" t="s">
        <v>694</v>
      </c>
      <c r="F304" s="120" t="e">
        <f>IF(ISNUMBER(U304),U304,VLOOKUP(CONCATENATE($B304,"_",$C304,"_",F$2,"_",$D304,"_",$E304),Database!$F$2:$G$65536,2,))</f>
        <v>#REF!</v>
      </c>
      <c r="G304" s="120" t="e">
        <f>IF(ISNUMBER(V304),V304,VLOOKUP(CONCATENATE($B304,"_",$C304,"_",G$2,"_",$D304,"_",$E304),Database!$F$2:$G$65536,2,))</f>
        <v>#REF!</v>
      </c>
      <c r="H304" s="120" t="e">
        <f>IF(ISNUMBER(W304),W304,VLOOKUP(CONCATENATE($B304,"_",$C304,"_",H$2,"_",$D304,"_",$E304),Database!$F$2:$G$65536,2,))</f>
        <v>#REF!</v>
      </c>
      <c r="I304" s="120" t="e">
        <f>IF(ISNUMBER(X304),X304,VLOOKUP(CONCATENATE($B304,"_",$C304,"_",I$2,"_",$D304,"_",$E304),Database!$F$2:$G$65536,2,))</f>
        <v>#REF!</v>
      </c>
      <c r="J304" s="120" t="e">
        <f>VLOOKUP(CONCATENATE($B304,"_",$C304,"_",J$2,"_",$D304,"_",$E304),Database!$F$2:$G$65536,2,)</f>
        <v>#REF!</v>
      </c>
      <c r="K304" s="118" t="e">
        <f>VLOOKUP(CONCATENATE($B304,"_",$C304,"_",K$2,"_",$D304,"_",$E304),SentData!$F$2:$G$65536,2,)</f>
        <v>#REF!</v>
      </c>
      <c r="L304" s="118" t="e">
        <f>VLOOKUP(CONCATENATE($B304,"_",$C304,"_",L$2,"_",$D304,"_",$E304),SentData!$F$2:$G$65536,2,)</f>
        <v>#REF!</v>
      </c>
      <c r="M304" s="114"/>
      <c r="N304" s="115" t="str">
        <f t="shared" si="73"/>
        <v>!!</v>
      </c>
      <c r="O304" s="115" t="str">
        <f t="shared" si="74"/>
        <v>!!</v>
      </c>
      <c r="P304" s="115" t="str">
        <f t="shared" si="75"/>
        <v>!!</v>
      </c>
      <c r="Q304" s="115" t="str">
        <f t="shared" si="76"/>
        <v>!!</v>
      </c>
      <c r="R304" s="115" t="str">
        <f t="shared" si="77"/>
        <v>!!</v>
      </c>
      <c r="S304" s="115" t="str">
        <f t="shared" si="78"/>
        <v>!!</v>
      </c>
      <c r="T304" s="114"/>
    </row>
    <row r="305" spans="1:24" ht="12.5" x14ac:dyDescent="0.25">
      <c r="A305" s="153" t="s">
        <v>707</v>
      </c>
      <c r="B305" s="153" t="e">
        <f>#REF!</f>
        <v>#REF!</v>
      </c>
      <c r="C305" s="153" t="s">
        <v>704</v>
      </c>
      <c r="D305" s="153" t="s">
        <v>131</v>
      </c>
      <c r="E305" s="154" t="s">
        <v>694</v>
      </c>
      <c r="F305" s="155" t="e">
        <f>IF(ISNUMBER(U305),U305,VLOOKUP(CONCATENATE($B305,"_",$C305,"_",F$2,"_","1000 NAC","_",$E305),Database!$F$2:$G$65536,2,)/VLOOKUP(CONCATENATE($B305,"_",$C305,"_",F$2,"_",$D305,"_",$E305),Database!$F$2:$G$65536,2,))</f>
        <v>#REF!</v>
      </c>
      <c r="G305" s="155" t="e">
        <f>IF(ISNUMBER(V305),V305,VLOOKUP(CONCATENATE($B305,"_",$C305,"_",G$2,"_","1000 NAC","_",$E305),Database!$F$2:$G$65536,2,)/VLOOKUP(CONCATENATE($B305,"_",$C305,"_",G$2,"_",$D305,"_",$E305),Database!$F$2:$G$65536,2,))</f>
        <v>#REF!</v>
      </c>
      <c r="H305" s="155" t="e">
        <f>IF(ISNUMBER(W305),W305,VLOOKUP(CONCATENATE($B305,"_",$C305,"_",H$2,"_","1000 NAC","_",$E305),Database!$F$2:$G$65536,2,)/VLOOKUP(CONCATENATE($B305,"_",$C305,"_",H$2,"_",$D305,"_",$E305),Database!$F$2:$G$65536,2,))</f>
        <v>#REF!</v>
      </c>
      <c r="I305" s="155" t="e">
        <f>IF(ISNUMBER(X305),X305,VLOOKUP(CONCATENATE($B305,"_",$C305,"_",I$2,"_","1000 NAC","_",$E305),Database!$F$2:$G$65536,2,)/VLOOKUP(CONCATENATE($B305,"_",$C305,"_",I$2,"_",$D305,"_",$E305),Database!$F$2:$G$65536,2,))</f>
        <v>#REF!</v>
      </c>
      <c r="J305" s="155" t="e">
        <f>VLOOKUP(CONCATENATE($B305,"_",$C305,"_",J$2,"_","1000 NAC","_",$E305),Database!$F$2:$G$65536,2,)/VLOOKUP(CONCATENATE($B305,"_",$C305,"_",J$2,"_",$D305,"_",$E305),Database!$F$2:$G$65536,2,)</f>
        <v>#REF!</v>
      </c>
      <c r="K305" s="156" t="e">
        <f>VLOOKUP(CONCATENATE($B305,"_",$C305,"_",K$2,"_","1000 NAC","_",$E305),SentData!$F$2:$G$65536,2,)/VLOOKUP(CONCATENATE($B305,"_",$C305,"_",K$2,"_",$D305,"_",$E305),SentData!$F$2:$G$65536,2,)</f>
        <v>#REF!</v>
      </c>
      <c r="L305" s="156" t="e">
        <f>VLOOKUP(CONCATENATE($B305,"_",$C305,"_",L$2,"_","1000 NAC","_",$E305),SentData!$F$2:$G$65536,2,)/VLOOKUP(CONCATENATE($B305,"_",$C305,"_",L$2,"_",$D305,"_",$E305),SentData!$F$2:$G$65536,2,)</f>
        <v>#REF!</v>
      </c>
      <c r="M305" s="157"/>
      <c r="N305" s="158" t="str">
        <f t="shared" si="73"/>
        <v>!!</v>
      </c>
      <c r="O305" s="158" t="str">
        <f t="shared" si="74"/>
        <v>!!</v>
      </c>
      <c r="P305" s="158" t="str">
        <f t="shared" si="75"/>
        <v>!!</v>
      </c>
      <c r="Q305" s="158" t="str">
        <f t="shared" si="76"/>
        <v>!!</v>
      </c>
      <c r="R305" s="158" t="str">
        <f t="shared" si="77"/>
        <v>!!</v>
      </c>
      <c r="S305" s="158" t="str">
        <f t="shared" si="78"/>
        <v>!!</v>
      </c>
      <c r="T305" s="157"/>
      <c r="U305" s="161" t="str">
        <f>IF(ISNUMBER(U303),IF(ISNUMBER(U304),U304/U303,F304/U303),IF(ISNUMBER(U304),U304/F303,""))</f>
        <v/>
      </c>
      <c r="V305" s="161" t="str">
        <f>IF(ISNUMBER(V303),IF(ISNUMBER(V304),V304/V303,G304/V303),IF(ISNUMBER(V304),V304/G303,""))</f>
        <v/>
      </c>
      <c r="W305" s="161" t="str">
        <f>IF(ISNUMBER(W303),IF(ISNUMBER(W304),W304/W303,H304/W303),IF(ISNUMBER(W304),W304/H303,""))</f>
        <v/>
      </c>
      <c r="X305" s="161" t="str">
        <f>IF(ISNUMBER(X303),IF(ISNUMBER(X304),X304/X303,I304/X303),IF(ISNUMBER(X304),X304/I303,""))</f>
        <v/>
      </c>
    </row>
    <row r="306" spans="1:24" x14ac:dyDescent="0.2">
      <c r="A306" s="112" t="s">
        <v>703</v>
      </c>
      <c r="B306" s="112" t="e">
        <f>#REF!</f>
        <v>#REF!</v>
      </c>
      <c r="C306" s="112" t="s">
        <v>708</v>
      </c>
      <c r="D306" s="112" t="s">
        <v>131</v>
      </c>
      <c r="E306" s="113" t="s">
        <v>694</v>
      </c>
      <c r="F306" s="120" t="e">
        <f>IF(ISNUMBER(U306),U306,VLOOKUP(CONCATENATE($B306,"_",$C306,"_",F$2,"_",$D306,"_",$E306),Database!$F$2:$G$65536,2,))</f>
        <v>#REF!</v>
      </c>
      <c r="G306" s="120" t="e">
        <f>IF(ISNUMBER(V306),V306,VLOOKUP(CONCATENATE($B306,"_",$C306,"_",G$2,"_",$D306,"_",$E306),Database!$F$2:$G$65536,2,))</f>
        <v>#REF!</v>
      </c>
      <c r="H306" s="120" t="e">
        <f>IF(ISNUMBER(W306),W306,VLOOKUP(CONCATENATE($B306,"_",$C306,"_",H$2,"_",$D306,"_",$E306),Database!$F$2:$G$65536,2,))</f>
        <v>#REF!</v>
      </c>
      <c r="I306" s="120" t="e">
        <f>IF(ISNUMBER(X306),X306,VLOOKUP(CONCATENATE($B306,"_",$C306,"_",I$2,"_",$D306,"_",$E306),Database!$F$2:$G$65536,2,))</f>
        <v>#REF!</v>
      </c>
      <c r="J306" s="120" t="e">
        <f>VLOOKUP(CONCATENATE($B306,"_",$C306,"_",J$2,"_",$D306,"_",$E306),Database!$F$2:$G$65536,2,)</f>
        <v>#REF!</v>
      </c>
      <c r="K306" s="118" t="e">
        <f>VLOOKUP(CONCATENATE($B306,"_",$C306,"_",K$2,"_",$D306,"_",$E306),SentData!$F$2:$G$65536,2,)</f>
        <v>#REF!</v>
      </c>
      <c r="L306" s="118" t="e">
        <f>VLOOKUP(CONCATENATE($B306,"_",$C306,"_",L$2,"_",$D306,"_",$E306),SentData!$F$2:$G$65536,2,)</f>
        <v>#REF!</v>
      </c>
      <c r="M306" s="114"/>
      <c r="N306" s="115" t="str">
        <f t="shared" si="73"/>
        <v>!!</v>
      </c>
      <c r="O306" s="115" t="str">
        <f t="shared" si="74"/>
        <v>!!</v>
      </c>
      <c r="P306" s="115" t="str">
        <f t="shared" si="75"/>
        <v>!!</v>
      </c>
      <c r="Q306" s="115" t="str">
        <f t="shared" si="76"/>
        <v>!!</v>
      </c>
      <c r="R306" s="115" t="str">
        <f t="shared" si="77"/>
        <v>!!</v>
      </c>
      <c r="S306" s="115" t="str">
        <f t="shared" si="78"/>
        <v>!!</v>
      </c>
      <c r="T306" s="114"/>
    </row>
    <row r="307" spans="1:24" x14ac:dyDescent="0.2">
      <c r="A307" s="112" t="s">
        <v>705</v>
      </c>
      <c r="B307" s="112" t="e">
        <f>#REF!</f>
        <v>#REF!</v>
      </c>
      <c r="C307" s="112" t="s">
        <v>708</v>
      </c>
      <c r="D307" s="112" t="s">
        <v>706</v>
      </c>
      <c r="E307" s="113" t="s">
        <v>694</v>
      </c>
      <c r="F307" s="120" t="e">
        <f>IF(ISNUMBER(U307),U307,VLOOKUP(CONCATENATE($B307,"_",$C307,"_",F$2,"_",$D307,"_",$E307),Database!$F$2:$G$65536,2,))</f>
        <v>#REF!</v>
      </c>
      <c r="G307" s="120" t="e">
        <f>IF(ISNUMBER(V307),V307,VLOOKUP(CONCATENATE($B307,"_",$C307,"_",G$2,"_",$D307,"_",$E307),Database!$F$2:$G$65536,2,))</f>
        <v>#REF!</v>
      </c>
      <c r="H307" s="120" t="e">
        <f>IF(ISNUMBER(W307),W307,VLOOKUP(CONCATENATE($B307,"_",$C307,"_",H$2,"_",$D307,"_",$E307),Database!$F$2:$G$65536,2,))</f>
        <v>#REF!</v>
      </c>
      <c r="I307" s="120" t="e">
        <f>IF(ISNUMBER(X307),X307,VLOOKUP(CONCATENATE($B307,"_",$C307,"_",I$2,"_",$D307,"_",$E307),Database!$F$2:$G$65536,2,))</f>
        <v>#REF!</v>
      </c>
      <c r="J307" s="120" t="e">
        <f>VLOOKUP(CONCATENATE($B307,"_",$C307,"_",J$2,"_",$D307,"_",$E307),Database!$F$2:$G$65536,2,)</f>
        <v>#REF!</v>
      </c>
      <c r="K307" s="118" t="e">
        <f>VLOOKUP(CONCATENATE($B307,"_",$C307,"_",K$2,"_",$D307,"_",$E307),SentData!$F$2:$G$65536,2,)</f>
        <v>#REF!</v>
      </c>
      <c r="L307" s="118" t="e">
        <f>VLOOKUP(CONCATENATE($B307,"_",$C307,"_",L$2,"_",$D307,"_",$E307),SentData!$F$2:$G$65536,2,)</f>
        <v>#REF!</v>
      </c>
      <c r="M307" s="114"/>
      <c r="N307" s="115" t="str">
        <f t="shared" si="73"/>
        <v>!!</v>
      </c>
      <c r="O307" s="115" t="str">
        <f t="shared" si="74"/>
        <v>!!</v>
      </c>
      <c r="P307" s="115" t="str">
        <f t="shared" si="75"/>
        <v>!!</v>
      </c>
      <c r="Q307" s="115" t="str">
        <f t="shared" si="76"/>
        <v>!!</v>
      </c>
      <c r="R307" s="115" t="str">
        <f t="shared" si="77"/>
        <v>!!</v>
      </c>
      <c r="S307" s="115" t="str">
        <f t="shared" si="78"/>
        <v>!!</v>
      </c>
      <c r="T307" s="114"/>
    </row>
    <row r="308" spans="1:24" ht="12.5" x14ac:dyDescent="0.25">
      <c r="A308" s="153" t="s">
        <v>707</v>
      </c>
      <c r="B308" s="153" t="e">
        <f>#REF!</f>
        <v>#REF!</v>
      </c>
      <c r="C308" s="153" t="s">
        <v>708</v>
      </c>
      <c r="D308" s="153" t="s">
        <v>131</v>
      </c>
      <c r="E308" s="154" t="s">
        <v>694</v>
      </c>
      <c r="F308" s="155" t="e">
        <f>IF(ISNUMBER(U308),U308,VLOOKUP(CONCATENATE($B308,"_",$C308,"_",F$2,"_","1000 NAC","_",$E308),Database!$F$2:$G$65536,2,)/VLOOKUP(CONCATENATE($B308,"_",$C308,"_",F$2,"_",$D308,"_",$E308),Database!$F$2:$G$65536,2,))</f>
        <v>#REF!</v>
      </c>
      <c r="G308" s="155" t="e">
        <f>IF(ISNUMBER(V308),V308,VLOOKUP(CONCATENATE($B308,"_",$C308,"_",G$2,"_","1000 NAC","_",$E308),Database!$F$2:$G$65536,2,)/VLOOKUP(CONCATENATE($B308,"_",$C308,"_",G$2,"_",$D308,"_",$E308),Database!$F$2:$G$65536,2,))</f>
        <v>#REF!</v>
      </c>
      <c r="H308" s="155" t="e">
        <f>IF(ISNUMBER(W308),W308,VLOOKUP(CONCATENATE($B308,"_",$C308,"_",H$2,"_","1000 NAC","_",$E308),Database!$F$2:$G$65536,2,)/VLOOKUP(CONCATENATE($B308,"_",$C308,"_",H$2,"_",$D308,"_",$E308),Database!$F$2:$G$65536,2,))</f>
        <v>#REF!</v>
      </c>
      <c r="I308" s="155" t="e">
        <f>IF(ISNUMBER(X308),X308,VLOOKUP(CONCATENATE($B308,"_",$C308,"_",I$2,"_","1000 NAC","_",$E308),Database!$F$2:$G$65536,2,)/VLOOKUP(CONCATENATE($B308,"_",$C308,"_",I$2,"_",$D308,"_",$E308),Database!$F$2:$G$65536,2,))</f>
        <v>#REF!</v>
      </c>
      <c r="J308" s="155" t="e">
        <f>VLOOKUP(CONCATENATE($B308,"_",$C308,"_",J$2,"_","1000 NAC","_",$E308),Database!$F$2:$G$65536,2,)/VLOOKUP(CONCATENATE($B308,"_",$C308,"_",J$2,"_",$D308,"_",$E308),Database!$F$2:$G$65536,2,)</f>
        <v>#REF!</v>
      </c>
      <c r="K308" s="156" t="e">
        <f>VLOOKUP(CONCATENATE($B308,"_",$C308,"_",K$2,"_","1000 NAC","_",$E308),SentData!$F$2:$G$65536,2,)/VLOOKUP(CONCATENATE($B308,"_",$C308,"_",K$2,"_",$D308,"_",$E308),SentData!$F$2:$G$65536,2,)</f>
        <v>#REF!</v>
      </c>
      <c r="L308" s="156" t="e">
        <f>VLOOKUP(CONCATENATE($B308,"_",$C308,"_",L$2,"_","1000 NAC","_",$E308),SentData!$F$2:$G$65536,2,)/VLOOKUP(CONCATENATE($B308,"_",$C308,"_",L$2,"_",$D308,"_",$E308),SentData!$F$2:$G$65536,2,)</f>
        <v>#REF!</v>
      </c>
      <c r="M308" s="157"/>
      <c r="N308" s="158" t="str">
        <f t="shared" si="73"/>
        <v>!!</v>
      </c>
      <c r="O308" s="158" t="str">
        <f t="shared" si="74"/>
        <v>!!</v>
      </c>
      <c r="P308" s="158" t="str">
        <f t="shared" si="75"/>
        <v>!!</v>
      </c>
      <c r="Q308" s="158" t="str">
        <f t="shared" si="76"/>
        <v>!!</v>
      </c>
      <c r="R308" s="158" t="str">
        <f t="shared" si="77"/>
        <v>!!</v>
      </c>
      <c r="S308" s="158" t="str">
        <f t="shared" si="78"/>
        <v>!!</v>
      </c>
      <c r="T308" s="157"/>
      <c r="U308" s="161" t="str">
        <f>IF(ISNUMBER(U306),IF(ISNUMBER(U307),U307/U306,F307/U306),IF(ISNUMBER(U307),U307/F306,""))</f>
        <v/>
      </c>
      <c r="V308" s="161" t="str">
        <f>IF(ISNUMBER(V306),IF(ISNUMBER(V307),V307/V306,G307/V306),IF(ISNUMBER(V307),V307/G306,""))</f>
        <v/>
      </c>
      <c r="W308" s="161" t="str">
        <f>IF(ISNUMBER(W306),IF(ISNUMBER(W307),W307/W306,H307/W306),IF(ISNUMBER(W307),W307/H306,""))</f>
        <v/>
      </c>
      <c r="X308" s="161" t="str">
        <f>IF(ISNUMBER(X306),IF(ISNUMBER(X307),X307/X306,I307/X306),IF(ISNUMBER(X307),X307/I306,""))</f>
        <v/>
      </c>
    </row>
    <row r="309" spans="1:24" x14ac:dyDescent="0.2">
      <c r="A309" s="112" t="s">
        <v>703</v>
      </c>
      <c r="B309" s="112" t="e">
        <f>#REF!</f>
        <v>#REF!</v>
      </c>
      <c r="C309" s="112" t="s">
        <v>704</v>
      </c>
      <c r="D309" s="112" t="s">
        <v>131</v>
      </c>
      <c r="E309" s="113" t="s">
        <v>695</v>
      </c>
      <c r="F309" s="120" t="e">
        <f>IF(ISNUMBER(U309),U309,VLOOKUP(CONCATENATE($B309,"_",$C309,"_",F$2,"_",$D309,"_",$E309),Database!$F$2:$G$65536,2,))</f>
        <v>#REF!</v>
      </c>
      <c r="G309" s="120" t="e">
        <f>IF(ISNUMBER(V309),V309,VLOOKUP(CONCATENATE($B309,"_",$C309,"_",G$2,"_",$D309,"_",$E309),Database!$F$2:$G$65536,2,))</f>
        <v>#REF!</v>
      </c>
      <c r="H309" s="120" t="e">
        <f>IF(ISNUMBER(W309),W309,VLOOKUP(CONCATENATE($B309,"_",$C309,"_",H$2,"_",$D309,"_",$E309),Database!$F$2:$G$65536,2,))</f>
        <v>#REF!</v>
      </c>
      <c r="I309" s="120" t="e">
        <f>IF(ISNUMBER(X309),X309,VLOOKUP(CONCATENATE($B309,"_",$C309,"_",I$2,"_",$D309,"_",$E309),Database!$F$2:$G$65536,2,))</f>
        <v>#REF!</v>
      </c>
      <c r="J309" s="120" t="e">
        <f>VLOOKUP(CONCATENATE($B309,"_",$C309,"_",J$2,"_",$D309,"_",$E309),Database!$F$2:$G$65536,2,)</f>
        <v>#REF!</v>
      </c>
      <c r="K309" s="118" t="e">
        <f>VLOOKUP(CONCATENATE($B309,"_",$C309,"_",K$2,"_",$D309,"_",$E309),SentData!$F$2:$G$65536,2,)</f>
        <v>#REF!</v>
      </c>
      <c r="L309" s="118" t="e">
        <f>VLOOKUP(CONCATENATE($B309,"_",$C309,"_",L$2,"_",$D309,"_",$E309),SentData!$F$2:$G$65536,2,)</f>
        <v>#REF!</v>
      </c>
      <c r="M309" s="114"/>
      <c r="N309" s="115" t="str">
        <f t="shared" si="73"/>
        <v>!!</v>
      </c>
      <c r="O309" s="115" t="str">
        <f t="shared" si="74"/>
        <v>!!</v>
      </c>
      <c r="P309" s="115" t="str">
        <f t="shared" si="75"/>
        <v>!!</v>
      </c>
      <c r="Q309" s="115" t="str">
        <f t="shared" si="76"/>
        <v>!!</v>
      </c>
      <c r="R309" s="115" t="str">
        <f t="shared" si="77"/>
        <v>!!</v>
      </c>
      <c r="S309" s="115" t="str">
        <f t="shared" si="78"/>
        <v>!!</v>
      </c>
      <c r="T309" s="114"/>
    </row>
    <row r="310" spans="1:24" x14ac:dyDescent="0.2">
      <c r="A310" s="112" t="s">
        <v>705</v>
      </c>
      <c r="B310" s="112" t="e">
        <f>#REF!</f>
        <v>#REF!</v>
      </c>
      <c r="C310" s="112" t="s">
        <v>704</v>
      </c>
      <c r="D310" s="112" t="s">
        <v>706</v>
      </c>
      <c r="E310" s="113" t="s">
        <v>695</v>
      </c>
      <c r="F310" s="120" t="e">
        <f>IF(ISNUMBER(U310),U310,VLOOKUP(CONCATENATE($B310,"_",$C310,"_",F$2,"_",$D310,"_",$E310),Database!$F$2:$G$65536,2,))</f>
        <v>#REF!</v>
      </c>
      <c r="G310" s="120" t="e">
        <f>IF(ISNUMBER(V310),V310,VLOOKUP(CONCATENATE($B310,"_",$C310,"_",G$2,"_",$D310,"_",$E310),Database!$F$2:$G$65536,2,))</f>
        <v>#REF!</v>
      </c>
      <c r="H310" s="120" t="e">
        <f>IF(ISNUMBER(W310),W310,VLOOKUP(CONCATENATE($B310,"_",$C310,"_",H$2,"_",$D310,"_",$E310),Database!$F$2:$G$65536,2,))</f>
        <v>#REF!</v>
      </c>
      <c r="I310" s="120" t="e">
        <f>IF(ISNUMBER(X310),X310,VLOOKUP(CONCATENATE($B310,"_",$C310,"_",I$2,"_",$D310,"_",$E310),Database!$F$2:$G$65536,2,))</f>
        <v>#REF!</v>
      </c>
      <c r="J310" s="120" t="e">
        <f>VLOOKUP(CONCATENATE($B310,"_",$C310,"_",J$2,"_",$D310,"_",$E310),Database!$F$2:$G$65536,2,)</f>
        <v>#REF!</v>
      </c>
      <c r="K310" s="118" t="e">
        <f>VLOOKUP(CONCATENATE($B310,"_",$C310,"_",K$2,"_",$D310,"_",$E310),SentData!$F$2:$G$65536,2,)</f>
        <v>#REF!</v>
      </c>
      <c r="L310" s="118" t="e">
        <f>VLOOKUP(CONCATENATE($B310,"_",$C310,"_",L$2,"_",$D310,"_",$E310),SentData!$F$2:$G$65536,2,)</f>
        <v>#REF!</v>
      </c>
      <c r="M310" s="114"/>
      <c r="N310" s="115" t="str">
        <f t="shared" si="73"/>
        <v>!!</v>
      </c>
      <c r="O310" s="115" t="str">
        <f t="shared" si="74"/>
        <v>!!</v>
      </c>
      <c r="P310" s="115" t="str">
        <f t="shared" si="75"/>
        <v>!!</v>
      </c>
      <c r="Q310" s="115" t="str">
        <f t="shared" si="76"/>
        <v>!!</v>
      </c>
      <c r="R310" s="115" t="str">
        <f t="shared" si="77"/>
        <v>!!</v>
      </c>
      <c r="S310" s="115" t="str">
        <f t="shared" si="78"/>
        <v>!!</v>
      </c>
      <c r="T310" s="114"/>
    </row>
    <row r="311" spans="1:24" ht="12.5" x14ac:dyDescent="0.25">
      <c r="A311" s="153" t="s">
        <v>707</v>
      </c>
      <c r="B311" s="153" t="e">
        <f>#REF!</f>
        <v>#REF!</v>
      </c>
      <c r="C311" s="153" t="s">
        <v>704</v>
      </c>
      <c r="D311" s="153" t="s">
        <v>131</v>
      </c>
      <c r="E311" s="154" t="s">
        <v>695</v>
      </c>
      <c r="F311" s="155" t="e">
        <f>IF(ISNUMBER(U311),U311,VLOOKUP(CONCATENATE($B311,"_",$C311,"_",F$2,"_","1000 NAC","_",$E311),Database!$F$2:$G$65536,2,)/VLOOKUP(CONCATENATE($B311,"_",$C311,"_",F$2,"_",$D311,"_",$E311),Database!$F$2:$G$65536,2,))</f>
        <v>#REF!</v>
      </c>
      <c r="G311" s="155" t="e">
        <f>IF(ISNUMBER(V311),V311,VLOOKUP(CONCATENATE($B311,"_",$C311,"_",G$2,"_","1000 NAC","_",$E311),Database!$F$2:$G$65536,2,)/VLOOKUP(CONCATENATE($B311,"_",$C311,"_",G$2,"_",$D311,"_",$E311),Database!$F$2:$G$65536,2,))</f>
        <v>#REF!</v>
      </c>
      <c r="H311" s="155" t="e">
        <f>IF(ISNUMBER(W311),W311,VLOOKUP(CONCATENATE($B311,"_",$C311,"_",H$2,"_","1000 NAC","_",$E311),Database!$F$2:$G$65536,2,)/VLOOKUP(CONCATENATE($B311,"_",$C311,"_",H$2,"_",$D311,"_",$E311),Database!$F$2:$G$65536,2,))</f>
        <v>#REF!</v>
      </c>
      <c r="I311" s="155" t="e">
        <f>IF(ISNUMBER(X311),X311,VLOOKUP(CONCATENATE($B311,"_",$C311,"_",I$2,"_","1000 NAC","_",$E311),Database!$F$2:$G$65536,2,)/VLOOKUP(CONCATENATE($B311,"_",$C311,"_",I$2,"_",$D311,"_",$E311),Database!$F$2:$G$65536,2,))</f>
        <v>#REF!</v>
      </c>
      <c r="J311" s="155" t="e">
        <f>VLOOKUP(CONCATENATE($B311,"_",$C311,"_",J$2,"_","1000 NAC","_",$E311),Database!$F$2:$G$65536,2,)/VLOOKUP(CONCATENATE($B311,"_",$C311,"_",J$2,"_",$D311,"_",$E311),Database!$F$2:$G$65536,2,)</f>
        <v>#REF!</v>
      </c>
      <c r="K311" s="156" t="e">
        <f>VLOOKUP(CONCATENATE($B311,"_",$C311,"_",K$2,"_","1000 NAC","_",$E311),SentData!$F$2:$G$65536,2,)/VLOOKUP(CONCATENATE($B311,"_",$C311,"_",K$2,"_",$D311,"_",$E311),SentData!$F$2:$G$65536,2,)</f>
        <v>#REF!</v>
      </c>
      <c r="L311" s="156" t="e">
        <f>VLOOKUP(CONCATENATE($B311,"_",$C311,"_",L$2,"_","1000 NAC","_",$E311),SentData!$F$2:$G$65536,2,)/VLOOKUP(CONCATENATE($B311,"_",$C311,"_",L$2,"_",$D311,"_",$E311),SentData!$F$2:$G$65536,2,)</f>
        <v>#REF!</v>
      </c>
      <c r="M311" s="157"/>
      <c r="N311" s="158" t="str">
        <f t="shared" si="73"/>
        <v>!!</v>
      </c>
      <c r="O311" s="158" t="str">
        <f t="shared" si="74"/>
        <v>!!</v>
      </c>
      <c r="P311" s="158" t="str">
        <f t="shared" si="75"/>
        <v>!!</v>
      </c>
      <c r="Q311" s="158" t="str">
        <f t="shared" si="76"/>
        <v>!!</v>
      </c>
      <c r="R311" s="158" t="str">
        <f t="shared" si="77"/>
        <v>!!</v>
      </c>
      <c r="S311" s="158" t="str">
        <f t="shared" si="78"/>
        <v>!!</v>
      </c>
      <c r="T311" s="157"/>
      <c r="U311" s="161" t="str">
        <f>IF(ISNUMBER(U309),IF(ISNUMBER(U310),U310/U309,F310/U309),IF(ISNUMBER(U310),U310/F309,""))</f>
        <v/>
      </c>
      <c r="V311" s="161" t="str">
        <f>IF(ISNUMBER(V309),IF(ISNUMBER(V310),V310/V309,G310/V309),IF(ISNUMBER(V310),V310/G309,""))</f>
        <v/>
      </c>
      <c r="W311" s="161" t="str">
        <f>IF(ISNUMBER(W309),IF(ISNUMBER(W310),W310/W309,H310/W309),IF(ISNUMBER(W310),W310/H309,""))</f>
        <v/>
      </c>
      <c r="X311" s="161" t="str">
        <f>IF(ISNUMBER(X309),IF(ISNUMBER(X310),X310/X309,I310/X309),IF(ISNUMBER(X310),X310/I309,""))</f>
        <v/>
      </c>
    </row>
    <row r="312" spans="1:24" x14ac:dyDescent="0.2">
      <c r="A312" s="112" t="s">
        <v>703</v>
      </c>
      <c r="B312" s="112" t="e">
        <f>#REF!</f>
        <v>#REF!</v>
      </c>
      <c r="C312" s="112" t="s">
        <v>708</v>
      </c>
      <c r="D312" s="112" t="s">
        <v>131</v>
      </c>
      <c r="E312" s="113" t="s">
        <v>695</v>
      </c>
      <c r="F312" s="120" t="e">
        <f>IF(ISNUMBER(U312),U312,VLOOKUP(CONCATENATE($B312,"_",$C312,"_",F$2,"_",$D312,"_",$E312),Database!$F$2:$G$65536,2,))</f>
        <v>#REF!</v>
      </c>
      <c r="G312" s="120" t="e">
        <f>IF(ISNUMBER(V312),V312,VLOOKUP(CONCATENATE($B312,"_",$C312,"_",G$2,"_",$D312,"_",$E312),Database!$F$2:$G$65536,2,))</f>
        <v>#REF!</v>
      </c>
      <c r="H312" s="120" t="e">
        <f>IF(ISNUMBER(W312),W312,VLOOKUP(CONCATENATE($B312,"_",$C312,"_",H$2,"_",$D312,"_",$E312),Database!$F$2:$G$65536,2,))</f>
        <v>#REF!</v>
      </c>
      <c r="I312" s="120" t="e">
        <f>IF(ISNUMBER(X312),X312,VLOOKUP(CONCATENATE($B312,"_",$C312,"_",I$2,"_",$D312,"_",$E312),Database!$F$2:$G$65536,2,))</f>
        <v>#REF!</v>
      </c>
      <c r="J312" s="120" t="e">
        <f>VLOOKUP(CONCATENATE($B312,"_",$C312,"_",J$2,"_",$D312,"_",$E312),Database!$F$2:$G$65536,2,)</f>
        <v>#REF!</v>
      </c>
      <c r="K312" s="118" t="e">
        <f>VLOOKUP(CONCATENATE($B312,"_",$C312,"_",K$2,"_",$D312,"_",$E312),SentData!$F$2:$G$65536,2,)</f>
        <v>#REF!</v>
      </c>
      <c r="L312" s="118" t="e">
        <f>VLOOKUP(CONCATENATE($B312,"_",$C312,"_",L$2,"_",$D312,"_",$E312),SentData!$F$2:$G$65536,2,)</f>
        <v>#REF!</v>
      </c>
      <c r="M312" s="114"/>
      <c r="N312" s="115" t="str">
        <f t="shared" si="73"/>
        <v>!!</v>
      </c>
      <c r="O312" s="115" t="str">
        <f t="shared" si="74"/>
        <v>!!</v>
      </c>
      <c r="P312" s="115" t="str">
        <f t="shared" si="75"/>
        <v>!!</v>
      </c>
      <c r="Q312" s="115" t="str">
        <f t="shared" si="76"/>
        <v>!!</v>
      </c>
      <c r="R312" s="115" t="str">
        <f t="shared" si="77"/>
        <v>!!</v>
      </c>
      <c r="S312" s="115" t="str">
        <f t="shared" si="78"/>
        <v>!!</v>
      </c>
      <c r="T312" s="114"/>
    </row>
    <row r="313" spans="1:24" x14ac:dyDescent="0.2">
      <c r="A313" s="112" t="s">
        <v>705</v>
      </c>
      <c r="B313" s="112" t="e">
        <f>#REF!</f>
        <v>#REF!</v>
      </c>
      <c r="C313" s="112" t="s">
        <v>708</v>
      </c>
      <c r="D313" s="112" t="s">
        <v>706</v>
      </c>
      <c r="E313" s="113" t="s">
        <v>695</v>
      </c>
      <c r="F313" s="120" t="e">
        <f>IF(ISNUMBER(U313),U313,VLOOKUP(CONCATENATE($B313,"_",$C313,"_",F$2,"_",$D313,"_",$E313),Database!$F$2:$G$65536,2,))</f>
        <v>#REF!</v>
      </c>
      <c r="G313" s="120" t="e">
        <f>IF(ISNUMBER(V313),V313,VLOOKUP(CONCATENATE($B313,"_",$C313,"_",G$2,"_",$D313,"_",$E313),Database!$F$2:$G$65536,2,))</f>
        <v>#REF!</v>
      </c>
      <c r="H313" s="120" t="e">
        <f>IF(ISNUMBER(W313),W313,VLOOKUP(CONCATENATE($B313,"_",$C313,"_",H$2,"_",$D313,"_",$E313),Database!$F$2:$G$65536,2,))</f>
        <v>#REF!</v>
      </c>
      <c r="I313" s="120" t="e">
        <f>IF(ISNUMBER(X313),X313,VLOOKUP(CONCATENATE($B313,"_",$C313,"_",I$2,"_",$D313,"_",$E313),Database!$F$2:$G$65536,2,))</f>
        <v>#REF!</v>
      </c>
      <c r="J313" s="120" t="e">
        <f>VLOOKUP(CONCATENATE($B313,"_",$C313,"_",J$2,"_",$D313,"_",$E313),Database!$F$2:$G$65536,2,)</f>
        <v>#REF!</v>
      </c>
      <c r="K313" s="118" t="e">
        <f>VLOOKUP(CONCATENATE($B313,"_",$C313,"_",K$2,"_",$D313,"_",$E313),SentData!$F$2:$G$65536,2,)</f>
        <v>#REF!</v>
      </c>
      <c r="L313" s="118" t="e">
        <f>VLOOKUP(CONCATENATE($B313,"_",$C313,"_",L$2,"_",$D313,"_",$E313),SentData!$F$2:$G$65536,2,)</f>
        <v>#REF!</v>
      </c>
      <c r="M313" s="114"/>
      <c r="N313" s="115" t="str">
        <f t="shared" si="73"/>
        <v>!!</v>
      </c>
      <c r="O313" s="115" t="str">
        <f t="shared" si="74"/>
        <v>!!</v>
      </c>
      <c r="P313" s="115" t="str">
        <f t="shared" si="75"/>
        <v>!!</v>
      </c>
      <c r="Q313" s="115" t="str">
        <f t="shared" si="76"/>
        <v>!!</v>
      </c>
      <c r="R313" s="115" t="str">
        <f t="shared" si="77"/>
        <v>!!</v>
      </c>
      <c r="S313" s="115" t="str">
        <f t="shared" si="78"/>
        <v>!!</v>
      </c>
      <c r="T313" s="114"/>
    </row>
    <row r="314" spans="1:24" ht="12.5" x14ac:dyDescent="0.25">
      <c r="A314" s="153" t="s">
        <v>707</v>
      </c>
      <c r="B314" s="153" t="e">
        <f>#REF!</f>
        <v>#REF!</v>
      </c>
      <c r="C314" s="153" t="s">
        <v>708</v>
      </c>
      <c r="D314" s="153" t="s">
        <v>131</v>
      </c>
      <c r="E314" s="154" t="s">
        <v>695</v>
      </c>
      <c r="F314" s="155" t="e">
        <f>IF(ISNUMBER(U314),U314,VLOOKUP(CONCATENATE($B314,"_",$C314,"_",F$2,"_","1000 NAC","_",$E314),Database!$F$2:$G$65536,2,)/VLOOKUP(CONCATENATE($B314,"_",$C314,"_",F$2,"_",$D314,"_",$E314),Database!$F$2:$G$65536,2,))</f>
        <v>#REF!</v>
      </c>
      <c r="G314" s="155" t="e">
        <f>IF(ISNUMBER(V314),V314,VLOOKUP(CONCATENATE($B314,"_",$C314,"_",G$2,"_","1000 NAC","_",$E314),Database!$F$2:$G$65536,2,)/VLOOKUP(CONCATENATE($B314,"_",$C314,"_",G$2,"_",$D314,"_",$E314),Database!$F$2:$G$65536,2,))</f>
        <v>#REF!</v>
      </c>
      <c r="H314" s="155" t="e">
        <f>IF(ISNUMBER(W314),W314,VLOOKUP(CONCATENATE($B314,"_",$C314,"_",H$2,"_","1000 NAC","_",$E314),Database!$F$2:$G$65536,2,)/VLOOKUP(CONCATENATE($B314,"_",$C314,"_",H$2,"_",$D314,"_",$E314),Database!$F$2:$G$65536,2,))</f>
        <v>#REF!</v>
      </c>
      <c r="I314" s="155" t="e">
        <f>IF(ISNUMBER(X314),X314,VLOOKUP(CONCATENATE($B314,"_",$C314,"_",I$2,"_","1000 NAC","_",$E314),Database!$F$2:$G$65536,2,)/VLOOKUP(CONCATENATE($B314,"_",$C314,"_",I$2,"_",$D314,"_",$E314),Database!$F$2:$G$65536,2,))</f>
        <v>#REF!</v>
      </c>
      <c r="J314" s="155" t="e">
        <f>VLOOKUP(CONCATENATE($B314,"_",$C314,"_",J$2,"_","1000 NAC","_",$E314),Database!$F$2:$G$65536,2,)/VLOOKUP(CONCATENATE($B314,"_",$C314,"_",J$2,"_",$D314,"_",$E314),Database!$F$2:$G$65536,2,)</f>
        <v>#REF!</v>
      </c>
      <c r="K314" s="156" t="e">
        <f>VLOOKUP(CONCATENATE($B314,"_",$C314,"_",K$2,"_","1000 NAC","_",$E314),SentData!$F$2:$G$65536,2,)/VLOOKUP(CONCATENATE($B314,"_",$C314,"_",K$2,"_",$D314,"_",$E314),SentData!$F$2:$G$65536,2,)</f>
        <v>#REF!</v>
      </c>
      <c r="L314" s="156" t="e">
        <f>VLOOKUP(CONCATENATE($B314,"_",$C314,"_",L$2,"_","1000 NAC","_",$E314),SentData!$F$2:$G$65536,2,)/VLOOKUP(CONCATENATE($B314,"_",$C314,"_",L$2,"_",$D314,"_",$E314),SentData!$F$2:$G$65536,2,)</f>
        <v>#REF!</v>
      </c>
      <c r="M314" s="157"/>
      <c r="N314" s="158" t="str">
        <f t="shared" si="73"/>
        <v>!!</v>
      </c>
      <c r="O314" s="158" t="str">
        <f t="shared" si="74"/>
        <v>!!</v>
      </c>
      <c r="P314" s="158" t="str">
        <f t="shared" si="75"/>
        <v>!!</v>
      </c>
      <c r="Q314" s="158" t="str">
        <f t="shared" si="76"/>
        <v>!!</v>
      </c>
      <c r="R314" s="158" t="str">
        <f t="shared" si="77"/>
        <v>!!</v>
      </c>
      <c r="S314" s="158" t="str">
        <f t="shared" si="78"/>
        <v>!!</v>
      </c>
      <c r="T314" s="157"/>
      <c r="U314" s="161" t="str">
        <f>IF(ISNUMBER(U312),IF(ISNUMBER(U313),U313/U312,F313/U312),IF(ISNUMBER(U313),U313/F312,""))</f>
        <v/>
      </c>
      <c r="V314" s="161" t="str">
        <f>IF(ISNUMBER(V312),IF(ISNUMBER(V313),V313/V312,G313/V312),IF(ISNUMBER(V313),V313/G312,""))</f>
        <v/>
      </c>
      <c r="W314" s="161" t="str">
        <f>IF(ISNUMBER(W312),IF(ISNUMBER(W313),W313/W312,H313/W312),IF(ISNUMBER(W313),W313/H312,""))</f>
        <v/>
      </c>
      <c r="X314" s="161" t="str">
        <f>IF(ISNUMBER(X312),IF(ISNUMBER(X313),X313/X312,I313/X312),IF(ISNUMBER(X313),X313/I312,""))</f>
        <v/>
      </c>
    </row>
    <row r="315" spans="1:24" x14ac:dyDescent="0.2">
      <c r="A315" s="112" t="s">
        <v>703</v>
      </c>
      <c r="B315" s="112" t="e">
        <f>#REF!</f>
        <v>#REF!</v>
      </c>
      <c r="C315" s="112" t="s">
        <v>704</v>
      </c>
      <c r="D315" s="112" t="s">
        <v>131</v>
      </c>
      <c r="E315" s="113" t="s">
        <v>696</v>
      </c>
      <c r="F315" s="120" t="e">
        <f>IF(ISNUMBER(U315),U315,VLOOKUP(CONCATENATE($B315,"_",$C315,"_",F$2,"_",$D315,"_",$E315),Database!$F$2:$G$65536,2,))</f>
        <v>#REF!</v>
      </c>
      <c r="G315" s="120" t="e">
        <f>IF(ISNUMBER(V315),V315,VLOOKUP(CONCATENATE($B315,"_",$C315,"_",G$2,"_",$D315,"_",$E315),Database!$F$2:$G$65536,2,))</f>
        <v>#REF!</v>
      </c>
      <c r="H315" s="120" t="e">
        <f>IF(ISNUMBER(W315),W315,VLOOKUP(CONCATENATE($B315,"_",$C315,"_",H$2,"_",$D315,"_",$E315),Database!$F$2:$G$65536,2,))</f>
        <v>#REF!</v>
      </c>
      <c r="I315" s="120" t="e">
        <f>IF(ISNUMBER(X315),X315,VLOOKUP(CONCATENATE($B315,"_",$C315,"_",I$2,"_",$D315,"_",$E315),Database!$F$2:$G$65536,2,))</f>
        <v>#REF!</v>
      </c>
      <c r="J315" s="120" t="e">
        <f>VLOOKUP(CONCATENATE($B315,"_",$C315,"_",J$2,"_",$D315,"_",$E315),Database!$F$2:$G$65536,2,)</f>
        <v>#REF!</v>
      </c>
      <c r="K315" s="118" t="e">
        <f>VLOOKUP(CONCATENATE($B315,"_",$C315,"_",K$2,"_",$D315,"_",$E315),SentData!$F$2:$G$65536,2,)</f>
        <v>#REF!</v>
      </c>
      <c r="L315" s="118" t="e">
        <f>VLOOKUP(CONCATENATE($B315,"_",$C315,"_",L$2,"_",$D315,"_",$E315),SentData!$F$2:$G$65536,2,)</f>
        <v>#REF!</v>
      </c>
      <c r="M315" s="114"/>
      <c r="N315" s="115" t="str">
        <f t="shared" si="73"/>
        <v>!!</v>
      </c>
      <c r="O315" s="115" t="str">
        <f t="shared" si="74"/>
        <v>!!</v>
      </c>
      <c r="P315" s="115" t="str">
        <f t="shared" si="75"/>
        <v>!!</v>
      </c>
      <c r="Q315" s="115" t="str">
        <f t="shared" si="76"/>
        <v>!!</v>
      </c>
      <c r="R315" s="115" t="str">
        <f t="shared" si="77"/>
        <v>!!</v>
      </c>
      <c r="S315" s="115" t="str">
        <f t="shared" si="78"/>
        <v>!!</v>
      </c>
      <c r="T315" s="114"/>
    </row>
    <row r="316" spans="1:24" x14ac:dyDescent="0.2">
      <c r="A316" s="112" t="s">
        <v>705</v>
      </c>
      <c r="B316" s="112" t="e">
        <f>#REF!</f>
        <v>#REF!</v>
      </c>
      <c r="C316" s="112" t="s">
        <v>704</v>
      </c>
      <c r="D316" s="112" t="s">
        <v>706</v>
      </c>
      <c r="E316" s="113" t="s">
        <v>696</v>
      </c>
      <c r="F316" s="120" t="e">
        <f>IF(ISNUMBER(U316),U316,VLOOKUP(CONCATENATE($B316,"_",$C316,"_",F$2,"_",$D316,"_",$E316),Database!$F$2:$G$65536,2,))</f>
        <v>#REF!</v>
      </c>
      <c r="G316" s="120" t="e">
        <f>IF(ISNUMBER(V316),V316,VLOOKUP(CONCATENATE($B316,"_",$C316,"_",G$2,"_",$D316,"_",$E316),Database!$F$2:$G$65536,2,))</f>
        <v>#REF!</v>
      </c>
      <c r="H316" s="120" t="e">
        <f>IF(ISNUMBER(W316),W316,VLOOKUP(CONCATENATE($B316,"_",$C316,"_",H$2,"_",$D316,"_",$E316),Database!$F$2:$G$65536,2,))</f>
        <v>#REF!</v>
      </c>
      <c r="I316" s="120" t="e">
        <f>IF(ISNUMBER(X316),X316,VLOOKUP(CONCATENATE($B316,"_",$C316,"_",I$2,"_",$D316,"_",$E316),Database!$F$2:$G$65536,2,))</f>
        <v>#REF!</v>
      </c>
      <c r="J316" s="120" t="e">
        <f>VLOOKUP(CONCATENATE($B316,"_",$C316,"_",J$2,"_",$D316,"_",$E316),Database!$F$2:$G$65536,2,)</f>
        <v>#REF!</v>
      </c>
      <c r="K316" s="118" t="e">
        <f>VLOOKUP(CONCATENATE($B316,"_",$C316,"_",K$2,"_",$D316,"_",$E316),SentData!$F$2:$G$65536,2,)</f>
        <v>#REF!</v>
      </c>
      <c r="L316" s="118" t="e">
        <f>VLOOKUP(CONCATENATE($B316,"_",$C316,"_",L$2,"_",$D316,"_",$E316),SentData!$F$2:$G$65536,2,)</f>
        <v>#REF!</v>
      </c>
      <c r="M316" s="114"/>
      <c r="N316" s="115" t="str">
        <f t="shared" si="73"/>
        <v>!!</v>
      </c>
      <c r="O316" s="115" t="str">
        <f t="shared" si="74"/>
        <v>!!</v>
      </c>
      <c r="P316" s="115" t="str">
        <f t="shared" si="75"/>
        <v>!!</v>
      </c>
      <c r="Q316" s="115" t="str">
        <f t="shared" si="76"/>
        <v>!!</v>
      </c>
      <c r="R316" s="115" t="str">
        <f t="shared" si="77"/>
        <v>!!</v>
      </c>
      <c r="S316" s="115" t="str">
        <f t="shared" si="78"/>
        <v>!!</v>
      </c>
      <c r="T316" s="114"/>
    </row>
    <row r="317" spans="1:24" ht="12.5" x14ac:dyDescent="0.25">
      <c r="A317" s="153" t="s">
        <v>707</v>
      </c>
      <c r="B317" s="153" t="e">
        <f>#REF!</f>
        <v>#REF!</v>
      </c>
      <c r="C317" s="153" t="s">
        <v>704</v>
      </c>
      <c r="D317" s="153" t="s">
        <v>131</v>
      </c>
      <c r="E317" s="154" t="s">
        <v>696</v>
      </c>
      <c r="F317" s="155" t="e">
        <f>IF(ISNUMBER(U317),U317,VLOOKUP(CONCATENATE($B317,"_",$C317,"_",F$2,"_","1000 NAC","_",$E317),Database!$F$2:$G$65536,2,)/VLOOKUP(CONCATENATE($B317,"_",$C317,"_",F$2,"_",$D317,"_",$E317),Database!$F$2:$G$65536,2,))</f>
        <v>#REF!</v>
      </c>
      <c r="G317" s="155" t="e">
        <f>IF(ISNUMBER(V317),V317,VLOOKUP(CONCATENATE($B317,"_",$C317,"_",G$2,"_","1000 NAC","_",$E317),Database!$F$2:$G$65536,2,)/VLOOKUP(CONCATENATE($B317,"_",$C317,"_",G$2,"_",$D317,"_",$E317),Database!$F$2:$G$65536,2,))</f>
        <v>#REF!</v>
      </c>
      <c r="H317" s="155" t="e">
        <f>IF(ISNUMBER(W317),W317,VLOOKUP(CONCATENATE($B317,"_",$C317,"_",H$2,"_","1000 NAC","_",$E317),Database!$F$2:$G$65536,2,)/VLOOKUP(CONCATENATE($B317,"_",$C317,"_",H$2,"_",$D317,"_",$E317),Database!$F$2:$G$65536,2,))</f>
        <v>#REF!</v>
      </c>
      <c r="I317" s="155" t="e">
        <f>IF(ISNUMBER(X317),X317,VLOOKUP(CONCATENATE($B317,"_",$C317,"_",I$2,"_","1000 NAC","_",$E317),Database!$F$2:$G$65536,2,)/VLOOKUP(CONCATENATE($B317,"_",$C317,"_",I$2,"_",$D317,"_",$E317),Database!$F$2:$G$65536,2,))</f>
        <v>#REF!</v>
      </c>
      <c r="J317" s="155" t="e">
        <f>VLOOKUP(CONCATENATE($B317,"_",$C317,"_",J$2,"_","1000 NAC","_",$E317),Database!$F$2:$G$65536,2,)/VLOOKUP(CONCATENATE($B317,"_",$C317,"_",J$2,"_",$D317,"_",$E317),Database!$F$2:$G$65536,2,)</f>
        <v>#REF!</v>
      </c>
      <c r="K317" s="156" t="e">
        <f>VLOOKUP(CONCATENATE($B317,"_",$C317,"_",K$2,"_","1000 NAC","_",$E317),SentData!$F$2:$G$65536,2,)/VLOOKUP(CONCATENATE($B317,"_",$C317,"_",K$2,"_",$D317,"_",$E317),SentData!$F$2:$G$65536,2,)</f>
        <v>#REF!</v>
      </c>
      <c r="L317" s="156" t="e">
        <f>VLOOKUP(CONCATENATE($B317,"_",$C317,"_",L$2,"_","1000 NAC","_",$E317),SentData!$F$2:$G$65536,2,)/VLOOKUP(CONCATENATE($B317,"_",$C317,"_",L$2,"_",$D317,"_",$E317),SentData!$F$2:$G$65536,2,)</f>
        <v>#REF!</v>
      </c>
      <c r="M317" s="157"/>
      <c r="N317" s="158" t="str">
        <f t="shared" ref="N317:N350" si="79">IF(OR(ISERROR(F317),ISERROR(G317)),"!!",IF(F317=0,"!!",G317/F317))</f>
        <v>!!</v>
      </c>
      <c r="O317" s="158" t="str">
        <f t="shared" ref="O317:O350" si="80">IF(OR(ISERROR(G317),ISERROR(H317)),"!!",IF(G317=0,"!!",H317/G317))</f>
        <v>!!</v>
      </c>
      <c r="P317" s="158" t="str">
        <f t="shared" ref="P317:P350" si="81">IF(OR(ISERROR(H317),ISERROR(I317)),"!!",IF(H317=0,"!!",I317/H317))</f>
        <v>!!</v>
      </c>
      <c r="Q317" s="158" t="str">
        <f t="shared" ref="Q317:Q350" si="82">IF(OR(ISERROR(I317),ISERROR(J317)),"!!",IF(I317=0,"!!",J317/I317))</f>
        <v>!!</v>
      </c>
      <c r="R317" s="158" t="str">
        <f t="shared" ref="R317:R350" si="83">IF(OR(ISERROR(J317),ISERROR(K317)),"!!",IF(J317=0,"!!",K317/J317))</f>
        <v>!!</v>
      </c>
      <c r="S317" s="158" t="str">
        <f t="shared" ref="S317:S350" si="84">IF(OR(ISERROR(K317),ISERROR(L317)),"!!",IF(K317=0,"!!",L317/K317))</f>
        <v>!!</v>
      </c>
      <c r="T317" s="157"/>
      <c r="U317" s="161" t="str">
        <f>IF(ISNUMBER(U315),IF(ISNUMBER(U316),U316/U315,F316/U315),IF(ISNUMBER(U316),U316/F315,""))</f>
        <v/>
      </c>
      <c r="V317" s="161" t="str">
        <f>IF(ISNUMBER(V315),IF(ISNUMBER(V316),V316/V315,G316/V315),IF(ISNUMBER(V316),V316/G315,""))</f>
        <v/>
      </c>
      <c r="W317" s="161" t="str">
        <f>IF(ISNUMBER(W315),IF(ISNUMBER(W316),W316/W315,H316/W315),IF(ISNUMBER(W316),W316/H315,""))</f>
        <v/>
      </c>
      <c r="X317" s="161" t="str">
        <f>IF(ISNUMBER(X315),IF(ISNUMBER(X316),X316/X315,I316/X315),IF(ISNUMBER(X316),X316/I315,""))</f>
        <v/>
      </c>
    </row>
    <row r="318" spans="1:24" x14ac:dyDescent="0.2">
      <c r="A318" s="112" t="s">
        <v>703</v>
      </c>
      <c r="B318" s="112" t="e">
        <f>#REF!</f>
        <v>#REF!</v>
      </c>
      <c r="C318" s="112" t="s">
        <v>708</v>
      </c>
      <c r="D318" s="112" t="s">
        <v>131</v>
      </c>
      <c r="E318" s="113" t="s">
        <v>696</v>
      </c>
      <c r="F318" s="120" t="e">
        <f>IF(ISNUMBER(U318),U318,VLOOKUP(CONCATENATE($B318,"_",$C318,"_",F$2,"_",$D318,"_",$E318),Database!$F$2:$G$65536,2,))</f>
        <v>#REF!</v>
      </c>
      <c r="G318" s="120" t="e">
        <f>IF(ISNUMBER(V318),V318,VLOOKUP(CONCATENATE($B318,"_",$C318,"_",G$2,"_",$D318,"_",$E318),Database!$F$2:$G$65536,2,))</f>
        <v>#REF!</v>
      </c>
      <c r="H318" s="120" t="e">
        <f>IF(ISNUMBER(W318),W318,VLOOKUP(CONCATENATE($B318,"_",$C318,"_",H$2,"_",$D318,"_",$E318),Database!$F$2:$G$65536,2,))</f>
        <v>#REF!</v>
      </c>
      <c r="I318" s="120" t="e">
        <f>IF(ISNUMBER(X318),X318,VLOOKUP(CONCATENATE($B318,"_",$C318,"_",I$2,"_",$D318,"_",$E318),Database!$F$2:$G$65536,2,))</f>
        <v>#REF!</v>
      </c>
      <c r="J318" s="120" t="e">
        <f>VLOOKUP(CONCATENATE($B318,"_",$C318,"_",J$2,"_",$D318,"_",$E318),Database!$F$2:$G$65536,2,)</f>
        <v>#REF!</v>
      </c>
      <c r="K318" s="118" t="e">
        <f>VLOOKUP(CONCATENATE($B318,"_",$C318,"_",K$2,"_",$D318,"_",$E318),SentData!$F$2:$G$65536,2,)</f>
        <v>#REF!</v>
      </c>
      <c r="L318" s="118" t="e">
        <f>VLOOKUP(CONCATENATE($B318,"_",$C318,"_",L$2,"_",$D318,"_",$E318),SentData!$F$2:$G$65536,2,)</f>
        <v>#REF!</v>
      </c>
      <c r="M318" s="114"/>
      <c r="N318" s="115" t="str">
        <f t="shared" si="79"/>
        <v>!!</v>
      </c>
      <c r="O318" s="115" t="str">
        <f t="shared" si="80"/>
        <v>!!</v>
      </c>
      <c r="P318" s="115" t="str">
        <f t="shared" si="81"/>
        <v>!!</v>
      </c>
      <c r="Q318" s="115" t="str">
        <f t="shared" si="82"/>
        <v>!!</v>
      </c>
      <c r="R318" s="115" t="str">
        <f t="shared" si="83"/>
        <v>!!</v>
      </c>
      <c r="S318" s="115" t="str">
        <f t="shared" si="84"/>
        <v>!!</v>
      </c>
      <c r="T318" s="114"/>
    </row>
    <row r="319" spans="1:24" x14ac:dyDescent="0.2">
      <c r="A319" s="112" t="s">
        <v>705</v>
      </c>
      <c r="B319" s="112" t="e">
        <f>#REF!</f>
        <v>#REF!</v>
      </c>
      <c r="C319" s="112" t="s">
        <v>708</v>
      </c>
      <c r="D319" s="112" t="s">
        <v>706</v>
      </c>
      <c r="E319" s="113" t="s">
        <v>696</v>
      </c>
      <c r="F319" s="120" t="e">
        <f>IF(ISNUMBER(U319),U319,VLOOKUP(CONCATENATE($B319,"_",$C319,"_",F$2,"_",$D319,"_",$E319),Database!$F$2:$G$65536,2,))</f>
        <v>#REF!</v>
      </c>
      <c r="G319" s="120" t="e">
        <f>IF(ISNUMBER(V319),V319,VLOOKUP(CONCATENATE($B319,"_",$C319,"_",G$2,"_",$D319,"_",$E319),Database!$F$2:$G$65536,2,))</f>
        <v>#REF!</v>
      </c>
      <c r="H319" s="120" t="e">
        <f>IF(ISNUMBER(W319),W319,VLOOKUP(CONCATENATE($B319,"_",$C319,"_",H$2,"_",$D319,"_",$E319),Database!$F$2:$G$65536,2,))</f>
        <v>#REF!</v>
      </c>
      <c r="I319" s="120" t="e">
        <f>IF(ISNUMBER(X319),X319,VLOOKUP(CONCATENATE($B319,"_",$C319,"_",I$2,"_",$D319,"_",$E319),Database!$F$2:$G$65536,2,))</f>
        <v>#REF!</v>
      </c>
      <c r="J319" s="120" t="e">
        <f>VLOOKUP(CONCATENATE($B319,"_",$C319,"_",J$2,"_",$D319,"_",$E319),Database!$F$2:$G$65536,2,)</f>
        <v>#REF!</v>
      </c>
      <c r="K319" s="118" t="e">
        <f>VLOOKUP(CONCATENATE($B319,"_",$C319,"_",K$2,"_",$D319,"_",$E319),SentData!$F$2:$G$65536,2,)</f>
        <v>#REF!</v>
      </c>
      <c r="L319" s="118" t="e">
        <f>VLOOKUP(CONCATENATE($B319,"_",$C319,"_",L$2,"_",$D319,"_",$E319),SentData!$F$2:$G$65536,2,)</f>
        <v>#REF!</v>
      </c>
      <c r="M319" s="114"/>
      <c r="N319" s="115" t="str">
        <f t="shared" si="79"/>
        <v>!!</v>
      </c>
      <c r="O319" s="115" t="str">
        <f t="shared" si="80"/>
        <v>!!</v>
      </c>
      <c r="P319" s="115" t="str">
        <f t="shared" si="81"/>
        <v>!!</v>
      </c>
      <c r="Q319" s="115" t="str">
        <f t="shared" si="82"/>
        <v>!!</v>
      </c>
      <c r="R319" s="115" t="str">
        <f t="shared" si="83"/>
        <v>!!</v>
      </c>
      <c r="S319" s="115" t="str">
        <f t="shared" si="84"/>
        <v>!!</v>
      </c>
      <c r="T319" s="114"/>
    </row>
    <row r="320" spans="1:24" ht="12.5" x14ac:dyDescent="0.25">
      <c r="A320" s="153" t="s">
        <v>707</v>
      </c>
      <c r="B320" s="153" t="e">
        <f>#REF!</f>
        <v>#REF!</v>
      </c>
      <c r="C320" s="153" t="s">
        <v>708</v>
      </c>
      <c r="D320" s="153" t="s">
        <v>131</v>
      </c>
      <c r="E320" s="154" t="s">
        <v>696</v>
      </c>
      <c r="F320" s="155" t="e">
        <f>IF(ISNUMBER(U320),U320,VLOOKUP(CONCATENATE($B320,"_",$C320,"_",F$2,"_","1000 NAC","_",$E320),Database!$F$2:$G$65536,2,)/VLOOKUP(CONCATENATE($B320,"_",$C320,"_",F$2,"_",$D320,"_",$E320),Database!$F$2:$G$65536,2,))</f>
        <v>#REF!</v>
      </c>
      <c r="G320" s="155" t="e">
        <f>IF(ISNUMBER(V320),V320,VLOOKUP(CONCATENATE($B320,"_",$C320,"_",G$2,"_","1000 NAC","_",$E320),Database!$F$2:$G$65536,2,)/VLOOKUP(CONCATENATE($B320,"_",$C320,"_",G$2,"_",$D320,"_",$E320),Database!$F$2:$G$65536,2,))</f>
        <v>#REF!</v>
      </c>
      <c r="H320" s="155" t="e">
        <f>IF(ISNUMBER(W320),W320,VLOOKUP(CONCATENATE($B320,"_",$C320,"_",H$2,"_","1000 NAC","_",$E320),Database!$F$2:$G$65536,2,)/VLOOKUP(CONCATENATE($B320,"_",$C320,"_",H$2,"_",$D320,"_",$E320),Database!$F$2:$G$65536,2,))</f>
        <v>#REF!</v>
      </c>
      <c r="I320" s="155" t="e">
        <f>IF(ISNUMBER(X320),X320,VLOOKUP(CONCATENATE($B320,"_",$C320,"_",I$2,"_","1000 NAC","_",$E320),Database!$F$2:$G$65536,2,)/VLOOKUP(CONCATENATE($B320,"_",$C320,"_",I$2,"_",$D320,"_",$E320),Database!$F$2:$G$65536,2,))</f>
        <v>#REF!</v>
      </c>
      <c r="J320" s="155" t="e">
        <f>VLOOKUP(CONCATENATE($B320,"_",$C320,"_",J$2,"_","1000 NAC","_",$E320),Database!$F$2:$G$65536,2,)/VLOOKUP(CONCATENATE($B320,"_",$C320,"_",J$2,"_",$D320,"_",$E320),Database!$F$2:$G$65536,2,)</f>
        <v>#REF!</v>
      </c>
      <c r="K320" s="156" t="e">
        <f>VLOOKUP(CONCATENATE($B320,"_",$C320,"_",K$2,"_","1000 NAC","_",$E320),SentData!$F$2:$G$65536,2,)/VLOOKUP(CONCATENATE($B320,"_",$C320,"_",K$2,"_",$D320,"_",$E320),SentData!$F$2:$G$65536,2,)</f>
        <v>#REF!</v>
      </c>
      <c r="L320" s="156" t="e">
        <f>VLOOKUP(CONCATENATE($B320,"_",$C320,"_",L$2,"_","1000 NAC","_",$E320),SentData!$F$2:$G$65536,2,)/VLOOKUP(CONCATENATE($B320,"_",$C320,"_",L$2,"_",$D320,"_",$E320),SentData!$F$2:$G$65536,2,)</f>
        <v>#REF!</v>
      </c>
      <c r="M320" s="157"/>
      <c r="N320" s="158" t="str">
        <f t="shared" si="79"/>
        <v>!!</v>
      </c>
      <c r="O320" s="158" t="str">
        <f t="shared" si="80"/>
        <v>!!</v>
      </c>
      <c r="P320" s="158" t="str">
        <f t="shared" si="81"/>
        <v>!!</v>
      </c>
      <c r="Q320" s="158" t="str">
        <f t="shared" si="82"/>
        <v>!!</v>
      </c>
      <c r="R320" s="158" t="str">
        <f t="shared" si="83"/>
        <v>!!</v>
      </c>
      <c r="S320" s="158" t="str">
        <f t="shared" si="84"/>
        <v>!!</v>
      </c>
      <c r="T320" s="157"/>
      <c r="U320" s="161" t="str">
        <f>IF(ISNUMBER(U318),IF(ISNUMBER(U319),U319/U318,F319/U318),IF(ISNUMBER(U319),U319/F318,""))</f>
        <v/>
      </c>
      <c r="V320" s="161" t="str">
        <f>IF(ISNUMBER(V318),IF(ISNUMBER(V319),V319/V318,G319/V318),IF(ISNUMBER(V319),V319/G318,""))</f>
        <v/>
      </c>
      <c r="W320" s="161" t="str">
        <f>IF(ISNUMBER(W318),IF(ISNUMBER(W319),W319/W318,H319/W318),IF(ISNUMBER(W319),W319/H318,""))</f>
        <v/>
      </c>
      <c r="X320" s="161" t="str">
        <f>IF(ISNUMBER(X318),IF(ISNUMBER(X319),X319/X318,I319/X318),IF(ISNUMBER(X319),X319/I318,""))</f>
        <v/>
      </c>
    </row>
    <row r="321" spans="1:24" x14ac:dyDescent="0.2">
      <c r="A321" s="112" t="s">
        <v>703</v>
      </c>
      <c r="B321" s="112" t="e">
        <f>#REF!</f>
        <v>#REF!</v>
      </c>
      <c r="C321" s="112" t="s">
        <v>704</v>
      </c>
      <c r="D321" s="112" t="s">
        <v>131</v>
      </c>
      <c r="E321" s="113" t="s">
        <v>697</v>
      </c>
      <c r="F321" s="120" t="e">
        <f>IF(ISNUMBER(U321),U321,VLOOKUP(CONCATENATE($B321,"_",$C321,"_",F$2,"_",$D321,"_",$E321),Database!$F$2:$G$65536,2,))</f>
        <v>#REF!</v>
      </c>
      <c r="G321" s="120" t="e">
        <f>IF(ISNUMBER(V321),V321,VLOOKUP(CONCATENATE($B321,"_",$C321,"_",G$2,"_",$D321,"_",$E321),Database!$F$2:$G$65536,2,))</f>
        <v>#REF!</v>
      </c>
      <c r="H321" s="120" t="e">
        <f>IF(ISNUMBER(W321),W321,VLOOKUP(CONCATENATE($B321,"_",$C321,"_",H$2,"_",$D321,"_",$E321),Database!$F$2:$G$65536,2,))</f>
        <v>#REF!</v>
      </c>
      <c r="I321" s="120" t="e">
        <f>IF(ISNUMBER(X321),X321,VLOOKUP(CONCATENATE($B321,"_",$C321,"_",I$2,"_",$D321,"_",$E321),Database!$F$2:$G$65536,2,))</f>
        <v>#REF!</v>
      </c>
      <c r="J321" s="120" t="e">
        <f>VLOOKUP(CONCATENATE($B321,"_",$C321,"_",J$2,"_",$D321,"_",$E321),Database!$F$2:$G$65536,2,)</f>
        <v>#REF!</v>
      </c>
      <c r="K321" s="118" t="e">
        <f>VLOOKUP(CONCATENATE($B321,"_",$C321,"_",K$2,"_",$D321,"_",$E321),SentData!$F$2:$G$65536,2,)</f>
        <v>#REF!</v>
      </c>
      <c r="L321" s="118" t="e">
        <f>VLOOKUP(CONCATENATE($B321,"_",$C321,"_",L$2,"_",$D321,"_",$E321),SentData!$F$2:$G$65536,2,)</f>
        <v>#REF!</v>
      </c>
      <c r="M321" s="114"/>
      <c r="N321" s="115" t="str">
        <f t="shared" si="79"/>
        <v>!!</v>
      </c>
      <c r="O321" s="115" t="str">
        <f t="shared" si="80"/>
        <v>!!</v>
      </c>
      <c r="P321" s="115" t="str">
        <f t="shared" si="81"/>
        <v>!!</v>
      </c>
      <c r="Q321" s="115" t="str">
        <f t="shared" si="82"/>
        <v>!!</v>
      </c>
      <c r="R321" s="115" t="str">
        <f t="shared" si="83"/>
        <v>!!</v>
      </c>
      <c r="S321" s="115" t="str">
        <f t="shared" si="84"/>
        <v>!!</v>
      </c>
      <c r="T321" s="114"/>
    </row>
    <row r="322" spans="1:24" x14ac:dyDescent="0.2">
      <c r="A322" s="112" t="s">
        <v>705</v>
      </c>
      <c r="B322" s="112" t="e">
        <f>#REF!</f>
        <v>#REF!</v>
      </c>
      <c r="C322" s="112" t="s">
        <v>704</v>
      </c>
      <c r="D322" s="112" t="s">
        <v>706</v>
      </c>
      <c r="E322" s="113" t="s">
        <v>697</v>
      </c>
      <c r="F322" s="120" t="e">
        <f>IF(ISNUMBER(U322),U322,VLOOKUP(CONCATENATE($B322,"_",$C322,"_",F$2,"_",$D322,"_",$E322),Database!$F$2:$G$65536,2,))</f>
        <v>#REF!</v>
      </c>
      <c r="G322" s="120" t="e">
        <f>IF(ISNUMBER(V322),V322,VLOOKUP(CONCATENATE($B322,"_",$C322,"_",G$2,"_",$D322,"_",$E322),Database!$F$2:$G$65536,2,))</f>
        <v>#REF!</v>
      </c>
      <c r="H322" s="120" t="e">
        <f>IF(ISNUMBER(W322),W322,VLOOKUP(CONCATENATE($B322,"_",$C322,"_",H$2,"_",$D322,"_",$E322),Database!$F$2:$G$65536,2,))</f>
        <v>#REF!</v>
      </c>
      <c r="I322" s="120" t="e">
        <f>IF(ISNUMBER(X322),X322,VLOOKUP(CONCATENATE($B322,"_",$C322,"_",I$2,"_",$D322,"_",$E322),Database!$F$2:$G$65536,2,))</f>
        <v>#REF!</v>
      </c>
      <c r="J322" s="120" t="e">
        <f>VLOOKUP(CONCATENATE($B322,"_",$C322,"_",J$2,"_",$D322,"_",$E322),Database!$F$2:$G$65536,2,)</f>
        <v>#REF!</v>
      </c>
      <c r="K322" s="118" t="e">
        <f>VLOOKUP(CONCATENATE($B322,"_",$C322,"_",K$2,"_",$D322,"_",$E322),SentData!$F$2:$G$65536,2,)</f>
        <v>#REF!</v>
      </c>
      <c r="L322" s="118" t="e">
        <f>VLOOKUP(CONCATENATE($B322,"_",$C322,"_",L$2,"_",$D322,"_",$E322),SentData!$F$2:$G$65536,2,)</f>
        <v>#REF!</v>
      </c>
      <c r="M322" s="114"/>
      <c r="N322" s="115" t="str">
        <f t="shared" si="79"/>
        <v>!!</v>
      </c>
      <c r="O322" s="115" t="str">
        <f t="shared" si="80"/>
        <v>!!</v>
      </c>
      <c r="P322" s="115" t="str">
        <f t="shared" si="81"/>
        <v>!!</v>
      </c>
      <c r="Q322" s="115" t="str">
        <f t="shared" si="82"/>
        <v>!!</v>
      </c>
      <c r="R322" s="115" t="str">
        <f t="shared" si="83"/>
        <v>!!</v>
      </c>
      <c r="S322" s="115" t="str">
        <f t="shared" si="84"/>
        <v>!!</v>
      </c>
      <c r="T322" s="114"/>
    </row>
    <row r="323" spans="1:24" ht="12.5" x14ac:dyDescent="0.25">
      <c r="A323" s="153" t="s">
        <v>707</v>
      </c>
      <c r="B323" s="153" t="e">
        <f>#REF!</f>
        <v>#REF!</v>
      </c>
      <c r="C323" s="153" t="s">
        <v>704</v>
      </c>
      <c r="D323" s="153" t="s">
        <v>131</v>
      </c>
      <c r="E323" s="154" t="s">
        <v>697</v>
      </c>
      <c r="F323" s="155" t="e">
        <f>IF(ISNUMBER(U323),U323,VLOOKUP(CONCATENATE($B323,"_",$C323,"_",F$2,"_","1000 NAC","_",$E323),Database!$F$2:$G$65536,2,)/VLOOKUP(CONCATENATE($B323,"_",$C323,"_",F$2,"_",$D323,"_",$E323),Database!$F$2:$G$65536,2,))</f>
        <v>#REF!</v>
      </c>
      <c r="G323" s="155" t="e">
        <f>IF(ISNUMBER(V323),V323,VLOOKUP(CONCATENATE($B323,"_",$C323,"_",G$2,"_","1000 NAC","_",$E323),Database!$F$2:$G$65536,2,)/VLOOKUP(CONCATENATE($B323,"_",$C323,"_",G$2,"_",$D323,"_",$E323),Database!$F$2:$G$65536,2,))</f>
        <v>#REF!</v>
      </c>
      <c r="H323" s="155" t="e">
        <f>IF(ISNUMBER(W323),W323,VLOOKUP(CONCATENATE($B323,"_",$C323,"_",H$2,"_","1000 NAC","_",$E323),Database!$F$2:$G$65536,2,)/VLOOKUP(CONCATENATE($B323,"_",$C323,"_",H$2,"_",$D323,"_",$E323),Database!$F$2:$G$65536,2,))</f>
        <v>#REF!</v>
      </c>
      <c r="I323" s="155" t="e">
        <f>IF(ISNUMBER(X323),X323,VLOOKUP(CONCATENATE($B323,"_",$C323,"_",I$2,"_","1000 NAC","_",$E323),Database!$F$2:$G$65536,2,)/VLOOKUP(CONCATENATE($B323,"_",$C323,"_",I$2,"_",$D323,"_",$E323),Database!$F$2:$G$65536,2,))</f>
        <v>#REF!</v>
      </c>
      <c r="J323" s="155" t="e">
        <f>VLOOKUP(CONCATENATE($B323,"_",$C323,"_",J$2,"_","1000 NAC","_",$E323),Database!$F$2:$G$65536,2,)/VLOOKUP(CONCATENATE($B323,"_",$C323,"_",J$2,"_",$D323,"_",$E323),Database!$F$2:$G$65536,2,)</f>
        <v>#REF!</v>
      </c>
      <c r="K323" s="156" t="e">
        <f>VLOOKUP(CONCATENATE($B323,"_",$C323,"_",K$2,"_","1000 NAC","_",$E323),SentData!$F$2:$G$65536,2,)/VLOOKUP(CONCATENATE($B323,"_",$C323,"_",K$2,"_",$D323,"_",$E323),SentData!$F$2:$G$65536,2,)</f>
        <v>#REF!</v>
      </c>
      <c r="L323" s="156" t="e">
        <f>VLOOKUP(CONCATENATE($B323,"_",$C323,"_",L$2,"_","1000 NAC","_",$E323),SentData!$F$2:$G$65536,2,)/VLOOKUP(CONCATENATE($B323,"_",$C323,"_",L$2,"_",$D323,"_",$E323),SentData!$F$2:$G$65536,2,)</f>
        <v>#REF!</v>
      </c>
      <c r="M323" s="157"/>
      <c r="N323" s="158" t="str">
        <f t="shared" si="79"/>
        <v>!!</v>
      </c>
      <c r="O323" s="158" t="str">
        <f t="shared" si="80"/>
        <v>!!</v>
      </c>
      <c r="P323" s="158" t="str">
        <f t="shared" si="81"/>
        <v>!!</v>
      </c>
      <c r="Q323" s="158" t="str">
        <f t="shared" si="82"/>
        <v>!!</v>
      </c>
      <c r="R323" s="158" t="str">
        <f t="shared" si="83"/>
        <v>!!</v>
      </c>
      <c r="S323" s="158" t="str">
        <f t="shared" si="84"/>
        <v>!!</v>
      </c>
      <c r="T323" s="157"/>
      <c r="U323" s="161" t="str">
        <f>IF(ISNUMBER(U321),IF(ISNUMBER(U322),U322/U321,F322/U321),IF(ISNUMBER(U322),U322/F321,""))</f>
        <v/>
      </c>
      <c r="V323" s="161" t="str">
        <f>IF(ISNUMBER(V321),IF(ISNUMBER(V322),V322/V321,G322/V321),IF(ISNUMBER(V322),V322/G321,""))</f>
        <v/>
      </c>
      <c r="W323" s="161" t="str">
        <f>IF(ISNUMBER(W321),IF(ISNUMBER(W322),W322/W321,H322/W321),IF(ISNUMBER(W322),W322/H321,""))</f>
        <v/>
      </c>
      <c r="X323" s="161" t="str">
        <f>IF(ISNUMBER(X321),IF(ISNUMBER(X322),X322/X321,I322/X321),IF(ISNUMBER(X322),X322/I321,""))</f>
        <v/>
      </c>
    </row>
    <row r="324" spans="1:24" x14ac:dyDescent="0.2">
      <c r="A324" s="112" t="s">
        <v>703</v>
      </c>
      <c r="B324" s="112" t="e">
        <f>#REF!</f>
        <v>#REF!</v>
      </c>
      <c r="C324" s="112" t="s">
        <v>708</v>
      </c>
      <c r="D324" s="112" t="s">
        <v>131</v>
      </c>
      <c r="E324" s="113" t="s">
        <v>697</v>
      </c>
      <c r="F324" s="120" t="e">
        <f>IF(ISNUMBER(U324),U324,VLOOKUP(CONCATENATE($B324,"_",$C324,"_",F$2,"_",$D324,"_",$E324),Database!$F$2:$G$65536,2,))</f>
        <v>#REF!</v>
      </c>
      <c r="G324" s="120" t="e">
        <f>IF(ISNUMBER(V324),V324,VLOOKUP(CONCATENATE($B324,"_",$C324,"_",G$2,"_",$D324,"_",$E324),Database!$F$2:$G$65536,2,))</f>
        <v>#REF!</v>
      </c>
      <c r="H324" s="120" t="e">
        <f>IF(ISNUMBER(W324),W324,VLOOKUP(CONCATENATE($B324,"_",$C324,"_",H$2,"_",$D324,"_",$E324),Database!$F$2:$G$65536,2,))</f>
        <v>#REF!</v>
      </c>
      <c r="I324" s="120" t="e">
        <f>IF(ISNUMBER(X324),X324,VLOOKUP(CONCATENATE($B324,"_",$C324,"_",I$2,"_",$D324,"_",$E324),Database!$F$2:$G$65536,2,))</f>
        <v>#REF!</v>
      </c>
      <c r="J324" s="120" t="e">
        <f>VLOOKUP(CONCATENATE($B324,"_",$C324,"_",J$2,"_",$D324,"_",$E324),Database!$F$2:$G$65536,2,)</f>
        <v>#REF!</v>
      </c>
      <c r="K324" s="118" t="e">
        <f>VLOOKUP(CONCATENATE($B324,"_",$C324,"_",K$2,"_",$D324,"_",$E324),SentData!$F$2:$G$65536,2,)</f>
        <v>#REF!</v>
      </c>
      <c r="L324" s="118" t="e">
        <f>VLOOKUP(CONCATENATE($B324,"_",$C324,"_",L$2,"_",$D324,"_",$E324),SentData!$F$2:$G$65536,2,)</f>
        <v>#REF!</v>
      </c>
      <c r="M324" s="114"/>
      <c r="N324" s="115" t="str">
        <f t="shared" si="79"/>
        <v>!!</v>
      </c>
      <c r="O324" s="115" t="str">
        <f t="shared" si="80"/>
        <v>!!</v>
      </c>
      <c r="P324" s="115" t="str">
        <f t="shared" si="81"/>
        <v>!!</v>
      </c>
      <c r="Q324" s="115" t="str">
        <f t="shared" si="82"/>
        <v>!!</v>
      </c>
      <c r="R324" s="115" t="str">
        <f t="shared" si="83"/>
        <v>!!</v>
      </c>
      <c r="S324" s="115" t="str">
        <f t="shared" si="84"/>
        <v>!!</v>
      </c>
      <c r="T324" s="114"/>
    </row>
    <row r="325" spans="1:24" x14ac:dyDescent="0.2">
      <c r="A325" s="112" t="s">
        <v>705</v>
      </c>
      <c r="B325" s="112" t="e">
        <f>#REF!</f>
        <v>#REF!</v>
      </c>
      <c r="C325" s="112" t="s">
        <v>708</v>
      </c>
      <c r="D325" s="112" t="s">
        <v>706</v>
      </c>
      <c r="E325" s="113" t="s">
        <v>697</v>
      </c>
      <c r="F325" s="120" t="e">
        <f>IF(ISNUMBER(U325),U325,VLOOKUP(CONCATENATE($B325,"_",$C325,"_",F$2,"_",$D325,"_",$E325),Database!$F$2:$G$65536,2,))</f>
        <v>#REF!</v>
      </c>
      <c r="G325" s="120" t="e">
        <f>IF(ISNUMBER(V325),V325,VLOOKUP(CONCATENATE($B325,"_",$C325,"_",G$2,"_",$D325,"_",$E325),Database!$F$2:$G$65536,2,))</f>
        <v>#REF!</v>
      </c>
      <c r="H325" s="120" t="e">
        <f>IF(ISNUMBER(W325),W325,VLOOKUP(CONCATENATE($B325,"_",$C325,"_",H$2,"_",$D325,"_",$E325),Database!$F$2:$G$65536,2,))</f>
        <v>#REF!</v>
      </c>
      <c r="I325" s="120" t="e">
        <f>IF(ISNUMBER(X325),X325,VLOOKUP(CONCATENATE($B325,"_",$C325,"_",I$2,"_",$D325,"_",$E325),Database!$F$2:$G$65536,2,))</f>
        <v>#REF!</v>
      </c>
      <c r="J325" s="120" t="e">
        <f>VLOOKUP(CONCATENATE($B325,"_",$C325,"_",J$2,"_",$D325,"_",$E325),Database!$F$2:$G$65536,2,)</f>
        <v>#REF!</v>
      </c>
      <c r="K325" s="118" t="e">
        <f>VLOOKUP(CONCATENATE($B325,"_",$C325,"_",K$2,"_",$D325,"_",$E325),SentData!$F$2:$G$65536,2,)</f>
        <v>#REF!</v>
      </c>
      <c r="L325" s="118" t="e">
        <f>VLOOKUP(CONCATENATE($B325,"_",$C325,"_",L$2,"_",$D325,"_",$E325),SentData!$F$2:$G$65536,2,)</f>
        <v>#REF!</v>
      </c>
      <c r="M325" s="114"/>
      <c r="N325" s="115" t="str">
        <f t="shared" si="79"/>
        <v>!!</v>
      </c>
      <c r="O325" s="115" t="str">
        <f t="shared" si="80"/>
        <v>!!</v>
      </c>
      <c r="P325" s="115" t="str">
        <f t="shared" si="81"/>
        <v>!!</v>
      </c>
      <c r="Q325" s="115" t="str">
        <f t="shared" si="82"/>
        <v>!!</v>
      </c>
      <c r="R325" s="115" t="str">
        <f t="shared" si="83"/>
        <v>!!</v>
      </c>
      <c r="S325" s="115" t="str">
        <f t="shared" si="84"/>
        <v>!!</v>
      </c>
      <c r="T325" s="114"/>
    </row>
    <row r="326" spans="1:24" ht="12.5" x14ac:dyDescent="0.25">
      <c r="A326" s="153" t="s">
        <v>707</v>
      </c>
      <c r="B326" s="153" t="e">
        <f>#REF!</f>
        <v>#REF!</v>
      </c>
      <c r="C326" s="153" t="s">
        <v>708</v>
      </c>
      <c r="D326" s="153" t="s">
        <v>131</v>
      </c>
      <c r="E326" s="154" t="s">
        <v>697</v>
      </c>
      <c r="F326" s="155" t="e">
        <f>IF(ISNUMBER(U326),U326,VLOOKUP(CONCATENATE($B326,"_",$C326,"_",F$2,"_","1000 NAC","_",$E326),Database!$F$2:$G$65536,2,)/VLOOKUP(CONCATENATE($B326,"_",$C326,"_",F$2,"_",$D326,"_",$E326),Database!$F$2:$G$65536,2,))</f>
        <v>#REF!</v>
      </c>
      <c r="G326" s="155" t="e">
        <f>IF(ISNUMBER(V326),V326,VLOOKUP(CONCATENATE($B326,"_",$C326,"_",G$2,"_","1000 NAC","_",$E326),Database!$F$2:$G$65536,2,)/VLOOKUP(CONCATENATE($B326,"_",$C326,"_",G$2,"_",$D326,"_",$E326),Database!$F$2:$G$65536,2,))</f>
        <v>#REF!</v>
      </c>
      <c r="H326" s="155" t="e">
        <f>IF(ISNUMBER(W326),W326,VLOOKUP(CONCATENATE($B326,"_",$C326,"_",H$2,"_","1000 NAC","_",$E326),Database!$F$2:$G$65536,2,)/VLOOKUP(CONCATENATE($B326,"_",$C326,"_",H$2,"_",$D326,"_",$E326),Database!$F$2:$G$65536,2,))</f>
        <v>#REF!</v>
      </c>
      <c r="I326" s="155" t="e">
        <f>IF(ISNUMBER(X326),X326,VLOOKUP(CONCATENATE($B326,"_",$C326,"_",I$2,"_","1000 NAC","_",$E326),Database!$F$2:$G$65536,2,)/VLOOKUP(CONCATENATE($B326,"_",$C326,"_",I$2,"_",$D326,"_",$E326),Database!$F$2:$G$65536,2,))</f>
        <v>#REF!</v>
      </c>
      <c r="J326" s="155" t="e">
        <f>VLOOKUP(CONCATENATE($B326,"_",$C326,"_",J$2,"_","1000 NAC","_",$E326),Database!$F$2:$G$65536,2,)/VLOOKUP(CONCATENATE($B326,"_",$C326,"_",J$2,"_",$D326,"_",$E326),Database!$F$2:$G$65536,2,)</f>
        <v>#REF!</v>
      </c>
      <c r="K326" s="156" t="e">
        <f>VLOOKUP(CONCATENATE($B326,"_",$C326,"_",K$2,"_","1000 NAC","_",$E326),SentData!$F$2:$G$65536,2,)/VLOOKUP(CONCATENATE($B326,"_",$C326,"_",K$2,"_",$D326,"_",$E326),SentData!$F$2:$G$65536,2,)</f>
        <v>#REF!</v>
      </c>
      <c r="L326" s="156" t="e">
        <f>VLOOKUP(CONCATENATE($B326,"_",$C326,"_",L$2,"_","1000 NAC","_",$E326),SentData!$F$2:$G$65536,2,)/VLOOKUP(CONCATENATE($B326,"_",$C326,"_",L$2,"_",$D326,"_",$E326),SentData!$F$2:$G$65536,2,)</f>
        <v>#REF!</v>
      </c>
      <c r="M326" s="157"/>
      <c r="N326" s="158" t="str">
        <f t="shared" si="79"/>
        <v>!!</v>
      </c>
      <c r="O326" s="158" t="str">
        <f t="shared" si="80"/>
        <v>!!</v>
      </c>
      <c r="P326" s="158" t="str">
        <f t="shared" si="81"/>
        <v>!!</v>
      </c>
      <c r="Q326" s="158" t="str">
        <f t="shared" si="82"/>
        <v>!!</v>
      </c>
      <c r="R326" s="158" t="str">
        <f t="shared" si="83"/>
        <v>!!</v>
      </c>
      <c r="S326" s="158" t="str">
        <f t="shared" si="84"/>
        <v>!!</v>
      </c>
      <c r="T326" s="157"/>
      <c r="U326" s="161" t="str">
        <f>IF(ISNUMBER(U324),IF(ISNUMBER(U325),U325/U324,F325/U324),IF(ISNUMBER(U325),U325/F324,""))</f>
        <v/>
      </c>
      <c r="V326" s="161" t="str">
        <f>IF(ISNUMBER(V324),IF(ISNUMBER(V325),V325/V324,G325/V324),IF(ISNUMBER(V325),V325/G324,""))</f>
        <v/>
      </c>
      <c r="W326" s="161" t="str">
        <f>IF(ISNUMBER(W324),IF(ISNUMBER(W325),W325/W324,H325/W324),IF(ISNUMBER(W325),W325/H324,""))</f>
        <v/>
      </c>
      <c r="X326" s="161" t="str">
        <f>IF(ISNUMBER(X324),IF(ISNUMBER(X325),X325/X324,I325/X324),IF(ISNUMBER(X325),X325/I324,""))</f>
        <v/>
      </c>
    </row>
    <row r="327" spans="1:24" x14ac:dyDescent="0.2">
      <c r="A327" s="112" t="s">
        <v>703</v>
      </c>
      <c r="B327" s="112" t="e">
        <f>#REF!</f>
        <v>#REF!</v>
      </c>
      <c r="C327" s="112" t="s">
        <v>704</v>
      </c>
      <c r="D327" s="112" t="s">
        <v>131</v>
      </c>
      <c r="E327" s="113" t="s">
        <v>698</v>
      </c>
      <c r="F327" s="120" t="e">
        <f>IF(ISNUMBER(U327),U327,VLOOKUP(CONCATENATE($B327,"_",$C327,"_",F$2,"_",$D327,"_",$E327),Database!$F$2:$G$65536,2,))</f>
        <v>#REF!</v>
      </c>
      <c r="G327" s="120" t="e">
        <f>IF(ISNUMBER(V327),V327,VLOOKUP(CONCATENATE($B327,"_",$C327,"_",G$2,"_",$D327,"_",$E327),Database!$F$2:$G$65536,2,))</f>
        <v>#REF!</v>
      </c>
      <c r="H327" s="120" t="e">
        <f>IF(ISNUMBER(W327),W327,VLOOKUP(CONCATENATE($B327,"_",$C327,"_",H$2,"_",$D327,"_",$E327),Database!$F$2:$G$65536,2,))</f>
        <v>#REF!</v>
      </c>
      <c r="I327" s="120" t="e">
        <f>IF(ISNUMBER(X327),X327,VLOOKUP(CONCATENATE($B327,"_",$C327,"_",I$2,"_",$D327,"_",$E327),Database!$F$2:$G$65536,2,))</f>
        <v>#REF!</v>
      </c>
      <c r="J327" s="120" t="e">
        <f>VLOOKUP(CONCATENATE($B327,"_",$C327,"_",J$2,"_",$D327,"_",$E327),Database!$F$2:$G$65536,2,)</f>
        <v>#REF!</v>
      </c>
      <c r="K327" s="118" t="e">
        <f>VLOOKUP(CONCATENATE($B327,"_",$C327,"_",K$2,"_",$D327,"_",$E327),SentData!$F$2:$G$65536,2,)</f>
        <v>#REF!</v>
      </c>
      <c r="L327" s="118" t="e">
        <f>VLOOKUP(CONCATENATE($B327,"_",$C327,"_",L$2,"_",$D327,"_",$E327),SentData!$F$2:$G$65536,2,)</f>
        <v>#REF!</v>
      </c>
      <c r="M327" s="114"/>
      <c r="N327" s="115" t="str">
        <f t="shared" si="79"/>
        <v>!!</v>
      </c>
      <c r="O327" s="115" t="str">
        <f t="shared" si="80"/>
        <v>!!</v>
      </c>
      <c r="P327" s="115" t="str">
        <f t="shared" si="81"/>
        <v>!!</v>
      </c>
      <c r="Q327" s="115" t="str">
        <f t="shared" si="82"/>
        <v>!!</v>
      </c>
      <c r="R327" s="115" t="str">
        <f t="shared" si="83"/>
        <v>!!</v>
      </c>
      <c r="S327" s="115" t="str">
        <f t="shared" si="84"/>
        <v>!!</v>
      </c>
      <c r="T327" s="114"/>
    </row>
    <row r="328" spans="1:24" x14ac:dyDescent="0.2">
      <c r="A328" s="112" t="s">
        <v>705</v>
      </c>
      <c r="B328" s="112" t="e">
        <f>#REF!</f>
        <v>#REF!</v>
      </c>
      <c r="C328" s="112" t="s">
        <v>704</v>
      </c>
      <c r="D328" s="112" t="s">
        <v>706</v>
      </c>
      <c r="E328" s="113" t="s">
        <v>698</v>
      </c>
      <c r="F328" s="120" t="e">
        <f>IF(ISNUMBER(U328),U328,VLOOKUP(CONCATENATE($B328,"_",$C328,"_",F$2,"_",$D328,"_",$E328),Database!$F$2:$G$65536,2,))</f>
        <v>#REF!</v>
      </c>
      <c r="G328" s="120" t="e">
        <f>IF(ISNUMBER(V328),V328,VLOOKUP(CONCATENATE($B328,"_",$C328,"_",G$2,"_",$D328,"_",$E328),Database!$F$2:$G$65536,2,))</f>
        <v>#REF!</v>
      </c>
      <c r="H328" s="120" t="e">
        <f>IF(ISNUMBER(W328),W328,VLOOKUP(CONCATENATE($B328,"_",$C328,"_",H$2,"_",$D328,"_",$E328),Database!$F$2:$G$65536,2,))</f>
        <v>#REF!</v>
      </c>
      <c r="I328" s="120" t="e">
        <f>IF(ISNUMBER(X328),X328,VLOOKUP(CONCATENATE($B328,"_",$C328,"_",I$2,"_",$D328,"_",$E328),Database!$F$2:$G$65536,2,))</f>
        <v>#REF!</v>
      </c>
      <c r="J328" s="120" t="e">
        <f>VLOOKUP(CONCATENATE($B328,"_",$C328,"_",J$2,"_",$D328,"_",$E328),Database!$F$2:$G$65536,2,)</f>
        <v>#REF!</v>
      </c>
      <c r="K328" s="118" t="e">
        <f>VLOOKUP(CONCATENATE($B328,"_",$C328,"_",K$2,"_",$D328,"_",$E328),SentData!$F$2:$G$65536,2,)</f>
        <v>#REF!</v>
      </c>
      <c r="L328" s="118" t="e">
        <f>VLOOKUP(CONCATENATE($B328,"_",$C328,"_",L$2,"_",$D328,"_",$E328),SentData!$F$2:$G$65536,2,)</f>
        <v>#REF!</v>
      </c>
      <c r="M328" s="114"/>
      <c r="N328" s="115" t="str">
        <f t="shared" si="79"/>
        <v>!!</v>
      </c>
      <c r="O328" s="115" t="str">
        <f t="shared" si="80"/>
        <v>!!</v>
      </c>
      <c r="P328" s="115" t="str">
        <f t="shared" si="81"/>
        <v>!!</v>
      </c>
      <c r="Q328" s="115" t="str">
        <f t="shared" si="82"/>
        <v>!!</v>
      </c>
      <c r="R328" s="115" t="str">
        <f t="shared" si="83"/>
        <v>!!</v>
      </c>
      <c r="S328" s="115" t="str">
        <f t="shared" si="84"/>
        <v>!!</v>
      </c>
      <c r="T328" s="114"/>
    </row>
    <row r="329" spans="1:24" ht="12.5" x14ac:dyDescent="0.25">
      <c r="A329" s="153" t="s">
        <v>707</v>
      </c>
      <c r="B329" s="153" t="e">
        <f>#REF!</f>
        <v>#REF!</v>
      </c>
      <c r="C329" s="153" t="s">
        <v>704</v>
      </c>
      <c r="D329" s="153" t="s">
        <v>131</v>
      </c>
      <c r="E329" s="154" t="s">
        <v>698</v>
      </c>
      <c r="F329" s="155" t="e">
        <f>IF(ISNUMBER(U329),U329,VLOOKUP(CONCATENATE($B329,"_",$C329,"_",F$2,"_","1000 NAC","_",$E329),Database!$F$2:$G$65536,2,)/VLOOKUP(CONCATENATE($B329,"_",$C329,"_",F$2,"_",$D329,"_",$E329),Database!$F$2:$G$65536,2,))</f>
        <v>#REF!</v>
      </c>
      <c r="G329" s="155" t="e">
        <f>IF(ISNUMBER(V329),V329,VLOOKUP(CONCATENATE($B329,"_",$C329,"_",G$2,"_","1000 NAC","_",$E329),Database!$F$2:$G$65536,2,)/VLOOKUP(CONCATENATE($B329,"_",$C329,"_",G$2,"_",$D329,"_",$E329),Database!$F$2:$G$65536,2,))</f>
        <v>#REF!</v>
      </c>
      <c r="H329" s="155" t="e">
        <f>IF(ISNUMBER(W329),W329,VLOOKUP(CONCATENATE($B329,"_",$C329,"_",H$2,"_","1000 NAC","_",$E329),Database!$F$2:$G$65536,2,)/VLOOKUP(CONCATENATE($B329,"_",$C329,"_",H$2,"_",$D329,"_",$E329),Database!$F$2:$G$65536,2,))</f>
        <v>#REF!</v>
      </c>
      <c r="I329" s="155" t="e">
        <f>IF(ISNUMBER(X329),X329,VLOOKUP(CONCATENATE($B329,"_",$C329,"_",I$2,"_","1000 NAC","_",$E329),Database!$F$2:$G$65536,2,)/VLOOKUP(CONCATENATE($B329,"_",$C329,"_",I$2,"_",$D329,"_",$E329),Database!$F$2:$G$65536,2,))</f>
        <v>#REF!</v>
      </c>
      <c r="J329" s="155" t="e">
        <f>VLOOKUP(CONCATENATE($B329,"_",$C329,"_",J$2,"_","1000 NAC","_",$E329),Database!$F$2:$G$65536,2,)/VLOOKUP(CONCATENATE($B329,"_",$C329,"_",J$2,"_",$D329,"_",$E329),Database!$F$2:$G$65536,2,)</f>
        <v>#REF!</v>
      </c>
      <c r="K329" s="156" t="e">
        <f>VLOOKUP(CONCATENATE($B329,"_",$C329,"_",K$2,"_","1000 NAC","_",$E329),SentData!$F$2:$G$65536,2,)/VLOOKUP(CONCATENATE($B329,"_",$C329,"_",K$2,"_",$D329,"_",$E329),SentData!$F$2:$G$65536,2,)</f>
        <v>#REF!</v>
      </c>
      <c r="L329" s="156" t="e">
        <f>VLOOKUP(CONCATENATE($B329,"_",$C329,"_",L$2,"_","1000 NAC","_",$E329),SentData!$F$2:$G$65536,2,)/VLOOKUP(CONCATENATE($B329,"_",$C329,"_",L$2,"_",$D329,"_",$E329),SentData!$F$2:$G$65536,2,)</f>
        <v>#REF!</v>
      </c>
      <c r="M329" s="157"/>
      <c r="N329" s="158" t="str">
        <f t="shared" si="79"/>
        <v>!!</v>
      </c>
      <c r="O329" s="158" t="str">
        <f t="shared" si="80"/>
        <v>!!</v>
      </c>
      <c r="P329" s="158" t="str">
        <f t="shared" si="81"/>
        <v>!!</v>
      </c>
      <c r="Q329" s="158" t="str">
        <f t="shared" si="82"/>
        <v>!!</v>
      </c>
      <c r="R329" s="158" t="str">
        <f t="shared" si="83"/>
        <v>!!</v>
      </c>
      <c r="S329" s="158" t="str">
        <f t="shared" si="84"/>
        <v>!!</v>
      </c>
      <c r="T329" s="157"/>
      <c r="U329" s="161" t="str">
        <f>IF(ISNUMBER(U327),IF(ISNUMBER(U328),U328/U327,F328/U327),IF(ISNUMBER(U328),U328/F327,""))</f>
        <v/>
      </c>
      <c r="V329" s="161" t="str">
        <f>IF(ISNUMBER(V327),IF(ISNUMBER(V328),V328/V327,G328/V327),IF(ISNUMBER(V328),V328/G327,""))</f>
        <v/>
      </c>
      <c r="W329" s="161" t="str">
        <f>IF(ISNUMBER(W327),IF(ISNUMBER(W328),W328/W327,H328/W327),IF(ISNUMBER(W328),W328/H327,""))</f>
        <v/>
      </c>
      <c r="X329" s="161" t="str">
        <f>IF(ISNUMBER(X327),IF(ISNUMBER(X328),X328/X327,I328/X327),IF(ISNUMBER(X328),X328/I327,""))</f>
        <v/>
      </c>
    </row>
    <row r="330" spans="1:24" x14ac:dyDescent="0.2">
      <c r="A330" s="112" t="s">
        <v>703</v>
      </c>
      <c r="B330" s="112" t="e">
        <f>#REF!</f>
        <v>#REF!</v>
      </c>
      <c r="C330" s="112" t="s">
        <v>708</v>
      </c>
      <c r="D330" s="112" t="s">
        <v>131</v>
      </c>
      <c r="E330" s="113" t="s">
        <v>698</v>
      </c>
      <c r="F330" s="120" t="e">
        <f>IF(ISNUMBER(U330),U330,VLOOKUP(CONCATENATE($B330,"_",$C330,"_",F$2,"_",$D330,"_",$E330),Database!$F$2:$G$65536,2,))</f>
        <v>#REF!</v>
      </c>
      <c r="G330" s="120" t="e">
        <f>IF(ISNUMBER(V330),V330,VLOOKUP(CONCATENATE($B330,"_",$C330,"_",G$2,"_",$D330,"_",$E330),Database!$F$2:$G$65536,2,))</f>
        <v>#REF!</v>
      </c>
      <c r="H330" s="120" t="e">
        <f>IF(ISNUMBER(W330),W330,VLOOKUP(CONCATENATE($B330,"_",$C330,"_",H$2,"_",$D330,"_",$E330),Database!$F$2:$G$65536,2,))</f>
        <v>#REF!</v>
      </c>
      <c r="I330" s="120" t="e">
        <f>IF(ISNUMBER(X330),X330,VLOOKUP(CONCATENATE($B330,"_",$C330,"_",I$2,"_",$D330,"_",$E330),Database!$F$2:$G$65536,2,))</f>
        <v>#REF!</v>
      </c>
      <c r="J330" s="120" t="e">
        <f>VLOOKUP(CONCATENATE($B330,"_",$C330,"_",J$2,"_",$D330,"_",$E330),Database!$F$2:$G$65536,2,)</f>
        <v>#REF!</v>
      </c>
      <c r="K330" s="118" t="e">
        <f>VLOOKUP(CONCATENATE($B330,"_",$C330,"_",K$2,"_",$D330,"_",$E330),SentData!$F$2:$G$65536,2,)</f>
        <v>#REF!</v>
      </c>
      <c r="L330" s="118" t="e">
        <f>VLOOKUP(CONCATENATE($B330,"_",$C330,"_",L$2,"_",$D330,"_",$E330),SentData!$F$2:$G$65536,2,)</f>
        <v>#REF!</v>
      </c>
      <c r="M330" s="114"/>
      <c r="N330" s="115" t="str">
        <f t="shared" si="79"/>
        <v>!!</v>
      </c>
      <c r="O330" s="115" t="str">
        <f t="shared" si="80"/>
        <v>!!</v>
      </c>
      <c r="P330" s="115" t="str">
        <f t="shared" si="81"/>
        <v>!!</v>
      </c>
      <c r="Q330" s="115" t="str">
        <f t="shared" si="82"/>
        <v>!!</v>
      </c>
      <c r="R330" s="115" t="str">
        <f t="shared" si="83"/>
        <v>!!</v>
      </c>
      <c r="S330" s="115" t="str">
        <f t="shared" si="84"/>
        <v>!!</v>
      </c>
      <c r="T330" s="114"/>
    </row>
    <row r="331" spans="1:24" x14ac:dyDescent="0.2">
      <c r="A331" s="112" t="s">
        <v>705</v>
      </c>
      <c r="B331" s="112" t="e">
        <f>#REF!</f>
        <v>#REF!</v>
      </c>
      <c r="C331" s="112" t="s">
        <v>708</v>
      </c>
      <c r="D331" s="112" t="s">
        <v>706</v>
      </c>
      <c r="E331" s="113" t="s">
        <v>698</v>
      </c>
      <c r="F331" s="120" t="e">
        <f>IF(ISNUMBER(U331),U331,VLOOKUP(CONCATENATE($B331,"_",$C331,"_",F$2,"_",$D331,"_",$E331),Database!$F$2:$G$65536,2,))</f>
        <v>#REF!</v>
      </c>
      <c r="G331" s="120" t="e">
        <f>IF(ISNUMBER(V331),V331,VLOOKUP(CONCATENATE($B331,"_",$C331,"_",G$2,"_",$D331,"_",$E331),Database!$F$2:$G$65536,2,))</f>
        <v>#REF!</v>
      </c>
      <c r="H331" s="120" t="e">
        <f>IF(ISNUMBER(W331),W331,VLOOKUP(CONCATENATE($B331,"_",$C331,"_",H$2,"_",$D331,"_",$E331),Database!$F$2:$G$65536,2,))</f>
        <v>#REF!</v>
      </c>
      <c r="I331" s="120" t="e">
        <f>IF(ISNUMBER(X331),X331,VLOOKUP(CONCATENATE($B331,"_",$C331,"_",I$2,"_",$D331,"_",$E331),Database!$F$2:$G$65536,2,))</f>
        <v>#REF!</v>
      </c>
      <c r="J331" s="120" t="e">
        <f>VLOOKUP(CONCATENATE($B331,"_",$C331,"_",J$2,"_",$D331,"_",$E331),Database!$F$2:$G$65536,2,)</f>
        <v>#REF!</v>
      </c>
      <c r="K331" s="118" t="e">
        <f>VLOOKUP(CONCATENATE($B331,"_",$C331,"_",K$2,"_",$D331,"_",$E331),SentData!$F$2:$G$65536,2,)</f>
        <v>#REF!</v>
      </c>
      <c r="L331" s="118" t="e">
        <f>VLOOKUP(CONCATENATE($B331,"_",$C331,"_",L$2,"_",$D331,"_",$E331),SentData!$F$2:$G$65536,2,)</f>
        <v>#REF!</v>
      </c>
      <c r="M331" s="114"/>
      <c r="N331" s="115" t="str">
        <f t="shared" si="79"/>
        <v>!!</v>
      </c>
      <c r="O331" s="115" t="str">
        <f t="shared" si="80"/>
        <v>!!</v>
      </c>
      <c r="P331" s="115" t="str">
        <f t="shared" si="81"/>
        <v>!!</v>
      </c>
      <c r="Q331" s="115" t="str">
        <f t="shared" si="82"/>
        <v>!!</v>
      </c>
      <c r="R331" s="115" t="str">
        <f t="shared" si="83"/>
        <v>!!</v>
      </c>
      <c r="S331" s="115" t="str">
        <f t="shared" si="84"/>
        <v>!!</v>
      </c>
      <c r="T331" s="114"/>
    </row>
    <row r="332" spans="1:24" ht="12.5" x14ac:dyDescent="0.25">
      <c r="A332" s="153" t="s">
        <v>707</v>
      </c>
      <c r="B332" s="153" t="e">
        <f>#REF!</f>
        <v>#REF!</v>
      </c>
      <c r="C332" s="153" t="s">
        <v>708</v>
      </c>
      <c r="D332" s="153" t="s">
        <v>131</v>
      </c>
      <c r="E332" s="154" t="s">
        <v>698</v>
      </c>
      <c r="F332" s="155" t="e">
        <f>IF(ISNUMBER(U332),U332,VLOOKUP(CONCATENATE($B332,"_",$C332,"_",F$2,"_","1000 NAC","_",$E332),Database!$F$2:$G$65536,2,)/VLOOKUP(CONCATENATE($B332,"_",$C332,"_",F$2,"_",$D332,"_",$E332),Database!$F$2:$G$65536,2,))</f>
        <v>#REF!</v>
      </c>
      <c r="G332" s="155" t="e">
        <f>IF(ISNUMBER(V332),V332,VLOOKUP(CONCATENATE($B332,"_",$C332,"_",G$2,"_","1000 NAC","_",$E332),Database!$F$2:$G$65536,2,)/VLOOKUP(CONCATENATE($B332,"_",$C332,"_",G$2,"_",$D332,"_",$E332),Database!$F$2:$G$65536,2,))</f>
        <v>#REF!</v>
      </c>
      <c r="H332" s="155" t="e">
        <f>IF(ISNUMBER(W332),W332,VLOOKUP(CONCATENATE($B332,"_",$C332,"_",H$2,"_","1000 NAC","_",$E332),Database!$F$2:$G$65536,2,)/VLOOKUP(CONCATENATE($B332,"_",$C332,"_",H$2,"_",$D332,"_",$E332),Database!$F$2:$G$65536,2,))</f>
        <v>#REF!</v>
      </c>
      <c r="I332" s="155" t="e">
        <f>IF(ISNUMBER(X332),X332,VLOOKUP(CONCATENATE($B332,"_",$C332,"_",I$2,"_","1000 NAC","_",$E332),Database!$F$2:$G$65536,2,)/VLOOKUP(CONCATENATE($B332,"_",$C332,"_",I$2,"_",$D332,"_",$E332),Database!$F$2:$G$65536,2,))</f>
        <v>#REF!</v>
      </c>
      <c r="J332" s="155" t="e">
        <f>VLOOKUP(CONCATENATE($B332,"_",$C332,"_",J$2,"_","1000 NAC","_",$E332),Database!$F$2:$G$65536,2,)/VLOOKUP(CONCATENATE($B332,"_",$C332,"_",J$2,"_",$D332,"_",$E332),Database!$F$2:$G$65536,2,)</f>
        <v>#REF!</v>
      </c>
      <c r="K332" s="156" t="e">
        <f>VLOOKUP(CONCATENATE($B332,"_",$C332,"_",K$2,"_","1000 NAC","_",$E332),SentData!$F$2:$G$65536,2,)/VLOOKUP(CONCATENATE($B332,"_",$C332,"_",K$2,"_",$D332,"_",$E332),SentData!$F$2:$G$65536,2,)</f>
        <v>#REF!</v>
      </c>
      <c r="L332" s="156" t="e">
        <f>VLOOKUP(CONCATENATE($B332,"_",$C332,"_",L$2,"_","1000 NAC","_",$E332),SentData!$F$2:$G$65536,2,)/VLOOKUP(CONCATENATE($B332,"_",$C332,"_",L$2,"_",$D332,"_",$E332),SentData!$F$2:$G$65536,2,)</f>
        <v>#REF!</v>
      </c>
      <c r="M332" s="157"/>
      <c r="N332" s="158" t="str">
        <f t="shared" si="79"/>
        <v>!!</v>
      </c>
      <c r="O332" s="158" t="str">
        <f t="shared" si="80"/>
        <v>!!</v>
      </c>
      <c r="P332" s="158" t="str">
        <f t="shared" si="81"/>
        <v>!!</v>
      </c>
      <c r="Q332" s="158" t="str">
        <f t="shared" si="82"/>
        <v>!!</v>
      </c>
      <c r="R332" s="158" t="str">
        <f t="shared" si="83"/>
        <v>!!</v>
      </c>
      <c r="S332" s="158" t="str">
        <f t="shared" si="84"/>
        <v>!!</v>
      </c>
      <c r="T332" s="157"/>
      <c r="U332" s="161" t="str">
        <f>IF(ISNUMBER(U330),IF(ISNUMBER(U331),U331/U330,F331/U330),IF(ISNUMBER(U331),U331/F330,""))</f>
        <v/>
      </c>
      <c r="V332" s="161" t="str">
        <f>IF(ISNUMBER(V330),IF(ISNUMBER(V331),V331/V330,G331/V330),IF(ISNUMBER(V331),V331/G330,""))</f>
        <v/>
      </c>
      <c r="W332" s="161" t="str">
        <f>IF(ISNUMBER(W330),IF(ISNUMBER(W331),W331/W330,H331/W330),IF(ISNUMBER(W331),W331/H330,""))</f>
        <v/>
      </c>
      <c r="X332" s="161" t="str">
        <f>IF(ISNUMBER(X330),IF(ISNUMBER(X331),X331/X330,I331/X330),IF(ISNUMBER(X331),X331/I330,""))</f>
        <v/>
      </c>
    </row>
    <row r="333" spans="1:24" x14ac:dyDescent="0.2">
      <c r="A333" s="112" t="s">
        <v>703</v>
      </c>
      <c r="B333" s="112" t="e">
        <f>#REF!</f>
        <v>#REF!</v>
      </c>
      <c r="C333" s="112" t="s">
        <v>704</v>
      </c>
      <c r="D333" s="112" t="s">
        <v>131</v>
      </c>
      <c r="E333" s="113" t="s">
        <v>699</v>
      </c>
      <c r="F333" s="120" t="e">
        <f>IF(ISNUMBER(U333),U333,VLOOKUP(CONCATENATE($B333,"_",$C333,"_",F$2,"_",$D333,"_",$E333),Database!$F$2:$G$65536,2,))</f>
        <v>#REF!</v>
      </c>
      <c r="G333" s="120" t="e">
        <f>IF(ISNUMBER(V333),V333,VLOOKUP(CONCATENATE($B333,"_",$C333,"_",G$2,"_",$D333,"_",$E333),Database!$F$2:$G$65536,2,))</f>
        <v>#REF!</v>
      </c>
      <c r="H333" s="120" t="e">
        <f>IF(ISNUMBER(W333),W333,VLOOKUP(CONCATENATE($B333,"_",$C333,"_",H$2,"_",$D333,"_",$E333),Database!$F$2:$G$65536,2,))</f>
        <v>#REF!</v>
      </c>
      <c r="I333" s="120" t="e">
        <f>IF(ISNUMBER(X333),X333,VLOOKUP(CONCATENATE($B333,"_",$C333,"_",I$2,"_",$D333,"_",$E333),Database!$F$2:$G$65536,2,))</f>
        <v>#REF!</v>
      </c>
      <c r="J333" s="120" t="e">
        <f>VLOOKUP(CONCATENATE($B333,"_",$C333,"_",J$2,"_",$D333,"_",$E333),Database!$F$2:$G$65536,2,)</f>
        <v>#REF!</v>
      </c>
      <c r="K333" s="118" t="e">
        <f>VLOOKUP(CONCATENATE($B333,"_",$C333,"_",K$2,"_",$D333,"_",$E333),SentData!$F$2:$G$65536,2,)</f>
        <v>#REF!</v>
      </c>
      <c r="L333" s="118" t="e">
        <f>VLOOKUP(CONCATENATE($B333,"_",$C333,"_",L$2,"_",$D333,"_",$E333),SentData!$F$2:$G$65536,2,)</f>
        <v>#REF!</v>
      </c>
      <c r="M333" s="114"/>
      <c r="N333" s="115" t="str">
        <f t="shared" si="79"/>
        <v>!!</v>
      </c>
      <c r="O333" s="115" t="str">
        <f t="shared" si="80"/>
        <v>!!</v>
      </c>
      <c r="P333" s="115" t="str">
        <f t="shared" si="81"/>
        <v>!!</v>
      </c>
      <c r="Q333" s="115" t="str">
        <f t="shared" si="82"/>
        <v>!!</v>
      </c>
      <c r="R333" s="115" t="str">
        <f t="shared" si="83"/>
        <v>!!</v>
      </c>
      <c r="S333" s="115" t="str">
        <f t="shared" si="84"/>
        <v>!!</v>
      </c>
      <c r="T333" s="114"/>
    </row>
    <row r="334" spans="1:24" x14ac:dyDescent="0.2">
      <c r="A334" s="112" t="s">
        <v>705</v>
      </c>
      <c r="B334" s="112" t="e">
        <f>#REF!</f>
        <v>#REF!</v>
      </c>
      <c r="C334" s="112" t="s">
        <v>704</v>
      </c>
      <c r="D334" s="112" t="s">
        <v>706</v>
      </c>
      <c r="E334" s="113" t="s">
        <v>699</v>
      </c>
      <c r="F334" s="120" t="e">
        <f>IF(ISNUMBER(U334),U334,VLOOKUP(CONCATENATE($B334,"_",$C334,"_",F$2,"_",$D334,"_",$E334),Database!$F$2:$G$65536,2,))</f>
        <v>#REF!</v>
      </c>
      <c r="G334" s="120" t="e">
        <f>IF(ISNUMBER(V334),V334,VLOOKUP(CONCATENATE($B334,"_",$C334,"_",G$2,"_",$D334,"_",$E334),Database!$F$2:$G$65536,2,))</f>
        <v>#REF!</v>
      </c>
      <c r="H334" s="120" t="e">
        <f>IF(ISNUMBER(W334),W334,VLOOKUP(CONCATENATE($B334,"_",$C334,"_",H$2,"_",$D334,"_",$E334),Database!$F$2:$G$65536,2,))</f>
        <v>#REF!</v>
      </c>
      <c r="I334" s="120" t="e">
        <f>IF(ISNUMBER(X334),X334,VLOOKUP(CONCATENATE($B334,"_",$C334,"_",I$2,"_",$D334,"_",$E334),Database!$F$2:$G$65536,2,))</f>
        <v>#REF!</v>
      </c>
      <c r="J334" s="120" t="e">
        <f>VLOOKUP(CONCATENATE($B334,"_",$C334,"_",J$2,"_",$D334,"_",$E334),Database!$F$2:$G$65536,2,)</f>
        <v>#REF!</v>
      </c>
      <c r="K334" s="118" t="e">
        <f>VLOOKUP(CONCATENATE($B334,"_",$C334,"_",K$2,"_",$D334,"_",$E334),SentData!$F$2:$G$65536,2,)</f>
        <v>#REF!</v>
      </c>
      <c r="L334" s="118" t="e">
        <f>VLOOKUP(CONCATENATE($B334,"_",$C334,"_",L$2,"_",$D334,"_",$E334),SentData!$F$2:$G$65536,2,)</f>
        <v>#REF!</v>
      </c>
      <c r="M334" s="114"/>
      <c r="N334" s="115" t="str">
        <f t="shared" si="79"/>
        <v>!!</v>
      </c>
      <c r="O334" s="115" t="str">
        <f t="shared" si="80"/>
        <v>!!</v>
      </c>
      <c r="P334" s="115" t="str">
        <f t="shared" si="81"/>
        <v>!!</v>
      </c>
      <c r="Q334" s="115" t="str">
        <f t="shared" si="82"/>
        <v>!!</v>
      </c>
      <c r="R334" s="115" t="str">
        <f t="shared" si="83"/>
        <v>!!</v>
      </c>
      <c r="S334" s="115" t="str">
        <f t="shared" si="84"/>
        <v>!!</v>
      </c>
      <c r="T334" s="114"/>
    </row>
    <row r="335" spans="1:24" ht="12.5" x14ac:dyDescent="0.25">
      <c r="A335" s="153" t="s">
        <v>707</v>
      </c>
      <c r="B335" s="153" t="e">
        <f>#REF!</f>
        <v>#REF!</v>
      </c>
      <c r="C335" s="153" t="s">
        <v>704</v>
      </c>
      <c r="D335" s="153" t="s">
        <v>131</v>
      </c>
      <c r="E335" s="154" t="s">
        <v>699</v>
      </c>
      <c r="F335" s="155" t="e">
        <f>IF(ISNUMBER(U335),U335,VLOOKUP(CONCATENATE($B335,"_",$C335,"_",F$2,"_","1000 NAC","_",$E335),Database!$F$2:$G$65536,2,)/VLOOKUP(CONCATENATE($B335,"_",$C335,"_",F$2,"_",$D335,"_",$E335),Database!$F$2:$G$65536,2,))</f>
        <v>#REF!</v>
      </c>
      <c r="G335" s="155" t="e">
        <f>IF(ISNUMBER(V335),V335,VLOOKUP(CONCATENATE($B335,"_",$C335,"_",G$2,"_","1000 NAC","_",$E335),Database!$F$2:$G$65536,2,)/VLOOKUP(CONCATENATE($B335,"_",$C335,"_",G$2,"_",$D335,"_",$E335),Database!$F$2:$G$65536,2,))</f>
        <v>#REF!</v>
      </c>
      <c r="H335" s="155" t="e">
        <f>IF(ISNUMBER(W335),W335,VLOOKUP(CONCATENATE($B335,"_",$C335,"_",H$2,"_","1000 NAC","_",$E335),Database!$F$2:$G$65536,2,)/VLOOKUP(CONCATENATE($B335,"_",$C335,"_",H$2,"_",$D335,"_",$E335),Database!$F$2:$G$65536,2,))</f>
        <v>#REF!</v>
      </c>
      <c r="I335" s="155" t="e">
        <f>IF(ISNUMBER(X335),X335,VLOOKUP(CONCATENATE($B335,"_",$C335,"_",I$2,"_","1000 NAC","_",$E335),Database!$F$2:$G$65536,2,)/VLOOKUP(CONCATENATE($B335,"_",$C335,"_",I$2,"_",$D335,"_",$E335),Database!$F$2:$G$65536,2,))</f>
        <v>#REF!</v>
      </c>
      <c r="J335" s="155" t="e">
        <f>VLOOKUP(CONCATENATE($B335,"_",$C335,"_",J$2,"_","1000 NAC","_",$E335),Database!$F$2:$G$65536,2,)/VLOOKUP(CONCATENATE($B335,"_",$C335,"_",J$2,"_",$D335,"_",$E335),Database!$F$2:$G$65536,2,)</f>
        <v>#REF!</v>
      </c>
      <c r="K335" s="156" t="e">
        <f>VLOOKUP(CONCATENATE($B335,"_",$C335,"_",K$2,"_","1000 NAC","_",$E335),SentData!$F$2:$G$65536,2,)/VLOOKUP(CONCATENATE($B335,"_",$C335,"_",K$2,"_",$D335,"_",$E335),SentData!$F$2:$G$65536,2,)</f>
        <v>#REF!</v>
      </c>
      <c r="L335" s="156" t="e">
        <f>VLOOKUP(CONCATENATE($B335,"_",$C335,"_",L$2,"_","1000 NAC","_",$E335),SentData!$F$2:$G$65536,2,)/VLOOKUP(CONCATENATE($B335,"_",$C335,"_",L$2,"_",$D335,"_",$E335),SentData!$F$2:$G$65536,2,)</f>
        <v>#REF!</v>
      </c>
      <c r="M335" s="157"/>
      <c r="N335" s="158" t="str">
        <f t="shared" si="79"/>
        <v>!!</v>
      </c>
      <c r="O335" s="158" t="str">
        <f t="shared" si="80"/>
        <v>!!</v>
      </c>
      <c r="P335" s="158" t="str">
        <f t="shared" si="81"/>
        <v>!!</v>
      </c>
      <c r="Q335" s="158" t="str">
        <f t="shared" si="82"/>
        <v>!!</v>
      </c>
      <c r="R335" s="158" t="str">
        <f t="shared" si="83"/>
        <v>!!</v>
      </c>
      <c r="S335" s="158" t="str">
        <f t="shared" si="84"/>
        <v>!!</v>
      </c>
      <c r="T335" s="157"/>
      <c r="U335" s="161" t="str">
        <f>IF(ISNUMBER(U333),IF(ISNUMBER(U334),U334/U333,F334/U333),IF(ISNUMBER(U334),U334/F333,""))</f>
        <v/>
      </c>
      <c r="V335" s="161" t="str">
        <f>IF(ISNUMBER(V333),IF(ISNUMBER(V334),V334/V333,G334/V333),IF(ISNUMBER(V334),V334/G333,""))</f>
        <v/>
      </c>
      <c r="W335" s="161" t="str">
        <f>IF(ISNUMBER(W333),IF(ISNUMBER(W334),W334/W333,H334/W333),IF(ISNUMBER(W334),W334/H333,""))</f>
        <v/>
      </c>
      <c r="X335" s="161" t="str">
        <f>IF(ISNUMBER(X333),IF(ISNUMBER(X334),X334/X333,I334/X333),IF(ISNUMBER(X334),X334/I333,""))</f>
        <v/>
      </c>
    </row>
    <row r="336" spans="1:24" x14ac:dyDescent="0.2">
      <c r="A336" s="112" t="s">
        <v>703</v>
      </c>
      <c r="B336" s="112" t="e">
        <f>#REF!</f>
        <v>#REF!</v>
      </c>
      <c r="C336" s="112" t="s">
        <v>708</v>
      </c>
      <c r="D336" s="112" t="s">
        <v>131</v>
      </c>
      <c r="E336" s="113" t="s">
        <v>699</v>
      </c>
      <c r="F336" s="120" t="e">
        <f>IF(ISNUMBER(U336),U336,VLOOKUP(CONCATENATE($B336,"_",$C336,"_",F$2,"_",$D336,"_",$E336),Database!$F$2:$G$65536,2,))</f>
        <v>#REF!</v>
      </c>
      <c r="G336" s="120" t="e">
        <f>IF(ISNUMBER(V336),V336,VLOOKUP(CONCATENATE($B336,"_",$C336,"_",G$2,"_",$D336,"_",$E336),Database!$F$2:$G$65536,2,))</f>
        <v>#REF!</v>
      </c>
      <c r="H336" s="120" t="e">
        <f>IF(ISNUMBER(W336),W336,VLOOKUP(CONCATENATE($B336,"_",$C336,"_",H$2,"_",$D336,"_",$E336),Database!$F$2:$G$65536,2,))</f>
        <v>#REF!</v>
      </c>
      <c r="I336" s="120" t="e">
        <f>IF(ISNUMBER(X336),X336,VLOOKUP(CONCATENATE($B336,"_",$C336,"_",I$2,"_",$D336,"_",$E336),Database!$F$2:$G$65536,2,))</f>
        <v>#REF!</v>
      </c>
      <c r="J336" s="120" t="e">
        <f>VLOOKUP(CONCATENATE($B336,"_",$C336,"_",J$2,"_",$D336,"_",$E336),Database!$F$2:$G$65536,2,)</f>
        <v>#REF!</v>
      </c>
      <c r="K336" s="118" t="e">
        <f>VLOOKUP(CONCATENATE($B336,"_",$C336,"_",K$2,"_",$D336,"_",$E336),SentData!$F$2:$G$65536,2,)</f>
        <v>#REF!</v>
      </c>
      <c r="L336" s="118" t="e">
        <f>VLOOKUP(CONCATENATE($B336,"_",$C336,"_",L$2,"_",$D336,"_",$E336),SentData!$F$2:$G$65536,2,)</f>
        <v>#REF!</v>
      </c>
      <c r="M336" s="114"/>
      <c r="N336" s="115" t="str">
        <f t="shared" si="79"/>
        <v>!!</v>
      </c>
      <c r="O336" s="115" t="str">
        <f t="shared" si="80"/>
        <v>!!</v>
      </c>
      <c r="P336" s="115" t="str">
        <f t="shared" si="81"/>
        <v>!!</v>
      </c>
      <c r="Q336" s="115" t="str">
        <f t="shared" si="82"/>
        <v>!!</v>
      </c>
      <c r="R336" s="115" t="str">
        <f t="shared" si="83"/>
        <v>!!</v>
      </c>
      <c r="S336" s="115" t="str">
        <f t="shared" si="84"/>
        <v>!!</v>
      </c>
      <c r="T336" s="114"/>
    </row>
    <row r="337" spans="1:24" x14ac:dyDescent="0.2">
      <c r="A337" s="112" t="s">
        <v>705</v>
      </c>
      <c r="B337" s="112" t="e">
        <f>#REF!</f>
        <v>#REF!</v>
      </c>
      <c r="C337" s="112" t="s">
        <v>708</v>
      </c>
      <c r="D337" s="112" t="s">
        <v>706</v>
      </c>
      <c r="E337" s="113" t="s">
        <v>699</v>
      </c>
      <c r="F337" s="120" t="e">
        <f>IF(ISNUMBER(U337),U337,VLOOKUP(CONCATENATE($B337,"_",$C337,"_",F$2,"_",$D337,"_",$E337),Database!$F$2:$G$65536,2,))</f>
        <v>#REF!</v>
      </c>
      <c r="G337" s="120" t="e">
        <f>IF(ISNUMBER(V337),V337,VLOOKUP(CONCATENATE($B337,"_",$C337,"_",G$2,"_",$D337,"_",$E337),Database!$F$2:$G$65536,2,))</f>
        <v>#REF!</v>
      </c>
      <c r="H337" s="120" t="e">
        <f>IF(ISNUMBER(W337),W337,VLOOKUP(CONCATENATE($B337,"_",$C337,"_",H$2,"_",$D337,"_",$E337),Database!$F$2:$G$65536,2,))</f>
        <v>#REF!</v>
      </c>
      <c r="I337" s="120" t="e">
        <f>IF(ISNUMBER(X337),X337,VLOOKUP(CONCATENATE($B337,"_",$C337,"_",I$2,"_",$D337,"_",$E337),Database!$F$2:$G$65536,2,))</f>
        <v>#REF!</v>
      </c>
      <c r="J337" s="120" t="e">
        <f>VLOOKUP(CONCATENATE($B337,"_",$C337,"_",J$2,"_",$D337,"_",$E337),Database!$F$2:$G$65536,2,)</f>
        <v>#REF!</v>
      </c>
      <c r="K337" s="118" t="e">
        <f>VLOOKUP(CONCATENATE($B337,"_",$C337,"_",K$2,"_",$D337,"_",$E337),SentData!$F$2:$G$65536,2,)</f>
        <v>#REF!</v>
      </c>
      <c r="L337" s="118" t="e">
        <f>VLOOKUP(CONCATENATE($B337,"_",$C337,"_",L$2,"_",$D337,"_",$E337),SentData!$F$2:$G$65536,2,)</f>
        <v>#REF!</v>
      </c>
      <c r="M337" s="114"/>
      <c r="N337" s="115" t="str">
        <f t="shared" si="79"/>
        <v>!!</v>
      </c>
      <c r="O337" s="115" t="str">
        <f t="shared" si="80"/>
        <v>!!</v>
      </c>
      <c r="P337" s="115" t="str">
        <f t="shared" si="81"/>
        <v>!!</v>
      </c>
      <c r="Q337" s="115" t="str">
        <f t="shared" si="82"/>
        <v>!!</v>
      </c>
      <c r="R337" s="115" t="str">
        <f t="shared" si="83"/>
        <v>!!</v>
      </c>
      <c r="S337" s="115" t="str">
        <f t="shared" si="84"/>
        <v>!!</v>
      </c>
      <c r="T337" s="114"/>
    </row>
    <row r="338" spans="1:24" ht="12.5" x14ac:dyDescent="0.25">
      <c r="A338" s="153" t="s">
        <v>707</v>
      </c>
      <c r="B338" s="153" t="e">
        <f>#REF!</f>
        <v>#REF!</v>
      </c>
      <c r="C338" s="153" t="s">
        <v>708</v>
      </c>
      <c r="D338" s="153" t="s">
        <v>131</v>
      </c>
      <c r="E338" s="154" t="s">
        <v>699</v>
      </c>
      <c r="F338" s="155" t="e">
        <f>IF(ISNUMBER(U338),U338,VLOOKUP(CONCATENATE($B338,"_",$C338,"_",F$2,"_","1000 NAC","_",$E338),Database!$F$2:$G$65536,2,)/VLOOKUP(CONCATENATE($B338,"_",$C338,"_",F$2,"_",$D338,"_",$E338),Database!$F$2:$G$65536,2,))</f>
        <v>#REF!</v>
      </c>
      <c r="G338" s="155" t="e">
        <f>IF(ISNUMBER(V338),V338,VLOOKUP(CONCATENATE($B338,"_",$C338,"_",G$2,"_","1000 NAC","_",$E338),Database!$F$2:$G$65536,2,)/VLOOKUP(CONCATENATE($B338,"_",$C338,"_",G$2,"_",$D338,"_",$E338),Database!$F$2:$G$65536,2,))</f>
        <v>#REF!</v>
      </c>
      <c r="H338" s="155" t="e">
        <f>IF(ISNUMBER(W338),W338,VLOOKUP(CONCATENATE($B338,"_",$C338,"_",H$2,"_","1000 NAC","_",$E338),Database!$F$2:$G$65536,2,)/VLOOKUP(CONCATENATE($B338,"_",$C338,"_",H$2,"_",$D338,"_",$E338),Database!$F$2:$G$65536,2,))</f>
        <v>#REF!</v>
      </c>
      <c r="I338" s="155" t="e">
        <f>IF(ISNUMBER(X338),X338,VLOOKUP(CONCATENATE($B338,"_",$C338,"_",I$2,"_","1000 NAC","_",$E338),Database!$F$2:$G$65536,2,)/VLOOKUP(CONCATENATE($B338,"_",$C338,"_",I$2,"_",$D338,"_",$E338),Database!$F$2:$G$65536,2,))</f>
        <v>#REF!</v>
      </c>
      <c r="J338" s="155" t="e">
        <f>VLOOKUP(CONCATENATE($B338,"_",$C338,"_",J$2,"_","1000 NAC","_",$E338),Database!$F$2:$G$65536,2,)/VLOOKUP(CONCATENATE($B338,"_",$C338,"_",J$2,"_",$D338,"_",$E338),Database!$F$2:$G$65536,2,)</f>
        <v>#REF!</v>
      </c>
      <c r="K338" s="156" t="e">
        <f>VLOOKUP(CONCATENATE($B338,"_",$C338,"_",K$2,"_","1000 NAC","_",$E338),SentData!$F$2:$G$65536,2,)/VLOOKUP(CONCATENATE($B338,"_",$C338,"_",K$2,"_",$D338,"_",$E338),SentData!$F$2:$G$65536,2,)</f>
        <v>#REF!</v>
      </c>
      <c r="L338" s="156" t="e">
        <f>VLOOKUP(CONCATENATE($B338,"_",$C338,"_",L$2,"_","1000 NAC","_",$E338),SentData!$F$2:$G$65536,2,)/VLOOKUP(CONCATENATE($B338,"_",$C338,"_",L$2,"_",$D338,"_",$E338),SentData!$F$2:$G$65536,2,)</f>
        <v>#REF!</v>
      </c>
      <c r="M338" s="157"/>
      <c r="N338" s="158" t="str">
        <f t="shared" si="79"/>
        <v>!!</v>
      </c>
      <c r="O338" s="158" t="str">
        <f t="shared" si="80"/>
        <v>!!</v>
      </c>
      <c r="P338" s="158" t="str">
        <f t="shared" si="81"/>
        <v>!!</v>
      </c>
      <c r="Q338" s="158" t="str">
        <f t="shared" si="82"/>
        <v>!!</v>
      </c>
      <c r="R338" s="158" t="str">
        <f t="shared" si="83"/>
        <v>!!</v>
      </c>
      <c r="S338" s="158" t="str">
        <f t="shared" si="84"/>
        <v>!!</v>
      </c>
      <c r="T338" s="157"/>
      <c r="U338" s="161" t="str">
        <f>IF(ISNUMBER(U336),IF(ISNUMBER(U337),U337/U336,F337/U336),IF(ISNUMBER(U337),U337/F336,""))</f>
        <v/>
      </c>
      <c r="V338" s="161" t="str">
        <f>IF(ISNUMBER(V336),IF(ISNUMBER(V337),V337/V336,G337/V336),IF(ISNUMBER(V337),V337/G336,""))</f>
        <v/>
      </c>
      <c r="W338" s="161" t="str">
        <f>IF(ISNUMBER(W336),IF(ISNUMBER(W337),W337/W336,H337/W336),IF(ISNUMBER(W337),W337/H336,""))</f>
        <v/>
      </c>
      <c r="X338" s="161" t="str">
        <f>IF(ISNUMBER(X336),IF(ISNUMBER(X337),X337/X336,I337/X336),IF(ISNUMBER(X337),X337/I336,""))</f>
        <v/>
      </c>
    </row>
    <row r="339" spans="1:24" x14ac:dyDescent="0.2">
      <c r="A339" s="112" t="s">
        <v>703</v>
      </c>
      <c r="B339" s="112" t="e">
        <f>#REF!</f>
        <v>#REF!</v>
      </c>
      <c r="C339" s="112" t="s">
        <v>704</v>
      </c>
      <c r="D339" s="112" t="s">
        <v>131</v>
      </c>
      <c r="E339" s="113" t="s">
        <v>700</v>
      </c>
      <c r="F339" s="120" t="e">
        <f>IF(ISNUMBER(U339),U339,VLOOKUP(CONCATENATE($B339,"_",$C339,"_",F$2,"_",$D339,"_",$E339),Database!$F$2:$G$65536,2,))</f>
        <v>#REF!</v>
      </c>
      <c r="G339" s="120" t="e">
        <f>IF(ISNUMBER(V339),V339,VLOOKUP(CONCATENATE($B339,"_",$C339,"_",G$2,"_",$D339,"_",$E339),Database!$F$2:$G$65536,2,))</f>
        <v>#REF!</v>
      </c>
      <c r="H339" s="120" t="e">
        <f>IF(ISNUMBER(W339),W339,VLOOKUP(CONCATENATE($B339,"_",$C339,"_",H$2,"_",$D339,"_",$E339),Database!$F$2:$G$65536,2,))</f>
        <v>#REF!</v>
      </c>
      <c r="I339" s="120" t="e">
        <f>IF(ISNUMBER(X339),X339,VLOOKUP(CONCATENATE($B339,"_",$C339,"_",I$2,"_",$D339,"_",$E339),Database!$F$2:$G$65536,2,))</f>
        <v>#REF!</v>
      </c>
      <c r="J339" s="120" t="e">
        <f>VLOOKUP(CONCATENATE($B339,"_",$C339,"_",J$2,"_",$D339,"_",$E339),Database!$F$2:$G$65536,2,)</f>
        <v>#REF!</v>
      </c>
      <c r="K339" s="118" t="e">
        <f>VLOOKUP(CONCATENATE($B339,"_",$C339,"_",K$2,"_",$D339,"_",$E339),SentData!$F$2:$G$65536,2,)</f>
        <v>#REF!</v>
      </c>
      <c r="L339" s="118" t="e">
        <f>VLOOKUP(CONCATENATE($B339,"_",$C339,"_",L$2,"_",$D339,"_",$E339),SentData!$F$2:$G$65536,2,)</f>
        <v>#REF!</v>
      </c>
      <c r="M339" s="114"/>
      <c r="N339" s="115" t="str">
        <f t="shared" si="79"/>
        <v>!!</v>
      </c>
      <c r="O339" s="115" t="str">
        <f t="shared" si="80"/>
        <v>!!</v>
      </c>
      <c r="P339" s="115" t="str">
        <f t="shared" si="81"/>
        <v>!!</v>
      </c>
      <c r="Q339" s="115" t="str">
        <f t="shared" si="82"/>
        <v>!!</v>
      </c>
      <c r="R339" s="115" t="str">
        <f t="shared" si="83"/>
        <v>!!</v>
      </c>
      <c r="S339" s="115" t="str">
        <f t="shared" si="84"/>
        <v>!!</v>
      </c>
      <c r="T339" s="114"/>
    </row>
    <row r="340" spans="1:24" x14ac:dyDescent="0.2">
      <c r="A340" s="112" t="s">
        <v>705</v>
      </c>
      <c r="B340" s="112" t="e">
        <f>#REF!</f>
        <v>#REF!</v>
      </c>
      <c r="C340" s="112" t="s">
        <v>704</v>
      </c>
      <c r="D340" s="112" t="s">
        <v>706</v>
      </c>
      <c r="E340" s="113" t="s">
        <v>700</v>
      </c>
      <c r="F340" s="120" t="e">
        <f>IF(ISNUMBER(U340),U340,VLOOKUP(CONCATENATE($B340,"_",$C340,"_",F$2,"_",$D340,"_",$E340),Database!$F$2:$G$65536,2,))</f>
        <v>#REF!</v>
      </c>
      <c r="G340" s="120" t="e">
        <f>IF(ISNUMBER(V340),V340,VLOOKUP(CONCATENATE($B340,"_",$C340,"_",G$2,"_",$D340,"_",$E340),Database!$F$2:$G$65536,2,))</f>
        <v>#REF!</v>
      </c>
      <c r="H340" s="120" t="e">
        <f>IF(ISNUMBER(W340),W340,VLOOKUP(CONCATENATE($B340,"_",$C340,"_",H$2,"_",$D340,"_",$E340),Database!$F$2:$G$65536,2,))</f>
        <v>#REF!</v>
      </c>
      <c r="I340" s="120" t="e">
        <f>IF(ISNUMBER(X340),X340,VLOOKUP(CONCATENATE($B340,"_",$C340,"_",I$2,"_",$D340,"_",$E340),Database!$F$2:$G$65536,2,))</f>
        <v>#REF!</v>
      </c>
      <c r="J340" s="120" t="e">
        <f>VLOOKUP(CONCATENATE($B340,"_",$C340,"_",J$2,"_",$D340,"_",$E340),Database!$F$2:$G$65536,2,)</f>
        <v>#REF!</v>
      </c>
      <c r="K340" s="118" t="e">
        <f>VLOOKUP(CONCATENATE($B340,"_",$C340,"_",K$2,"_",$D340,"_",$E340),SentData!$F$2:$G$65536,2,)</f>
        <v>#REF!</v>
      </c>
      <c r="L340" s="118" t="e">
        <f>VLOOKUP(CONCATENATE($B340,"_",$C340,"_",L$2,"_",$D340,"_",$E340),SentData!$F$2:$G$65536,2,)</f>
        <v>#REF!</v>
      </c>
      <c r="M340" s="114"/>
      <c r="N340" s="115" t="str">
        <f t="shared" si="79"/>
        <v>!!</v>
      </c>
      <c r="O340" s="115" t="str">
        <f t="shared" si="80"/>
        <v>!!</v>
      </c>
      <c r="P340" s="115" t="str">
        <f t="shared" si="81"/>
        <v>!!</v>
      </c>
      <c r="Q340" s="115" t="str">
        <f t="shared" si="82"/>
        <v>!!</v>
      </c>
      <c r="R340" s="115" t="str">
        <f t="shared" si="83"/>
        <v>!!</v>
      </c>
      <c r="S340" s="115" t="str">
        <f t="shared" si="84"/>
        <v>!!</v>
      </c>
      <c r="T340" s="114"/>
    </row>
    <row r="341" spans="1:24" ht="12.5" x14ac:dyDescent="0.25">
      <c r="A341" s="153" t="s">
        <v>707</v>
      </c>
      <c r="B341" s="153" t="e">
        <f>#REF!</f>
        <v>#REF!</v>
      </c>
      <c r="C341" s="153" t="s">
        <v>704</v>
      </c>
      <c r="D341" s="153" t="s">
        <v>131</v>
      </c>
      <c r="E341" s="154" t="s">
        <v>700</v>
      </c>
      <c r="F341" s="155" t="e">
        <f>IF(ISNUMBER(U341),U341,VLOOKUP(CONCATENATE($B341,"_",$C341,"_",F$2,"_","1000 NAC","_",$E341),Database!$F$2:$G$65536,2,)/VLOOKUP(CONCATENATE($B341,"_",$C341,"_",F$2,"_",$D341,"_",$E341),Database!$F$2:$G$65536,2,))</f>
        <v>#REF!</v>
      </c>
      <c r="G341" s="155" t="e">
        <f>IF(ISNUMBER(V341),V341,VLOOKUP(CONCATENATE($B341,"_",$C341,"_",G$2,"_","1000 NAC","_",$E341),Database!$F$2:$G$65536,2,)/VLOOKUP(CONCATENATE($B341,"_",$C341,"_",G$2,"_",$D341,"_",$E341),Database!$F$2:$G$65536,2,))</f>
        <v>#REF!</v>
      </c>
      <c r="H341" s="155" t="e">
        <f>IF(ISNUMBER(W341),W341,VLOOKUP(CONCATENATE($B341,"_",$C341,"_",H$2,"_","1000 NAC","_",$E341),Database!$F$2:$G$65536,2,)/VLOOKUP(CONCATENATE($B341,"_",$C341,"_",H$2,"_",$D341,"_",$E341),Database!$F$2:$G$65536,2,))</f>
        <v>#REF!</v>
      </c>
      <c r="I341" s="155" t="e">
        <f>IF(ISNUMBER(X341),X341,VLOOKUP(CONCATENATE($B341,"_",$C341,"_",I$2,"_","1000 NAC","_",$E341),Database!$F$2:$G$65536,2,)/VLOOKUP(CONCATENATE($B341,"_",$C341,"_",I$2,"_",$D341,"_",$E341),Database!$F$2:$G$65536,2,))</f>
        <v>#REF!</v>
      </c>
      <c r="J341" s="155" t="e">
        <f>VLOOKUP(CONCATENATE($B341,"_",$C341,"_",J$2,"_","1000 NAC","_",$E341),Database!$F$2:$G$65536,2,)/VLOOKUP(CONCATENATE($B341,"_",$C341,"_",J$2,"_",$D341,"_",$E341),Database!$F$2:$G$65536,2,)</f>
        <v>#REF!</v>
      </c>
      <c r="K341" s="156" t="e">
        <f>VLOOKUP(CONCATENATE($B341,"_",$C341,"_",K$2,"_","1000 NAC","_",$E341),SentData!$F$2:$G$65536,2,)/VLOOKUP(CONCATENATE($B341,"_",$C341,"_",K$2,"_",$D341,"_",$E341),SentData!$F$2:$G$65536,2,)</f>
        <v>#REF!</v>
      </c>
      <c r="L341" s="156" t="e">
        <f>VLOOKUP(CONCATENATE($B341,"_",$C341,"_",L$2,"_","1000 NAC","_",$E341),SentData!$F$2:$G$65536,2,)/VLOOKUP(CONCATENATE($B341,"_",$C341,"_",L$2,"_",$D341,"_",$E341),SentData!$F$2:$G$65536,2,)</f>
        <v>#REF!</v>
      </c>
      <c r="M341" s="157"/>
      <c r="N341" s="158" t="str">
        <f t="shared" si="79"/>
        <v>!!</v>
      </c>
      <c r="O341" s="158" t="str">
        <f t="shared" si="80"/>
        <v>!!</v>
      </c>
      <c r="P341" s="158" t="str">
        <f t="shared" si="81"/>
        <v>!!</v>
      </c>
      <c r="Q341" s="158" t="str">
        <f t="shared" si="82"/>
        <v>!!</v>
      </c>
      <c r="R341" s="158" t="str">
        <f t="shared" si="83"/>
        <v>!!</v>
      </c>
      <c r="S341" s="158" t="str">
        <f t="shared" si="84"/>
        <v>!!</v>
      </c>
      <c r="T341" s="157"/>
      <c r="U341" s="161" t="str">
        <f>IF(ISNUMBER(U339),IF(ISNUMBER(U340),U340/U339,F340/U339),IF(ISNUMBER(U340),U340/F339,""))</f>
        <v/>
      </c>
      <c r="V341" s="161" t="str">
        <f>IF(ISNUMBER(V339),IF(ISNUMBER(V340),V340/V339,G340/V339),IF(ISNUMBER(V340),V340/G339,""))</f>
        <v/>
      </c>
      <c r="W341" s="161" t="str">
        <f>IF(ISNUMBER(W339),IF(ISNUMBER(W340),W340/W339,H340/W339),IF(ISNUMBER(W340),W340/H339,""))</f>
        <v/>
      </c>
      <c r="X341" s="161" t="str">
        <f>IF(ISNUMBER(X339),IF(ISNUMBER(X340),X340/X339,I340/X339),IF(ISNUMBER(X340),X340/I339,""))</f>
        <v/>
      </c>
    </row>
    <row r="342" spans="1:24" x14ac:dyDescent="0.2">
      <c r="A342" s="112" t="s">
        <v>703</v>
      </c>
      <c r="B342" s="112" t="e">
        <f>#REF!</f>
        <v>#REF!</v>
      </c>
      <c r="C342" s="112" t="s">
        <v>708</v>
      </c>
      <c r="D342" s="112" t="s">
        <v>131</v>
      </c>
      <c r="E342" s="113" t="s">
        <v>700</v>
      </c>
      <c r="F342" s="120" t="e">
        <f>IF(ISNUMBER(U342),U342,VLOOKUP(CONCATENATE($B342,"_",$C342,"_",F$2,"_",$D342,"_",$E342),Database!$F$2:$G$65536,2,))</f>
        <v>#REF!</v>
      </c>
      <c r="G342" s="120" t="e">
        <f>IF(ISNUMBER(V342),V342,VLOOKUP(CONCATENATE($B342,"_",$C342,"_",G$2,"_",$D342,"_",$E342),Database!$F$2:$G$65536,2,))</f>
        <v>#REF!</v>
      </c>
      <c r="H342" s="120" t="e">
        <f>IF(ISNUMBER(W342),W342,VLOOKUP(CONCATENATE($B342,"_",$C342,"_",H$2,"_",$D342,"_",$E342),Database!$F$2:$G$65536,2,))</f>
        <v>#REF!</v>
      </c>
      <c r="I342" s="120" t="e">
        <f>IF(ISNUMBER(X342),X342,VLOOKUP(CONCATENATE($B342,"_",$C342,"_",I$2,"_",$D342,"_",$E342),Database!$F$2:$G$65536,2,))</f>
        <v>#REF!</v>
      </c>
      <c r="J342" s="120" t="e">
        <f>VLOOKUP(CONCATENATE($B342,"_",$C342,"_",J$2,"_",$D342,"_",$E342),Database!$F$2:$G$65536,2,)</f>
        <v>#REF!</v>
      </c>
      <c r="K342" s="118" t="e">
        <f>VLOOKUP(CONCATENATE($B342,"_",$C342,"_",K$2,"_",$D342,"_",$E342),SentData!$F$2:$G$65536,2,)</f>
        <v>#REF!</v>
      </c>
      <c r="L342" s="118" t="e">
        <f>VLOOKUP(CONCATENATE($B342,"_",$C342,"_",L$2,"_",$D342,"_",$E342),SentData!$F$2:$G$65536,2,)</f>
        <v>#REF!</v>
      </c>
      <c r="M342" s="114"/>
      <c r="N342" s="115" t="str">
        <f t="shared" si="79"/>
        <v>!!</v>
      </c>
      <c r="O342" s="115" t="str">
        <f t="shared" si="80"/>
        <v>!!</v>
      </c>
      <c r="P342" s="115" t="str">
        <f t="shared" si="81"/>
        <v>!!</v>
      </c>
      <c r="Q342" s="115" t="str">
        <f t="shared" si="82"/>
        <v>!!</v>
      </c>
      <c r="R342" s="115" t="str">
        <f t="shared" si="83"/>
        <v>!!</v>
      </c>
      <c r="S342" s="115" t="str">
        <f t="shared" si="84"/>
        <v>!!</v>
      </c>
      <c r="T342" s="114"/>
    </row>
    <row r="343" spans="1:24" x14ac:dyDescent="0.2">
      <c r="A343" s="112" t="s">
        <v>705</v>
      </c>
      <c r="B343" s="112" t="e">
        <f>#REF!</f>
        <v>#REF!</v>
      </c>
      <c r="C343" s="112" t="s">
        <v>708</v>
      </c>
      <c r="D343" s="112" t="s">
        <v>706</v>
      </c>
      <c r="E343" s="113" t="s">
        <v>700</v>
      </c>
      <c r="F343" s="120" t="e">
        <f>IF(ISNUMBER(U343),U343,VLOOKUP(CONCATENATE($B343,"_",$C343,"_",F$2,"_",$D343,"_",$E343),Database!$F$2:$G$65536,2,))</f>
        <v>#REF!</v>
      </c>
      <c r="G343" s="120" t="e">
        <f>IF(ISNUMBER(V343),V343,VLOOKUP(CONCATENATE($B343,"_",$C343,"_",G$2,"_",$D343,"_",$E343),Database!$F$2:$G$65536,2,))</f>
        <v>#REF!</v>
      </c>
      <c r="H343" s="120" t="e">
        <f>IF(ISNUMBER(W343),W343,VLOOKUP(CONCATENATE($B343,"_",$C343,"_",H$2,"_",$D343,"_",$E343),Database!$F$2:$G$65536,2,))</f>
        <v>#REF!</v>
      </c>
      <c r="I343" s="120" t="e">
        <f>IF(ISNUMBER(X343),X343,VLOOKUP(CONCATENATE($B343,"_",$C343,"_",I$2,"_",$D343,"_",$E343),Database!$F$2:$G$65536,2,))</f>
        <v>#REF!</v>
      </c>
      <c r="J343" s="120" t="e">
        <f>VLOOKUP(CONCATENATE($B343,"_",$C343,"_",J$2,"_",$D343,"_",$E343),Database!$F$2:$G$65536,2,)</f>
        <v>#REF!</v>
      </c>
      <c r="K343" s="118" t="e">
        <f>VLOOKUP(CONCATENATE($B343,"_",$C343,"_",K$2,"_",$D343,"_",$E343),SentData!$F$2:$G$65536,2,)</f>
        <v>#REF!</v>
      </c>
      <c r="L343" s="118" t="e">
        <f>VLOOKUP(CONCATENATE($B343,"_",$C343,"_",L$2,"_",$D343,"_",$E343),SentData!$F$2:$G$65536,2,)</f>
        <v>#REF!</v>
      </c>
      <c r="M343" s="114"/>
      <c r="N343" s="115" t="str">
        <f t="shared" si="79"/>
        <v>!!</v>
      </c>
      <c r="O343" s="115" t="str">
        <f t="shared" si="80"/>
        <v>!!</v>
      </c>
      <c r="P343" s="115" t="str">
        <f t="shared" si="81"/>
        <v>!!</v>
      </c>
      <c r="Q343" s="115" t="str">
        <f t="shared" si="82"/>
        <v>!!</v>
      </c>
      <c r="R343" s="115" t="str">
        <f t="shared" si="83"/>
        <v>!!</v>
      </c>
      <c r="S343" s="115" t="str">
        <f t="shared" si="84"/>
        <v>!!</v>
      </c>
      <c r="T343" s="114"/>
    </row>
    <row r="344" spans="1:24" ht="12.5" x14ac:dyDescent="0.25">
      <c r="A344" s="153" t="s">
        <v>707</v>
      </c>
      <c r="B344" s="153" t="e">
        <f>#REF!</f>
        <v>#REF!</v>
      </c>
      <c r="C344" s="153" t="s">
        <v>708</v>
      </c>
      <c r="D344" s="153" t="s">
        <v>131</v>
      </c>
      <c r="E344" s="154" t="s">
        <v>700</v>
      </c>
      <c r="F344" s="155" t="e">
        <f>IF(ISNUMBER(U344),U344,VLOOKUP(CONCATENATE($B344,"_",$C344,"_",F$2,"_","1000 NAC","_",$E344),Database!$F$2:$G$65536,2,)/VLOOKUP(CONCATENATE($B344,"_",$C344,"_",F$2,"_",$D344,"_",$E344),Database!$F$2:$G$65536,2,))</f>
        <v>#REF!</v>
      </c>
      <c r="G344" s="155" t="e">
        <f>IF(ISNUMBER(V344),V344,VLOOKUP(CONCATENATE($B344,"_",$C344,"_",G$2,"_","1000 NAC","_",$E344),Database!$F$2:$G$65536,2,)/VLOOKUP(CONCATENATE($B344,"_",$C344,"_",G$2,"_",$D344,"_",$E344),Database!$F$2:$G$65536,2,))</f>
        <v>#REF!</v>
      </c>
      <c r="H344" s="155" t="e">
        <f>IF(ISNUMBER(W344),W344,VLOOKUP(CONCATENATE($B344,"_",$C344,"_",H$2,"_","1000 NAC","_",$E344),Database!$F$2:$G$65536,2,)/VLOOKUP(CONCATENATE($B344,"_",$C344,"_",H$2,"_",$D344,"_",$E344),Database!$F$2:$G$65536,2,))</f>
        <v>#REF!</v>
      </c>
      <c r="I344" s="155" t="e">
        <f>IF(ISNUMBER(X344),X344,VLOOKUP(CONCATENATE($B344,"_",$C344,"_",I$2,"_","1000 NAC","_",$E344),Database!$F$2:$G$65536,2,)/VLOOKUP(CONCATENATE($B344,"_",$C344,"_",I$2,"_",$D344,"_",$E344),Database!$F$2:$G$65536,2,))</f>
        <v>#REF!</v>
      </c>
      <c r="J344" s="155" t="e">
        <f>VLOOKUP(CONCATENATE($B344,"_",$C344,"_",J$2,"_","1000 NAC","_",$E344),Database!$F$2:$G$65536,2,)/VLOOKUP(CONCATENATE($B344,"_",$C344,"_",J$2,"_",$D344,"_",$E344),Database!$F$2:$G$65536,2,)</f>
        <v>#REF!</v>
      </c>
      <c r="K344" s="156" t="e">
        <f>VLOOKUP(CONCATENATE($B344,"_",$C344,"_",K$2,"_","1000 NAC","_",$E344),SentData!$F$2:$G$65536,2,)/VLOOKUP(CONCATENATE($B344,"_",$C344,"_",K$2,"_",$D344,"_",$E344),SentData!$F$2:$G$65536,2,)</f>
        <v>#REF!</v>
      </c>
      <c r="L344" s="156" t="e">
        <f>VLOOKUP(CONCATENATE($B344,"_",$C344,"_",L$2,"_","1000 NAC","_",$E344),SentData!$F$2:$G$65536,2,)/VLOOKUP(CONCATENATE($B344,"_",$C344,"_",L$2,"_",$D344,"_",$E344),SentData!$F$2:$G$65536,2,)</f>
        <v>#REF!</v>
      </c>
      <c r="M344" s="157"/>
      <c r="N344" s="158" t="str">
        <f t="shared" si="79"/>
        <v>!!</v>
      </c>
      <c r="O344" s="158" t="str">
        <f t="shared" si="80"/>
        <v>!!</v>
      </c>
      <c r="P344" s="158" t="str">
        <f t="shared" si="81"/>
        <v>!!</v>
      </c>
      <c r="Q344" s="158" t="str">
        <f t="shared" si="82"/>
        <v>!!</v>
      </c>
      <c r="R344" s="158" t="str">
        <f t="shared" si="83"/>
        <v>!!</v>
      </c>
      <c r="S344" s="158" t="str">
        <f t="shared" si="84"/>
        <v>!!</v>
      </c>
      <c r="T344" s="157"/>
      <c r="U344" s="161" t="str">
        <f>IF(ISNUMBER(U342),IF(ISNUMBER(U343),U343/U342,F343/U342),IF(ISNUMBER(U343),U343/F342,""))</f>
        <v/>
      </c>
      <c r="V344" s="161" t="str">
        <f>IF(ISNUMBER(V342),IF(ISNUMBER(V343),V343/V342,G343/V342),IF(ISNUMBER(V343),V343/G342,""))</f>
        <v/>
      </c>
      <c r="W344" s="161" t="str">
        <f>IF(ISNUMBER(W342),IF(ISNUMBER(W343),W343/W342,H343/W342),IF(ISNUMBER(W343),W343/H342,""))</f>
        <v/>
      </c>
      <c r="X344" s="161" t="str">
        <f>IF(ISNUMBER(X342),IF(ISNUMBER(X343),X343/X342,I343/X342),IF(ISNUMBER(X343),X343/I342,""))</f>
        <v/>
      </c>
    </row>
    <row r="345" spans="1:24" x14ac:dyDescent="0.2">
      <c r="A345" s="112" t="s">
        <v>703</v>
      </c>
      <c r="B345" s="112" t="e">
        <f>#REF!</f>
        <v>#REF!</v>
      </c>
      <c r="C345" s="112" t="s">
        <v>704</v>
      </c>
      <c r="D345" s="112" t="s">
        <v>131</v>
      </c>
      <c r="E345" s="113" t="s">
        <v>701</v>
      </c>
      <c r="F345" s="120" t="e">
        <f>IF(ISNUMBER(U345),U345,VLOOKUP(CONCATENATE($B345,"_",$C345,"_",F$2,"_",$D345,"_",$E345),Database!$F$2:$G$65536,2,))</f>
        <v>#REF!</v>
      </c>
      <c r="G345" s="120" t="e">
        <f>IF(ISNUMBER(V345),V345,VLOOKUP(CONCATENATE($B345,"_",$C345,"_",G$2,"_",$D345,"_",$E345),Database!$F$2:$G$65536,2,))</f>
        <v>#REF!</v>
      </c>
      <c r="H345" s="120" t="e">
        <f>IF(ISNUMBER(W345),W345,VLOOKUP(CONCATENATE($B345,"_",$C345,"_",H$2,"_",$D345,"_",$E345),Database!$F$2:$G$65536,2,))</f>
        <v>#REF!</v>
      </c>
      <c r="I345" s="120" t="e">
        <f>IF(ISNUMBER(X345),X345,VLOOKUP(CONCATENATE($B345,"_",$C345,"_",I$2,"_",$D345,"_",$E345),Database!$F$2:$G$65536,2,))</f>
        <v>#REF!</v>
      </c>
      <c r="J345" s="120" t="e">
        <f>VLOOKUP(CONCATENATE($B345,"_",$C345,"_",J$2,"_",$D345,"_",$E345),Database!$F$2:$G$65536,2,)</f>
        <v>#REF!</v>
      </c>
      <c r="K345" s="118" t="e">
        <f>VLOOKUP(CONCATENATE($B345,"_",$C345,"_",K$2,"_",$D345,"_",$E345),SentData!$F$2:$G$65536,2,)</f>
        <v>#REF!</v>
      </c>
      <c r="L345" s="118" t="e">
        <f>VLOOKUP(CONCATENATE($B345,"_",$C345,"_",L$2,"_",$D345,"_",$E345),SentData!$F$2:$G$65536,2,)</f>
        <v>#REF!</v>
      </c>
      <c r="M345" s="114"/>
      <c r="N345" s="115" t="str">
        <f t="shared" si="79"/>
        <v>!!</v>
      </c>
      <c r="O345" s="115" t="str">
        <f t="shared" si="80"/>
        <v>!!</v>
      </c>
      <c r="P345" s="115" t="str">
        <f t="shared" si="81"/>
        <v>!!</v>
      </c>
      <c r="Q345" s="115" t="str">
        <f t="shared" si="82"/>
        <v>!!</v>
      </c>
      <c r="R345" s="115" t="str">
        <f t="shared" si="83"/>
        <v>!!</v>
      </c>
      <c r="S345" s="115" t="str">
        <f t="shared" si="84"/>
        <v>!!</v>
      </c>
      <c r="T345" s="114"/>
    </row>
    <row r="346" spans="1:24" x14ac:dyDescent="0.2">
      <c r="A346" s="112" t="s">
        <v>705</v>
      </c>
      <c r="B346" s="112" t="e">
        <f>#REF!</f>
        <v>#REF!</v>
      </c>
      <c r="C346" s="112" t="s">
        <v>704</v>
      </c>
      <c r="D346" s="112" t="s">
        <v>706</v>
      </c>
      <c r="E346" s="113" t="s">
        <v>701</v>
      </c>
      <c r="F346" s="120" t="e">
        <f>IF(ISNUMBER(U346),U346,VLOOKUP(CONCATENATE($B346,"_",$C346,"_",F$2,"_",$D346,"_",$E346),Database!$F$2:$G$65536,2,))</f>
        <v>#REF!</v>
      </c>
      <c r="G346" s="120" t="e">
        <f>IF(ISNUMBER(V346),V346,VLOOKUP(CONCATENATE($B346,"_",$C346,"_",G$2,"_",$D346,"_",$E346),Database!$F$2:$G$65536,2,))</f>
        <v>#REF!</v>
      </c>
      <c r="H346" s="120" t="e">
        <f>IF(ISNUMBER(W346),W346,VLOOKUP(CONCATENATE($B346,"_",$C346,"_",H$2,"_",$D346,"_",$E346),Database!$F$2:$G$65536,2,))</f>
        <v>#REF!</v>
      </c>
      <c r="I346" s="120" t="e">
        <f>IF(ISNUMBER(X346),X346,VLOOKUP(CONCATENATE($B346,"_",$C346,"_",I$2,"_",$D346,"_",$E346),Database!$F$2:$G$65536,2,))</f>
        <v>#REF!</v>
      </c>
      <c r="J346" s="120" t="e">
        <f>VLOOKUP(CONCATENATE($B346,"_",$C346,"_",J$2,"_",$D346,"_",$E346),Database!$F$2:$G$65536,2,)</f>
        <v>#REF!</v>
      </c>
      <c r="K346" s="118" t="e">
        <f>VLOOKUP(CONCATENATE($B346,"_",$C346,"_",K$2,"_",$D346,"_",$E346),SentData!$F$2:$G$65536,2,)</f>
        <v>#REF!</v>
      </c>
      <c r="L346" s="118" t="e">
        <f>VLOOKUP(CONCATENATE($B346,"_",$C346,"_",L$2,"_",$D346,"_",$E346),SentData!$F$2:$G$65536,2,)</f>
        <v>#REF!</v>
      </c>
      <c r="M346" s="114"/>
      <c r="N346" s="115" t="str">
        <f t="shared" si="79"/>
        <v>!!</v>
      </c>
      <c r="O346" s="115" t="str">
        <f t="shared" si="80"/>
        <v>!!</v>
      </c>
      <c r="P346" s="115" t="str">
        <f t="shared" si="81"/>
        <v>!!</v>
      </c>
      <c r="Q346" s="115" t="str">
        <f t="shared" si="82"/>
        <v>!!</v>
      </c>
      <c r="R346" s="115" t="str">
        <f t="shared" si="83"/>
        <v>!!</v>
      </c>
      <c r="S346" s="115" t="str">
        <f t="shared" si="84"/>
        <v>!!</v>
      </c>
      <c r="T346" s="114"/>
    </row>
    <row r="347" spans="1:24" ht="12.5" x14ac:dyDescent="0.25">
      <c r="A347" s="153" t="s">
        <v>707</v>
      </c>
      <c r="B347" s="153" t="e">
        <f>#REF!</f>
        <v>#REF!</v>
      </c>
      <c r="C347" s="153" t="s">
        <v>704</v>
      </c>
      <c r="D347" s="153" t="s">
        <v>131</v>
      </c>
      <c r="E347" s="154" t="s">
        <v>701</v>
      </c>
      <c r="F347" s="155" t="e">
        <f>IF(ISNUMBER(U347),U347,VLOOKUP(CONCATENATE($B347,"_",$C347,"_",F$2,"_","1000 NAC","_",$E347),Database!$F$2:$G$65536,2,)/VLOOKUP(CONCATENATE($B347,"_",$C347,"_",F$2,"_",$D347,"_",$E347),Database!$F$2:$G$65536,2,))</f>
        <v>#REF!</v>
      </c>
      <c r="G347" s="155" t="e">
        <f>IF(ISNUMBER(V347),V347,VLOOKUP(CONCATENATE($B347,"_",$C347,"_",G$2,"_","1000 NAC","_",$E347),Database!$F$2:$G$65536,2,)/VLOOKUP(CONCATENATE($B347,"_",$C347,"_",G$2,"_",$D347,"_",$E347),Database!$F$2:$G$65536,2,))</f>
        <v>#REF!</v>
      </c>
      <c r="H347" s="155" t="e">
        <f>IF(ISNUMBER(W347),W347,VLOOKUP(CONCATENATE($B347,"_",$C347,"_",H$2,"_","1000 NAC","_",$E347),Database!$F$2:$G$65536,2,)/VLOOKUP(CONCATENATE($B347,"_",$C347,"_",H$2,"_",$D347,"_",$E347),Database!$F$2:$G$65536,2,))</f>
        <v>#REF!</v>
      </c>
      <c r="I347" s="155" t="e">
        <f>IF(ISNUMBER(X347),X347,VLOOKUP(CONCATENATE($B347,"_",$C347,"_",I$2,"_","1000 NAC","_",$E347),Database!$F$2:$G$65536,2,)/VLOOKUP(CONCATENATE($B347,"_",$C347,"_",I$2,"_",$D347,"_",$E347),Database!$F$2:$G$65536,2,))</f>
        <v>#REF!</v>
      </c>
      <c r="J347" s="155" t="e">
        <f>VLOOKUP(CONCATENATE($B347,"_",$C347,"_",J$2,"_","1000 NAC","_",$E347),Database!$F$2:$G$65536,2,)/VLOOKUP(CONCATENATE($B347,"_",$C347,"_",J$2,"_",$D347,"_",$E347),Database!$F$2:$G$65536,2,)</f>
        <v>#REF!</v>
      </c>
      <c r="K347" s="156" t="e">
        <f>VLOOKUP(CONCATENATE($B347,"_",$C347,"_",K$2,"_","1000 NAC","_",$E347),SentData!$F$2:$G$65536,2,)/VLOOKUP(CONCATENATE($B347,"_",$C347,"_",K$2,"_",$D347,"_",$E347),SentData!$F$2:$G$65536,2,)</f>
        <v>#REF!</v>
      </c>
      <c r="L347" s="156" t="e">
        <f>VLOOKUP(CONCATENATE($B347,"_",$C347,"_",L$2,"_","1000 NAC","_",$E347),SentData!$F$2:$G$65536,2,)/VLOOKUP(CONCATENATE($B347,"_",$C347,"_",L$2,"_",$D347,"_",$E347),SentData!$F$2:$G$65536,2,)</f>
        <v>#REF!</v>
      </c>
      <c r="M347" s="157"/>
      <c r="N347" s="158" t="str">
        <f t="shared" si="79"/>
        <v>!!</v>
      </c>
      <c r="O347" s="158" t="str">
        <f t="shared" si="80"/>
        <v>!!</v>
      </c>
      <c r="P347" s="158" t="str">
        <f t="shared" si="81"/>
        <v>!!</v>
      </c>
      <c r="Q347" s="158" t="str">
        <f t="shared" si="82"/>
        <v>!!</v>
      </c>
      <c r="R347" s="158" t="str">
        <f t="shared" si="83"/>
        <v>!!</v>
      </c>
      <c r="S347" s="158" t="str">
        <f t="shared" si="84"/>
        <v>!!</v>
      </c>
      <c r="T347" s="157"/>
      <c r="U347" s="161" t="str">
        <f>IF(ISNUMBER(U345),IF(ISNUMBER(U346),U346/U345,F346/U345),IF(ISNUMBER(U346),U346/F345,""))</f>
        <v/>
      </c>
      <c r="V347" s="161" t="str">
        <f>IF(ISNUMBER(V345),IF(ISNUMBER(V346),V346/V345,G346/V345),IF(ISNUMBER(V346),V346/G345,""))</f>
        <v/>
      </c>
      <c r="W347" s="161" t="str">
        <f>IF(ISNUMBER(W345),IF(ISNUMBER(W346),W346/W345,H346/W345),IF(ISNUMBER(W346),W346/H345,""))</f>
        <v/>
      </c>
      <c r="X347" s="161" t="str">
        <f>IF(ISNUMBER(X345),IF(ISNUMBER(X346),X346/X345,I346/X345),IF(ISNUMBER(X346),X346/I345,""))</f>
        <v/>
      </c>
    </row>
    <row r="348" spans="1:24" x14ac:dyDescent="0.2">
      <c r="A348" s="112" t="s">
        <v>703</v>
      </c>
      <c r="B348" s="112" t="e">
        <f>#REF!</f>
        <v>#REF!</v>
      </c>
      <c r="C348" s="112" t="s">
        <v>708</v>
      </c>
      <c r="D348" s="112" t="s">
        <v>131</v>
      </c>
      <c r="E348" s="113" t="s">
        <v>701</v>
      </c>
      <c r="F348" s="120" t="e">
        <f>IF(ISNUMBER(U348),U348,VLOOKUP(CONCATENATE($B348,"_",$C348,"_",F$2,"_",$D348,"_",$E348),Database!$F$2:$G$65536,2,))</f>
        <v>#REF!</v>
      </c>
      <c r="G348" s="120" t="e">
        <f>IF(ISNUMBER(V348),V348,VLOOKUP(CONCATENATE($B348,"_",$C348,"_",G$2,"_",$D348,"_",$E348),Database!$F$2:$G$65536,2,))</f>
        <v>#REF!</v>
      </c>
      <c r="H348" s="120" t="e">
        <f>IF(ISNUMBER(W348),W348,VLOOKUP(CONCATENATE($B348,"_",$C348,"_",H$2,"_",$D348,"_",$E348),Database!$F$2:$G$65536,2,))</f>
        <v>#REF!</v>
      </c>
      <c r="I348" s="120" t="e">
        <f>IF(ISNUMBER(X348),X348,VLOOKUP(CONCATENATE($B348,"_",$C348,"_",I$2,"_",$D348,"_",$E348),Database!$F$2:$G$65536,2,))</f>
        <v>#REF!</v>
      </c>
      <c r="J348" s="120" t="e">
        <f>VLOOKUP(CONCATENATE($B348,"_",$C348,"_",J$2,"_",$D348,"_",$E348),Database!$F$2:$G$65536,2,)</f>
        <v>#REF!</v>
      </c>
      <c r="K348" s="118" t="e">
        <f>VLOOKUP(CONCATENATE($B348,"_",$C348,"_",K$2,"_",$D348,"_",$E348),SentData!$F$2:$G$65536,2,)</f>
        <v>#REF!</v>
      </c>
      <c r="L348" s="118" t="e">
        <f>VLOOKUP(CONCATENATE($B348,"_",$C348,"_",L$2,"_",$D348,"_",$E348),SentData!$F$2:$G$65536,2,)</f>
        <v>#REF!</v>
      </c>
      <c r="M348" s="114"/>
      <c r="N348" s="115" t="str">
        <f t="shared" si="79"/>
        <v>!!</v>
      </c>
      <c r="O348" s="115" t="str">
        <f t="shared" si="80"/>
        <v>!!</v>
      </c>
      <c r="P348" s="115" t="str">
        <f t="shared" si="81"/>
        <v>!!</v>
      </c>
      <c r="Q348" s="115" t="str">
        <f t="shared" si="82"/>
        <v>!!</v>
      </c>
      <c r="R348" s="115" t="str">
        <f t="shared" si="83"/>
        <v>!!</v>
      </c>
      <c r="S348" s="115" t="str">
        <f t="shared" si="84"/>
        <v>!!</v>
      </c>
      <c r="T348" s="114"/>
    </row>
    <row r="349" spans="1:24" x14ac:dyDescent="0.2">
      <c r="A349" s="112" t="s">
        <v>705</v>
      </c>
      <c r="B349" s="112" t="e">
        <f>#REF!</f>
        <v>#REF!</v>
      </c>
      <c r="C349" s="112" t="s">
        <v>708</v>
      </c>
      <c r="D349" s="112" t="s">
        <v>706</v>
      </c>
      <c r="E349" s="113" t="s">
        <v>701</v>
      </c>
      <c r="F349" s="120" t="e">
        <f>IF(ISNUMBER(U349),U349,VLOOKUP(CONCATENATE($B349,"_",$C349,"_",F$2,"_",$D349,"_",$E349),Database!$F$2:$G$65536,2,))</f>
        <v>#REF!</v>
      </c>
      <c r="G349" s="120" t="e">
        <f>IF(ISNUMBER(V349),V349,VLOOKUP(CONCATENATE($B349,"_",$C349,"_",G$2,"_",$D349,"_",$E349),Database!$F$2:$G$65536,2,))</f>
        <v>#REF!</v>
      </c>
      <c r="H349" s="120" t="e">
        <f>IF(ISNUMBER(W349),W349,VLOOKUP(CONCATENATE($B349,"_",$C349,"_",H$2,"_",$D349,"_",$E349),Database!$F$2:$G$65536,2,))</f>
        <v>#REF!</v>
      </c>
      <c r="I349" s="120" t="e">
        <f>IF(ISNUMBER(X349),X349,VLOOKUP(CONCATENATE($B349,"_",$C349,"_",I$2,"_",$D349,"_",$E349),Database!$F$2:$G$65536,2,))</f>
        <v>#REF!</v>
      </c>
      <c r="J349" s="120" t="e">
        <f>VLOOKUP(CONCATENATE($B349,"_",$C349,"_",J$2,"_",$D349,"_",$E349),Database!$F$2:$G$65536,2,)</f>
        <v>#REF!</v>
      </c>
      <c r="K349" s="118" t="e">
        <f>VLOOKUP(CONCATENATE($B349,"_",$C349,"_",K$2,"_",$D349,"_",$E349),SentData!$F$2:$G$65536,2,)</f>
        <v>#REF!</v>
      </c>
      <c r="L349" s="118" t="e">
        <f>VLOOKUP(CONCATENATE($B349,"_",$C349,"_",L$2,"_",$D349,"_",$E349),SentData!$F$2:$G$65536,2,)</f>
        <v>#REF!</v>
      </c>
      <c r="M349" s="114"/>
      <c r="N349" s="115" t="str">
        <f t="shared" si="79"/>
        <v>!!</v>
      </c>
      <c r="O349" s="115" t="str">
        <f t="shared" si="80"/>
        <v>!!</v>
      </c>
      <c r="P349" s="115" t="str">
        <f t="shared" si="81"/>
        <v>!!</v>
      </c>
      <c r="Q349" s="115" t="str">
        <f t="shared" si="82"/>
        <v>!!</v>
      </c>
      <c r="R349" s="115" t="str">
        <f t="shared" si="83"/>
        <v>!!</v>
      </c>
      <c r="S349" s="115" t="str">
        <f t="shared" si="84"/>
        <v>!!</v>
      </c>
      <c r="T349" s="114"/>
    </row>
    <row r="350" spans="1:24" ht="12.5" x14ac:dyDescent="0.25">
      <c r="A350" s="153" t="s">
        <v>707</v>
      </c>
      <c r="B350" s="153" t="e">
        <f>#REF!</f>
        <v>#REF!</v>
      </c>
      <c r="C350" s="153" t="s">
        <v>708</v>
      </c>
      <c r="D350" s="153" t="s">
        <v>131</v>
      </c>
      <c r="E350" s="154" t="s">
        <v>701</v>
      </c>
      <c r="F350" s="155" t="e">
        <f>IF(ISNUMBER(U350),U350,VLOOKUP(CONCATENATE($B350,"_",$C350,"_",F$2,"_","1000 NAC","_",$E350),Database!$F$2:$G$65536,2,)/VLOOKUP(CONCATENATE($B350,"_",$C350,"_",F$2,"_",$D350,"_",$E350),Database!$F$2:$G$65536,2,))</f>
        <v>#REF!</v>
      </c>
      <c r="G350" s="155" t="e">
        <f>IF(ISNUMBER(V350),V350,VLOOKUP(CONCATENATE($B350,"_",$C350,"_",G$2,"_","1000 NAC","_",$E350),Database!$F$2:$G$65536,2,)/VLOOKUP(CONCATENATE($B350,"_",$C350,"_",G$2,"_",$D350,"_",$E350),Database!$F$2:$G$65536,2,))</f>
        <v>#REF!</v>
      </c>
      <c r="H350" s="155" t="e">
        <f>IF(ISNUMBER(W350),W350,VLOOKUP(CONCATENATE($B350,"_",$C350,"_",H$2,"_","1000 NAC","_",$E350),Database!$F$2:$G$65536,2,)/VLOOKUP(CONCATENATE($B350,"_",$C350,"_",H$2,"_",$D350,"_",$E350),Database!$F$2:$G$65536,2,))</f>
        <v>#REF!</v>
      </c>
      <c r="I350" s="155" t="e">
        <f>IF(ISNUMBER(X350),X350,VLOOKUP(CONCATENATE($B350,"_",$C350,"_",I$2,"_","1000 NAC","_",$E350),Database!$F$2:$G$65536,2,)/VLOOKUP(CONCATENATE($B350,"_",$C350,"_",I$2,"_",$D350,"_",$E350),Database!$F$2:$G$65536,2,))</f>
        <v>#REF!</v>
      </c>
      <c r="J350" s="155" t="e">
        <f>VLOOKUP(CONCATENATE($B350,"_",$C350,"_",J$2,"_","1000 NAC","_",$E350),Database!$F$2:$G$65536,2,)/VLOOKUP(CONCATENATE($B350,"_",$C350,"_",J$2,"_",$D350,"_",$E350),Database!$F$2:$G$65536,2,)</f>
        <v>#REF!</v>
      </c>
      <c r="K350" s="156" t="e">
        <f>VLOOKUP(CONCATENATE($B350,"_",$C350,"_",K$2,"_","1000 NAC","_",$E350),SentData!$F$2:$G$65536,2,)/VLOOKUP(CONCATENATE($B350,"_",$C350,"_",K$2,"_",$D350,"_",$E350),SentData!$F$2:$G$65536,2,)</f>
        <v>#REF!</v>
      </c>
      <c r="L350" s="156" t="e">
        <f>VLOOKUP(CONCATENATE($B350,"_",$C350,"_",L$2,"_","1000 NAC","_",$E350),SentData!$F$2:$G$65536,2,)/VLOOKUP(CONCATENATE($B350,"_",$C350,"_",L$2,"_",$D350,"_",$E350),SentData!$F$2:$G$65536,2,)</f>
        <v>#REF!</v>
      </c>
      <c r="M350" s="157"/>
      <c r="N350" s="158" t="str">
        <f t="shared" si="79"/>
        <v>!!</v>
      </c>
      <c r="O350" s="158" t="str">
        <f t="shared" si="80"/>
        <v>!!</v>
      </c>
      <c r="P350" s="158" t="str">
        <f t="shared" si="81"/>
        <v>!!</v>
      </c>
      <c r="Q350" s="158" t="str">
        <f t="shared" si="82"/>
        <v>!!</v>
      </c>
      <c r="R350" s="158" t="str">
        <f t="shared" si="83"/>
        <v>!!</v>
      </c>
      <c r="S350" s="158" t="str">
        <f t="shared" si="84"/>
        <v>!!</v>
      </c>
      <c r="T350" s="157"/>
      <c r="U350" s="161" t="str">
        <f>IF(ISNUMBER(U348),IF(ISNUMBER(U349),U349/U348,F349/U348),IF(ISNUMBER(U349),U349/F348,""))</f>
        <v/>
      </c>
      <c r="V350" s="161" t="str">
        <f>IF(ISNUMBER(V348),IF(ISNUMBER(V349),V349/V348,G349/V348),IF(ISNUMBER(V349),V349/G348,""))</f>
        <v/>
      </c>
      <c r="W350" s="161" t="str">
        <f>IF(ISNUMBER(W348),IF(ISNUMBER(W349),W349/W348,H349/W348),IF(ISNUMBER(W349),W349/H348,""))</f>
        <v/>
      </c>
      <c r="X350" s="161" t="str">
        <f>IF(ISNUMBER(X348),IF(ISNUMBER(X349),X349/X348,I349/X348),IF(ISNUMBER(X349),X349/I348,""))</f>
        <v/>
      </c>
    </row>
  </sheetData>
  <sheetProtection selectLockedCells="1"/>
  <mergeCells count="1">
    <mergeCell ref="U1:X1"/>
  </mergeCells>
  <phoneticPr fontId="32" type="noConversion"/>
  <conditionalFormatting sqref="N3:S350">
    <cfRule type="cellIs" dxfId="4" priority="1" stopIfTrue="1" operator="notBetween">
      <formula>$C$1</formula>
      <formula>$E$1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tabColor indexed="55"/>
  </sheetPr>
  <dimension ref="A1:Y46"/>
  <sheetViews>
    <sheetView workbookViewId="0">
      <selection activeCell="H3" sqref="H3"/>
    </sheetView>
  </sheetViews>
  <sheetFormatPr defaultRowHeight="12.5" x14ac:dyDescent="0.25"/>
  <cols>
    <col min="1" max="1" width="3.25" bestFit="1" customWidth="1"/>
    <col min="2" max="2" width="5.75" bestFit="1" customWidth="1"/>
    <col min="3" max="3" width="3.75" bestFit="1" customWidth="1"/>
    <col min="4" max="5" width="7.75" bestFit="1" customWidth="1"/>
    <col min="6" max="8" width="5.33203125" bestFit="1" customWidth="1"/>
    <col min="9" max="9" width="6.75" bestFit="1" customWidth="1"/>
    <col min="10" max="10" width="6.08203125" bestFit="1" customWidth="1"/>
    <col min="11" max="12" width="4.33203125" bestFit="1" customWidth="1"/>
    <col min="13" max="13" width="2.75" customWidth="1"/>
    <col min="14" max="14" width="6.5" bestFit="1" customWidth="1"/>
    <col min="15" max="15" width="7.25" bestFit="1" customWidth="1"/>
    <col min="16" max="16" width="8" bestFit="1" customWidth="1"/>
    <col min="17" max="17" width="6.5" bestFit="1" customWidth="1"/>
    <col min="18" max="18" width="6.25" bestFit="1" customWidth="1"/>
    <col min="19" max="19" width="4.33203125" bestFit="1" customWidth="1"/>
    <col min="20" max="20" width="2.75" customWidth="1"/>
    <col min="21" max="25" width="3.75" bestFit="1" customWidth="1"/>
  </cols>
  <sheetData>
    <row r="1" spans="1:25" s="112" customFormat="1" ht="10" x14ac:dyDescent="0.2">
      <c r="A1" s="116" t="s">
        <v>631</v>
      </c>
      <c r="B1" s="116" t="s">
        <v>632</v>
      </c>
      <c r="C1" s="164">
        <v>0.8</v>
      </c>
      <c r="D1" s="117" t="s">
        <v>633</v>
      </c>
      <c r="E1" s="164">
        <v>1.2</v>
      </c>
      <c r="J1" s="118"/>
      <c r="K1" s="118"/>
      <c r="U1" s="1863" t="s">
        <v>634</v>
      </c>
      <c r="V1" s="1863"/>
      <c r="W1" s="1863"/>
      <c r="X1" s="1863"/>
    </row>
    <row r="2" spans="1:25" s="112" customFormat="1" ht="10" x14ac:dyDescent="0.2">
      <c r="A2" s="112" t="s">
        <v>710</v>
      </c>
      <c r="B2" s="112" t="s">
        <v>636</v>
      </c>
      <c r="C2" s="112" t="s">
        <v>637</v>
      </c>
      <c r="D2" s="112" t="s">
        <v>311</v>
      </c>
      <c r="E2" s="113" t="s">
        <v>22</v>
      </c>
      <c r="F2" s="165" t="e">
        <f>$L$2-5</f>
        <v>#REF!</v>
      </c>
      <c r="G2" s="165" t="e">
        <f>$L$2-4</f>
        <v>#REF!</v>
      </c>
      <c r="H2" s="165" t="e">
        <f>$L$2-3</f>
        <v>#REF!</v>
      </c>
      <c r="I2" s="165" t="e">
        <f>$L$2-2</f>
        <v>#REF!</v>
      </c>
      <c r="J2" s="123" t="e">
        <f>$L$2-1</f>
        <v>#REF!</v>
      </c>
      <c r="K2" s="119" t="e">
        <f>$L$2-1</f>
        <v>#REF!</v>
      </c>
      <c r="L2" s="119" t="e">
        <f>#REF!</f>
        <v>#REF!</v>
      </c>
      <c r="M2" s="114"/>
      <c r="N2" s="165" t="e">
        <f t="shared" ref="N2:S2" si="0">CONCATENATE(RIGHT((F2),2),"/",RIGHT((G2),2))</f>
        <v>#REF!</v>
      </c>
      <c r="O2" s="165" t="e">
        <f t="shared" si="0"/>
        <v>#REF!</v>
      </c>
      <c r="P2" s="165" t="e">
        <f t="shared" si="0"/>
        <v>#REF!</v>
      </c>
      <c r="Q2" s="165" t="e">
        <f t="shared" si="0"/>
        <v>#REF!</v>
      </c>
      <c r="R2" s="123" t="e">
        <f t="shared" si="0"/>
        <v>#REF!</v>
      </c>
      <c r="S2" s="119" t="e">
        <f t="shared" si="0"/>
        <v>#REF!</v>
      </c>
      <c r="T2" s="114"/>
      <c r="U2" s="165" t="e">
        <f>$L$2-5</f>
        <v>#REF!</v>
      </c>
      <c r="V2" s="165" t="e">
        <f>$L$2-4</f>
        <v>#REF!</v>
      </c>
      <c r="W2" s="165" t="e">
        <f>$L$2-3</f>
        <v>#REF!</v>
      </c>
      <c r="X2" s="165" t="e">
        <f>$L$2-2</f>
        <v>#REF!</v>
      </c>
      <c r="Y2" s="159"/>
    </row>
    <row r="3" spans="1:25" s="112" customFormat="1" ht="10" x14ac:dyDescent="0.2">
      <c r="B3" s="112" t="e">
        <f>#REF!</f>
        <v>#REF!</v>
      </c>
      <c r="C3" s="112" t="s">
        <v>704</v>
      </c>
      <c r="D3" s="112" t="s">
        <v>706</v>
      </c>
      <c r="E3" s="113" t="s">
        <v>711</v>
      </c>
      <c r="F3" s="112" t="e">
        <f>IF(ISNUMBER(U3),U3,VLOOKUP(CONCATENATE($B3,"_",$C3,"_",F$2,"_",$D3,"_",$E3),Database!$F$2:$G$65536,2,))</f>
        <v>#REF!</v>
      </c>
      <c r="G3" s="112" t="e">
        <f>IF(ISNUMBER(V3),V3,VLOOKUP(CONCATENATE($B3,"_",$C3,"_",G$2,"_",$D3,"_",$E3),Database!$F$2:$G$65536,2,))</f>
        <v>#REF!</v>
      </c>
      <c r="H3" s="112" t="e">
        <f>IF(ISNUMBER(W3),W3,VLOOKUP(CONCATENATE($B3,"_",$C3,"_",H$2,"_",$D3,"_",$E3),Database!$F$2:$G$65536,2,))</f>
        <v>#REF!</v>
      </c>
      <c r="I3" s="112" t="e">
        <f>IF(ISNUMBER(X3),X3,VLOOKUP(CONCATENATE($B3,"_",$C3,"_",I$2,"_",$D3,"_",$E3),Database!$F$2:$G$65536,2,))</f>
        <v>#REF!</v>
      </c>
      <c r="J3" s="112" t="e">
        <f>VLOOKUP(CONCATENATE($B3,"_",$C3,"_",J$2,"_",$D3,"_",$E3),Database!$F$2:$G$65536,2,)</f>
        <v>#REF!</v>
      </c>
      <c r="K3" s="118" t="e">
        <f>VLOOKUP(CONCATENATE($B3,"_",$C3,"_",K$2,"_",$D3,"_",$E3),SentData!$F$2:$G$65536,2,)</f>
        <v>#REF!</v>
      </c>
      <c r="L3" s="118" t="e">
        <f>VLOOKUP(CONCATENATE($B3,"_",$C3,"_",L$2,"_",$D3,"_",$E3),SentData!$F$2:$G$65536,2,)</f>
        <v>#REF!</v>
      </c>
      <c r="M3" s="114"/>
      <c r="N3" s="115" t="str">
        <f t="shared" ref="N3:N46" si="1">IF(OR(ISERROR(F3),ISERROR(G3)),"!!",IF(F3=0,"!!",G3/F3))</f>
        <v>!!</v>
      </c>
      <c r="O3" s="115" t="str">
        <f t="shared" ref="O3:O46" si="2">IF(OR(ISERROR(G3),ISERROR(H3)),"!!",IF(G3=0,"!!",H3/G3))</f>
        <v>!!</v>
      </c>
      <c r="P3" s="115" t="str">
        <f t="shared" ref="P3:P46" si="3">IF(OR(ISERROR(H3),ISERROR(I3)),"!!",IF(H3=0,"!!",I3/H3))</f>
        <v>!!</v>
      </c>
      <c r="Q3" s="115" t="str">
        <f t="shared" ref="Q3:Q46" si="4">IF(OR(ISERROR(I3),ISERROR(J3)),"!!",IF(I3=0,"!!",J3/I3))</f>
        <v>!!</v>
      </c>
      <c r="R3" s="115" t="str">
        <f t="shared" ref="R3:R46" si="5">IF(OR(ISERROR(J3),ISERROR(K3)),"!!",IF(J3=0,"!!",K3/J3))</f>
        <v>!!</v>
      </c>
      <c r="S3" s="115" t="str">
        <f t="shared" ref="S3:S46" si="6">IF(OR(ISERROR(K3),ISERROR(L3)),"!!",IF(K3=0,"!!",L3/K3))</f>
        <v>!!</v>
      </c>
      <c r="T3" s="114"/>
    </row>
    <row r="4" spans="1:25" s="112" customFormat="1" ht="10" x14ac:dyDescent="0.2">
      <c r="B4" s="112" t="e">
        <f>#REF!</f>
        <v>#REF!</v>
      </c>
      <c r="C4" s="112" t="s">
        <v>704</v>
      </c>
      <c r="D4" s="112" t="s">
        <v>706</v>
      </c>
      <c r="E4" s="113" t="s">
        <v>712</v>
      </c>
      <c r="F4" s="112" t="e">
        <f>IF(ISNUMBER(U4),U4,VLOOKUP(CONCATENATE($B4,"_",$C4,"_",F$2,"_",$D4,"_",$E4),Database!$F$2:$G$65536,2,))</f>
        <v>#REF!</v>
      </c>
      <c r="G4" s="112" t="e">
        <f>IF(ISNUMBER(V4),V4,VLOOKUP(CONCATENATE($B4,"_",$C4,"_",G$2,"_",$D4,"_",$E4),Database!$F$2:$G$65536,2,))</f>
        <v>#REF!</v>
      </c>
      <c r="H4" s="112" t="e">
        <f>IF(ISNUMBER(W4),W4,VLOOKUP(CONCATENATE($B4,"_",$C4,"_",H$2,"_",$D4,"_",$E4),Database!$F$2:$G$65536,2,))</f>
        <v>#REF!</v>
      </c>
      <c r="I4" s="112" t="e">
        <f>IF(ISNUMBER(X4),X4,VLOOKUP(CONCATENATE($B4,"_",$C4,"_",I$2,"_",$D4,"_",$E4),Database!$F$2:$G$65536,2,))</f>
        <v>#REF!</v>
      </c>
      <c r="J4" s="112" t="e">
        <f>VLOOKUP(CONCATENATE($B4,"_",$C4,"_",J$2,"_",$D4,"_",$E4),Database!$F$2:$G$65536,2,)</f>
        <v>#REF!</v>
      </c>
      <c r="K4" s="118" t="e">
        <f>VLOOKUP(CONCATENATE($B4,"_",$C4,"_",K$2,"_",$D4,"_",$E4),SentData!$F$2:$G$65536,2,)</f>
        <v>#REF!</v>
      </c>
      <c r="L4" s="118" t="e">
        <f>VLOOKUP(CONCATENATE($B4,"_",$C4,"_",L$2,"_",$D4,"_",$E4),SentData!$F$2:$G$65536,2,)</f>
        <v>#REF!</v>
      </c>
      <c r="M4" s="114"/>
      <c r="N4" s="115" t="str">
        <f t="shared" si="1"/>
        <v>!!</v>
      </c>
      <c r="O4" s="115" t="str">
        <f t="shared" si="2"/>
        <v>!!</v>
      </c>
      <c r="P4" s="115" t="str">
        <f t="shared" si="3"/>
        <v>!!</v>
      </c>
      <c r="Q4" s="115" t="str">
        <f t="shared" si="4"/>
        <v>!!</v>
      </c>
      <c r="R4" s="115" t="str">
        <f t="shared" si="5"/>
        <v>!!</v>
      </c>
      <c r="S4" s="115" t="str">
        <f t="shared" si="6"/>
        <v>!!</v>
      </c>
      <c r="T4" s="114"/>
    </row>
    <row r="5" spans="1:25" s="112" customFormat="1" ht="10" x14ac:dyDescent="0.2">
      <c r="B5" s="112" t="e">
        <f>#REF!</f>
        <v>#REF!</v>
      </c>
      <c r="C5" s="112" t="s">
        <v>704</v>
      </c>
      <c r="D5" s="112" t="s">
        <v>706</v>
      </c>
      <c r="E5" s="113" t="s">
        <v>713</v>
      </c>
      <c r="F5" s="112" t="e">
        <f>IF(ISNUMBER(U5),U5,VLOOKUP(CONCATENATE($B5,"_",$C5,"_",F$2,"_",$D5,"_",$E5),Database!$F$2:$G$65536,2,))</f>
        <v>#REF!</v>
      </c>
      <c r="G5" s="112" t="e">
        <f>IF(ISNUMBER(V5),V5,VLOOKUP(CONCATENATE($B5,"_",$C5,"_",G$2,"_",$D5,"_",$E5),Database!$F$2:$G$65536,2,))</f>
        <v>#REF!</v>
      </c>
      <c r="H5" s="112" t="e">
        <f>IF(ISNUMBER(W5),W5,VLOOKUP(CONCATENATE($B5,"_",$C5,"_",H$2,"_",$D5,"_",$E5),Database!$F$2:$G$65536,2,))</f>
        <v>#REF!</v>
      </c>
      <c r="I5" s="112" t="e">
        <f>IF(ISNUMBER(X5),X5,VLOOKUP(CONCATENATE($B5,"_",$C5,"_",I$2,"_",$D5,"_",$E5),Database!$F$2:$G$65536,2,))</f>
        <v>#REF!</v>
      </c>
      <c r="J5" s="112" t="e">
        <f>VLOOKUP(CONCATENATE($B5,"_",$C5,"_",J$2,"_",$D5,"_",$E5),Database!$F$2:$G$65536,2,)</f>
        <v>#REF!</v>
      </c>
      <c r="K5" s="118" t="e">
        <f>VLOOKUP(CONCATENATE($B5,"_",$C5,"_",K$2,"_",$D5,"_",$E5),SentData!$F$2:$G$65536,2,)</f>
        <v>#REF!</v>
      </c>
      <c r="L5" s="118" t="e">
        <f>VLOOKUP(CONCATENATE($B5,"_",$C5,"_",L$2,"_",$D5,"_",$E5),SentData!$F$2:$G$65536,2,)</f>
        <v>#REF!</v>
      </c>
      <c r="M5" s="114"/>
      <c r="N5" s="115" t="str">
        <f t="shared" si="1"/>
        <v>!!</v>
      </c>
      <c r="O5" s="115" t="str">
        <f t="shared" si="2"/>
        <v>!!</v>
      </c>
      <c r="P5" s="115" t="str">
        <f t="shared" si="3"/>
        <v>!!</v>
      </c>
      <c r="Q5" s="115" t="str">
        <f t="shared" si="4"/>
        <v>!!</v>
      </c>
      <c r="R5" s="115" t="str">
        <f t="shared" si="5"/>
        <v>!!</v>
      </c>
      <c r="S5" s="115" t="str">
        <f t="shared" si="6"/>
        <v>!!</v>
      </c>
      <c r="T5" s="114"/>
    </row>
    <row r="6" spans="1:25" s="112" customFormat="1" ht="10" x14ac:dyDescent="0.2">
      <c r="B6" s="112" t="e">
        <f>#REF!</f>
        <v>#REF!</v>
      </c>
      <c r="C6" s="112" t="s">
        <v>704</v>
      </c>
      <c r="D6" s="112" t="s">
        <v>706</v>
      </c>
      <c r="E6" s="113" t="s">
        <v>714</v>
      </c>
      <c r="F6" s="112" t="e">
        <f>IF(ISNUMBER(U6),U6,VLOOKUP(CONCATENATE($B6,"_",$C6,"_",F$2,"_",$D6,"_",$E6),Database!$F$2:$G$65536,2,))</f>
        <v>#REF!</v>
      </c>
      <c r="G6" s="112" t="e">
        <f>IF(ISNUMBER(V6),V6,VLOOKUP(CONCATENATE($B6,"_",$C6,"_",G$2,"_",$D6,"_",$E6),Database!$F$2:$G$65536,2,))</f>
        <v>#REF!</v>
      </c>
      <c r="H6" s="112" t="e">
        <f>IF(ISNUMBER(W6),W6,VLOOKUP(CONCATENATE($B6,"_",$C6,"_",H$2,"_",$D6,"_",$E6),Database!$F$2:$G$65536,2,))</f>
        <v>#REF!</v>
      </c>
      <c r="I6" s="112" t="e">
        <f>IF(ISNUMBER(X6),X6,VLOOKUP(CONCATENATE($B6,"_",$C6,"_",I$2,"_",$D6,"_",$E6),Database!$F$2:$G$65536,2,))</f>
        <v>#REF!</v>
      </c>
      <c r="J6" s="112" t="e">
        <f>VLOOKUP(CONCATENATE($B6,"_",$C6,"_",J$2,"_",$D6,"_",$E6),Database!$F$2:$G$65536,2,)</f>
        <v>#REF!</v>
      </c>
      <c r="K6" s="118" t="e">
        <f>VLOOKUP(CONCATENATE($B6,"_",$C6,"_",K$2,"_",$D6,"_",$E6),SentData!$F$2:$G$65536,2,)</f>
        <v>#REF!</v>
      </c>
      <c r="L6" s="118" t="e">
        <f>VLOOKUP(CONCATENATE($B6,"_",$C6,"_",L$2,"_",$D6,"_",$E6),SentData!$F$2:$G$65536,2,)</f>
        <v>#REF!</v>
      </c>
      <c r="M6" s="114"/>
      <c r="N6" s="115" t="str">
        <f t="shared" si="1"/>
        <v>!!</v>
      </c>
      <c r="O6" s="115" t="str">
        <f t="shared" si="2"/>
        <v>!!</v>
      </c>
      <c r="P6" s="115" t="str">
        <f t="shared" si="3"/>
        <v>!!</v>
      </c>
      <c r="Q6" s="115" t="str">
        <f t="shared" si="4"/>
        <v>!!</v>
      </c>
      <c r="R6" s="115" t="str">
        <f t="shared" si="5"/>
        <v>!!</v>
      </c>
      <c r="S6" s="115" t="str">
        <f t="shared" si="6"/>
        <v>!!</v>
      </c>
      <c r="T6" s="114"/>
    </row>
    <row r="7" spans="1:25" s="112" customFormat="1" ht="10" x14ac:dyDescent="0.2">
      <c r="B7" s="112" t="e">
        <f>#REF!</f>
        <v>#REF!</v>
      </c>
      <c r="C7" s="112" t="s">
        <v>704</v>
      </c>
      <c r="D7" s="112" t="s">
        <v>706</v>
      </c>
      <c r="E7" s="113" t="s">
        <v>715</v>
      </c>
      <c r="F7" s="112" t="e">
        <f>IF(ISNUMBER(U7),U7,VLOOKUP(CONCATENATE($B7,"_",$C7,"_",F$2,"_",$D7,"_",$E7),Database!$F$2:$G$65536,2,))</f>
        <v>#REF!</v>
      </c>
      <c r="G7" s="112" t="e">
        <f>IF(ISNUMBER(V7),V7,VLOOKUP(CONCATENATE($B7,"_",$C7,"_",G$2,"_",$D7,"_",$E7),Database!$F$2:$G$65536,2,))</f>
        <v>#REF!</v>
      </c>
      <c r="H7" s="112" t="e">
        <f>IF(ISNUMBER(W7),W7,VLOOKUP(CONCATENATE($B7,"_",$C7,"_",H$2,"_",$D7,"_",$E7),Database!$F$2:$G$65536,2,))</f>
        <v>#REF!</v>
      </c>
      <c r="I7" s="112" t="e">
        <f>IF(ISNUMBER(X7),X7,VLOOKUP(CONCATENATE($B7,"_",$C7,"_",I$2,"_",$D7,"_",$E7),Database!$F$2:$G$65536,2,))</f>
        <v>#REF!</v>
      </c>
      <c r="J7" s="112" t="e">
        <f>VLOOKUP(CONCATENATE($B7,"_",$C7,"_",J$2,"_",$D7,"_",$E7),Database!$F$2:$G$65536,2,)</f>
        <v>#REF!</v>
      </c>
      <c r="K7" s="118" t="e">
        <f>VLOOKUP(CONCATENATE($B7,"_",$C7,"_",K$2,"_",$D7,"_",$E7),SentData!$F$2:$G$65536,2,)</f>
        <v>#REF!</v>
      </c>
      <c r="L7" s="118" t="e">
        <f>VLOOKUP(CONCATENATE($B7,"_",$C7,"_",L$2,"_",$D7,"_",$E7),SentData!$F$2:$G$65536,2,)</f>
        <v>#REF!</v>
      </c>
      <c r="M7" s="114"/>
      <c r="N7" s="115" t="str">
        <f t="shared" si="1"/>
        <v>!!</v>
      </c>
      <c r="O7" s="115" t="str">
        <f t="shared" si="2"/>
        <v>!!</v>
      </c>
      <c r="P7" s="115" t="str">
        <f t="shared" si="3"/>
        <v>!!</v>
      </c>
      <c r="Q7" s="115" t="str">
        <f t="shared" si="4"/>
        <v>!!</v>
      </c>
      <c r="R7" s="115" t="str">
        <f t="shared" si="5"/>
        <v>!!</v>
      </c>
      <c r="S7" s="115" t="str">
        <f t="shared" si="6"/>
        <v>!!</v>
      </c>
      <c r="T7" s="114"/>
    </row>
    <row r="8" spans="1:25" s="112" customFormat="1" ht="10" x14ac:dyDescent="0.2">
      <c r="B8" s="112" t="e">
        <f>#REF!</f>
        <v>#REF!</v>
      </c>
      <c r="C8" s="112" t="s">
        <v>704</v>
      </c>
      <c r="D8" s="112" t="s">
        <v>706</v>
      </c>
      <c r="E8" s="113" t="s">
        <v>716</v>
      </c>
      <c r="F8" s="112" t="e">
        <f>IF(ISNUMBER(U8),U8,VLOOKUP(CONCATENATE($B8,"_",$C8,"_",F$2,"_",$D8,"_",$E8),Database!$F$2:$G$65536,2,))</f>
        <v>#REF!</v>
      </c>
      <c r="G8" s="112" t="e">
        <f>IF(ISNUMBER(V8),V8,VLOOKUP(CONCATENATE($B8,"_",$C8,"_",G$2,"_",$D8,"_",$E8),Database!$F$2:$G$65536,2,))</f>
        <v>#REF!</v>
      </c>
      <c r="H8" s="112" t="e">
        <f>IF(ISNUMBER(W8),W8,VLOOKUP(CONCATENATE($B8,"_",$C8,"_",H$2,"_",$D8,"_",$E8),Database!$F$2:$G$65536,2,))</f>
        <v>#REF!</v>
      </c>
      <c r="I8" s="112" t="e">
        <f>IF(ISNUMBER(X8),X8,VLOOKUP(CONCATENATE($B8,"_",$C8,"_",I$2,"_",$D8,"_",$E8),Database!$F$2:$G$65536,2,))</f>
        <v>#REF!</v>
      </c>
      <c r="J8" s="112" t="e">
        <f>VLOOKUP(CONCATENATE($B8,"_",$C8,"_",J$2,"_",$D8,"_",$E8),Database!$F$2:$G$65536,2,)</f>
        <v>#REF!</v>
      </c>
      <c r="K8" s="118" t="e">
        <f>VLOOKUP(CONCATENATE($B8,"_",$C8,"_",K$2,"_",$D8,"_",$E8),SentData!$F$2:$G$65536,2,)</f>
        <v>#REF!</v>
      </c>
      <c r="L8" s="118" t="e">
        <f>VLOOKUP(CONCATENATE($B8,"_",$C8,"_",L$2,"_",$D8,"_",$E8),SentData!$F$2:$G$65536,2,)</f>
        <v>#REF!</v>
      </c>
      <c r="M8" s="114"/>
      <c r="N8" s="115" t="str">
        <f t="shared" si="1"/>
        <v>!!</v>
      </c>
      <c r="O8" s="115" t="str">
        <f t="shared" si="2"/>
        <v>!!</v>
      </c>
      <c r="P8" s="115" t="str">
        <f t="shared" si="3"/>
        <v>!!</v>
      </c>
      <c r="Q8" s="115" t="str">
        <f t="shared" si="4"/>
        <v>!!</v>
      </c>
      <c r="R8" s="115" t="str">
        <f t="shared" si="5"/>
        <v>!!</v>
      </c>
      <c r="S8" s="115" t="str">
        <f t="shared" si="6"/>
        <v>!!</v>
      </c>
      <c r="T8" s="114"/>
    </row>
    <row r="9" spans="1:25" s="112" customFormat="1" ht="10" x14ac:dyDescent="0.2">
      <c r="B9" s="112" t="e">
        <f>#REF!</f>
        <v>#REF!</v>
      </c>
      <c r="C9" s="112" t="s">
        <v>704</v>
      </c>
      <c r="D9" s="112" t="s">
        <v>706</v>
      </c>
      <c r="E9" s="113" t="s">
        <v>717</v>
      </c>
      <c r="F9" s="112" t="e">
        <f>IF(ISNUMBER(U9),U9,VLOOKUP(CONCATENATE($B9,"_",$C9,"_",F$2,"_",$D9,"_",$E9),Database!$F$2:$G$65536,2,))</f>
        <v>#REF!</v>
      </c>
      <c r="G9" s="112" t="e">
        <f>IF(ISNUMBER(V9),V9,VLOOKUP(CONCATENATE($B9,"_",$C9,"_",G$2,"_",$D9,"_",$E9),Database!$F$2:$G$65536,2,))</f>
        <v>#REF!</v>
      </c>
      <c r="H9" s="112" t="e">
        <f>IF(ISNUMBER(W9),W9,VLOOKUP(CONCATENATE($B9,"_",$C9,"_",H$2,"_",$D9,"_",$E9),Database!$F$2:$G$65536,2,))</f>
        <v>#REF!</v>
      </c>
      <c r="I9" s="112" t="e">
        <f>IF(ISNUMBER(X9),X9,VLOOKUP(CONCATENATE($B9,"_",$C9,"_",I$2,"_",$D9,"_",$E9),Database!$F$2:$G$65536,2,))</f>
        <v>#REF!</v>
      </c>
      <c r="J9" s="112" t="e">
        <f>VLOOKUP(CONCATENATE($B9,"_",$C9,"_",J$2,"_",$D9,"_",$E9),Database!$F$2:$G$65536,2,)</f>
        <v>#REF!</v>
      </c>
      <c r="K9" s="118" t="e">
        <f>VLOOKUP(CONCATENATE($B9,"_",$C9,"_",K$2,"_",$D9,"_",$E9),SentData!$F$2:$G$65536,2,)</f>
        <v>#REF!</v>
      </c>
      <c r="L9" s="118" t="e">
        <f>VLOOKUP(CONCATENATE($B9,"_",$C9,"_",L$2,"_",$D9,"_",$E9),SentData!$F$2:$G$65536,2,)</f>
        <v>#REF!</v>
      </c>
      <c r="M9" s="114"/>
      <c r="N9" s="115" t="str">
        <f t="shared" si="1"/>
        <v>!!</v>
      </c>
      <c r="O9" s="115" t="str">
        <f t="shared" si="2"/>
        <v>!!</v>
      </c>
      <c r="P9" s="115" t="str">
        <f t="shared" si="3"/>
        <v>!!</v>
      </c>
      <c r="Q9" s="115" t="str">
        <f t="shared" si="4"/>
        <v>!!</v>
      </c>
      <c r="R9" s="115" t="str">
        <f t="shared" si="5"/>
        <v>!!</v>
      </c>
      <c r="S9" s="115" t="str">
        <f t="shared" si="6"/>
        <v>!!</v>
      </c>
      <c r="T9" s="114"/>
    </row>
    <row r="10" spans="1:25" s="112" customFormat="1" ht="10" x14ac:dyDescent="0.2">
      <c r="B10" s="112" t="e">
        <f>#REF!</f>
        <v>#REF!</v>
      </c>
      <c r="C10" s="112" t="s">
        <v>704</v>
      </c>
      <c r="D10" s="112" t="s">
        <v>706</v>
      </c>
      <c r="E10" s="113" t="s">
        <v>718</v>
      </c>
      <c r="F10" s="112" t="e">
        <f>IF(ISNUMBER(U10),U10,VLOOKUP(CONCATENATE($B10,"_",$C10,"_",F$2,"_",$D10,"_",$E10),Database!$F$2:$G$65536,2,))</f>
        <v>#REF!</v>
      </c>
      <c r="G10" s="112" t="e">
        <f>IF(ISNUMBER(V10),V10,VLOOKUP(CONCATENATE($B10,"_",$C10,"_",G$2,"_",$D10,"_",$E10),Database!$F$2:$G$65536,2,))</f>
        <v>#REF!</v>
      </c>
      <c r="H10" s="112" t="e">
        <f>IF(ISNUMBER(W10),W10,VLOOKUP(CONCATENATE($B10,"_",$C10,"_",H$2,"_",$D10,"_",$E10),Database!$F$2:$G$65536,2,))</f>
        <v>#REF!</v>
      </c>
      <c r="I10" s="112" t="e">
        <f>IF(ISNUMBER(X10),X10,VLOOKUP(CONCATENATE($B10,"_",$C10,"_",I$2,"_",$D10,"_",$E10),Database!$F$2:$G$65536,2,))</f>
        <v>#REF!</v>
      </c>
      <c r="J10" s="112" t="e">
        <f>VLOOKUP(CONCATENATE($B10,"_",$C10,"_",J$2,"_",$D10,"_",$E10),Database!$F$2:$G$65536,2,)</f>
        <v>#REF!</v>
      </c>
      <c r="K10" s="118" t="e">
        <f>VLOOKUP(CONCATENATE($B10,"_",$C10,"_",K$2,"_",$D10,"_",$E10),SentData!$F$2:$G$65536,2,)</f>
        <v>#REF!</v>
      </c>
      <c r="L10" s="118" t="e">
        <f>VLOOKUP(CONCATENATE($B10,"_",$C10,"_",L$2,"_",$D10,"_",$E10),SentData!$F$2:$G$65536,2,)</f>
        <v>#REF!</v>
      </c>
      <c r="M10" s="114"/>
      <c r="N10" s="115" t="str">
        <f t="shared" si="1"/>
        <v>!!</v>
      </c>
      <c r="O10" s="115" t="str">
        <f t="shared" si="2"/>
        <v>!!</v>
      </c>
      <c r="P10" s="115" t="str">
        <f t="shared" si="3"/>
        <v>!!</v>
      </c>
      <c r="Q10" s="115" t="str">
        <f t="shared" si="4"/>
        <v>!!</v>
      </c>
      <c r="R10" s="115" t="str">
        <f t="shared" si="5"/>
        <v>!!</v>
      </c>
      <c r="S10" s="115" t="str">
        <f t="shared" si="6"/>
        <v>!!</v>
      </c>
      <c r="T10" s="114"/>
    </row>
    <row r="11" spans="1:25" s="112" customFormat="1" ht="10" x14ac:dyDescent="0.2">
      <c r="B11" s="112" t="e">
        <f>#REF!</f>
        <v>#REF!</v>
      </c>
      <c r="C11" s="112" t="s">
        <v>704</v>
      </c>
      <c r="D11" s="112" t="s">
        <v>706</v>
      </c>
      <c r="E11" s="113" t="s">
        <v>719</v>
      </c>
      <c r="F11" s="112" t="e">
        <f>IF(ISNUMBER(U11),U11,VLOOKUP(CONCATENATE($B11,"_",$C11,"_",F$2,"_",$D11,"_",$E11),Database!$F$2:$G$65536,2,))</f>
        <v>#REF!</v>
      </c>
      <c r="G11" s="112" t="e">
        <f>IF(ISNUMBER(V11),V11,VLOOKUP(CONCATENATE($B11,"_",$C11,"_",G$2,"_",$D11,"_",$E11),Database!$F$2:$G$65536,2,))</f>
        <v>#REF!</v>
      </c>
      <c r="H11" s="112" t="e">
        <f>IF(ISNUMBER(W11),W11,VLOOKUP(CONCATENATE($B11,"_",$C11,"_",H$2,"_",$D11,"_",$E11),Database!$F$2:$G$65536,2,))</f>
        <v>#REF!</v>
      </c>
      <c r="I11" s="112" t="e">
        <f>IF(ISNUMBER(X11),X11,VLOOKUP(CONCATENATE($B11,"_",$C11,"_",I$2,"_",$D11,"_",$E11),Database!$F$2:$G$65536,2,))</f>
        <v>#REF!</v>
      </c>
      <c r="J11" s="112" t="e">
        <f>VLOOKUP(CONCATENATE($B11,"_",$C11,"_",J$2,"_",$D11,"_",$E11),Database!$F$2:$G$65536,2,)</f>
        <v>#REF!</v>
      </c>
      <c r="K11" s="118" t="e">
        <f>VLOOKUP(CONCATENATE($B11,"_",$C11,"_",K$2,"_",$D11,"_",$E11),SentData!$F$2:$G$65536,2,)</f>
        <v>#REF!</v>
      </c>
      <c r="L11" s="118" t="e">
        <f>VLOOKUP(CONCATENATE($B11,"_",$C11,"_",L$2,"_",$D11,"_",$E11),SentData!$F$2:$G$65536,2,)</f>
        <v>#REF!</v>
      </c>
      <c r="M11" s="114"/>
      <c r="N11" s="115" t="str">
        <f t="shared" si="1"/>
        <v>!!</v>
      </c>
      <c r="O11" s="115" t="str">
        <f t="shared" si="2"/>
        <v>!!</v>
      </c>
      <c r="P11" s="115" t="str">
        <f t="shared" si="3"/>
        <v>!!</v>
      </c>
      <c r="Q11" s="115" t="str">
        <f t="shared" si="4"/>
        <v>!!</v>
      </c>
      <c r="R11" s="115" t="str">
        <f t="shared" si="5"/>
        <v>!!</v>
      </c>
      <c r="S11" s="115" t="str">
        <f t="shared" si="6"/>
        <v>!!</v>
      </c>
      <c r="T11" s="114"/>
    </row>
    <row r="12" spans="1:25" s="112" customFormat="1" ht="10" x14ac:dyDescent="0.2">
      <c r="B12" s="112" t="e">
        <f>#REF!</f>
        <v>#REF!</v>
      </c>
      <c r="C12" s="112" t="s">
        <v>704</v>
      </c>
      <c r="D12" s="112" t="s">
        <v>706</v>
      </c>
      <c r="E12" s="113" t="s">
        <v>720</v>
      </c>
      <c r="F12" s="112" t="e">
        <f>IF(ISNUMBER(U12),U12,VLOOKUP(CONCATENATE($B12,"_",$C12,"_",F$2,"_",$D12,"_",$E12),Database!$F$2:$G$65536,2,))</f>
        <v>#REF!</v>
      </c>
      <c r="G12" s="112" t="e">
        <f>IF(ISNUMBER(V12),V12,VLOOKUP(CONCATENATE($B12,"_",$C12,"_",G$2,"_",$D12,"_",$E12),Database!$F$2:$G$65536,2,))</f>
        <v>#REF!</v>
      </c>
      <c r="H12" s="112" t="e">
        <f>IF(ISNUMBER(W12),W12,VLOOKUP(CONCATENATE($B12,"_",$C12,"_",H$2,"_",$D12,"_",$E12),Database!$F$2:$G$65536,2,))</f>
        <v>#REF!</v>
      </c>
      <c r="I12" s="112" t="e">
        <f>IF(ISNUMBER(X12),X12,VLOOKUP(CONCATENATE($B12,"_",$C12,"_",I$2,"_",$D12,"_",$E12),Database!$F$2:$G$65536,2,))</f>
        <v>#REF!</v>
      </c>
      <c r="J12" s="112" t="e">
        <f>VLOOKUP(CONCATENATE($B12,"_",$C12,"_",J$2,"_",$D12,"_",$E12),Database!$F$2:$G$65536,2,)</f>
        <v>#REF!</v>
      </c>
      <c r="K12" s="118" t="e">
        <f>VLOOKUP(CONCATENATE($B12,"_",$C12,"_",K$2,"_",$D12,"_",$E12),SentData!$F$2:$G$65536,2,)</f>
        <v>#REF!</v>
      </c>
      <c r="L12" s="118" t="e">
        <f>VLOOKUP(CONCATENATE($B12,"_",$C12,"_",L$2,"_",$D12,"_",$E12),SentData!$F$2:$G$65536,2,)</f>
        <v>#REF!</v>
      </c>
      <c r="M12" s="114"/>
      <c r="N12" s="115" t="str">
        <f t="shared" si="1"/>
        <v>!!</v>
      </c>
      <c r="O12" s="115" t="str">
        <f t="shared" si="2"/>
        <v>!!</v>
      </c>
      <c r="P12" s="115" t="str">
        <f t="shared" si="3"/>
        <v>!!</v>
      </c>
      <c r="Q12" s="115" t="str">
        <f t="shared" si="4"/>
        <v>!!</v>
      </c>
      <c r="R12" s="115" t="str">
        <f t="shared" si="5"/>
        <v>!!</v>
      </c>
      <c r="S12" s="115" t="str">
        <f t="shared" si="6"/>
        <v>!!</v>
      </c>
      <c r="T12" s="114"/>
    </row>
    <row r="13" spans="1:25" s="112" customFormat="1" ht="10" x14ac:dyDescent="0.2">
      <c r="B13" s="112" t="e">
        <f>#REF!</f>
        <v>#REF!</v>
      </c>
      <c r="C13" s="112" t="s">
        <v>704</v>
      </c>
      <c r="D13" s="112" t="s">
        <v>706</v>
      </c>
      <c r="E13" s="113" t="s">
        <v>721</v>
      </c>
      <c r="F13" s="112" t="e">
        <f>IF(ISNUMBER(U13),U13,VLOOKUP(CONCATENATE($B13,"_",$C13,"_",F$2,"_",$D13,"_",$E13),Database!$F$2:$G$65536,2,))</f>
        <v>#REF!</v>
      </c>
      <c r="G13" s="112" t="e">
        <f>IF(ISNUMBER(V13),V13,VLOOKUP(CONCATENATE($B13,"_",$C13,"_",G$2,"_",$D13,"_",$E13),Database!$F$2:$G$65536,2,))</f>
        <v>#REF!</v>
      </c>
      <c r="H13" s="112" t="e">
        <f>IF(ISNUMBER(W13),W13,VLOOKUP(CONCATENATE($B13,"_",$C13,"_",H$2,"_",$D13,"_",$E13),Database!$F$2:$G$65536,2,))</f>
        <v>#REF!</v>
      </c>
      <c r="I13" s="112" t="e">
        <f>IF(ISNUMBER(X13),X13,VLOOKUP(CONCATENATE($B13,"_",$C13,"_",I$2,"_",$D13,"_",$E13),Database!$F$2:$G$65536,2,))</f>
        <v>#REF!</v>
      </c>
      <c r="J13" s="112" t="e">
        <f>VLOOKUP(CONCATENATE($B13,"_",$C13,"_",J$2,"_",$D13,"_",$E13),Database!$F$2:$G$65536,2,)</f>
        <v>#REF!</v>
      </c>
      <c r="K13" s="118" t="e">
        <f>VLOOKUP(CONCATENATE($B13,"_",$C13,"_",K$2,"_",$D13,"_",$E13),SentData!$F$2:$G$65536,2,)</f>
        <v>#REF!</v>
      </c>
      <c r="L13" s="118" t="e">
        <f>VLOOKUP(CONCATENATE($B13,"_",$C13,"_",L$2,"_",$D13,"_",$E13),SentData!$F$2:$G$65536,2,)</f>
        <v>#REF!</v>
      </c>
      <c r="M13" s="114"/>
      <c r="N13" s="115" t="str">
        <f t="shared" si="1"/>
        <v>!!</v>
      </c>
      <c r="O13" s="115" t="str">
        <f t="shared" si="2"/>
        <v>!!</v>
      </c>
      <c r="P13" s="115" t="str">
        <f t="shared" si="3"/>
        <v>!!</v>
      </c>
      <c r="Q13" s="115" t="str">
        <f t="shared" si="4"/>
        <v>!!</v>
      </c>
      <c r="R13" s="115" t="str">
        <f t="shared" si="5"/>
        <v>!!</v>
      </c>
      <c r="S13" s="115" t="str">
        <f t="shared" si="6"/>
        <v>!!</v>
      </c>
      <c r="T13" s="114"/>
    </row>
    <row r="14" spans="1:25" s="112" customFormat="1" ht="10" x14ac:dyDescent="0.2">
      <c r="B14" s="112" t="e">
        <f>#REF!</f>
        <v>#REF!</v>
      </c>
      <c r="C14" s="112" t="s">
        <v>704</v>
      </c>
      <c r="D14" s="112" t="s">
        <v>706</v>
      </c>
      <c r="E14" s="113" t="s">
        <v>722</v>
      </c>
      <c r="F14" s="112" t="e">
        <f>IF(ISNUMBER(U14),U14,VLOOKUP(CONCATENATE($B14,"_",$C14,"_",F$2,"_",$D14,"_",$E14),Database!$F$2:$G$65536,2,))</f>
        <v>#REF!</v>
      </c>
      <c r="G14" s="112" t="e">
        <f>IF(ISNUMBER(V14),V14,VLOOKUP(CONCATENATE($B14,"_",$C14,"_",G$2,"_",$D14,"_",$E14),Database!$F$2:$G$65536,2,))</f>
        <v>#REF!</v>
      </c>
      <c r="H14" s="112" t="e">
        <f>IF(ISNUMBER(W14),W14,VLOOKUP(CONCATENATE($B14,"_",$C14,"_",H$2,"_",$D14,"_",$E14),Database!$F$2:$G$65536,2,))</f>
        <v>#REF!</v>
      </c>
      <c r="I14" s="112" t="e">
        <f>IF(ISNUMBER(X14),X14,VLOOKUP(CONCATENATE($B14,"_",$C14,"_",I$2,"_",$D14,"_",$E14),Database!$F$2:$G$65536,2,))</f>
        <v>#REF!</v>
      </c>
      <c r="J14" s="112" t="e">
        <f>VLOOKUP(CONCATENATE($B14,"_",$C14,"_",J$2,"_",$D14,"_",$E14),Database!$F$2:$G$65536,2,)</f>
        <v>#REF!</v>
      </c>
      <c r="K14" s="118" t="e">
        <f>VLOOKUP(CONCATENATE($B14,"_",$C14,"_",K$2,"_",$D14,"_",$E14),SentData!$F$2:$G$65536,2,)</f>
        <v>#REF!</v>
      </c>
      <c r="L14" s="118" t="e">
        <f>VLOOKUP(CONCATENATE($B14,"_",$C14,"_",L$2,"_",$D14,"_",$E14),SentData!$F$2:$G$65536,2,)</f>
        <v>#REF!</v>
      </c>
      <c r="M14" s="114"/>
      <c r="N14" s="115" t="str">
        <f t="shared" si="1"/>
        <v>!!</v>
      </c>
      <c r="O14" s="115" t="str">
        <f t="shared" si="2"/>
        <v>!!</v>
      </c>
      <c r="P14" s="115" t="str">
        <f t="shared" si="3"/>
        <v>!!</v>
      </c>
      <c r="Q14" s="115" t="str">
        <f t="shared" si="4"/>
        <v>!!</v>
      </c>
      <c r="R14" s="115" t="str">
        <f t="shared" si="5"/>
        <v>!!</v>
      </c>
      <c r="S14" s="115" t="str">
        <f t="shared" si="6"/>
        <v>!!</v>
      </c>
      <c r="T14" s="114"/>
    </row>
    <row r="15" spans="1:25" s="112" customFormat="1" ht="10" x14ac:dyDescent="0.2">
      <c r="B15" s="112" t="e">
        <f>#REF!</f>
        <v>#REF!</v>
      </c>
      <c r="C15" s="112" t="s">
        <v>704</v>
      </c>
      <c r="D15" s="112" t="s">
        <v>706</v>
      </c>
      <c r="E15" s="113" t="s">
        <v>723</v>
      </c>
      <c r="F15" s="112" t="e">
        <f>IF(ISNUMBER(U15),U15,VLOOKUP(CONCATENATE($B15,"_",$C15,"_",F$2,"_",$D15,"_",$E15),Database!$F$2:$G$65536,2,))</f>
        <v>#REF!</v>
      </c>
      <c r="G15" s="112" t="e">
        <f>IF(ISNUMBER(V15),V15,VLOOKUP(CONCATENATE($B15,"_",$C15,"_",G$2,"_",$D15,"_",$E15),Database!$F$2:$G$65536,2,))</f>
        <v>#REF!</v>
      </c>
      <c r="H15" s="112" t="e">
        <f>IF(ISNUMBER(W15),W15,VLOOKUP(CONCATENATE($B15,"_",$C15,"_",H$2,"_",$D15,"_",$E15),Database!$F$2:$G$65536,2,))</f>
        <v>#REF!</v>
      </c>
      <c r="I15" s="112" t="e">
        <f>IF(ISNUMBER(X15),X15,VLOOKUP(CONCATENATE($B15,"_",$C15,"_",I$2,"_",$D15,"_",$E15),Database!$F$2:$G$65536,2,))</f>
        <v>#REF!</v>
      </c>
      <c r="J15" s="112" t="e">
        <f>VLOOKUP(CONCATENATE($B15,"_",$C15,"_",J$2,"_",$D15,"_",$E15),Database!$F$2:$G$65536,2,)</f>
        <v>#REF!</v>
      </c>
      <c r="K15" s="118" t="e">
        <f>VLOOKUP(CONCATENATE($B15,"_",$C15,"_",K$2,"_",$D15,"_",$E15),SentData!$F$2:$G$65536,2,)</f>
        <v>#REF!</v>
      </c>
      <c r="L15" s="118" t="e">
        <f>VLOOKUP(CONCATENATE($B15,"_",$C15,"_",L$2,"_",$D15,"_",$E15),SentData!$F$2:$G$65536,2,)</f>
        <v>#REF!</v>
      </c>
      <c r="M15" s="114"/>
      <c r="N15" s="115" t="str">
        <f t="shared" si="1"/>
        <v>!!</v>
      </c>
      <c r="O15" s="115" t="str">
        <f t="shared" si="2"/>
        <v>!!</v>
      </c>
      <c r="P15" s="115" t="str">
        <f t="shared" si="3"/>
        <v>!!</v>
      </c>
      <c r="Q15" s="115" t="str">
        <f t="shared" si="4"/>
        <v>!!</v>
      </c>
      <c r="R15" s="115" t="str">
        <f t="shared" si="5"/>
        <v>!!</v>
      </c>
      <c r="S15" s="115" t="str">
        <f t="shared" si="6"/>
        <v>!!</v>
      </c>
      <c r="T15" s="114"/>
    </row>
    <row r="16" spans="1:25" s="112" customFormat="1" ht="10" x14ac:dyDescent="0.2">
      <c r="B16" s="112" t="e">
        <f>#REF!</f>
        <v>#REF!</v>
      </c>
      <c r="C16" s="112" t="s">
        <v>704</v>
      </c>
      <c r="D16" s="112" t="s">
        <v>706</v>
      </c>
      <c r="E16" s="113" t="s">
        <v>724</v>
      </c>
      <c r="F16" s="112" t="e">
        <f>IF(ISNUMBER(U16),U16,VLOOKUP(CONCATENATE($B16,"_",$C16,"_",F$2,"_",$D16,"_",$E16),Database!$F$2:$G$65536,2,))</f>
        <v>#REF!</v>
      </c>
      <c r="G16" s="112" t="e">
        <f>IF(ISNUMBER(V16),V16,VLOOKUP(CONCATENATE($B16,"_",$C16,"_",G$2,"_",$D16,"_",$E16),Database!$F$2:$G$65536,2,))</f>
        <v>#REF!</v>
      </c>
      <c r="H16" s="112" t="e">
        <f>IF(ISNUMBER(W16),W16,VLOOKUP(CONCATENATE($B16,"_",$C16,"_",H$2,"_",$D16,"_",$E16),Database!$F$2:$G$65536,2,))</f>
        <v>#REF!</v>
      </c>
      <c r="I16" s="112" t="e">
        <f>IF(ISNUMBER(X16),X16,VLOOKUP(CONCATENATE($B16,"_",$C16,"_",I$2,"_",$D16,"_",$E16),Database!$F$2:$G$65536,2,))</f>
        <v>#REF!</v>
      </c>
      <c r="J16" s="112" t="e">
        <f>VLOOKUP(CONCATENATE($B16,"_",$C16,"_",J$2,"_",$D16,"_",$E16),Database!$F$2:$G$65536,2,)</f>
        <v>#REF!</v>
      </c>
      <c r="K16" s="118" t="e">
        <f>VLOOKUP(CONCATENATE($B16,"_",$C16,"_",K$2,"_",$D16,"_",$E16),SentData!$F$2:$G$65536,2,)</f>
        <v>#REF!</v>
      </c>
      <c r="L16" s="118" t="e">
        <f>VLOOKUP(CONCATENATE($B16,"_",$C16,"_",L$2,"_",$D16,"_",$E16),SentData!$F$2:$G$65536,2,)</f>
        <v>#REF!</v>
      </c>
      <c r="M16" s="114"/>
      <c r="N16" s="115" t="str">
        <f t="shared" si="1"/>
        <v>!!</v>
      </c>
      <c r="O16" s="115" t="str">
        <f t="shared" si="2"/>
        <v>!!</v>
      </c>
      <c r="P16" s="115" t="str">
        <f t="shared" si="3"/>
        <v>!!</v>
      </c>
      <c r="Q16" s="115" t="str">
        <f t="shared" si="4"/>
        <v>!!</v>
      </c>
      <c r="R16" s="115" t="str">
        <f t="shared" si="5"/>
        <v>!!</v>
      </c>
      <c r="S16" s="115" t="str">
        <f t="shared" si="6"/>
        <v>!!</v>
      </c>
      <c r="T16" s="114"/>
    </row>
    <row r="17" spans="2:20" s="112" customFormat="1" ht="10" x14ac:dyDescent="0.2">
      <c r="B17" s="112" t="e">
        <f>#REF!</f>
        <v>#REF!</v>
      </c>
      <c r="C17" s="112" t="s">
        <v>704</v>
      </c>
      <c r="D17" s="112" t="s">
        <v>706</v>
      </c>
      <c r="E17" s="113" t="s">
        <v>725</v>
      </c>
      <c r="F17" s="112" t="e">
        <f>IF(ISNUMBER(U17),U17,VLOOKUP(CONCATENATE($B17,"_",$C17,"_",F$2,"_",$D17,"_",$E17),Database!$F$2:$G$65536,2,))</f>
        <v>#REF!</v>
      </c>
      <c r="G17" s="112" t="e">
        <f>IF(ISNUMBER(V17),V17,VLOOKUP(CONCATENATE($B17,"_",$C17,"_",G$2,"_",$D17,"_",$E17),Database!$F$2:$G$65536,2,))</f>
        <v>#REF!</v>
      </c>
      <c r="H17" s="112" t="e">
        <f>IF(ISNUMBER(W17),W17,VLOOKUP(CONCATENATE($B17,"_",$C17,"_",H$2,"_",$D17,"_",$E17),Database!$F$2:$G$65536,2,))</f>
        <v>#REF!</v>
      </c>
      <c r="I17" s="112" t="e">
        <f>IF(ISNUMBER(X17),X17,VLOOKUP(CONCATENATE($B17,"_",$C17,"_",I$2,"_",$D17,"_",$E17),Database!$F$2:$G$65536,2,))</f>
        <v>#REF!</v>
      </c>
      <c r="J17" s="112" t="e">
        <f>VLOOKUP(CONCATENATE($B17,"_",$C17,"_",J$2,"_",$D17,"_",$E17),Database!$F$2:$G$65536,2,)</f>
        <v>#REF!</v>
      </c>
      <c r="K17" s="118" t="e">
        <f>VLOOKUP(CONCATENATE($B17,"_",$C17,"_",K$2,"_",$D17,"_",$E17),SentData!$F$2:$G$65536,2,)</f>
        <v>#REF!</v>
      </c>
      <c r="L17" s="118" t="e">
        <f>VLOOKUP(CONCATENATE($B17,"_",$C17,"_",L$2,"_",$D17,"_",$E17),SentData!$F$2:$G$65536,2,)</f>
        <v>#REF!</v>
      </c>
      <c r="M17" s="114"/>
      <c r="N17" s="115" t="str">
        <f t="shared" si="1"/>
        <v>!!</v>
      </c>
      <c r="O17" s="115" t="str">
        <f t="shared" si="2"/>
        <v>!!</v>
      </c>
      <c r="P17" s="115" t="str">
        <f t="shared" si="3"/>
        <v>!!</v>
      </c>
      <c r="Q17" s="115" t="str">
        <f t="shared" si="4"/>
        <v>!!</v>
      </c>
      <c r="R17" s="115" t="str">
        <f t="shared" si="5"/>
        <v>!!</v>
      </c>
      <c r="S17" s="115" t="str">
        <f t="shared" si="6"/>
        <v>!!</v>
      </c>
      <c r="T17" s="114"/>
    </row>
    <row r="18" spans="2:20" s="112" customFormat="1" ht="10" x14ac:dyDescent="0.2">
      <c r="B18" s="112" t="e">
        <f>#REF!</f>
        <v>#REF!</v>
      </c>
      <c r="C18" s="112" t="s">
        <v>704</v>
      </c>
      <c r="D18" s="112" t="s">
        <v>706</v>
      </c>
      <c r="E18" s="113" t="s">
        <v>726</v>
      </c>
      <c r="F18" s="112" t="e">
        <f>IF(ISNUMBER(U18),U18,VLOOKUP(CONCATENATE($B18,"_",$C18,"_",F$2,"_",$D18,"_",$E18),Database!$F$2:$G$65536,2,))</f>
        <v>#REF!</v>
      </c>
      <c r="G18" s="112" t="e">
        <f>IF(ISNUMBER(V18),V18,VLOOKUP(CONCATENATE($B18,"_",$C18,"_",G$2,"_",$D18,"_",$E18),Database!$F$2:$G$65536,2,))</f>
        <v>#REF!</v>
      </c>
      <c r="H18" s="112" t="e">
        <f>IF(ISNUMBER(W18),W18,VLOOKUP(CONCATENATE($B18,"_",$C18,"_",H$2,"_",$D18,"_",$E18),Database!$F$2:$G$65536,2,))</f>
        <v>#REF!</v>
      </c>
      <c r="I18" s="112" t="e">
        <f>IF(ISNUMBER(X18),X18,VLOOKUP(CONCATENATE($B18,"_",$C18,"_",I$2,"_",$D18,"_",$E18),Database!$F$2:$G$65536,2,))</f>
        <v>#REF!</v>
      </c>
      <c r="J18" s="112" t="e">
        <f>VLOOKUP(CONCATENATE($B18,"_",$C18,"_",J$2,"_",$D18,"_",$E18),Database!$F$2:$G$65536,2,)</f>
        <v>#REF!</v>
      </c>
      <c r="K18" s="118" t="e">
        <f>VLOOKUP(CONCATENATE($B18,"_",$C18,"_",K$2,"_",$D18,"_",$E18),SentData!$F$2:$G$65536,2,)</f>
        <v>#REF!</v>
      </c>
      <c r="L18" s="118" t="e">
        <f>VLOOKUP(CONCATENATE($B18,"_",$C18,"_",L$2,"_",$D18,"_",$E18),SentData!$F$2:$G$65536,2,)</f>
        <v>#REF!</v>
      </c>
      <c r="M18" s="114"/>
      <c r="N18" s="115" t="str">
        <f t="shared" si="1"/>
        <v>!!</v>
      </c>
      <c r="O18" s="115" t="str">
        <f t="shared" si="2"/>
        <v>!!</v>
      </c>
      <c r="P18" s="115" t="str">
        <f t="shared" si="3"/>
        <v>!!</v>
      </c>
      <c r="Q18" s="115" t="str">
        <f t="shared" si="4"/>
        <v>!!</v>
      </c>
      <c r="R18" s="115" t="str">
        <f t="shared" si="5"/>
        <v>!!</v>
      </c>
      <c r="S18" s="115" t="str">
        <f t="shared" si="6"/>
        <v>!!</v>
      </c>
      <c r="T18" s="114"/>
    </row>
    <row r="19" spans="2:20" s="112" customFormat="1" ht="10" x14ac:dyDescent="0.2">
      <c r="B19" s="112" t="e">
        <f>#REF!</f>
        <v>#REF!</v>
      </c>
      <c r="C19" s="112" t="s">
        <v>704</v>
      </c>
      <c r="D19" s="112" t="s">
        <v>706</v>
      </c>
      <c r="E19" s="113" t="s">
        <v>727</v>
      </c>
      <c r="F19" s="112" t="e">
        <f>IF(ISNUMBER(U19),U19,VLOOKUP(CONCATENATE($B19,"_",$C19,"_",F$2,"_",$D19,"_",$E19),Database!$F$2:$G$65536,2,))</f>
        <v>#REF!</v>
      </c>
      <c r="G19" s="112" t="e">
        <f>IF(ISNUMBER(V19),V19,VLOOKUP(CONCATENATE($B19,"_",$C19,"_",G$2,"_",$D19,"_",$E19),Database!$F$2:$G$65536,2,))</f>
        <v>#REF!</v>
      </c>
      <c r="H19" s="112" t="e">
        <f>IF(ISNUMBER(W19),W19,VLOOKUP(CONCATENATE($B19,"_",$C19,"_",H$2,"_",$D19,"_",$E19),Database!$F$2:$G$65536,2,))</f>
        <v>#REF!</v>
      </c>
      <c r="I19" s="112" t="e">
        <f>IF(ISNUMBER(X19),X19,VLOOKUP(CONCATENATE($B19,"_",$C19,"_",I$2,"_",$D19,"_",$E19),Database!$F$2:$G$65536,2,))</f>
        <v>#REF!</v>
      </c>
      <c r="J19" s="112" t="e">
        <f>VLOOKUP(CONCATENATE($B19,"_",$C19,"_",J$2,"_",$D19,"_",$E19),Database!$F$2:$G$65536,2,)</f>
        <v>#REF!</v>
      </c>
      <c r="K19" s="118" t="e">
        <f>VLOOKUP(CONCATENATE($B19,"_",$C19,"_",K$2,"_",$D19,"_",$E19),SentData!$F$2:$G$65536,2,)</f>
        <v>#REF!</v>
      </c>
      <c r="L19" s="118" t="e">
        <f>VLOOKUP(CONCATENATE($B19,"_",$C19,"_",L$2,"_",$D19,"_",$E19),SentData!$F$2:$G$65536,2,)</f>
        <v>#REF!</v>
      </c>
      <c r="M19" s="114"/>
      <c r="N19" s="115" t="str">
        <f t="shared" si="1"/>
        <v>!!</v>
      </c>
      <c r="O19" s="115" t="str">
        <f t="shared" si="2"/>
        <v>!!</v>
      </c>
      <c r="P19" s="115" t="str">
        <f t="shared" si="3"/>
        <v>!!</v>
      </c>
      <c r="Q19" s="115" t="str">
        <f t="shared" si="4"/>
        <v>!!</v>
      </c>
      <c r="R19" s="115" t="str">
        <f t="shared" si="5"/>
        <v>!!</v>
      </c>
      <c r="S19" s="115" t="str">
        <f t="shared" si="6"/>
        <v>!!</v>
      </c>
      <c r="T19" s="114"/>
    </row>
    <row r="20" spans="2:20" s="112" customFormat="1" ht="10" x14ac:dyDescent="0.2">
      <c r="B20" s="112" t="e">
        <f>#REF!</f>
        <v>#REF!</v>
      </c>
      <c r="C20" s="112" t="s">
        <v>704</v>
      </c>
      <c r="D20" s="112" t="s">
        <v>706</v>
      </c>
      <c r="E20" s="113" t="s">
        <v>728</v>
      </c>
      <c r="F20" s="112" t="e">
        <f>IF(ISNUMBER(U20),U20,VLOOKUP(CONCATENATE($B20,"_",$C20,"_",F$2,"_",$D20,"_",$E20),Database!$F$2:$G$65536,2,))</f>
        <v>#REF!</v>
      </c>
      <c r="G20" s="112" t="e">
        <f>IF(ISNUMBER(V20),V20,VLOOKUP(CONCATENATE($B20,"_",$C20,"_",G$2,"_",$D20,"_",$E20),Database!$F$2:$G$65536,2,))</f>
        <v>#REF!</v>
      </c>
      <c r="H20" s="112" t="e">
        <f>IF(ISNUMBER(W20),W20,VLOOKUP(CONCATENATE($B20,"_",$C20,"_",H$2,"_",$D20,"_",$E20),Database!$F$2:$G$65536,2,))</f>
        <v>#REF!</v>
      </c>
      <c r="I20" s="112" t="e">
        <f>IF(ISNUMBER(X20),X20,VLOOKUP(CONCATENATE($B20,"_",$C20,"_",I$2,"_",$D20,"_",$E20),Database!$F$2:$G$65536,2,))</f>
        <v>#REF!</v>
      </c>
      <c r="J20" s="112" t="e">
        <f>VLOOKUP(CONCATENATE($B20,"_",$C20,"_",J$2,"_",$D20,"_",$E20),Database!$F$2:$G$65536,2,)</f>
        <v>#REF!</v>
      </c>
      <c r="K20" s="118" t="e">
        <f>VLOOKUP(CONCATENATE($B20,"_",$C20,"_",K$2,"_",$D20,"_",$E20),SentData!$F$2:$G$65536,2,)</f>
        <v>#REF!</v>
      </c>
      <c r="L20" s="118" t="e">
        <f>VLOOKUP(CONCATENATE($B20,"_",$C20,"_",L$2,"_",$D20,"_",$E20),SentData!$F$2:$G$65536,2,)</f>
        <v>#REF!</v>
      </c>
      <c r="M20" s="114"/>
      <c r="N20" s="115" t="str">
        <f t="shared" si="1"/>
        <v>!!</v>
      </c>
      <c r="O20" s="115" t="str">
        <f t="shared" si="2"/>
        <v>!!</v>
      </c>
      <c r="P20" s="115" t="str">
        <f t="shared" si="3"/>
        <v>!!</v>
      </c>
      <c r="Q20" s="115" t="str">
        <f t="shared" si="4"/>
        <v>!!</v>
      </c>
      <c r="R20" s="115" t="str">
        <f t="shared" si="5"/>
        <v>!!</v>
      </c>
      <c r="S20" s="115" t="str">
        <f t="shared" si="6"/>
        <v>!!</v>
      </c>
      <c r="T20" s="114"/>
    </row>
    <row r="21" spans="2:20" s="112" customFormat="1" ht="10" x14ac:dyDescent="0.2">
      <c r="B21" s="112" t="e">
        <f>#REF!</f>
        <v>#REF!</v>
      </c>
      <c r="C21" s="112" t="s">
        <v>704</v>
      </c>
      <c r="D21" s="112" t="s">
        <v>706</v>
      </c>
      <c r="E21" s="113" t="s">
        <v>729</v>
      </c>
      <c r="F21" s="112" t="e">
        <f>IF(ISNUMBER(U21),U21,VLOOKUP(CONCATENATE($B21,"_",$C21,"_",F$2,"_",$D21,"_",$E21),Database!$F$2:$G$65536,2,))</f>
        <v>#REF!</v>
      </c>
      <c r="G21" s="112" t="e">
        <f>IF(ISNUMBER(V21),V21,VLOOKUP(CONCATENATE($B21,"_",$C21,"_",G$2,"_",$D21,"_",$E21),Database!$F$2:$G$65536,2,))</f>
        <v>#REF!</v>
      </c>
      <c r="H21" s="112" t="e">
        <f>IF(ISNUMBER(W21),W21,VLOOKUP(CONCATENATE($B21,"_",$C21,"_",H$2,"_",$D21,"_",$E21),Database!$F$2:$G$65536,2,))</f>
        <v>#REF!</v>
      </c>
      <c r="I21" s="112" t="e">
        <f>IF(ISNUMBER(X21),X21,VLOOKUP(CONCATENATE($B21,"_",$C21,"_",I$2,"_",$D21,"_",$E21),Database!$F$2:$G$65536,2,))</f>
        <v>#REF!</v>
      </c>
      <c r="J21" s="112" t="e">
        <f>VLOOKUP(CONCATENATE($B21,"_",$C21,"_",J$2,"_",$D21,"_",$E21),Database!$F$2:$G$65536,2,)</f>
        <v>#REF!</v>
      </c>
      <c r="K21" s="118" t="e">
        <f>VLOOKUP(CONCATENATE($B21,"_",$C21,"_",K$2,"_",$D21,"_",$E21),SentData!$F$2:$G$65536,2,)</f>
        <v>#REF!</v>
      </c>
      <c r="L21" s="118" t="e">
        <f>VLOOKUP(CONCATENATE($B21,"_",$C21,"_",L$2,"_",$D21,"_",$E21),SentData!$F$2:$G$65536,2,)</f>
        <v>#REF!</v>
      </c>
      <c r="M21" s="114"/>
      <c r="N21" s="115" t="str">
        <f t="shared" si="1"/>
        <v>!!</v>
      </c>
      <c r="O21" s="115" t="str">
        <f t="shared" si="2"/>
        <v>!!</v>
      </c>
      <c r="P21" s="115" t="str">
        <f t="shared" si="3"/>
        <v>!!</v>
      </c>
      <c r="Q21" s="115" t="str">
        <f t="shared" si="4"/>
        <v>!!</v>
      </c>
      <c r="R21" s="115" t="str">
        <f t="shared" si="5"/>
        <v>!!</v>
      </c>
      <c r="S21" s="115" t="str">
        <f t="shared" si="6"/>
        <v>!!</v>
      </c>
      <c r="T21" s="114"/>
    </row>
    <row r="22" spans="2:20" s="112" customFormat="1" ht="10" x14ac:dyDescent="0.2">
      <c r="B22" s="112" t="e">
        <f>#REF!</f>
        <v>#REF!</v>
      </c>
      <c r="C22" s="112" t="s">
        <v>704</v>
      </c>
      <c r="D22" s="112" t="s">
        <v>706</v>
      </c>
      <c r="E22" s="113" t="s">
        <v>730</v>
      </c>
      <c r="F22" s="112" t="e">
        <f>IF(ISNUMBER(U22),U22,VLOOKUP(CONCATENATE($B22,"_",$C22,"_",F$2,"_",$D22,"_",$E22),Database!$F$2:$G$65536,2,))</f>
        <v>#REF!</v>
      </c>
      <c r="G22" s="112" t="e">
        <f>IF(ISNUMBER(V22),V22,VLOOKUP(CONCATENATE($B22,"_",$C22,"_",G$2,"_",$D22,"_",$E22),Database!$F$2:$G$65536,2,))</f>
        <v>#REF!</v>
      </c>
      <c r="H22" s="112" t="e">
        <f>IF(ISNUMBER(W22),W22,VLOOKUP(CONCATENATE($B22,"_",$C22,"_",H$2,"_",$D22,"_",$E22),Database!$F$2:$G$65536,2,))</f>
        <v>#REF!</v>
      </c>
      <c r="I22" s="112" t="e">
        <f>IF(ISNUMBER(X22),X22,VLOOKUP(CONCATENATE($B22,"_",$C22,"_",I$2,"_",$D22,"_",$E22),Database!$F$2:$G$65536,2,))</f>
        <v>#REF!</v>
      </c>
      <c r="J22" s="112" t="e">
        <f>VLOOKUP(CONCATENATE($B22,"_",$C22,"_",J$2,"_",$D22,"_",$E22),Database!$F$2:$G$65536,2,)</f>
        <v>#REF!</v>
      </c>
      <c r="K22" s="118" t="e">
        <f>VLOOKUP(CONCATENATE($B22,"_",$C22,"_",K$2,"_",$D22,"_",$E22),SentData!$F$2:$G$65536,2,)</f>
        <v>#REF!</v>
      </c>
      <c r="L22" s="118" t="e">
        <f>VLOOKUP(CONCATENATE($B22,"_",$C22,"_",L$2,"_",$D22,"_",$E22),SentData!$F$2:$G$65536,2,)</f>
        <v>#REF!</v>
      </c>
      <c r="M22" s="114"/>
      <c r="N22" s="115" t="str">
        <f t="shared" si="1"/>
        <v>!!</v>
      </c>
      <c r="O22" s="115" t="str">
        <f t="shared" si="2"/>
        <v>!!</v>
      </c>
      <c r="P22" s="115" t="str">
        <f t="shared" si="3"/>
        <v>!!</v>
      </c>
      <c r="Q22" s="115" t="str">
        <f t="shared" si="4"/>
        <v>!!</v>
      </c>
      <c r="R22" s="115" t="str">
        <f t="shared" si="5"/>
        <v>!!</v>
      </c>
      <c r="S22" s="115" t="str">
        <f t="shared" si="6"/>
        <v>!!</v>
      </c>
      <c r="T22" s="114"/>
    </row>
    <row r="23" spans="2:20" s="112" customFormat="1" ht="10" x14ac:dyDescent="0.2">
      <c r="B23" s="112" t="e">
        <f>#REF!</f>
        <v>#REF!</v>
      </c>
      <c r="C23" s="112" t="s">
        <v>704</v>
      </c>
      <c r="D23" s="112" t="s">
        <v>706</v>
      </c>
      <c r="E23" s="113" t="s">
        <v>731</v>
      </c>
      <c r="F23" s="112" t="e">
        <f>IF(ISNUMBER(U23),U23,VLOOKUP(CONCATENATE($B23,"_",$C23,"_",F$2,"_",$D23,"_",$E23),Database!$F$2:$G$65536,2,))</f>
        <v>#REF!</v>
      </c>
      <c r="G23" s="112" t="e">
        <f>IF(ISNUMBER(V23),V23,VLOOKUP(CONCATENATE($B23,"_",$C23,"_",G$2,"_",$D23,"_",$E23),Database!$F$2:$G$65536,2,))</f>
        <v>#REF!</v>
      </c>
      <c r="H23" s="112" t="e">
        <f>IF(ISNUMBER(W23),W23,VLOOKUP(CONCATENATE($B23,"_",$C23,"_",H$2,"_",$D23,"_",$E23),Database!$F$2:$G$65536,2,))</f>
        <v>#REF!</v>
      </c>
      <c r="I23" s="112" t="e">
        <f>IF(ISNUMBER(X23),X23,VLOOKUP(CONCATENATE($B23,"_",$C23,"_",I$2,"_",$D23,"_",$E23),Database!$F$2:$G$65536,2,))</f>
        <v>#REF!</v>
      </c>
      <c r="J23" s="112" t="e">
        <f>VLOOKUP(CONCATENATE($B23,"_",$C23,"_",J$2,"_",$D23,"_",$E23),Database!$F$2:$G$65536,2,)</f>
        <v>#REF!</v>
      </c>
      <c r="K23" s="118" t="e">
        <f>VLOOKUP(CONCATENATE($B23,"_",$C23,"_",K$2,"_",$D23,"_",$E23),SentData!$F$2:$G$65536,2,)</f>
        <v>#REF!</v>
      </c>
      <c r="L23" s="118" t="e">
        <f>VLOOKUP(CONCATENATE($B23,"_",$C23,"_",L$2,"_",$D23,"_",$E23),SentData!$F$2:$G$65536,2,)</f>
        <v>#REF!</v>
      </c>
      <c r="M23" s="114"/>
      <c r="N23" s="115" t="str">
        <f t="shared" si="1"/>
        <v>!!</v>
      </c>
      <c r="O23" s="115" t="str">
        <f t="shared" si="2"/>
        <v>!!</v>
      </c>
      <c r="P23" s="115" t="str">
        <f t="shared" si="3"/>
        <v>!!</v>
      </c>
      <c r="Q23" s="115" t="str">
        <f t="shared" si="4"/>
        <v>!!</v>
      </c>
      <c r="R23" s="115" t="str">
        <f t="shared" si="5"/>
        <v>!!</v>
      </c>
      <c r="S23" s="115" t="str">
        <f t="shared" si="6"/>
        <v>!!</v>
      </c>
      <c r="T23" s="114"/>
    </row>
    <row r="24" spans="2:20" s="112" customFormat="1" ht="10" x14ac:dyDescent="0.2">
      <c r="B24" s="112" t="e">
        <f>#REF!</f>
        <v>#REF!</v>
      </c>
      <c r="C24" s="112" t="s">
        <v>704</v>
      </c>
      <c r="D24" s="112" t="s">
        <v>706</v>
      </c>
      <c r="E24" s="113" t="s">
        <v>732</v>
      </c>
      <c r="F24" s="112" t="e">
        <f>IF(ISNUMBER(U24),U24,VLOOKUP(CONCATENATE($B24,"_",$C24,"_",F$2,"_",$D24,"_",$E24),Database!$F$2:$G$65536,2,))</f>
        <v>#REF!</v>
      </c>
      <c r="G24" s="112" t="e">
        <f>IF(ISNUMBER(V24),V24,VLOOKUP(CONCATENATE($B24,"_",$C24,"_",G$2,"_",$D24,"_",$E24),Database!$F$2:$G$65536,2,))</f>
        <v>#REF!</v>
      </c>
      <c r="H24" s="112" t="e">
        <f>IF(ISNUMBER(W24),W24,VLOOKUP(CONCATENATE($B24,"_",$C24,"_",H$2,"_",$D24,"_",$E24),Database!$F$2:$G$65536,2,))</f>
        <v>#REF!</v>
      </c>
      <c r="I24" s="112" t="e">
        <f>IF(ISNUMBER(X24),X24,VLOOKUP(CONCATENATE($B24,"_",$C24,"_",I$2,"_",$D24,"_",$E24),Database!$F$2:$G$65536,2,))</f>
        <v>#REF!</v>
      </c>
      <c r="J24" s="112" t="e">
        <f>VLOOKUP(CONCATENATE($B24,"_",$C24,"_",J$2,"_",$D24,"_",$E24),Database!$F$2:$G$65536,2,)</f>
        <v>#REF!</v>
      </c>
      <c r="K24" s="118" t="e">
        <f>VLOOKUP(CONCATENATE($B24,"_",$C24,"_",K$2,"_",$D24,"_",$E24),SentData!$F$2:$G$65536,2,)</f>
        <v>#REF!</v>
      </c>
      <c r="L24" s="118" t="e">
        <f>VLOOKUP(CONCATENATE($B24,"_",$C24,"_",L$2,"_",$D24,"_",$E24),SentData!$F$2:$G$65536,2,)</f>
        <v>#REF!</v>
      </c>
      <c r="M24" s="114"/>
      <c r="N24" s="115" t="str">
        <f t="shared" si="1"/>
        <v>!!</v>
      </c>
      <c r="O24" s="115" t="str">
        <f t="shared" si="2"/>
        <v>!!</v>
      </c>
      <c r="P24" s="115" t="str">
        <f t="shared" si="3"/>
        <v>!!</v>
      </c>
      <c r="Q24" s="115" t="str">
        <f t="shared" si="4"/>
        <v>!!</v>
      </c>
      <c r="R24" s="115" t="str">
        <f t="shared" si="5"/>
        <v>!!</v>
      </c>
      <c r="S24" s="115" t="str">
        <f t="shared" si="6"/>
        <v>!!</v>
      </c>
      <c r="T24" s="114"/>
    </row>
    <row r="25" spans="2:20" s="112" customFormat="1" ht="10" x14ac:dyDescent="0.2">
      <c r="B25" s="112" t="e">
        <f>#REF!</f>
        <v>#REF!</v>
      </c>
      <c r="C25" s="112" t="s">
        <v>704</v>
      </c>
      <c r="D25" s="112" t="s">
        <v>706</v>
      </c>
      <c r="E25" s="113" t="s">
        <v>733</v>
      </c>
      <c r="F25" s="112" t="e">
        <f>IF(ISNUMBER(U25),U25,VLOOKUP(CONCATENATE($B25,"_",$C25,"_",F$2,"_",$D25,"_",$E25),Database!$F$2:$G$65536,2,))</f>
        <v>#REF!</v>
      </c>
      <c r="G25" s="112" t="e">
        <f>IF(ISNUMBER(V25),V25,VLOOKUP(CONCATENATE($B25,"_",$C25,"_",G$2,"_",$D25,"_",$E25),Database!$F$2:$G$65536,2,))</f>
        <v>#REF!</v>
      </c>
      <c r="H25" s="112" t="e">
        <f>IF(ISNUMBER(W25),W25,VLOOKUP(CONCATENATE($B25,"_",$C25,"_",H$2,"_",$D25,"_",$E25),Database!$F$2:$G$65536,2,))</f>
        <v>#REF!</v>
      </c>
      <c r="I25" s="112" t="e">
        <f>IF(ISNUMBER(X25),X25,VLOOKUP(CONCATENATE($B25,"_",$C25,"_",I$2,"_",$D25,"_",$E25),Database!$F$2:$G$65536,2,))</f>
        <v>#REF!</v>
      </c>
      <c r="J25" s="112" t="e">
        <f>VLOOKUP(CONCATENATE($B25,"_",$C25,"_",J$2,"_",$D25,"_",$E25),Database!$F$2:$G$65536,2,)</f>
        <v>#REF!</v>
      </c>
      <c r="K25" s="118" t="e">
        <f>VLOOKUP(CONCATENATE($B25,"_",$C25,"_",K$2,"_",$D25,"_",$E25),SentData!$F$2:$G$65536,2,)</f>
        <v>#REF!</v>
      </c>
      <c r="L25" s="118" t="e">
        <f>VLOOKUP(CONCATENATE($B25,"_",$C25,"_",L$2,"_",$D25,"_",$E25),SentData!$F$2:$G$65536,2,)</f>
        <v>#REF!</v>
      </c>
      <c r="M25" s="114"/>
      <c r="N25" s="115" t="str">
        <f t="shared" si="1"/>
        <v>!!</v>
      </c>
      <c r="O25" s="115" t="str">
        <f t="shared" si="2"/>
        <v>!!</v>
      </c>
      <c r="P25" s="115" t="str">
        <f t="shared" si="3"/>
        <v>!!</v>
      </c>
      <c r="Q25" s="115" t="str">
        <f t="shared" si="4"/>
        <v>!!</v>
      </c>
      <c r="R25" s="115" t="str">
        <f t="shared" si="5"/>
        <v>!!</v>
      </c>
      <c r="S25" s="115" t="str">
        <f t="shared" si="6"/>
        <v>!!</v>
      </c>
      <c r="T25" s="114"/>
    </row>
    <row r="26" spans="2:20" s="112" customFormat="1" ht="10" x14ac:dyDescent="0.2">
      <c r="B26" s="112" t="e">
        <f>#REF!</f>
        <v>#REF!</v>
      </c>
      <c r="C26" s="112" t="s">
        <v>704</v>
      </c>
      <c r="D26" s="112" t="s">
        <v>706</v>
      </c>
      <c r="E26" s="113" t="s">
        <v>734</v>
      </c>
      <c r="F26" s="112" t="e">
        <f>IF(ISNUMBER(U26),U26,VLOOKUP(CONCATENATE($B26,"_",$C26,"_",F$2,"_",$D26,"_",$E26),Database!$F$2:$G$65536,2,))</f>
        <v>#REF!</v>
      </c>
      <c r="G26" s="112" t="e">
        <f>IF(ISNUMBER(V26),V26,VLOOKUP(CONCATENATE($B26,"_",$C26,"_",G$2,"_",$D26,"_",$E26),Database!$F$2:$G$65536,2,))</f>
        <v>#REF!</v>
      </c>
      <c r="H26" s="112" t="e">
        <f>IF(ISNUMBER(W26),W26,VLOOKUP(CONCATENATE($B26,"_",$C26,"_",H$2,"_",$D26,"_",$E26),Database!$F$2:$G$65536,2,))</f>
        <v>#REF!</v>
      </c>
      <c r="I26" s="112" t="e">
        <f>IF(ISNUMBER(X26),X26,VLOOKUP(CONCATENATE($B26,"_",$C26,"_",I$2,"_",$D26,"_",$E26),Database!$F$2:$G$65536,2,))</f>
        <v>#REF!</v>
      </c>
      <c r="J26" s="112" t="e">
        <f>VLOOKUP(CONCATENATE($B26,"_",$C26,"_",J$2,"_",$D26,"_",$E26),Database!$F$2:$G$65536,2,)</f>
        <v>#REF!</v>
      </c>
      <c r="K26" s="118" t="e">
        <f>VLOOKUP(CONCATENATE($B26,"_",$C26,"_",K$2,"_",$D26,"_",$E26),SentData!$F$2:$G$65536,2,)</f>
        <v>#REF!</v>
      </c>
      <c r="L26" s="118" t="e">
        <f>VLOOKUP(CONCATENATE($B26,"_",$C26,"_",L$2,"_",$D26,"_",$E26),SentData!$F$2:$G$65536,2,)</f>
        <v>#REF!</v>
      </c>
      <c r="M26" s="114"/>
      <c r="N26" s="115" t="str">
        <f t="shared" si="1"/>
        <v>!!</v>
      </c>
      <c r="O26" s="115" t="str">
        <f t="shared" si="2"/>
        <v>!!</v>
      </c>
      <c r="P26" s="115" t="str">
        <f t="shared" si="3"/>
        <v>!!</v>
      </c>
      <c r="Q26" s="115" t="str">
        <f t="shared" si="4"/>
        <v>!!</v>
      </c>
      <c r="R26" s="115" t="str">
        <f t="shared" si="5"/>
        <v>!!</v>
      </c>
      <c r="S26" s="115" t="str">
        <f t="shared" si="6"/>
        <v>!!</v>
      </c>
      <c r="T26" s="114"/>
    </row>
    <row r="27" spans="2:20" s="112" customFormat="1" ht="10" x14ac:dyDescent="0.2">
      <c r="B27" s="112" t="e">
        <f>#REF!</f>
        <v>#REF!</v>
      </c>
      <c r="C27" s="112" t="s">
        <v>708</v>
      </c>
      <c r="D27" s="112" t="s">
        <v>706</v>
      </c>
      <c r="E27" s="113" t="s">
        <v>711</v>
      </c>
      <c r="F27" s="112" t="e">
        <f>IF(ISNUMBER(U27),U27,VLOOKUP(CONCATENATE($B27,"_",$C27,"_",F$2,"_",$D27,"_",$E27),Database!$F$2:$G$65536,2,))</f>
        <v>#REF!</v>
      </c>
      <c r="G27" s="112" t="e">
        <f>IF(ISNUMBER(V27),V27,VLOOKUP(CONCATENATE($B27,"_",$C27,"_",G$2,"_",$D27,"_",$E27),Database!$F$2:$G$65536,2,))</f>
        <v>#REF!</v>
      </c>
      <c r="H27" s="112" t="e">
        <f>IF(ISNUMBER(W27),W27,VLOOKUP(CONCATENATE($B27,"_",$C27,"_",H$2,"_",$D27,"_",$E27),Database!$F$2:$G$65536,2,))</f>
        <v>#REF!</v>
      </c>
      <c r="I27" s="112" t="e">
        <f>IF(ISNUMBER(X27),X27,VLOOKUP(CONCATENATE($B27,"_",$C27,"_",I$2,"_",$D27,"_",$E27),Database!$F$2:$G$65536,2,))</f>
        <v>#REF!</v>
      </c>
      <c r="J27" s="112" t="e">
        <f>VLOOKUP(CONCATENATE($B27,"_",$C27,"_",J$2,"_",$D27,"_",$E27),Database!$F$2:$G$65536,2,)</f>
        <v>#REF!</v>
      </c>
      <c r="K27" s="118" t="e">
        <f>VLOOKUP(CONCATENATE($B27,"_",$C27,"_",K$2,"_",$D27,"_",$E27),SentData!$F$2:$G$65536,2,)</f>
        <v>#REF!</v>
      </c>
      <c r="L27" s="118" t="e">
        <f>VLOOKUP(CONCATENATE($B27,"_",$C27,"_",L$2,"_",$D27,"_",$E27),SentData!$F$2:$G$65536,2,)</f>
        <v>#REF!</v>
      </c>
      <c r="M27" s="114"/>
      <c r="N27" s="115" t="str">
        <f t="shared" si="1"/>
        <v>!!</v>
      </c>
      <c r="O27" s="115" t="str">
        <f t="shared" si="2"/>
        <v>!!</v>
      </c>
      <c r="P27" s="115" t="str">
        <f t="shared" si="3"/>
        <v>!!</v>
      </c>
      <c r="Q27" s="115" t="str">
        <f t="shared" si="4"/>
        <v>!!</v>
      </c>
      <c r="R27" s="115" t="str">
        <f t="shared" si="5"/>
        <v>!!</v>
      </c>
      <c r="S27" s="115" t="str">
        <f t="shared" si="6"/>
        <v>!!</v>
      </c>
      <c r="T27" s="114"/>
    </row>
    <row r="28" spans="2:20" s="112" customFormat="1" ht="10" x14ac:dyDescent="0.2">
      <c r="B28" s="112" t="e">
        <f>#REF!</f>
        <v>#REF!</v>
      </c>
      <c r="C28" s="112" t="s">
        <v>708</v>
      </c>
      <c r="D28" s="112" t="s">
        <v>706</v>
      </c>
      <c r="E28" s="113" t="s">
        <v>712</v>
      </c>
      <c r="F28" s="112" t="e">
        <f>IF(ISNUMBER(U28),U28,VLOOKUP(CONCATENATE($B28,"_",$C28,"_",F$2,"_",$D28,"_",$E28),Database!$F$2:$G$65536,2,))</f>
        <v>#REF!</v>
      </c>
      <c r="G28" s="112" t="e">
        <f>IF(ISNUMBER(V28),V28,VLOOKUP(CONCATENATE($B28,"_",$C28,"_",G$2,"_",$D28,"_",$E28),Database!$F$2:$G$65536,2,))</f>
        <v>#REF!</v>
      </c>
      <c r="H28" s="112" t="e">
        <f>IF(ISNUMBER(W28),W28,VLOOKUP(CONCATENATE($B28,"_",$C28,"_",H$2,"_",$D28,"_",$E28),Database!$F$2:$G$65536,2,))</f>
        <v>#REF!</v>
      </c>
      <c r="I28" s="112" t="e">
        <f>IF(ISNUMBER(X28),X28,VLOOKUP(CONCATENATE($B28,"_",$C28,"_",I$2,"_",$D28,"_",$E28),Database!$F$2:$G$65536,2,))</f>
        <v>#REF!</v>
      </c>
      <c r="J28" s="112" t="e">
        <f>VLOOKUP(CONCATENATE($B28,"_",$C28,"_",J$2,"_",$D28,"_",$E28),Database!$F$2:$G$65536,2,)</f>
        <v>#REF!</v>
      </c>
      <c r="K28" s="118" t="e">
        <f>VLOOKUP(CONCATENATE($B28,"_",$C28,"_",K$2,"_",$D28,"_",$E28),SentData!$F$2:$G$65536,2,)</f>
        <v>#REF!</v>
      </c>
      <c r="L28" s="118" t="e">
        <f>VLOOKUP(CONCATENATE($B28,"_",$C28,"_",L$2,"_",$D28,"_",$E28),SentData!$F$2:$G$65536,2,)</f>
        <v>#REF!</v>
      </c>
      <c r="M28" s="114"/>
      <c r="N28" s="115" t="str">
        <f t="shared" si="1"/>
        <v>!!</v>
      </c>
      <c r="O28" s="115" t="str">
        <f t="shared" si="2"/>
        <v>!!</v>
      </c>
      <c r="P28" s="115" t="str">
        <f t="shared" si="3"/>
        <v>!!</v>
      </c>
      <c r="Q28" s="115" t="str">
        <f t="shared" si="4"/>
        <v>!!</v>
      </c>
      <c r="R28" s="115" t="str">
        <f t="shared" si="5"/>
        <v>!!</v>
      </c>
      <c r="S28" s="115" t="str">
        <f t="shared" si="6"/>
        <v>!!</v>
      </c>
      <c r="T28" s="114"/>
    </row>
    <row r="29" spans="2:20" s="112" customFormat="1" ht="10" x14ac:dyDescent="0.2">
      <c r="B29" s="112" t="e">
        <f>#REF!</f>
        <v>#REF!</v>
      </c>
      <c r="C29" s="112" t="s">
        <v>708</v>
      </c>
      <c r="D29" s="112" t="s">
        <v>706</v>
      </c>
      <c r="E29" s="113" t="s">
        <v>713</v>
      </c>
      <c r="F29" s="112" t="e">
        <f>IF(ISNUMBER(U29),U29,VLOOKUP(CONCATENATE($B29,"_",$C29,"_",F$2,"_",$D29,"_",$E29),Database!$F$2:$G$65536,2,))</f>
        <v>#REF!</v>
      </c>
      <c r="G29" s="112" t="e">
        <f>IF(ISNUMBER(V29),V29,VLOOKUP(CONCATENATE($B29,"_",$C29,"_",G$2,"_",$D29,"_",$E29),Database!$F$2:$G$65536,2,))</f>
        <v>#REF!</v>
      </c>
      <c r="H29" s="112" t="e">
        <f>IF(ISNUMBER(W29),W29,VLOOKUP(CONCATENATE($B29,"_",$C29,"_",H$2,"_",$D29,"_",$E29),Database!$F$2:$G$65536,2,))</f>
        <v>#REF!</v>
      </c>
      <c r="I29" s="112" t="e">
        <f>IF(ISNUMBER(X29),X29,VLOOKUP(CONCATENATE($B29,"_",$C29,"_",I$2,"_",$D29,"_",$E29),Database!$F$2:$G$65536,2,))</f>
        <v>#REF!</v>
      </c>
      <c r="J29" s="112" t="e">
        <f>VLOOKUP(CONCATENATE($B29,"_",$C29,"_",J$2,"_",$D29,"_",$E29),Database!$F$2:$G$65536,2,)</f>
        <v>#REF!</v>
      </c>
      <c r="K29" s="118" t="e">
        <f>VLOOKUP(CONCATENATE($B29,"_",$C29,"_",K$2,"_",$D29,"_",$E29),SentData!$F$2:$G$65536,2,)</f>
        <v>#REF!</v>
      </c>
      <c r="L29" s="118" t="e">
        <f>VLOOKUP(CONCATENATE($B29,"_",$C29,"_",L$2,"_",$D29,"_",$E29),SentData!$F$2:$G$65536,2,)</f>
        <v>#REF!</v>
      </c>
      <c r="M29" s="114"/>
      <c r="N29" s="115" t="str">
        <f t="shared" si="1"/>
        <v>!!</v>
      </c>
      <c r="O29" s="115" t="str">
        <f t="shared" si="2"/>
        <v>!!</v>
      </c>
      <c r="P29" s="115" t="str">
        <f t="shared" si="3"/>
        <v>!!</v>
      </c>
      <c r="Q29" s="115" t="str">
        <f t="shared" si="4"/>
        <v>!!</v>
      </c>
      <c r="R29" s="115" t="str">
        <f t="shared" si="5"/>
        <v>!!</v>
      </c>
      <c r="S29" s="115" t="str">
        <f t="shared" si="6"/>
        <v>!!</v>
      </c>
      <c r="T29" s="114"/>
    </row>
    <row r="30" spans="2:20" s="112" customFormat="1" ht="10" x14ac:dyDescent="0.2">
      <c r="B30" s="112" t="e">
        <f>#REF!</f>
        <v>#REF!</v>
      </c>
      <c r="C30" s="112" t="s">
        <v>708</v>
      </c>
      <c r="D30" s="112" t="s">
        <v>706</v>
      </c>
      <c r="E30" s="113" t="s">
        <v>714</v>
      </c>
      <c r="F30" s="112" t="e">
        <f>IF(ISNUMBER(U30),U30,VLOOKUP(CONCATENATE($B30,"_",$C30,"_",F$2,"_",$D30,"_",$E30),Database!$F$2:$G$65536,2,))</f>
        <v>#REF!</v>
      </c>
      <c r="G30" s="112" t="e">
        <f>IF(ISNUMBER(V30),V30,VLOOKUP(CONCATENATE($B30,"_",$C30,"_",G$2,"_",$D30,"_",$E30),Database!$F$2:$G$65536,2,))</f>
        <v>#REF!</v>
      </c>
      <c r="H30" s="112" t="e">
        <f>IF(ISNUMBER(W30),W30,VLOOKUP(CONCATENATE($B30,"_",$C30,"_",H$2,"_",$D30,"_",$E30),Database!$F$2:$G$65536,2,))</f>
        <v>#REF!</v>
      </c>
      <c r="I30" s="112" t="e">
        <f>IF(ISNUMBER(X30),X30,VLOOKUP(CONCATENATE($B30,"_",$C30,"_",I$2,"_",$D30,"_",$E30),Database!$F$2:$G$65536,2,))</f>
        <v>#REF!</v>
      </c>
      <c r="J30" s="112" t="e">
        <f>VLOOKUP(CONCATENATE($B30,"_",$C30,"_",J$2,"_",$D30,"_",$E30),Database!$F$2:$G$65536,2,)</f>
        <v>#REF!</v>
      </c>
      <c r="K30" s="118" t="e">
        <f>VLOOKUP(CONCATENATE($B30,"_",$C30,"_",K$2,"_",$D30,"_",$E30),SentData!$F$2:$G$65536,2,)</f>
        <v>#REF!</v>
      </c>
      <c r="L30" s="118" t="e">
        <f>VLOOKUP(CONCATENATE($B30,"_",$C30,"_",L$2,"_",$D30,"_",$E30),SentData!$F$2:$G$65536,2,)</f>
        <v>#REF!</v>
      </c>
      <c r="M30" s="114"/>
      <c r="N30" s="115" t="str">
        <f t="shared" si="1"/>
        <v>!!</v>
      </c>
      <c r="O30" s="115" t="str">
        <f t="shared" si="2"/>
        <v>!!</v>
      </c>
      <c r="P30" s="115" t="str">
        <f t="shared" si="3"/>
        <v>!!</v>
      </c>
      <c r="Q30" s="115" t="str">
        <f t="shared" si="4"/>
        <v>!!</v>
      </c>
      <c r="R30" s="115" t="str">
        <f t="shared" si="5"/>
        <v>!!</v>
      </c>
      <c r="S30" s="115" t="str">
        <f t="shared" si="6"/>
        <v>!!</v>
      </c>
      <c r="T30" s="114"/>
    </row>
    <row r="31" spans="2:20" s="112" customFormat="1" ht="10" x14ac:dyDescent="0.2">
      <c r="B31" s="112" t="e">
        <f>#REF!</f>
        <v>#REF!</v>
      </c>
      <c r="C31" s="112" t="s">
        <v>708</v>
      </c>
      <c r="D31" s="112" t="s">
        <v>706</v>
      </c>
      <c r="E31" s="113" t="s">
        <v>715</v>
      </c>
      <c r="F31" s="112" t="e">
        <f>IF(ISNUMBER(U31),U31,VLOOKUP(CONCATENATE($B31,"_",$C31,"_",F$2,"_",$D31,"_",$E31),Database!$F$2:$G$65536,2,))</f>
        <v>#REF!</v>
      </c>
      <c r="G31" s="112" t="e">
        <f>IF(ISNUMBER(V31),V31,VLOOKUP(CONCATENATE($B31,"_",$C31,"_",G$2,"_",$D31,"_",$E31),Database!$F$2:$G$65536,2,))</f>
        <v>#REF!</v>
      </c>
      <c r="H31" s="112" t="e">
        <f>IF(ISNUMBER(W31),W31,VLOOKUP(CONCATENATE($B31,"_",$C31,"_",H$2,"_",$D31,"_",$E31),Database!$F$2:$G$65536,2,))</f>
        <v>#REF!</v>
      </c>
      <c r="I31" s="112" t="e">
        <f>IF(ISNUMBER(X31),X31,VLOOKUP(CONCATENATE($B31,"_",$C31,"_",I$2,"_",$D31,"_",$E31),Database!$F$2:$G$65536,2,))</f>
        <v>#REF!</v>
      </c>
      <c r="J31" s="112" t="e">
        <f>VLOOKUP(CONCATENATE($B31,"_",$C31,"_",J$2,"_",$D31,"_",$E31),Database!$F$2:$G$65536,2,)</f>
        <v>#REF!</v>
      </c>
      <c r="K31" s="118" t="e">
        <f>VLOOKUP(CONCATENATE($B31,"_",$C31,"_",K$2,"_",$D31,"_",$E31),SentData!$F$2:$G$65536,2,)</f>
        <v>#REF!</v>
      </c>
      <c r="L31" s="118" t="e">
        <f>VLOOKUP(CONCATENATE($B31,"_",$C31,"_",L$2,"_",$D31,"_",$E31),SentData!$F$2:$G$65536,2,)</f>
        <v>#REF!</v>
      </c>
      <c r="M31" s="114"/>
      <c r="N31" s="115" t="str">
        <f t="shared" si="1"/>
        <v>!!</v>
      </c>
      <c r="O31" s="115" t="str">
        <f t="shared" si="2"/>
        <v>!!</v>
      </c>
      <c r="P31" s="115" t="str">
        <f t="shared" si="3"/>
        <v>!!</v>
      </c>
      <c r="Q31" s="115" t="str">
        <f t="shared" si="4"/>
        <v>!!</v>
      </c>
      <c r="R31" s="115" t="str">
        <f t="shared" si="5"/>
        <v>!!</v>
      </c>
      <c r="S31" s="115" t="str">
        <f t="shared" si="6"/>
        <v>!!</v>
      </c>
      <c r="T31" s="114"/>
    </row>
    <row r="32" spans="2:20" s="112" customFormat="1" ht="10" x14ac:dyDescent="0.2">
      <c r="B32" s="112" t="e">
        <f>#REF!</f>
        <v>#REF!</v>
      </c>
      <c r="C32" s="112" t="s">
        <v>708</v>
      </c>
      <c r="D32" s="112" t="s">
        <v>706</v>
      </c>
      <c r="E32" s="113" t="s">
        <v>716</v>
      </c>
      <c r="F32" s="112" t="e">
        <f>IF(ISNUMBER(U32),U32,VLOOKUP(CONCATENATE($B32,"_",$C32,"_",F$2,"_",$D32,"_",$E32),Database!$F$2:$G$65536,2,))</f>
        <v>#REF!</v>
      </c>
      <c r="G32" s="112" t="e">
        <f>IF(ISNUMBER(V32),V32,VLOOKUP(CONCATENATE($B32,"_",$C32,"_",G$2,"_",$D32,"_",$E32),Database!$F$2:$G$65536,2,))</f>
        <v>#REF!</v>
      </c>
      <c r="H32" s="112" t="e">
        <f>IF(ISNUMBER(W32),W32,VLOOKUP(CONCATENATE($B32,"_",$C32,"_",H$2,"_",$D32,"_",$E32),Database!$F$2:$G$65536,2,))</f>
        <v>#REF!</v>
      </c>
      <c r="I32" s="112" t="e">
        <f>IF(ISNUMBER(X32),X32,VLOOKUP(CONCATENATE($B32,"_",$C32,"_",I$2,"_",$D32,"_",$E32),Database!$F$2:$G$65536,2,))</f>
        <v>#REF!</v>
      </c>
      <c r="J32" s="112" t="e">
        <f>VLOOKUP(CONCATENATE($B32,"_",$C32,"_",J$2,"_",$D32,"_",$E32),Database!$F$2:$G$65536,2,)</f>
        <v>#REF!</v>
      </c>
      <c r="K32" s="118" t="e">
        <f>VLOOKUP(CONCATENATE($B32,"_",$C32,"_",K$2,"_",$D32,"_",$E32),SentData!$F$2:$G$65536,2,)</f>
        <v>#REF!</v>
      </c>
      <c r="L32" s="118" t="e">
        <f>VLOOKUP(CONCATENATE($B32,"_",$C32,"_",L$2,"_",$D32,"_",$E32),SentData!$F$2:$G$65536,2,)</f>
        <v>#REF!</v>
      </c>
      <c r="M32" s="114"/>
      <c r="N32" s="115" t="str">
        <f t="shared" si="1"/>
        <v>!!</v>
      </c>
      <c r="O32" s="115" t="str">
        <f t="shared" si="2"/>
        <v>!!</v>
      </c>
      <c r="P32" s="115" t="str">
        <f t="shared" si="3"/>
        <v>!!</v>
      </c>
      <c r="Q32" s="115" t="str">
        <f t="shared" si="4"/>
        <v>!!</v>
      </c>
      <c r="R32" s="115" t="str">
        <f t="shared" si="5"/>
        <v>!!</v>
      </c>
      <c r="S32" s="115" t="str">
        <f t="shared" si="6"/>
        <v>!!</v>
      </c>
      <c r="T32" s="114"/>
    </row>
    <row r="33" spans="2:20" s="112" customFormat="1" ht="10" x14ac:dyDescent="0.2">
      <c r="B33" s="112" t="e">
        <f>#REF!</f>
        <v>#REF!</v>
      </c>
      <c r="C33" s="112" t="s">
        <v>708</v>
      </c>
      <c r="D33" s="112" t="s">
        <v>706</v>
      </c>
      <c r="E33" s="113" t="s">
        <v>717</v>
      </c>
      <c r="F33" s="112" t="e">
        <f>IF(ISNUMBER(U33),U33,VLOOKUP(CONCATENATE($B33,"_",$C33,"_",F$2,"_",$D33,"_",$E33),Database!$F$2:$G$65536,2,))</f>
        <v>#REF!</v>
      </c>
      <c r="G33" s="112" t="e">
        <f>IF(ISNUMBER(V33),V33,VLOOKUP(CONCATENATE($B33,"_",$C33,"_",G$2,"_",$D33,"_",$E33),Database!$F$2:$G$65536,2,))</f>
        <v>#REF!</v>
      </c>
      <c r="H33" s="112" t="e">
        <f>IF(ISNUMBER(W33),W33,VLOOKUP(CONCATENATE($B33,"_",$C33,"_",H$2,"_",$D33,"_",$E33),Database!$F$2:$G$65536,2,))</f>
        <v>#REF!</v>
      </c>
      <c r="I33" s="112" t="e">
        <f>IF(ISNUMBER(X33),X33,VLOOKUP(CONCATENATE($B33,"_",$C33,"_",I$2,"_",$D33,"_",$E33),Database!$F$2:$G$65536,2,))</f>
        <v>#REF!</v>
      </c>
      <c r="J33" s="112" t="e">
        <f>VLOOKUP(CONCATENATE($B33,"_",$C33,"_",J$2,"_",$D33,"_",$E33),Database!$F$2:$G$65536,2,)</f>
        <v>#REF!</v>
      </c>
      <c r="K33" s="118" t="e">
        <f>VLOOKUP(CONCATENATE($B33,"_",$C33,"_",K$2,"_",$D33,"_",$E33),SentData!$F$2:$G$65536,2,)</f>
        <v>#REF!</v>
      </c>
      <c r="L33" s="118" t="e">
        <f>VLOOKUP(CONCATENATE($B33,"_",$C33,"_",L$2,"_",$D33,"_",$E33),SentData!$F$2:$G$65536,2,)</f>
        <v>#REF!</v>
      </c>
      <c r="M33" s="114"/>
      <c r="N33" s="115" t="str">
        <f t="shared" si="1"/>
        <v>!!</v>
      </c>
      <c r="O33" s="115" t="str">
        <f t="shared" si="2"/>
        <v>!!</v>
      </c>
      <c r="P33" s="115" t="str">
        <f t="shared" si="3"/>
        <v>!!</v>
      </c>
      <c r="Q33" s="115" t="str">
        <f t="shared" si="4"/>
        <v>!!</v>
      </c>
      <c r="R33" s="115" t="str">
        <f t="shared" si="5"/>
        <v>!!</v>
      </c>
      <c r="S33" s="115" t="str">
        <f t="shared" si="6"/>
        <v>!!</v>
      </c>
      <c r="T33" s="114"/>
    </row>
    <row r="34" spans="2:20" s="112" customFormat="1" ht="10" x14ac:dyDescent="0.2">
      <c r="B34" s="112" t="e">
        <f>#REF!</f>
        <v>#REF!</v>
      </c>
      <c r="C34" s="112" t="s">
        <v>708</v>
      </c>
      <c r="D34" s="112" t="s">
        <v>706</v>
      </c>
      <c r="E34" s="113" t="s">
        <v>718</v>
      </c>
      <c r="F34" s="112" t="e">
        <f>IF(ISNUMBER(U34),U34,VLOOKUP(CONCATENATE($B34,"_",$C34,"_",F$2,"_",$D34,"_",$E34),Database!$F$2:$G$65536,2,))</f>
        <v>#REF!</v>
      </c>
      <c r="G34" s="112" t="e">
        <f>IF(ISNUMBER(V34),V34,VLOOKUP(CONCATENATE($B34,"_",$C34,"_",G$2,"_",$D34,"_",$E34),Database!$F$2:$G$65536,2,))</f>
        <v>#REF!</v>
      </c>
      <c r="H34" s="112" t="e">
        <f>IF(ISNUMBER(W34),W34,VLOOKUP(CONCATENATE($B34,"_",$C34,"_",H$2,"_",$D34,"_",$E34),Database!$F$2:$G$65536,2,))</f>
        <v>#REF!</v>
      </c>
      <c r="I34" s="112" t="e">
        <f>IF(ISNUMBER(X34),X34,VLOOKUP(CONCATENATE($B34,"_",$C34,"_",I$2,"_",$D34,"_",$E34),Database!$F$2:$G$65536,2,))</f>
        <v>#REF!</v>
      </c>
      <c r="J34" s="112" t="e">
        <f>VLOOKUP(CONCATENATE($B34,"_",$C34,"_",J$2,"_",$D34,"_",$E34),Database!$F$2:$G$65536,2,)</f>
        <v>#REF!</v>
      </c>
      <c r="K34" s="118" t="e">
        <f>VLOOKUP(CONCATENATE($B34,"_",$C34,"_",K$2,"_",$D34,"_",$E34),SentData!$F$2:$G$65536,2,)</f>
        <v>#REF!</v>
      </c>
      <c r="L34" s="118" t="e">
        <f>VLOOKUP(CONCATENATE($B34,"_",$C34,"_",L$2,"_",$D34,"_",$E34),SentData!$F$2:$G$65536,2,)</f>
        <v>#REF!</v>
      </c>
      <c r="M34" s="114"/>
      <c r="N34" s="115" t="str">
        <f t="shared" si="1"/>
        <v>!!</v>
      </c>
      <c r="O34" s="115" t="str">
        <f t="shared" si="2"/>
        <v>!!</v>
      </c>
      <c r="P34" s="115" t="str">
        <f t="shared" si="3"/>
        <v>!!</v>
      </c>
      <c r="Q34" s="115" t="str">
        <f t="shared" si="4"/>
        <v>!!</v>
      </c>
      <c r="R34" s="115" t="str">
        <f t="shared" si="5"/>
        <v>!!</v>
      </c>
      <c r="S34" s="115" t="str">
        <f t="shared" si="6"/>
        <v>!!</v>
      </c>
      <c r="T34" s="114"/>
    </row>
    <row r="35" spans="2:20" s="112" customFormat="1" ht="10" x14ac:dyDescent="0.2">
      <c r="B35" s="112" t="e">
        <f>#REF!</f>
        <v>#REF!</v>
      </c>
      <c r="C35" s="112" t="s">
        <v>708</v>
      </c>
      <c r="D35" s="112" t="s">
        <v>706</v>
      </c>
      <c r="E35" s="113" t="s">
        <v>719</v>
      </c>
      <c r="F35" s="112" t="e">
        <f>IF(ISNUMBER(U35),U35,VLOOKUP(CONCATENATE($B35,"_",$C35,"_",F$2,"_",$D35,"_",$E35),Database!$F$2:$G$65536,2,))</f>
        <v>#REF!</v>
      </c>
      <c r="G35" s="112" t="e">
        <f>IF(ISNUMBER(V35),V35,VLOOKUP(CONCATENATE($B35,"_",$C35,"_",G$2,"_",$D35,"_",$E35),Database!$F$2:$G$65536,2,))</f>
        <v>#REF!</v>
      </c>
      <c r="H35" s="112" t="e">
        <f>IF(ISNUMBER(W35),W35,VLOOKUP(CONCATENATE($B35,"_",$C35,"_",H$2,"_",$D35,"_",$E35),Database!$F$2:$G$65536,2,))</f>
        <v>#REF!</v>
      </c>
      <c r="I35" s="112" t="e">
        <f>IF(ISNUMBER(X35),X35,VLOOKUP(CONCATENATE($B35,"_",$C35,"_",I$2,"_",$D35,"_",$E35),Database!$F$2:$G$65536,2,))</f>
        <v>#REF!</v>
      </c>
      <c r="J35" s="112" t="e">
        <f>VLOOKUP(CONCATENATE($B35,"_",$C35,"_",J$2,"_",$D35,"_",$E35),Database!$F$2:$G$65536,2,)</f>
        <v>#REF!</v>
      </c>
      <c r="K35" s="118" t="e">
        <f>VLOOKUP(CONCATENATE($B35,"_",$C35,"_",K$2,"_",$D35,"_",$E35),SentData!$F$2:$G$65536,2,)</f>
        <v>#REF!</v>
      </c>
      <c r="L35" s="118" t="e">
        <f>VLOOKUP(CONCATENATE($B35,"_",$C35,"_",L$2,"_",$D35,"_",$E35),SentData!$F$2:$G$65536,2,)</f>
        <v>#REF!</v>
      </c>
      <c r="M35" s="114"/>
      <c r="N35" s="115" t="str">
        <f t="shared" si="1"/>
        <v>!!</v>
      </c>
      <c r="O35" s="115" t="str">
        <f t="shared" si="2"/>
        <v>!!</v>
      </c>
      <c r="P35" s="115" t="str">
        <f t="shared" si="3"/>
        <v>!!</v>
      </c>
      <c r="Q35" s="115" t="str">
        <f t="shared" si="4"/>
        <v>!!</v>
      </c>
      <c r="R35" s="115" t="str">
        <f t="shared" si="5"/>
        <v>!!</v>
      </c>
      <c r="S35" s="115" t="str">
        <f t="shared" si="6"/>
        <v>!!</v>
      </c>
      <c r="T35" s="114"/>
    </row>
    <row r="36" spans="2:20" s="112" customFormat="1" ht="10" x14ac:dyDescent="0.2">
      <c r="B36" s="112" t="e">
        <f>#REF!</f>
        <v>#REF!</v>
      </c>
      <c r="C36" s="112" t="s">
        <v>708</v>
      </c>
      <c r="D36" s="112" t="s">
        <v>706</v>
      </c>
      <c r="E36" s="113" t="s">
        <v>720</v>
      </c>
      <c r="F36" s="112" t="e">
        <f>IF(ISNUMBER(U36),U36,VLOOKUP(CONCATENATE($B36,"_",$C36,"_",F$2,"_",$D36,"_",$E36),Database!$F$2:$G$65536,2,))</f>
        <v>#REF!</v>
      </c>
      <c r="G36" s="112" t="e">
        <f>IF(ISNUMBER(V36),V36,VLOOKUP(CONCATENATE($B36,"_",$C36,"_",G$2,"_",$D36,"_",$E36),Database!$F$2:$G$65536,2,))</f>
        <v>#REF!</v>
      </c>
      <c r="H36" s="112" t="e">
        <f>IF(ISNUMBER(W36),W36,VLOOKUP(CONCATENATE($B36,"_",$C36,"_",H$2,"_",$D36,"_",$E36),Database!$F$2:$G$65536,2,))</f>
        <v>#REF!</v>
      </c>
      <c r="I36" s="112" t="e">
        <f>IF(ISNUMBER(X36),X36,VLOOKUP(CONCATENATE($B36,"_",$C36,"_",I$2,"_",$D36,"_",$E36),Database!$F$2:$G$65536,2,))</f>
        <v>#REF!</v>
      </c>
      <c r="J36" s="112" t="e">
        <f>VLOOKUP(CONCATENATE($B36,"_",$C36,"_",J$2,"_",$D36,"_",$E36),Database!$F$2:$G$65536,2,)</f>
        <v>#REF!</v>
      </c>
      <c r="K36" s="118" t="e">
        <f>VLOOKUP(CONCATENATE($B36,"_",$C36,"_",K$2,"_",$D36,"_",$E36),SentData!$F$2:$G$65536,2,)</f>
        <v>#REF!</v>
      </c>
      <c r="L36" s="118" t="e">
        <f>VLOOKUP(CONCATENATE($B36,"_",$C36,"_",L$2,"_",$D36,"_",$E36),SentData!$F$2:$G$65536,2,)</f>
        <v>#REF!</v>
      </c>
      <c r="M36" s="114"/>
      <c r="N36" s="115" t="str">
        <f t="shared" si="1"/>
        <v>!!</v>
      </c>
      <c r="O36" s="115" t="str">
        <f t="shared" si="2"/>
        <v>!!</v>
      </c>
      <c r="P36" s="115" t="str">
        <f t="shared" si="3"/>
        <v>!!</v>
      </c>
      <c r="Q36" s="115" t="str">
        <f t="shared" si="4"/>
        <v>!!</v>
      </c>
      <c r="R36" s="115" t="str">
        <f t="shared" si="5"/>
        <v>!!</v>
      </c>
      <c r="S36" s="115" t="str">
        <f t="shared" si="6"/>
        <v>!!</v>
      </c>
      <c r="T36" s="114"/>
    </row>
    <row r="37" spans="2:20" s="112" customFormat="1" ht="10" x14ac:dyDescent="0.2">
      <c r="B37" s="112" t="e">
        <f>#REF!</f>
        <v>#REF!</v>
      </c>
      <c r="C37" s="112" t="s">
        <v>708</v>
      </c>
      <c r="D37" s="112" t="s">
        <v>706</v>
      </c>
      <c r="E37" s="113" t="s">
        <v>721</v>
      </c>
      <c r="F37" s="112" t="e">
        <f>IF(ISNUMBER(U37),U37,VLOOKUP(CONCATENATE($B37,"_",$C37,"_",F$2,"_",$D37,"_",$E37),Database!$F$2:$G$65536,2,))</f>
        <v>#REF!</v>
      </c>
      <c r="G37" s="112" t="e">
        <f>IF(ISNUMBER(V37),V37,VLOOKUP(CONCATENATE($B37,"_",$C37,"_",G$2,"_",$D37,"_",$E37),Database!$F$2:$G$65536,2,))</f>
        <v>#REF!</v>
      </c>
      <c r="H37" s="112" t="e">
        <f>IF(ISNUMBER(W37),W37,VLOOKUP(CONCATENATE($B37,"_",$C37,"_",H$2,"_",$D37,"_",$E37),Database!$F$2:$G$65536,2,))</f>
        <v>#REF!</v>
      </c>
      <c r="I37" s="112" t="e">
        <f>IF(ISNUMBER(X37),X37,VLOOKUP(CONCATENATE($B37,"_",$C37,"_",I$2,"_",$D37,"_",$E37),Database!$F$2:$G$65536,2,))</f>
        <v>#REF!</v>
      </c>
      <c r="J37" s="112" t="e">
        <f>VLOOKUP(CONCATENATE($B37,"_",$C37,"_",J$2,"_",$D37,"_",$E37),Database!$F$2:$G$65536,2,)</f>
        <v>#REF!</v>
      </c>
      <c r="K37" s="118" t="e">
        <f>VLOOKUP(CONCATENATE($B37,"_",$C37,"_",K$2,"_",$D37,"_",$E37),SentData!$F$2:$G$65536,2,)</f>
        <v>#REF!</v>
      </c>
      <c r="L37" s="118" t="e">
        <f>VLOOKUP(CONCATENATE($B37,"_",$C37,"_",L$2,"_",$D37,"_",$E37),SentData!$F$2:$G$65536,2,)</f>
        <v>#REF!</v>
      </c>
      <c r="M37" s="114"/>
      <c r="N37" s="115" t="str">
        <f t="shared" si="1"/>
        <v>!!</v>
      </c>
      <c r="O37" s="115" t="str">
        <f t="shared" si="2"/>
        <v>!!</v>
      </c>
      <c r="P37" s="115" t="str">
        <f t="shared" si="3"/>
        <v>!!</v>
      </c>
      <c r="Q37" s="115" t="str">
        <f t="shared" si="4"/>
        <v>!!</v>
      </c>
      <c r="R37" s="115" t="str">
        <f t="shared" si="5"/>
        <v>!!</v>
      </c>
      <c r="S37" s="115" t="str">
        <f t="shared" si="6"/>
        <v>!!</v>
      </c>
      <c r="T37" s="114"/>
    </row>
    <row r="38" spans="2:20" s="112" customFormat="1" ht="10" x14ac:dyDescent="0.2">
      <c r="B38" s="112" t="e">
        <f>#REF!</f>
        <v>#REF!</v>
      </c>
      <c r="C38" s="112" t="s">
        <v>708</v>
      </c>
      <c r="D38" s="112" t="s">
        <v>706</v>
      </c>
      <c r="E38" s="113" t="s">
        <v>722</v>
      </c>
      <c r="F38" s="112" t="e">
        <f>IF(ISNUMBER(U38),U38,VLOOKUP(CONCATENATE($B38,"_",$C38,"_",F$2,"_",$D38,"_",$E38),Database!$F$2:$G$65536,2,))</f>
        <v>#REF!</v>
      </c>
      <c r="G38" s="112" t="e">
        <f>IF(ISNUMBER(V38),V38,VLOOKUP(CONCATENATE($B38,"_",$C38,"_",G$2,"_",$D38,"_",$E38),Database!$F$2:$G$65536,2,))</f>
        <v>#REF!</v>
      </c>
      <c r="H38" s="112" t="e">
        <f>IF(ISNUMBER(W38),W38,VLOOKUP(CONCATENATE($B38,"_",$C38,"_",H$2,"_",$D38,"_",$E38),Database!$F$2:$G$65536,2,))</f>
        <v>#REF!</v>
      </c>
      <c r="I38" s="112" t="e">
        <f>IF(ISNUMBER(X38),X38,VLOOKUP(CONCATENATE($B38,"_",$C38,"_",I$2,"_",$D38,"_",$E38),Database!$F$2:$G$65536,2,))</f>
        <v>#REF!</v>
      </c>
      <c r="J38" s="112" t="e">
        <f>VLOOKUP(CONCATENATE($B38,"_",$C38,"_",J$2,"_",$D38,"_",$E38),Database!$F$2:$G$65536,2,)</f>
        <v>#REF!</v>
      </c>
      <c r="K38" s="118" t="e">
        <f>VLOOKUP(CONCATENATE($B38,"_",$C38,"_",K$2,"_",$D38,"_",$E38),SentData!$F$2:$G$65536,2,)</f>
        <v>#REF!</v>
      </c>
      <c r="L38" s="118" t="e">
        <f>VLOOKUP(CONCATENATE($B38,"_",$C38,"_",L$2,"_",$D38,"_",$E38),SentData!$F$2:$G$65536,2,)</f>
        <v>#REF!</v>
      </c>
      <c r="M38" s="114"/>
      <c r="N38" s="115" t="str">
        <f t="shared" si="1"/>
        <v>!!</v>
      </c>
      <c r="O38" s="115" t="str">
        <f t="shared" si="2"/>
        <v>!!</v>
      </c>
      <c r="P38" s="115" t="str">
        <f t="shared" si="3"/>
        <v>!!</v>
      </c>
      <c r="Q38" s="115" t="str">
        <f t="shared" si="4"/>
        <v>!!</v>
      </c>
      <c r="R38" s="115" t="str">
        <f t="shared" si="5"/>
        <v>!!</v>
      </c>
      <c r="S38" s="115" t="str">
        <f t="shared" si="6"/>
        <v>!!</v>
      </c>
      <c r="T38" s="114"/>
    </row>
    <row r="39" spans="2:20" s="112" customFormat="1" ht="10" x14ac:dyDescent="0.2">
      <c r="B39" s="112" t="e">
        <f>#REF!</f>
        <v>#REF!</v>
      </c>
      <c r="C39" s="112" t="s">
        <v>708</v>
      </c>
      <c r="D39" s="112" t="s">
        <v>706</v>
      </c>
      <c r="E39" s="113" t="s">
        <v>723</v>
      </c>
      <c r="F39" s="112" t="e">
        <f>IF(ISNUMBER(U39),U39,VLOOKUP(CONCATENATE($B39,"_",$C39,"_",F$2,"_",$D39,"_",$E39),Database!$F$2:$G$65536,2,))</f>
        <v>#REF!</v>
      </c>
      <c r="G39" s="112" t="e">
        <f>IF(ISNUMBER(V39),V39,VLOOKUP(CONCATENATE($B39,"_",$C39,"_",G$2,"_",$D39,"_",$E39),Database!$F$2:$G$65536,2,))</f>
        <v>#REF!</v>
      </c>
      <c r="H39" s="112" t="e">
        <f>IF(ISNUMBER(W39),W39,VLOOKUP(CONCATENATE($B39,"_",$C39,"_",H$2,"_",$D39,"_",$E39),Database!$F$2:$G$65536,2,))</f>
        <v>#REF!</v>
      </c>
      <c r="I39" s="112" t="e">
        <f>IF(ISNUMBER(X39),X39,VLOOKUP(CONCATENATE($B39,"_",$C39,"_",I$2,"_",$D39,"_",$E39),Database!$F$2:$G$65536,2,))</f>
        <v>#REF!</v>
      </c>
      <c r="J39" s="112" t="e">
        <f>VLOOKUP(CONCATENATE($B39,"_",$C39,"_",J$2,"_",$D39,"_",$E39),Database!$F$2:$G$65536,2,)</f>
        <v>#REF!</v>
      </c>
      <c r="K39" s="118" t="e">
        <f>VLOOKUP(CONCATENATE($B39,"_",$C39,"_",K$2,"_",$D39,"_",$E39),SentData!$F$2:$G$65536,2,)</f>
        <v>#REF!</v>
      </c>
      <c r="L39" s="118" t="e">
        <f>VLOOKUP(CONCATENATE($B39,"_",$C39,"_",L$2,"_",$D39,"_",$E39),SentData!$F$2:$G$65536,2,)</f>
        <v>#REF!</v>
      </c>
      <c r="M39" s="114"/>
      <c r="N39" s="115" t="str">
        <f t="shared" si="1"/>
        <v>!!</v>
      </c>
      <c r="O39" s="115" t="str">
        <f t="shared" si="2"/>
        <v>!!</v>
      </c>
      <c r="P39" s="115" t="str">
        <f t="shared" si="3"/>
        <v>!!</v>
      </c>
      <c r="Q39" s="115" t="str">
        <f t="shared" si="4"/>
        <v>!!</v>
      </c>
      <c r="R39" s="115" t="str">
        <f t="shared" si="5"/>
        <v>!!</v>
      </c>
      <c r="S39" s="115" t="str">
        <f t="shared" si="6"/>
        <v>!!</v>
      </c>
      <c r="T39" s="114"/>
    </row>
    <row r="40" spans="2:20" s="112" customFormat="1" ht="10" x14ac:dyDescent="0.2">
      <c r="B40" s="112" t="e">
        <f>#REF!</f>
        <v>#REF!</v>
      </c>
      <c r="C40" s="112" t="s">
        <v>708</v>
      </c>
      <c r="D40" s="112" t="s">
        <v>706</v>
      </c>
      <c r="E40" s="113" t="s">
        <v>724</v>
      </c>
      <c r="F40" s="112" t="e">
        <f>IF(ISNUMBER(U40),U40,VLOOKUP(CONCATENATE($B40,"_",$C40,"_",F$2,"_",$D40,"_",$E40),Database!$F$2:$G$65536,2,))</f>
        <v>#REF!</v>
      </c>
      <c r="G40" s="112" t="e">
        <f>IF(ISNUMBER(V40),V40,VLOOKUP(CONCATENATE($B40,"_",$C40,"_",G$2,"_",$D40,"_",$E40),Database!$F$2:$G$65536,2,))</f>
        <v>#REF!</v>
      </c>
      <c r="H40" s="112" t="e">
        <f>IF(ISNUMBER(W40),W40,VLOOKUP(CONCATENATE($B40,"_",$C40,"_",H$2,"_",$D40,"_",$E40),Database!$F$2:$G$65536,2,))</f>
        <v>#REF!</v>
      </c>
      <c r="I40" s="112" t="e">
        <f>IF(ISNUMBER(X40),X40,VLOOKUP(CONCATENATE($B40,"_",$C40,"_",I$2,"_",$D40,"_",$E40),Database!$F$2:$G$65536,2,))</f>
        <v>#REF!</v>
      </c>
      <c r="J40" s="112" t="e">
        <f>VLOOKUP(CONCATENATE($B40,"_",$C40,"_",J$2,"_",$D40,"_",$E40),Database!$F$2:$G$65536,2,)</f>
        <v>#REF!</v>
      </c>
      <c r="K40" s="118" t="e">
        <f>VLOOKUP(CONCATENATE($B40,"_",$C40,"_",K$2,"_",$D40,"_",$E40),SentData!$F$2:$G$65536,2,)</f>
        <v>#REF!</v>
      </c>
      <c r="L40" s="118" t="e">
        <f>VLOOKUP(CONCATENATE($B40,"_",$C40,"_",L$2,"_",$D40,"_",$E40),SentData!$F$2:$G$65536,2,)</f>
        <v>#REF!</v>
      </c>
      <c r="M40" s="114"/>
      <c r="N40" s="115" t="str">
        <f t="shared" si="1"/>
        <v>!!</v>
      </c>
      <c r="O40" s="115" t="str">
        <f t="shared" si="2"/>
        <v>!!</v>
      </c>
      <c r="P40" s="115" t="str">
        <f t="shared" si="3"/>
        <v>!!</v>
      </c>
      <c r="Q40" s="115" t="str">
        <f t="shared" si="4"/>
        <v>!!</v>
      </c>
      <c r="R40" s="115" t="str">
        <f t="shared" si="5"/>
        <v>!!</v>
      </c>
      <c r="S40" s="115" t="str">
        <f t="shared" si="6"/>
        <v>!!</v>
      </c>
      <c r="T40" s="114"/>
    </row>
    <row r="41" spans="2:20" s="112" customFormat="1" ht="10" x14ac:dyDescent="0.2">
      <c r="B41" s="112" t="e">
        <f>#REF!</f>
        <v>#REF!</v>
      </c>
      <c r="C41" s="112" t="s">
        <v>708</v>
      </c>
      <c r="D41" s="112" t="s">
        <v>706</v>
      </c>
      <c r="E41" s="113" t="s">
        <v>725</v>
      </c>
      <c r="F41" s="112" t="e">
        <f>IF(ISNUMBER(U41),U41,VLOOKUP(CONCATENATE($B41,"_",$C41,"_",F$2,"_",$D41,"_",$E41),Database!$F$2:$G$65536,2,))</f>
        <v>#REF!</v>
      </c>
      <c r="G41" s="112" t="e">
        <f>IF(ISNUMBER(V41),V41,VLOOKUP(CONCATENATE($B41,"_",$C41,"_",G$2,"_",$D41,"_",$E41),Database!$F$2:$G$65536,2,))</f>
        <v>#REF!</v>
      </c>
      <c r="H41" s="112" t="e">
        <f>IF(ISNUMBER(W41),W41,VLOOKUP(CONCATENATE($B41,"_",$C41,"_",H$2,"_",$D41,"_",$E41),Database!$F$2:$G$65536,2,))</f>
        <v>#REF!</v>
      </c>
      <c r="I41" s="112" t="e">
        <f>IF(ISNUMBER(X41),X41,VLOOKUP(CONCATENATE($B41,"_",$C41,"_",I$2,"_",$D41,"_",$E41),Database!$F$2:$G$65536,2,))</f>
        <v>#REF!</v>
      </c>
      <c r="J41" s="112" t="e">
        <f>VLOOKUP(CONCATENATE($B41,"_",$C41,"_",J$2,"_",$D41,"_",$E41),Database!$F$2:$G$65536,2,)</f>
        <v>#REF!</v>
      </c>
      <c r="K41" s="118" t="e">
        <f>VLOOKUP(CONCATENATE($B41,"_",$C41,"_",K$2,"_",$D41,"_",$E41),SentData!$F$2:$G$65536,2,)</f>
        <v>#REF!</v>
      </c>
      <c r="L41" s="118" t="e">
        <f>VLOOKUP(CONCATENATE($B41,"_",$C41,"_",L$2,"_",$D41,"_",$E41),SentData!$F$2:$G$65536,2,)</f>
        <v>#REF!</v>
      </c>
      <c r="M41" s="114"/>
      <c r="N41" s="115" t="str">
        <f t="shared" si="1"/>
        <v>!!</v>
      </c>
      <c r="O41" s="115" t="str">
        <f t="shared" si="2"/>
        <v>!!</v>
      </c>
      <c r="P41" s="115" t="str">
        <f t="shared" si="3"/>
        <v>!!</v>
      </c>
      <c r="Q41" s="115" t="str">
        <f t="shared" si="4"/>
        <v>!!</v>
      </c>
      <c r="R41" s="115" t="str">
        <f t="shared" si="5"/>
        <v>!!</v>
      </c>
      <c r="S41" s="115" t="str">
        <f t="shared" si="6"/>
        <v>!!</v>
      </c>
      <c r="T41" s="114"/>
    </row>
    <row r="42" spans="2:20" s="112" customFormat="1" ht="10" x14ac:dyDescent="0.2">
      <c r="B42" s="112" t="e">
        <f>#REF!</f>
        <v>#REF!</v>
      </c>
      <c r="C42" s="112" t="s">
        <v>708</v>
      </c>
      <c r="D42" s="112" t="s">
        <v>706</v>
      </c>
      <c r="E42" s="113" t="s">
        <v>726</v>
      </c>
      <c r="F42" s="112" t="e">
        <f>IF(ISNUMBER(U42),U42,VLOOKUP(CONCATENATE($B42,"_",$C42,"_",F$2,"_",$D42,"_",$E42),Database!$F$2:$G$65536,2,))</f>
        <v>#REF!</v>
      </c>
      <c r="G42" s="112" t="e">
        <f>IF(ISNUMBER(V42),V42,VLOOKUP(CONCATENATE($B42,"_",$C42,"_",G$2,"_",$D42,"_",$E42),Database!$F$2:$G$65536,2,))</f>
        <v>#REF!</v>
      </c>
      <c r="H42" s="112" t="e">
        <f>IF(ISNUMBER(W42),W42,VLOOKUP(CONCATENATE($B42,"_",$C42,"_",H$2,"_",$D42,"_",$E42),Database!$F$2:$G$65536,2,))</f>
        <v>#REF!</v>
      </c>
      <c r="I42" s="112" t="e">
        <f>IF(ISNUMBER(X42),X42,VLOOKUP(CONCATENATE($B42,"_",$C42,"_",I$2,"_",$D42,"_",$E42),Database!$F$2:$G$65536,2,))</f>
        <v>#REF!</v>
      </c>
      <c r="J42" s="112" t="e">
        <f>VLOOKUP(CONCATENATE($B42,"_",$C42,"_",J$2,"_",$D42,"_",$E42),Database!$F$2:$G$65536,2,)</f>
        <v>#REF!</v>
      </c>
      <c r="K42" s="118" t="e">
        <f>VLOOKUP(CONCATENATE($B42,"_",$C42,"_",K$2,"_",$D42,"_",$E42),SentData!$F$2:$G$65536,2,)</f>
        <v>#REF!</v>
      </c>
      <c r="L42" s="118" t="e">
        <f>VLOOKUP(CONCATENATE($B42,"_",$C42,"_",L$2,"_",$D42,"_",$E42),SentData!$F$2:$G$65536,2,)</f>
        <v>#REF!</v>
      </c>
      <c r="M42" s="114"/>
      <c r="N42" s="115" t="str">
        <f t="shared" si="1"/>
        <v>!!</v>
      </c>
      <c r="O42" s="115" t="str">
        <f t="shared" si="2"/>
        <v>!!</v>
      </c>
      <c r="P42" s="115" t="str">
        <f t="shared" si="3"/>
        <v>!!</v>
      </c>
      <c r="Q42" s="115" t="str">
        <f t="shared" si="4"/>
        <v>!!</v>
      </c>
      <c r="R42" s="115" t="str">
        <f t="shared" si="5"/>
        <v>!!</v>
      </c>
      <c r="S42" s="115" t="str">
        <f t="shared" si="6"/>
        <v>!!</v>
      </c>
      <c r="T42" s="114"/>
    </row>
    <row r="43" spans="2:20" s="112" customFormat="1" ht="10" x14ac:dyDescent="0.2">
      <c r="B43" s="112" t="e">
        <f>#REF!</f>
        <v>#REF!</v>
      </c>
      <c r="C43" s="112" t="s">
        <v>708</v>
      </c>
      <c r="D43" s="112" t="s">
        <v>706</v>
      </c>
      <c r="E43" s="113" t="s">
        <v>727</v>
      </c>
      <c r="F43" s="112" t="e">
        <f>IF(ISNUMBER(U43),U43,VLOOKUP(CONCATENATE($B43,"_",$C43,"_",F$2,"_",$D43,"_",$E43),Database!$F$2:$G$65536,2,))</f>
        <v>#REF!</v>
      </c>
      <c r="G43" s="112" t="e">
        <f>IF(ISNUMBER(V43),V43,VLOOKUP(CONCATENATE($B43,"_",$C43,"_",G$2,"_",$D43,"_",$E43),Database!$F$2:$G$65536,2,))</f>
        <v>#REF!</v>
      </c>
      <c r="H43" s="112" t="e">
        <f>IF(ISNUMBER(W43),W43,VLOOKUP(CONCATENATE($B43,"_",$C43,"_",H$2,"_",$D43,"_",$E43),Database!$F$2:$G$65536,2,))</f>
        <v>#REF!</v>
      </c>
      <c r="I43" s="112" t="e">
        <f>IF(ISNUMBER(X43),X43,VLOOKUP(CONCATENATE($B43,"_",$C43,"_",I$2,"_",$D43,"_",$E43),Database!$F$2:$G$65536,2,))</f>
        <v>#REF!</v>
      </c>
      <c r="J43" s="112" t="e">
        <f>VLOOKUP(CONCATENATE($B43,"_",$C43,"_",J$2,"_",$D43,"_",$E43),Database!$F$2:$G$65536,2,)</f>
        <v>#REF!</v>
      </c>
      <c r="K43" s="118" t="e">
        <f>VLOOKUP(CONCATENATE($B43,"_",$C43,"_",K$2,"_",$D43,"_",$E43),SentData!$F$2:$G$65536,2,)</f>
        <v>#REF!</v>
      </c>
      <c r="L43" s="118" t="e">
        <f>VLOOKUP(CONCATENATE($B43,"_",$C43,"_",L$2,"_",$D43,"_",$E43),SentData!$F$2:$G$65536,2,)</f>
        <v>#REF!</v>
      </c>
      <c r="M43" s="114"/>
      <c r="N43" s="115" t="str">
        <f t="shared" si="1"/>
        <v>!!</v>
      </c>
      <c r="O43" s="115" t="str">
        <f t="shared" si="2"/>
        <v>!!</v>
      </c>
      <c r="P43" s="115" t="str">
        <f t="shared" si="3"/>
        <v>!!</v>
      </c>
      <c r="Q43" s="115" t="str">
        <f t="shared" si="4"/>
        <v>!!</v>
      </c>
      <c r="R43" s="115" t="str">
        <f t="shared" si="5"/>
        <v>!!</v>
      </c>
      <c r="S43" s="115" t="str">
        <f t="shared" si="6"/>
        <v>!!</v>
      </c>
      <c r="T43" s="114"/>
    </row>
    <row r="44" spans="2:20" s="112" customFormat="1" ht="10" x14ac:dyDescent="0.2">
      <c r="B44" s="112" t="e">
        <f>#REF!</f>
        <v>#REF!</v>
      </c>
      <c r="C44" s="112" t="s">
        <v>708</v>
      </c>
      <c r="D44" s="112" t="s">
        <v>706</v>
      </c>
      <c r="E44" s="113" t="s">
        <v>728</v>
      </c>
      <c r="F44" s="112" t="e">
        <f>IF(ISNUMBER(U44),U44,VLOOKUP(CONCATENATE($B44,"_",$C44,"_",F$2,"_",$D44,"_",$E44),Database!$F$2:$G$65536,2,))</f>
        <v>#REF!</v>
      </c>
      <c r="G44" s="112" t="e">
        <f>IF(ISNUMBER(V44),V44,VLOOKUP(CONCATENATE($B44,"_",$C44,"_",G$2,"_",$D44,"_",$E44),Database!$F$2:$G$65536,2,))</f>
        <v>#REF!</v>
      </c>
      <c r="H44" s="112" t="e">
        <f>IF(ISNUMBER(W44),W44,VLOOKUP(CONCATENATE($B44,"_",$C44,"_",H$2,"_",$D44,"_",$E44),Database!$F$2:$G$65536,2,))</f>
        <v>#REF!</v>
      </c>
      <c r="I44" s="112" t="e">
        <f>IF(ISNUMBER(X44),X44,VLOOKUP(CONCATENATE($B44,"_",$C44,"_",I$2,"_",$D44,"_",$E44),Database!$F$2:$G$65536,2,))</f>
        <v>#REF!</v>
      </c>
      <c r="J44" s="112" t="e">
        <f>VLOOKUP(CONCATENATE($B44,"_",$C44,"_",J$2,"_",$D44,"_",$E44),Database!$F$2:$G$65536,2,)</f>
        <v>#REF!</v>
      </c>
      <c r="K44" s="118" t="e">
        <f>VLOOKUP(CONCATENATE($B44,"_",$C44,"_",K$2,"_",$D44,"_",$E44),SentData!$F$2:$G$65536,2,)</f>
        <v>#REF!</v>
      </c>
      <c r="L44" s="118" t="e">
        <f>VLOOKUP(CONCATENATE($B44,"_",$C44,"_",L$2,"_",$D44,"_",$E44),SentData!$F$2:$G$65536,2,)</f>
        <v>#REF!</v>
      </c>
      <c r="M44" s="114"/>
      <c r="N44" s="115" t="str">
        <f t="shared" si="1"/>
        <v>!!</v>
      </c>
      <c r="O44" s="115" t="str">
        <f t="shared" si="2"/>
        <v>!!</v>
      </c>
      <c r="P44" s="115" t="str">
        <f t="shared" si="3"/>
        <v>!!</v>
      </c>
      <c r="Q44" s="115" t="str">
        <f t="shared" si="4"/>
        <v>!!</v>
      </c>
      <c r="R44" s="115" t="str">
        <f t="shared" si="5"/>
        <v>!!</v>
      </c>
      <c r="S44" s="115" t="str">
        <f t="shared" si="6"/>
        <v>!!</v>
      </c>
      <c r="T44" s="114"/>
    </row>
    <row r="45" spans="2:20" s="112" customFormat="1" ht="10" x14ac:dyDescent="0.2">
      <c r="B45" s="112" t="e">
        <f>#REF!</f>
        <v>#REF!</v>
      </c>
      <c r="C45" s="112" t="s">
        <v>708</v>
      </c>
      <c r="D45" s="112" t="s">
        <v>706</v>
      </c>
      <c r="E45" s="113" t="s">
        <v>729</v>
      </c>
      <c r="F45" s="112" t="e">
        <f>IF(ISNUMBER(U45),U45,VLOOKUP(CONCATENATE($B45,"_",$C45,"_",F$2,"_",$D45,"_",$E45),Database!$F$2:$G$65536,2,))</f>
        <v>#REF!</v>
      </c>
      <c r="G45" s="112" t="e">
        <f>IF(ISNUMBER(V45),V45,VLOOKUP(CONCATENATE($B45,"_",$C45,"_",G$2,"_",$D45,"_",$E45),Database!$F$2:$G$65536,2,))</f>
        <v>#REF!</v>
      </c>
      <c r="H45" s="112" t="e">
        <f>IF(ISNUMBER(W45),W45,VLOOKUP(CONCATENATE($B45,"_",$C45,"_",H$2,"_",$D45,"_",$E45),Database!$F$2:$G$65536,2,))</f>
        <v>#REF!</v>
      </c>
      <c r="I45" s="112" t="e">
        <f>IF(ISNUMBER(X45),X45,VLOOKUP(CONCATENATE($B45,"_",$C45,"_",I$2,"_",$D45,"_",$E45),Database!$F$2:$G$65536,2,))</f>
        <v>#REF!</v>
      </c>
      <c r="J45" s="112" t="e">
        <f>VLOOKUP(CONCATENATE($B45,"_",$C45,"_",J$2,"_",$D45,"_",$E45),Database!$F$2:$G$65536,2,)</f>
        <v>#REF!</v>
      </c>
      <c r="K45" s="118" t="e">
        <f>VLOOKUP(CONCATENATE($B45,"_",$C45,"_",K$2,"_",$D45,"_",$E45),SentData!$F$2:$G$65536,2,)</f>
        <v>#REF!</v>
      </c>
      <c r="L45" s="118" t="e">
        <f>VLOOKUP(CONCATENATE($B45,"_",$C45,"_",L$2,"_",$D45,"_",$E45),SentData!$F$2:$G$65536,2,)</f>
        <v>#REF!</v>
      </c>
      <c r="M45" s="114"/>
      <c r="N45" s="115" t="str">
        <f t="shared" si="1"/>
        <v>!!</v>
      </c>
      <c r="O45" s="115" t="str">
        <f t="shared" si="2"/>
        <v>!!</v>
      </c>
      <c r="P45" s="115" t="str">
        <f t="shared" si="3"/>
        <v>!!</v>
      </c>
      <c r="Q45" s="115" t="str">
        <f t="shared" si="4"/>
        <v>!!</v>
      </c>
      <c r="R45" s="115" t="str">
        <f t="shared" si="5"/>
        <v>!!</v>
      </c>
      <c r="S45" s="115" t="str">
        <f t="shared" si="6"/>
        <v>!!</v>
      </c>
      <c r="T45" s="114"/>
    </row>
    <row r="46" spans="2:20" s="112" customFormat="1" ht="10" x14ac:dyDescent="0.2">
      <c r="B46" s="112" t="e">
        <f>#REF!</f>
        <v>#REF!</v>
      </c>
      <c r="C46" s="112" t="s">
        <v>708</v>
      </c>
      <c r="D46" s="112" t="s">
        <v>706</v>
      </c>
      <c r="E46" s="113" t="s">
        <v>730</v>
      </c>
      <c r="F46" s="112" t="e">
        <f>IF(ISNUMBER(U46),U46,VLOOKUP(CONCATENATE($B46,"_",$C46,"_",F$2,"_",$D46,"_",$E46),Database!$F$2:$G$65536,2,))</f>
        <v>#REF!</v>
      </c>
      <c r="G46" s="112" t="e">
        <f>IF(ISNUMBER(V46),V46,VLOOKUP(CONCATENATE($B46,"_",$C46,"_",G$2,"_",$D46,"_",$E46),Database!$F$2:$G$65536,2,))</f>
        <v>#REF!</v>
      </c>
      <c r="H46" s="112" t="e">
        <f>IF(ISNUMBER(W46),W46,VLOOKUP(CONCATENATE($B46,"_",$C46,"_",H$2,"_",$D46,"_",$E46),Database!$F$2:$G$65536,2,))</f>
        <v>#REF!</v>
      </c>
      <c r="I46" s="112" t="e">
        <f>IF(ISNUMBER(X46),X46,VLOOKUP(CONCATENATE($B46,"_",$C46,"_",I$2,"_",$D46,"_",$E46),Database!$F$2:$G$65536,2,))</f>
        <v>#REF!</v>
      </c>
      <c r="J46" s="112" t="e">
        <f>VLOOKUP(CONCATENATE($B46,"_",$C46,"_",J$2,"_",$D46,"_",$E46),Database!$F$2:$G$65536,2,)</f>
        <v>#REF!</v>
      </c>
      <c r="K46" s="118" t="e">
        <f>VLOOKUP(CONCATENATE($B46,"_",$C46,"_",K$2,"_",$D46,"_",$E46),SentData!$F$2:$G$65536,2,)</f>
        <v>#REF!</v>
      </c>
      <c r="L46" s="118" t="e">
        <f>VLOOKUP(CONCATENATE($B46,"_",$C46,"_",L$2,"_",$D46,"_",$E46),SentData!$F$2:$G$65536,2,)</f>
        <v>#REF!</v>
      </c>
      <c r="M46" s="114"/>
      <c r="N46" s="115" t="str">
        <f t="shared" si="1"/>
        <v>!!</v>
      </c>
      <c r="O46" s="115" t="str">
        <f t="shared" si="2"/>
        <v>!!</v>
      </c>
      <c r="P46" s="115" t="str">
        <f t="shared" si="3"/>
        <v>!!</v>
      </c>
      <c r="Q46" s="115" t="str">
        <f t="shared" si="4"/>
        <v>!!</v>
      </c>
      <c r="R46" s="115" t="str">
        <f t="shared" si="5"/>
        <v>!!</v>
      </c>
      <c r="S46" s="115" t="str">
        <f t="shared" si="6"/>
        <v>!!</v>
      </c>
      <c r="T46" s="114"/>
    </row>
  </sheetData>
  <sheetProtection selectLockedCells="1"/>
  <mergeCells count="1">
    <mergeCell ref="U1:X1"/>
  </mergeCells>
  <phoneticPr fontId="32" type="noConversion"/>
  <conditionalFormatting sqref="N3:S46">
    <cfRule type="cellIs" dxfId="3" priority="1" stopIfTrue="1" operator="notBetween">
      <formula>$C$1</formula>
      <formula>$E$1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indexed="55"/>
  </sheetPr>
  <dimension ref="A1:Y200"/>
  <sheetViews>
    <sheetView workbookViewId="0">
      <selection activeCell="H3" sqref="H3"/>
    </sheetView>
  </sheetViews>
  <sheetFormatPr defaultColWidth="9" defaultRowHeight="10" x14ac:dyDescent="0.2"/>
  <cols>
    <col min="1" max="1" width="4.75" style="112" bestFit="1" customWidth="1"/>
    <col min="2" max="2" width="5.75" style="112" bestFit="1" customWidth="1"/>
    <col min="3" max="3" width="3.75" style="112" bestFit="1" customWidth="1"/>
    <col min="4" max="4" width="7.75" style="112" bestFit="1" customWidth="1"/>
    <col min="5" max="5" width="10.75" style="112" bestFit="1" customWidth="1"/>
    <col min="6" max="8" width="6.25" style="112" bestFit="1" customWidth="1"/>
    <col min="9" max="9" width="6.08203125" style="112" bestFit="1" customWidth="1"/>
    <col min="10" max="10" width="6.25" style="112" bestFit="1" customWidth="1"/>
    <col min="11" max="12" width="5.75" style="112" bestFit="1" customWidth="1"/>
    <col min="13" max="13" width="2.33203125" style="112" customWidth="1"/>
    <col min="14" max="15" width="6.5" style="112" bestFit="1" customWidth="1"/>
    <col min="16" max="17" width="7.25" style="112" bestFit="1" customWidth="1"/>
    <col min="18" max="18" width="6.25" style="112" bestFit="1" customWidth="1"/>
    <col min="19" max="19" width="4.33203125" style="112" bestFit="1" customWidth="1"/>
    <col min="20" max="20" width="2.5" style="112" customWidth="1"/>
    <col min="21" max="25" width="5" style="112" customWidth="1"/>
    <col min="26" max="16384" width="9" style="112"/>
  </cols>
  <sheetData>
    <row r="1" spans="1:25" x14ac:dyDescent="0.2">
      <c r="A1" s="116" t="s">
        <v>631</v>
      </c>
      <c r="B1" s="116" t="s">
        <v>632</v>
      </c>
      <c r="C1" s="164">
        <v>0.8</v>
      </c>
      <c r="D1" s="117" t="s">
        <v>633</v>
      </c>
      <c r="E1" s="164">
        <v>1.2</v>
      </c>
      <c r="J1" s="118"/>
      <c r="K1" s="118"/>
      <c r="U1" s="1863" t="s">
        <v>634</v>
      </c>
      <c r="V1" s="1863"/>
      <c r="W1" s="1863"/>
      <c r="X1" s="1863"/>
    </row>
    <row r="2" spans="1:25" x14ac:dyDescent="0.2">
      <c r="A2" s="112" t="s">
        <v>735</v>
      </c>
      <c r="B2" s="112" t="s">
        <v>636</v>
      </c>
      <c r="C2" s="112" t="s">
        <v>637</v>
      </c>
      <c r="D2" s="112" t="s">
        <v>311</v>
      </c>
      <c r="E2" s="113" t="s">
        <v>22</v>
      </c>
      <c r="F2" s="165" t="e">
        <f>$L$2-5</f>
        <v>#REF!</v>
      </c>
      <c r="G2" s="165" t="e">
        <f>$L$2-4</f>
        <v>#REF!</v>
      </c>
      <c r="H2" s="165" t="e">
        <f>$L$2-3</f>
        <v>#REF!</v>
      </c>
      <c r="I2" s="165" t="e">
        <f>$L$2-2</f>
        <v>#REF!</v>
      </c>
      <c r="J2" s="123" t="e">
        <f>$L$2-1</f>
        <v>#REF!</v>
      </c>
      <c r="K2" s="119" t="e">
        <f>$L$2-1</f>
        <v>#REF!</v>
      </c>
      <c r="L2" s="119" t="e">
        <f>#REF!</f>
        <v>#REF!</v>
      </c>
      <c r="M2" s="114"/>
      <c r="N2" s="165" t="e">
        <f t="shared" ref="N2:S2" si="0">CONCATENATE(RIGHT((F2),2),"/",RIGHT((G2),2))</f>
        <v>#REF!</v>
      </c>
      <c r="O2" s="165" t="e">
        <f t="shared" si="0"/>
        <v>#REF!</v>
      </c>
      <c r="P2" s="165" t="e">
        <f t="shared" si="0"/>
        <v>#REF!</v>
      </c>
      <c r="Q2" s="165" t="e">
        <f t="shared" si="0"/>
        <v>#REF!</v>
      </c>
      <c r="R2" s="123" t="e">
        <f t="shared" si="0"/>
        <v>#REF!</v>
      </c>
      <c r="S2" s="119" t="e">
        <f t="shared" si="0"/>
        <v>#REF!</v>
      </c>
      <c r="T2" s="114"/>
      <c r="U2" s="165" t="e">
        <f>$L$2-5</f>
        <v>#REF!</v>
      </c>
      <c r="V2" s="165" t="e">
        <f>$L$2-4</f>
        <v>#REF!</v>
      </c>
      <c r="W2" s="165" t="e">
        <f>$L$2-3</f>
        <v>#REF!</v>
      </c>
      <c r="X2" s="165" t="e">
        <f>$L$2-2</f>
        <v>#REF!</v>
      </c>
      <c r="Y2" s="159"/>
    </row>
    <row r="3" spans="1:25" x14ac:dyDescent="0.2">
      <c r="A3" s="112" t="s">
        <v>703</v>
      </c>
      <c r="B3" s="112" t="e">
        <f>#REF!</f>
        <v>#REF!</v>
      </c>
      <c r="C3" s="112" t="s">
        <v>704</v>
      </c>
      <c r="D3" s="112" t="s">
        <v>639</v>
      </c>
      <c r="E3" s="113" t="s">
        <v>736</v>
      </c>
      <c r="F3" s="120" t="e">
        <f>IF(ISNUMBER(U3),U3,VLOOKUP(CONCATENATE($B3,"_",$C3,"_",F$2,"_",$D3,"_",$E3),Database!$F$2:$G$65536,2,))</f>
        <v>#REF!</v>
      </c>
      <c r="G3" s="120" t="e">
        <f>IF(ISNUMBER(V3),V3,VLOOKUP(CONCATENATE($B3,"_",$C3,"_",G$2,"_",$D3,"_",$E3),Database!$F$2:$G$65536,2,))</f>
        <v>#REF!</v>
      </c>
      <c r="H3" s="120" t="e">
        <f>IF(ISNUMBER(W3),W3,VLOOKUP(CONCATENATE($B3,"_",$C3,"_",H$2,"_",$D3,"_",$E3),Database!$F$2:$G$65536,2,))</f>
        <v>#REF!</v>
      </c>
      <c r="I3" s="120" t="e">
        <f>IF(ISNUMBER(X3),X3,VLOOKUP(CONCATENATE($B3,"_",$C3,"_",I$2,"_",$D3,"_",$E3),Database!$F$2:$G$65536,2,))</f>
        <v>#REF!</v>
      </c>
      <c r="J3" s="120" t="e">
        <f>VLOOKUP(CONCATENATE($B3,"_",$C3,"_",J$2,"_",$D3,"_",$E3),Database!$F$2:$G$65536,2,)</f>
        <v>#REF!</v>
      </c>
      <c r="K3" s="118" t="e">
        <f>VLOOKUP(CONCATENATE($B3,"_",$C3,"_",K$2,"_",$D3,"_",$E3),SentData!$F$2:$G$65536,2,)</f>
        <v>#REF!</v>
      </c>
      <c r="L3" s="118" t="e">
        <f>VLOOKUP(CONCATENATE($B3,"_",$C3,"_",L$2,"_",$D3,"_",$E3),SentData!$F$2:$G$65536,2,)</f>
        <v>#REF!</v>
      </c>
      <c r="M3" s="114"/>
      <c r="N3" s="115" t="str">
        <f t="shared" ref="N3:N34" si="1">IF(OR(ISERROR(F3),ISERROR(G3)),"!!",IF(F3=0,"!!",G3/F3))</f>
        <v>!!</v>
      </c>
      <c r="O3" s="115" t="str">
        <f t="shared" ref="O3:O34" si="2">IF(OR(ISERROR(G3),ISERROR(H3)),"!!",IF(G3=0,"!!",H3/G3))</f>
        <v>!!</v>
      </c>
      <c r="P3" s="115" t="str">
        <f t="shared" ref="P3:P34" si="3">IF(OR(ISERROR(H3),ISERROR(I3)),"!!",IF(H3=0,"!!",I3/H3))</f>
        <v>!!</v>
      </c>
      <c r="Q3" s="115" t="str">
        <f t="shared" ref="Q3:Q34" si="4">IF(OR(ISERROR(I3),ISERROR(J3)),"!!",IF(I3=0,"!!",J3/I3))</f>
        <v>!!</v>
      </c>
      <c r="R3" s="115" t="str">
        <f t="shared" ref="R3:R34" si="5">IF(OR(ISERROR(J3),ISERROR(K3)),"!!",IF(J3=0,"!!",K3/J3))</f>
        <v>!!</v>
      </c>
      <c r="S3" s="115" t="str">
        <f t="shared" ref="S3:S34" si="6">IF(OR(ISERROR(K3),ISERROR(L3)),"!!",IF(K3=0,"!!",L3/K3))</f>
        <v>!!</v>
      </c>
      <c r="T3" s="114"/>
    </row>
    <row r="4" spans="1:25" x14ac:dyDescent="0.2">
      <c r="A4" s="112" t="s">
        <v>705</v>
      </c>
      <c r="B4" s="112" t="e">
        <f>#REF!</f>
        <v>#REF!</v>
      </c>
      <c r="C4" s="112" t="s">
        <v>704</v>
      </c>
      <c r="D4" s="112" t="s">
        <v>706</v>
      </c>
      <c r="E4" s="113" t="s">
        <v>736</v>
      </c>
      <c r="F4" s="120" t="e">
        <f>IF(ISNUMBER(U4),U4,VLOOKUP(CONCATENATE($B4,"_",$C4,"_",F$2,"_",$D4,"_",$E4),Database!$F$2:$G$65536,2,))</f>
        <v>#REF!</v>
      </c>
      <c r="G4" s="120" t="e">
        <f>IF(ISNUMBER(V4),V4,VLOOKUP(CONCATENATE($B4,"_",$C4,"_",G$2,"_",$D4,"_",$E4),Database!$F$2:$G$65536,2,))</f>
        <v>#REF!</v>
      </c>
      <c r="H4" s="120" t="e">
        <f>IF(ISNUMBER(W4),W4,VLOOKUP(CONCATENATE($B4,"_",$C4,"_",H$2,"_",$D4,"_",$E4),Database!$F$2:$G$65536,2,))</f>
        <v>#REF!</v>
      </c>
      <c r="I4" s="120" t="e">
        <f>IF(ISNUMBER(X4),X4,VLOOKUP(CONCATENATE($B4,"_",$C4,"_",I$2,"_",$D4,"_",$E4),Database!$F$2:$G$65536,2,))</f>
        <v>#REF!</v>
      </c>
      <c r="J4" s="120" t="e">
        <f>VLOOKUP(CONCATENATE($B4,"_",$C4,"_",J$2,"_",$D4,"_",$E4),Database!$F$2:$G$65536,2,)</f>
        <v>#REF!</v>
      </c>
      <c r="K4" s="118" t="e">
        <f>VLOOKUP(CONCATENATE($B4,"_",$C4,"_",K$2,"_",$D4,"_",$E4),SentData!$F$2:$G$65536,2,)</f>
        <v>#REF!</v>
      </c>
      <c r="L4" s="118" t="e">
        <f>VLOOKUP(CONCATENATE($B4,"_",$C4,"_",L$2,"_",$D4,"_",$E4),SentData!$F$2:$G$65536,2,)</f>
        <v>#REF!</v>
      </c>
      <c r="M4" s="114"/>
      <c r="N4" s="115" t="str">
        <f t="shared" si="1"/>
        <v>!!</v>
      </c>
      <c r="O4" s="115" t="str">
        <f t="shared" si="2"/>
        <v>!!</v>
      </c>
      <c r="P4" s="115" t="str">
        <f t="shared" si="3"/>
        <v>!!</v>
      </c>
      <c r="Q4" s="115" t="str">
        <f t="shared" si="4"/>
        <v>!!</v>
      </c>
      <c r="R4" s="115" t="str">
        <f t="shared" si="5"/>
        <v>!!</v>
      </c>
      <c r="S4" s="115" t="str">
        <f t="shared" si="6"/>
        <v>!!</v>
      </c>
      <c r="T4" s="114"/>
    </row>
    <row r="5" spans="1:25" ht="12.5" x14ac:dyDescent="0.25">
      <c r="A5" s="153" t="s">
        <v>707</v>
      </c>
      <c r="B5" s="153" t="e">
        <f>#REF!</f>
        <v>#REF!</v>
      </c>
      <c r="C5" s="153" t="s">
        <v>704</v>
      </c>
      <c r="D5" s="153" t="s">
        <v>639</v>
      </c>
      <c r="E5" s="154" t="s">
        <v>736</v>
      </c>
      <c r="F5" s="155" t="e">
        <f>IF(ISNUMBER(U5),U5,VLOOKUP(CONCATENATE($B5,"_",$C5,"_",F$2,"_","1000 NAC","_",$E5),Database!$F$2:$G$65536,2,)/VLOOKUP(CONCATENATE($B5,"_",$C5,"_",F$2,"_",$D5,"_",$E5),Database!$F$2:$G$65536,2,))</f>
        <v>#REF!</v>
      </c>
      <c r="G5" s="155" t="e">
        <f>IF(ISNUMBER(V5),V5,VLOOKUP(CONCATENATE($B5,"_",$C5,"_",G$2,"_","1000 NAC","_",$E5),Database!$F$2:$G$65536,2,)/VLOOKUP(CONCATENATE($B5,"_",$C5,"_",G$2,"_",$D5,"_",$E5),Database!$F$2:$G$65536,2,))</f>
        <v>#REF!</v>
      </c>
      <c r="H5" s="155" t="e">
        <f>IF(ISNUMBER(W5),W5,VLOOKUP(CONCATENATE($B5,"_",$C5,"_",H$2,"_","1000 NAC","_",$E5),Database!$F$2:$G$65536,2,)/VLOOKUP(CONCATENATE($B5,"_",$C5,"_",H$2,"_",$D5,"_",$E5),Database!$F$2:$G$65536,2,))</f>
        <v>#REF!</v>
      </c>
      <c r="I5" s="155" t="e">
        <f>IF(ISNUMBER(X5),X5,VLOOKUP(CONCATENATE($B5,"_",$C5,"_",I$2,"_","1000 NAC","_",$E5),Database!$F$2:$G$65536,2,)/VLOOKUP(CONCATENATE($B5,"_",$C5,"_",I$2,"_",$D5,"_",$E5),Database!$F$2:$G$65536,2,))</f>
        <v>#REF!</v>
      </c>
      <c r="J5" s="155" t="e">
        <f>IF(ISNUMBER(Y5),Y5,VLOOKUP(CONCATENATE($B5,"_",$C5,"_",J$2,"_","1000 NAC","_",$E5),Database!$F$2:$G$65536,2,)/VLOOKUP(CONCATENATE($B5,"_",$C5,"_",J$2,"_",$D5,"_",$E5),Database!$F$2:$G$65536,2,))</f>
        <v>#REF!</v>
      </c>
      <c r="K5" s="156" t="e">
        <f>VLOOKUP(CONCATENATE($B5,"_",$C5,"_",K$2,"_","1000 NAC","_",$E5),SentData!$F$2:$G$65536,2,)/VLOOKUP(CONCATENATE($B5,"_",$C5,"_",K$2,"_",$D5,"_",$E5),SentData!$F$2:$G$65536,2,)</f>
        <v>#REF!</v>
      </c>
      <c r="L5" s="156" t="e">
        <f>VLOOKUP(CONCATENATE($B5,"_",$C5,"_",L$2,"_","1000 NAC","_",$E5),SentData!$F$2:$G$65536,2,)/VLOOKUP(CONCATENATE($B5,"_",$C5,"_",L$2,"_",$D5,"_",$E5),SentData!$F$2:$G$65536,2,)</f>
        <v>#REF!</v>
      </c>
      <c r="M5" s="157"/>
      <c r="N5" s="158" t="str">
        <f t="shared" si="1"/>
        <v>!!</v>
      </c>
      <c r="O5" s="158" t="str">
        <f t="shared" si="2"/>
        <v>!!</v>
      </c>
      <c r="P5" s="158" t="str">
        <f t="shared" si="3"/>
        <v>!!</v>
      </c>
      <c r="Q5" s="158" t="str">
        <f t="shared" si="4"/>
        <v>!!</v>
      </c>
      <c r="R5" s="158" t="str">
        <f t="shared" si="5"/>
        <v>!!</v>
      </c>
      <c r="S5" s="158" t="str">
        <f t="shared" si="6"/>
        <v>!!</v>
      </c>
      <c r="T5" s="157"/>
      <c r="U5" s="161" t="str">
        <f>IF(ISNUMBER(U3),IF(ISNUMBER(U4),U4/U3,F4/U3),IF(ISNUMBER(U4),U4/F3,""))</f>
        <v/>
      </c>
      <c r="V5" s="161" t="str">
        <f>IF(ISNUMBER(V3),IF(ISNUMBER(V4),V4/V3,G4/V3),IF(ISNUMBER(V4),V4/G3,""))</f>
        <v/>
      </c>
      <c r="W5" s="161" t="str">
        <f>IF(ISNUMBER(W3),IF(ISNUMBER(W4),W4/W3,H4/W3),IF(ISNUMBER(W4),W4/H3,""))</f>
        <v/>
      </c>
      <c r="X5" s="161" t="str">
        <f>IF(ISNUMBER(X3),IF(ISNUMBER(X4),X4/X3,I4/X3),IF(ISNUMBER(X4),X4/I3,""))</f>
        <v/>
      </c>
    </row>
    <row r="6" spans="1:25" x14ac:dyDescent="0.2">
      <c r="A6" s="112" t="s">
        <v>703</v>
      </c>
      <c r="B6" s="112" t="e">
        <f>#REF!</f>
        <v>#REF!</v>
      </c>
      <c r="C6" s="112" t="s">
        <v>708</v>
      </c>
      <c r="D6" s="112" t="s">
        <v>639</v>
      </c>
      <c r="E6" s="113" t="s">
        <v>736</v>
      </c>
      <c r="F6" s="120" t="e">
        <f>IF(ISNUMBER(U6),U6,VLOOKUP(CONCATENATE($B6,"_",$C6,"_",F$2,"_",$D6,"_",$E6),Database!$F$2:$G$65536,2,))</f>
        <v>#REF!</v>
      </c>
      <c r="G6" s="120" t="e">
        <f>IF(ISNUMBER(V6),V6,VLOOKUP(CONCATENATE($B6,"_",$C6,"_",G$2,"_",$D6,"_",$E6),Database!$F$2:$G$65536,2,))</f>
        <v>#REF!</v>
      </c>
      <c r="H6" s="120" t="e">
        <f>IF(ISNUMBER(W6),W6,VLOOKUP(CONCATENATE($B6,"_",$C6,"_",H$2,"_",$D6,"_",$E6),Database!$F$2:$G$65536,2,))</f>
        <v>#REF!</v>
      </c>
      <c r="I6" s="120" t="e">
        <f>IF(ISNUMBER(X6),X6,VLOOKUP(CONCATENATE($B6,"_",$C6,"_",I$2,"_",$D6,"_",$E6),Database!$F$2:$G$65536,2,))</f>
        <v>#REF!</v>
      </c>
      <c r="J6" s="120" t="e">
        <f>VLOOKUP(CONCATENATE($B6,"_",$C6,"_",J$2,"_",$D6,"_",$E6),Database!$F$2:$G$65536,2,)</f>
        <v>#REF!</v>
      </c>
      <c r="K6" s="118" t="e">
        <f>VLOOKUP(CONCATENATE($B6,"_",$C6,"_",K$2,"_",$D6,"_",$E6),SentData!$F$2:$G$65536,2,)</f>
        <v>#REF!</v>
      </c>
      <c r="L6" s="118" t="e">
        <f>VLOOKUP(CONCATENATE($B6,"_",$C6,"_",L$2,"_",$D6,"_",$E6),SentData!$F$2:$G$65536,2,)</f>
        <v>#REF!</v>
      </c>
      <c r="M6" s="114"/>
      <c r="N6" s="115" t="str">
        <f t="shared" si="1"/>
        <v>!!</v>
      </c>
      <c r="O6" s="115" t="str">
        <f t="shared" si="2"/>
        <v>!!</v>
      </c>
      <c r="P6" s="115" t="str">
        <f t="shared" si="3"/>
        <v>!!</v>
      </c>
      <c r="Q6" s="115" t="str">
        <f t="shared" si="4"/>
        <v>!!</v>
      </c>
      <c r="R6" s="115" t="str">
        <f t="shared" si="5"/>
        <v>!!</v>
      </c>
      <c r="S6" s="115" t="str">
        <f t="shared" si="6"/>
        <v>!!</v>
      </c>
      <c r="T6" s="114"/>
    </row>
    <row r="7" spans="1:25" x14ac:dyDescent="0.2">
      <c r="A7" s="112" t="s">
        <v>705</v>
      </c>
      <c r="B7" s="112" t="e">
        <f>#REF!</f>
        <v>#REF!</v>
      </c>
      <c r="C7" s="112" t="s">
        <v>708</v>
      </c>
      <c r="D7" s="112" t="s">
        <v>706</v>
      </c>
      <c r="E7" s="113" t="s">
        <v>736</v>
      </c>
      <c r="F7" s="120" t="e">
        <f>IF(ISNUMBER(U7),U7,VLOOKUP(CONCATENATE($B7,"_",$C7,"_",F$2,"_",$D7,"_",$E7),Database!$F$2:$G$65536,2,))</f>
        <v>#REF!</v>
      </c>
      <c r="G7" s="120" t="e">
        <f>IF(ISNUMBER(V7),V7,VLOOKUP(CONCATENATE($B7,"_",$C7,"_",G$2,"_",$D7,"_",$E7),Database!$F$2:$G$65536,2,))</f>
        <v>#REF!</v>
      </c>
      <c r="H7" s="120" t="e">
        <f>IF(ISNUMBER(W7),W7,VLOOKUP(CONCATENATE($B7,"_",$C7,"_",H$2,"_",$D7,"_",$E7),Database!$F$2:$G$65536,2,))</f>
        <v>#REF!</v>
      </c>
      <c r="I7" s="120" t="e">
        <f>IF(ISNUMBER(X7),X7,VLOOKUP(CONCATENATE($B7,"_",$C7,"_",I$2,"_",$D7,"_",$E7),Database!$F$2:$G$65536,2,))</f>
        <v>#REF!</v>
      </c>
      <c r="J7" s="120" t="e">
        <f>IF(ISNUMBER(Y7),Y7,VLOOKUP(CONCATENATE($B7,"_",$C7,"_",J$2,"_",$D7,"_",$E7),Database!$F$2:$G$65536,2,))</f>
        <v>#REF!</v>
      </c>
      <c r="K7" s="118" t="e">
        <f>VLOOKUP(CONCATENATE($B7,"_",$C7,"_",K$2,"_",$D7,"_",$E7),SentData!$F$2:$G$65536,2,)</f>
        <v>#REF!</v>
      </c>
      <c r="L7" s="118" t="e">
        <f>VLOOKUP(CONCATENATE($B7,"_",$C7,"_",L$2,"_",$D7,"_",$E7),SentData!$F$2:$G$65536,2,)</f>
        <v>#REF!</v>
      </c>
      <c r="M7" s="114"/>
      <c r="N7" s="115" t="str">
        <f t="shared" si="1"/>
        <v>!!</v>
      </c>
      <c r="O7" s="115" t="str">
        <f t="shared" si="2"/>
        <v>!!</v>
      </c>
      <c r="P7" s="115" t="str">
        <f t="shared" si="3"/>
        <v>!!</v>
      </c>
      <c r="Q7" s="115" t="str">
        <f t="shared" si="4"/>
        <v>!!</v>
      </c>
      <c r="R7" s="115" t="str">
        <f t="shared" si="5"/>
        <v>!!</v>
      </c>
      <c r="S7" s="115" t="str">
        <f t="shared" si="6"/>
        <v>!!</v>
      </c>
      <c r="T7" s="114"/>
    </row>
    <row r="8" spans="1:25" ht="12.5" x14ac:dyDescent="0.25">
      <c r="A8" s="153" t="s">
        <v>707</v>
      </c>
      <c r="B8" s="153" t="e">
        <f>#REF!</f>
        <v>#REF!</v>
      </c>
      <c r="C8" s="153" t="s">
        <v>708</v>
      </c>
      <c r="D8" s="153" t="s">
        <v>639</v>
      </c>
      <c r="E8" s="154" t="s">
        <v>736</v>
      </c>
      <c r="F8" s="155" t="e">
        <f>IF(ISNUMBER(U8),U8,VLOOKUP(CONCATENATE($B8,"_",$C8,"_",F$2,"_","1000 NAC","_",$E8),Database!$F$2:$G$65536,2,)/VLOOKUP(CONCATENATE($B8,"_",$C8,"_",F$2,"_",$D8,"_",$E8),Database!$F$2:$G$65536,2,))</f>
        <v>#REF!</v>
      </c>
      <c r="G8" s="155" t="e">
        <f>IF(ISNUMBER(V8),V8,VLOOKUP(CONCATENATE($B8,"_",$C8,"_",G$2,"_","1000 NAC","_",$E8),Database!$F$2:$G$65536,2,)/VLOOKUP(CONCATENATE($B8,"_",$C8,"_",G$2,"_",$D8,"_",$E8),Database!$F$2:$G$65536,2,))</f>
        <v>#REF!</v>
      </c>
      <c r="H8" s="155" t="e">
        <f>IF(ISNUMBER(W8),W8,VLOOKUP(CONCATENATE($B8,"_",$C8,"_",H$2,"_","1000 NAC","_",$E8),Database!$F$2:$G$65536,2,)/VLOOKUP(CONCATENATE($B8,"_",$C8,"_",H$2,"_",$D8,"_",$E8),Database!$F$2:$G$65536,2,))</f>
        <v>#REF!</v>
      </c>
      <c r="I8" s="155" t="e">
        <f>IF(ISNUMBER(X8),X8,VLOOKUP(CONCATENATE($B8,"_",$C8,"_",I$2,"_","1000 NAC","_",$E8),Database!$F$2:$G$65536,2,)/VLOOKUP(CONCATENATE($B8,"_",$C8,"_",I$2,"_",$D8,"_",$E8),Database!$F$2:$G$65536,2,))</f>
        <v>#REF!</v>
      </c>
      <c r="J8" s="155" t="e">
        <f>IF(ISNUMBER(Y8),Y8,VLOOKUP(CONCATENATE($B8,"_",$C8,"_",J$2,"_","1000 NAC","_",$E8),Database!$F$2:$G$65536,2,)/VLOOKUP(CONCATENATE($B8,"_",$C8,"_",J$2,"_",$D8,"_",$E8),Database!$F$2:$G$65536,2,))</f>
        <v>#REF!</v>
      </c>
      <c r="K8" s="156" t="e">
        <f>VLOOKUP(CONCATENATE($B8,"_",$C8,"_",K$2,"_","1000 NAC","_",$E8),SentData!$F$2:$G$65536,2,)/VLOOKUP(CONCATENATE($B8,"_",$C8,"_",K$2,"_",$D8,"_",$E8),SentData!$F$2:$G$65536,2,)</f>
        <v>#REF!</v>
      </c>
      <c r="L8" s="156" t="e">
        <f>VLOOKUP(CONCATENATE($B8,"_",$C8,"_",L$2,"_","1000 NAC","_",$E8),SentData!$F$2:$G$65536,2,)/VLOOKUP(CONCATENATE($B8,"_",$C8,"_",L$2,"_",$D8,"_",$E8),SentData!$F$2:$G$65536,2,)</f>
        <v>#REF!</v>
      </c>
      <c r="M8" s="157"/>
      <c r="N8" s="158" t="str">
        <f t="shared" si="1"/>
        <v>!!</v>
      </c>
      <c r="O8" s="158" t="str">
        <f t="shared" si="2"/>
        <v>!!</v>
      </c>
      <c r="P8" s="158" t="str">
        <f t="shared" si="3"/>
        <v>!!</v>
      </c>
      <c r="Q8" s="158" t="str">
        <f t="shared" si="4"/>
        <v>!!</v>
      </c>
      <c r="R8" s="158" t="str">
        <f t="shared" si="5"/>
        <v>!!</v>
      </c>
      <c r="S8" s="158" t="str">
        <f t="shared" si="6"/>
        <v>!!</v>
      </c>
      <c r="T8" s="157"/>
      <c r="U8" s="161" t="str">
        <f>IF(ISNUMBER(U6),IF(ISNUMBER(U7),U7/U6,F7/U6),IF(ISNUMBER(U7),U7/F6,""))</f>
        <v/>
      </c>
      <c r="V8" s="161" t="str">
        <f>IF(ISNUMBER(V6),IF(ISNUMBER(V7),V7/V6,G7/V6),IF(ISNUMBER(V7),V7/G6,""))</f>
        <v/>
      </c>
      <c r="W8" s="161" t="str">
        <f>IF(ISNUMBER(W6),IF(ISNUMBER(W7),W7/W6,H7/W6),IF(ISNUMBER(W7),W7/H6,""))</f>
        <v/>
      </c>
      <c r="X8" s="161" t="str">
        <f>IF(ISNUMBER(X6),IF(ISNUMBER(X7),X7/X6,I7/X6),IF(ISNUMBER(X7),X7/I6,""))</f>
        <v/>
      </c>
    </row>
    <row r="9" spans="1:25" x14ac:dyDescent="0.2">
      <c r="A9" s="112" t="s">
        <v>703</v>
      </c>
      <c r="B9" s="112" t="e">
        <f>#REF!</f>
        <v>#REF!</v>
      </c>
      <c r="C9" s="112" t="s">
        <v>704</v>
      </c>
      <c r="D9" s="112" t="s">
        <v>639</v>
      </c>
      <c r="E9" s="113" t="s">
        <v>737</v>
      </c>
      <c r="F9" s="120" t="e">
        <f>IF(ISNUMBER(U9),U9,VLOOKUP(CONCATENATE($B9,"_",$C9,"_",F$2,"_",$D9,"_",$E9),Database!$F$2:$G$65536,2,))</f>
        <v>#REF!</v>
      </c>
      <c r="G9" s="120" t="e">
        <f>IF(ISNUMBER(V9),V9,VLOOKUP(CONCATENATE($B9,"_",$C9,"_",G$2,"_",$D9,"_",$E9),Database!$F$2:$G$65536,2,))</f>
        <v>#REF!</v>
      </c>
      <c r="H9" s="120" t="e">
        <f>IF(ISNUMBER(W9),W9,VLOOKUP(CONCATENATE($B9,"_",$C9,"_",H$2,"_",$D9,"_",$E9),Database!$F$2:$G$65536,2,))</f>
        <v>#REF!</v>
      </c>
      <c r="I9" s="120" t="e">
        <f>IF(ISNUMBER(X9),X9,VLOOKUP(CONCATENATE($B9,"_",$C9,"_",I$2,"_",$D9,"_",$E9),Database!$F$2:$G$65536,2,))</f>
        <v>#REF!</v>
      </c>
      <c r="J9" s="120" t="e">
        <f>VLOOKUP(CONCATENATE($B9,"_",$C9,"_",J$2,"_",$D9,"_",$E9),Database!$F$2:$G$65536,2,)</f>
        <v>#REF!</v>
      </c>
      <c r="K9" s="118" t="e">
        <f>VLOOKUP(CONCATENATE($B9,"_",$C9,"_",K$2,"_",$D9,"_",$E9),SentData!$F$2:$G$65536,2,)</f>
        <v>#REF!</v>
      </c>
      <c r="L9" s="118" t="e">
        <f>VLOOKUP(CONCATENATE($B9,"_",$C9,"_",L$2,"_",$D9,"_",$E9),SentData!$F$2:$G$65536,2,)</f>
        <v>#REF!</v>
      </c>
      <c r="M9" s="114"/>
      <c r="N9" s="115" t="str">
        <f t="shared" si="1"/>
        <v>!!</v>
      </c>
      <c r="O9" s="115" t="str">
        <f t="shared" si="2"/>
        <v>!!</v>
      </c>
      <c r="P9" s="115" t="str">
        <f t="shared" si="3"/>
        <v>!!</v>
      </c>
      <c r="Q9" s="115" t="str">
        <f t="shared" si="4"/>
        <v>!!</v>
      </c>
      <c r="R9" s="115" t="str">
        <f t="shared" si="5"/>
        <v>!!</v>
      </c>
      <c r="S9" s="115" t="str">
        <f t="shared" si="6"/>
        <v>!!</v>
      </c>
      <c r="T9" s="114"/>
    </row>
    <row r="10" spans="1:25" x14ac:dyDescent="0.2">
      <c r="A10" s="112" t="s">
        <v>705</v>
      </c>
      <c r="B10" s="112" t="e">
        <f>#REF!</f>
        <v>#REF!</v>
      </c>
      <c r="C10" s="112" t="s">
        <v>704</v>
      </c>
      <c r="D10" s="112" t="s">
        <v>706</v>
      </c>
      <c r="E10" s="113" t="s">
        <v>737</v>
      </c>
      <c r="F10" s="120" t="e">
        <f>IF(ISNUMBER(U10),U10,VLOOKUP(CONCATENATE($B10,"_",$C10,"_",F$2,"_",$D10,"_",$E10),Database!$F$2:$G$65536,2,))</f>
        <v>#REF!</v>
      </c>
      <c r="G10" s="120" t="e">
        <f>IF(ISNUMBER(V10),V10,VLOOKUP(CONCATENATE($B10,"_",$C10,"_",G$2,"_",$D10,"_",$E10),Database!$F$2:$G$65536,2,))</f>
        <v>#REF!</v>
      </c>
      <c r="H10" s="120" t="e">
        <f>IF(ISNUMBER(W10),W10,VLOOKUP(CONCATENATE($B10,"_",$C10,"_",H$2,"_",$D10,"_",$E10),Database!$F$2:$G$65536,2,))</f>
        <v>#REF!</v>
      </c>
      <c r="I10" s="120" t="e">
        <f>IF(ISNUMBER(X10),X10,VLOOKUP(CONCATENATE($B10,"_",$C10,"_",I$2,"_",$D10,"_",$E10),Database!$F$2:$G$65536,2,))</f>
        <v>#REF!</v>
      </c>
      <c r="J10" s="120" t="e">
        <f>IF(ISNUMBER(Y10),Y10,VLOOKUP(CONCATENATE($B10,"_",$C10,"_",J$2,"_",$D10,"_",$E10),Database!$F$2:$G$65536,2,))</f>
        <v>#REF!</v>
      </c>
      <c r="K10" s="118" t="e">
        <f>VLOOKUP(CONCATENATE($B10,"_",$C10,"_",K$2,"_",$D10,"_",$E10),SentData!$F$2:$G$65536,2,)</f>
        <v>#REF!</v>
      </c>
      <c r="L10" s="118" t="e">
        <f>VLOOKUP(CONCATENATE($B10,"_",$C10,"_",L$2,"_",$D10,"_",$E10),SentData!$F$2:$G$65536,2,)</f>
        <v>#REF!</v>
      </c>
      <c r="M10" s="114"/>
      <c r="N10" s="115" t="str">
        <f t="shared" si="1"/>
        <v>!!</v>
      </c>
      <c r="O10" s="115" t="str">
        <f t="shared" si="2"/>
        <v>!!</v>
      </c>
      <c r="P10" s="115" t="str">
        <f t="shared" si="3"/>
        <v>!!</v>
      </c>
      <c r="Q10" s="115" t="str">
        <f t="shared" si="4"/>
        <v>!!</v>
      </c>
      <c r="R10" s="115" t="str">
        <f t="shared" si="5"/>
        <v>!!</v>
      </c>
      <c r="S10" s="115" t="str">
        <f t="shared" si="6"/>
        <v>!!</v>
      </c>
      <c r="T10" s="114"/>
    </row>
    <row r="11" spans="1:25" ht="12.5" x14ac:dyDescent="0.25">
      <c r="A11" s="153" t="s">
        <v>707</v>
      </c>
      <c r="B11" s="153" t="e">
        <f>#REF!</f>
        <v>#REF!</v>
      </c>
      <c r="C11" s="153" t="s">
        <v>704</v>
      </c>
      <c r="D11" s="153" t="s">
        <v>639</v>
      </c>
      <c r="E11" s="154" t="s">
        <v>737</v>
      </c>
      <c r="F11" s="155" t="e">
        <f>IF(ISNUMBER(U11),U11,VLOOKUP(CONCATENATE($B11,"_",$C11,"_",F$2,"_","1000 NAC","_",$E11),Database!$F$2:$G$65536,2,)/VLOOKUP(CONCATENATE($B11,"_",$C11,"_",F$2,"_",$D11,"_",$E11),Database!$F$2:$G$65536,2,))</f>
        <v>#REF!</v>
      </c>
      <c r="G11" s="155" t="e">
        <f>IF(ISNUMBER(V11),V11,VLOOKUP(CONCATENATE($B11,"_",$C11,"_",G$2,"_","1000 NAC","_",$E11),Database!$F$2:$G$65536,2,)/VLOOKUP(CONCATENATE($B11,"_",$C11,"_",G$2,"_",$D11,"_",$E11),Database!$F$2:$G$65536,2,))</f>
        <v>#REF!</v>
      </c>
      <c r="H11" s="155" t="e">
        <f>IF(ISNUMBER(W11),W11,VLOOKUP(CONCATENATE($B11,"_",$C11,"_",H$2,"_","1000 NAC","_",$E11),Database!$F$2:$G$65536,2,)/VLOOKUP(CONCATENATE($B11,"_",$C11,"_",H$2,"_",$D11,"_",$E11),Database!$F$2:$G$65536,2,))</f>
        <v>#REF!</v>
      </c>
      <c r="I11" s="155" t="e">
        <f>IF(ISNUMBER(X11),X11,VLOOKUP(CONCATENATE($B11,"_",$C11,"_",I$2,"_","1000 NAC","_",$E11),Database!$F$2:$G$65536,2,)/VLOOKUP(CONCATENATE($B11,"_",$C11,"_",I$2,"_",$D11,"_",$E11),Database!$F$2:$G$65536,2,))</f>
        <v>#REF!</v>
      </c>
      <c r="J11" s="155" t="e">
        <f>IF(ISNUMBER(Y11),Y11,VLOOKUP(CONCATENATE($B11,"_",$C11,"_",J$2,"_","1000 NAC","_",$E11),Database!$F$2:$G$65536,2,)/VLOOKUP(CONCATENATE($B11,"_",$C11,"_",J$2,"_",$D11,"_",$E11),Database!$F$2:$G$65536,2,))</f>
        <v>#REF!</v>
      </c>
      <c r="K11" s="156" t="e">
        <f>VLOOKUP(CONCATENATE($B11,"_",$C11,"_",K$2,"_","1000 NAC","_",$E11),SentData!$F$2:$G$65536,2,)/VLOOKUP(CONCATENATE($B11,"_",$C11,"_",K$2,"_",$D11,"_",$E11),SentData!$F$2:$G$65536,2,)</f>
        <v>#REF!</v>
      </c>
      <c r="L11" s="156" t="e">
        <f>VLOOKUP(CONCATENATE($B11,"_",$C11,"_",L$2,"_","1000 NAC","_",$E11),SentData!$F$2:$G$65536,2,)/VLOOKUP(CONCATENATE($B11,"_",$C11,"_",L$2,"_",$D11,"_",$E11),SentData!$F$2:$G$65536,2,)</f>
        <v>#REF!</v>
      </c>
      <c r="M11" s="157"/>
      <c r="N11" s="158" t="str">
        <f t="shared" si="1"/>
        <v>!!</v>
      </c>
      <c r="O11" s="158" t="str">
        <f t="shared" si="2"/>
        <v>!!</v>
      </c>
      <c r="P11" s="158" t="str">
        <f t="shared" si="3"/>
        <v>!!</v>
      </c>
      <c r="Q11" s="158" t="str">
        <f t="shared" si="4"/>
        <v>!!</v>
      </c>
      <c r="R11" s="158" t="str">
        <f t="shared" si="5"/>
        <v>!!</v>
      </c>
      <c r="S11" s="158" t="str">
        <f t="shared" si="6"/>
        <v>!!</v>
      </c>
      <c r="T11" s="157"/>
      <c r="U11" s="161" t="str">
        <f>IF(ISNUMBER(U9),IF(ISNUMBER(U10),U10/U9,F10/U9),IF(ISNUMBER(U10),U10/F9,""))</f>
        <v/>
      </c>
      <c r="V11" s="161" t="str">
        <f>IF(ISNUMBER(V9),IF(ISNUMBER(V10),V10/V9,G10/V9),IF(ISNUMBER(V10),V10/G9,""))</f>
        <v/>
      </c>
      <c r="W11" s="161" t="str">
        <f>IF(ISNUMBER(W9),IF(ISNUMBER(W10),W10/W9,H10/W9),IF(ISNUMBER(W10),W10/H9,""))</f>
        <v/>
      </c>
      <c r="X11" s="161" t="str">
        <f>IF(ISNUMBER(X9),IF(ISNUMBER(X10),X10/X9,I10/X9),IF(ISNUMBER(X10),X10/I9,""))</f>
        <v/>
      </c>
    </row>
    <row r="12" spans="1:25" x14ac:dyDescent="0.2">
      <c r="A12" s="112" t="s">
        <v>703</v>
      </c>
      <c r="B12" s="112" t="e">
        <f>#REF!</f>
        <v>#REF!</v>
      </c>
      <c r="C12" s="112" t="s">
        <v>708</v>
      </c>
      <c r="D12" s="112" t="s">
        <v>639</v>
      </c>
      <c r="E12" s="113" t="s">
        <v>737</v>
      </c>
      <c r="F12" s="120" t="e">
        <f>IF(ISNUMBER(U12),U12,VLOOKUP(CONCATENATE($B12,"_",$C12,"_",F$2,"_",$D12,"_",$E12),Database!$F$2:$G$65536,2,))</f>
        <v>#REF!</v>
      </c>
      <c r="G12" s="120" t="e">
        <f>IF(ISNUMBER(V12),V12,VLOOKUP(CONCATENATE($B12,"_",$C12,"_",G$2,"_",$D12,"_",$E12),Database!$F$2:$G$65536,2,))</f>
        <v>#REF!</v>
      </c>
      <c r="H12" s="120" t="e">
        <f>IF(ISNUMBER(W12),W12,VLOOKUP(CONCATENATE($B12,"_",$C12,"_",H$2,"_",$D12,"_",$E12),Database!$F$2:$G$65536,2,))</f>
        <v>#REF!</v>
      </c>
      <c r="I12" s="120" t="e">
        <f>IF(ISNUMBER(X12),X12,VLOOKUP(CONCATENATE($B12,"_",$C12,"_",I$2,"_",$D12,"_",$E12),Database!$F$2:$G$65536,2,))</f>
        <v>#REF!</v>
      </c>
      <c r="J12" s="120" t="e">
        <f>VLOOKUP(CONCATENATE($B12,"_",$C12,"_",J$2,"_",$D12,"_",$E12),Database!$F$2:$G$65536,2,)</f>
        <v>#REF!</v>
      </c>
      <c r="K12" s="118" t="e">
        <f>VLOOKUP(CONCATENATE($B12,"_",$C12,"_",K$2,"_",$D12,"_",$E12),SentData!$F$2:$G$65536,2,)</f>
        <v>#REF!</v>
      </c>
      <c r="L12" s="118" t="e">
        <f>VLOOKUP(CONCATENATE($B12,"_",$C12,"_",L$2,"_",$D12,"_",$E12),SentData!$F$2:$G$65536,2,)</f>
        <v>#REF!</v>
      </c>
      <c r="M12" s="114"/>
      <c r="N12" s="115" t="str">
        <f t="shared" si="1"/>
        <v>!!</v>
      </c>
      <c r="O12" s="115" t="str">
        <f t="shared" si="2"/>
        <v>!!</v>
      </c>
      <c r="P12" s="115" t="str">
        <f t="shared" si="3"/>
        <v>!!</v>
      </c>
      <c r="Q12" s="115" t="str">
        <f t="shared" si="4"/>
        <v>!!</v>
      </c>
      <c r="R12" s="115" t="str">
        <f t="shared" si="5"/>
        <v>!!</v>
      </c>
      <c r="S12" s="115" t="str">
        <f t="shared" si="6"/>
        <v>!!</v>
      </c>
      <c r="T12" s="114"/>
    </row>
    <row r="13" spans="1:25" x14ac:dyDescent="0.2">
      <c r="A13" s="112" t="s">
        <v>705</v>
      </c>
      <c r="B13" s="112" t="e">
        <f>#REF!</f>
        <v>#REF!</v>
      </c>
      <c r="C13" s="112" t="s">
        <v>708</v>
      </c>
      <c r="D13" s="112" t="s">
        <v>706</v>
      </c>
      <c r="E13" s="113" t="s">
        <v>737</v>
      </c>
      <c r="F13" s="120" t="e">
        <f>IF(ISNUMBER(U13),U13,VLOOKUP(CONCATENATE($B13,"_",$C13,"_",F$2,"_",$D13,"_",$E13),Database!$F$2:$G$65536,2,))</f>
        <v>#REF!</v>
      </c>
      <c r="G13" s="120" t="e">
        <f>IF(ISNUMBER(V13),V13,VLOOKUP(CONCATENATE($B13,"_",$C13,"_",G$2,"_",$D13,"_",$E13),Database!$F$2:$G$65536,2,))</f>
        <v>#REF!</v>
      </c>
      <c r="H13" s="120" t="e">
        <f>IF(ISNUMBER(W13),W13,VLOOKUP(CONCATENATE($B13,"_",$C13,"_",H$2,"_",$D13,"_",$E13),Database!$F$2:$G$65536,2,))</f>
        <v>#REF!</v>
      </c>
      <c r="I13" s="120" t="e">
        <f>IF(ISNUMBER(X13),X13,VLOOKUP(CONCATENATE($B13,"_",$C13,"_",I$2,"_",$D13,"_",$E13),Database!$F$2:$G$65536,2,))</f>
        <v>#REF!</v>
      </c>
      <c r="J13" s="120" t="e">
        <f>IF(ISNUMBER(Y13),Y13,VLOOKUP(CONCATENATE($B13,"_",$C13,"_",J$2,"_",$D13,"_",$E13),Database!$F$2:$G$65536,2,))</f>
        <v>#REF!</v>
      </c>
      <c r="K13" s="118" t="e">
        <f>VLOOKUP(CONCATENATE($B13,"_",$C13,"_",K$2,"_",$D13,"_",$E13),SentData!$F$2:$G$65536,2,)</f>
        <v>#REF!</v>
      </c>
      <c r="L13" s="118" t="e">
        <f>VLOOKUP(CONCATENATE($B13,"_",$C13,"_",L$2,"_",$D13,"_",$E13),SentData!$F$2:$G$65536,2,)</f>
        <v>#REF!</v>
      </c>
      <c r="M13" s="114"/>
      <c r="N13" s="115" t="str">
        <f t="shared" si="1"/>
        <v>!!</v>
      </c>
      <c r="O13" s="115" t="str">
        <f t="shared" si="2"/>
        <v>!!</v>
      </c>
      <c r="P13" s="115" t="str">
        <f t="shared" si="3"/>
        <v>!!</v>
      </c>
      <c r="Q13" s="115" t="str">
        <f t="shared" si="4"/>
        <v>!!</v>
      </c>
      <c r="R13" s="115" t="str">
        <f t="shared" si="5"/>
        <v>!!</v>
      </c>
      <c r="S13" s="115" t="str">
        <f t="shared" si="6"/>
        <v>!!</v>
      </c>
      <c r="T13" s="114"/>
    </row>
    <row r="14" spans="1:25" ht="12.5" x14ac:dyDescent="0.25">
      <c r="A14" s="153" t="s">
        <v>707</v>
      </c>
      <c r="B14" s="153" t="e">
        <f>#REF!</f>
        <v>#REF!</v>
      </c>
      <c r="C14" s="153" t="s">
        <v>708</v>
      </c>
      <c r="D14" s="153" t="s">
        <v>639</v>
      </c>
      <c r="E14" s="154" t="s">
        <v>737</v>
      </c>
      <c r="F14" s="155" t="e">
        <f>IF(ISNUMBER(U14),U14,VLOOKUP(CONCATENATE($B14,"_",$C14,"_",F$2,"_","1000 NAC","_",$E14),Database!$F$2:$G$65536,2,)/VLOOKUP(CONCATENATE($B14,"_",$C14,"_",F$2,"_",$D14,"_",$E14),Database!$F$2:$G$65536,2,))</f>
        <v>#REF!</v>
      </c>
      <c r="G14" s="155" t="e">
        <f>IF(ISNUMBER(V14),V14,VLOOKUP(CONCATENATE($B14,"_",$C14,"_",G$2,"_","1000 NAC","_",$E14),Database!$F$2:$G$65536,2,)/VLOOKUP(CONCATENATE($B14,"_",$C14,"_",G$2,"_",$D14,"_",$E14),Database!$F$2:$G$65536,2,))</f>
        <v>#REF!</v>
      </c>
      <c r="H14" s="155" t="e">
        <f>IF(ISNUMBER(W14),W14,VLOOKUP(CONCATENATE($B14,"_",$C14,"_",H$2,"_","1000 NAC","_",$E14),Database!$F$2:$G$65536,2,)/VLOOKUP(CONCATENATE($B14,"_",$C14,"_",H$2,"_",$D14,"_",$E14),Database!$F$2:$G$65536,2,))</f>
        <v>#REF!</v>
      </c>
      <c r="I14" s="155" t="e">
        <f>IF(ISNUMBER(X14),X14,VLOOKUP(CONCATENATE($B14,"_",$C14,"_",I$2,"_","1000 NAC","_",$E14),Database!$F$2:$G$65536,2,)/VLOOKUP(CONCATENATE($B14,"_",$C14,"_",I$2,"_",$D14,"_",$E14),Database!$F$2:$G$65536,2,))</f>
        <v>#REF!</v>
      </c>
      <c r="J14" s="155" t="e">
        <f>IF(ISNUMBER(Y14),Y14,VLOOKUP(CONCATENATE($B14,"_",$C14,"_",J$2,"_","1000 NAC","_",$E14),Database!$F$2:$G$65536,2,)/VLOOKUP(CONCATENATE($B14,"_",$C14,"_",J$2,"_",$D14,"_",$E14),Database!$F$2:$G$65536,2,))</f>
        <v>#REF!</v>
      </c>
      <c r="K14" s="156" t="e">
        <f>VLOOKUP(CONCATENATE($B14,"_",$C14,"_",K$2,"_","1000 NAC","_",$E14),SentData!$F$2:$G$65536,2,)/VLOOKUP(CONCATENATE($B14,"_",$C14,"_",K$2,"_",$D14,"_",$E14),SentData!$F$2:$G$65536,2,)</f>
        <v>#REF!</v>
      </c>
      <c r="L14" s="156" t="e">
        <f>VLOOKUP(CONCATENATE($B14,"_",$C14,"_",L$2,"_","1000 NAC","_",$E14),SentData!$F$2:$G$65536,2,)/VLOOKUP(CONCATENATE($B14,"_",$C14,"_",L$2,"_",$D14,"_",$E14),SentData!$F$2:$G$65536,2,)</f>
        <v>#REF!</v>
      </c>
      <c r="M14" s="157"/>
      <c r="N14" s="158" t="str">
        <f t="shared" si="1"/>
        <v>!!</v>
      </c>
      <c r="O14" s="158" t="str">
        <f t="shared" si="2"/>
        <v>!!</v>
      </c>
      <c r="P14" s="158" t="str">
        <f t="shared" si="3"/>
        <v>!!</v>
      </c>
      <c r="Q14" s="158" t="str">
        <f t="shared" si="4"/>
        <v>!!</v>
      </c>
      <c r="R14" s="158" t="str">
        <f t="shared" si="5"/>
        <v>!!</v>
      </c>
      <c r="S14" s="158" t="str">
        <f t="shared" si="6"/>
        <v>!!</v>
      </c>
      <c r="T14" s="157"/>
      <c r="U14" s="161" t="str">
        <f>IF(ISNUMBER(U12),IF(ISNUMBER(U13),U13/U12,F13/U12),IF(ISNUMBER(U13),U13/F12,""))</f>
        <v/>
      </c>
      <c r="V14" s="161" t="str">
        <f>IF(ISNUMBER(V12),IF(ISNUMBER(V13),V13/V12,G13/V12),IF(ISNUMBER(V13),V13/G12,""))</f>
        <v/>
      </c>
      <c r="W14" s="161" t="str">
        <f>IF(ISNUMBER(W12),IF(ISNUMBER(W13),W13/W12,H13/W12),IF(ISNUMBER(W13),W13/H12,""))</f>
        <v/>
      </c>
      <c r="X14" s="161" t="str">
        <f>IF(ISNUMBER(X12),IF(ISNUMBER(X13),X13/X12,I13/X12),IF(ISNUMBER(X13),X13/I12,""))</f>
        <v/>
      </c>
    </row>
    <row r="15" spans="1:25" x14ac:dyDescent="0.2">
      <c r="A15" s="112" t="s">
        <v>703</v>
      </c>
      <c r="B15" s="112" t="e">
        <f>#REF!</f>
        <v>#REF!</v>
      </c>
      <c r="C15" s="112" t="s">
        <v>704</v>
      </c>
      <c r="D15" s="112" t="s">
        <v>639</v>
      </c>
      <c r="E15" s="113" t="s">
        <v>738</v>
      </c>
      <c r="F15" s="120" t="e">
        <f>IF(ISNUMBER(U15),U15,VLOOKUP(CONCATENATE($B15,"_",$C15,"_",F$2,"_",$D15,"_",$E15),Database!$F$2:$G$65536,2,))</f>
        <v>#REF!</v>
      </c>
      <c r="G15" s="120" t="e">
        <f>IF(ISNUMBER(V15),V15,VLOOKUP(CONCATENATE($B15,"_",$C15,"_",G$2,"_",$D15,"_",$E15),Database!$F$2:$G$65536,2,))</f>
        <v>#REF!</v>
      </c>
      <c r="H15" s="120" t="e">
        <f>IF(ISNUMBER(W15),W15,VLOOKUP(CONCATENATE($B15,"_",$C15,"_",H$2,"_",$D15,"_",$E15),Database!$F$2:$G$65536,2,))</f>
        <v>#REF!</v>
      </c>
      <c r="I15" s="120" t="e">
        <f>IF(ISNUMBER(X15),X15,VLOOKUP(CONCATENATE($B15,"_",$C15,"_",I$2,"_",$D15,"_",$E15),Database!$F$2:$G$65536,2,))</f>
        <v>#REF!</v>
      </c>
      <c r="J15" s="120" t="e">
        <f>VLOOKUP(CONCATENATE($B15,"_",$C15,"_",J$2,"_",$D15,"_",$E15),Database!$F$2:$G$65536,2,)</f>
        <v>#REF!</v>
      </c>
      <c r="K15" s="118" t="e">
        <f>VLOOKUP(CONCATENATE($B15,"_",$C15,"_",K$2,"_",$D15,"_",$E15),SentData!$F$2:$G$65536,2,)</f>
        <v>#REF!</v>
      </c>
      <c r="L15" s="118" t="e">
        <f>VLOOKUP(CONCATENATE($B15,"_",$C15,"_",L$2,"_",$D15,"_",$E15),SentData!$F$2:$G$65536,2,)</f>
        <v>#REF!</v>
      </c>
      <c r="M15" s="114"/>
      <c r="N15" s="115" t="str">
        <f t="shared" si="1"/>
        <v>!!</v>
      </c>
      <c r="O15" s="115" t="str">
        <f t="shared" si="2"/>
        <v>!!</v>
      </c>
      <c r="P15" s="115" t="str">
        <f t="shared" si="3"/>
        <v>!!</v>
      </c>
      <c r="Q15" s="115" t="str">
        <f t="shared" si="4"/>
        <v>!!</v>
      </c>
      <c r="R15" s="115" t="str">
        <f t="shared" si="5"/>
        <v>!!</v>
      </c>
      <c r="S15" s="115" t="str">
        <f t="shared" si="6"/>
        <v>!!</v>
      </c>
      <c r="T15" s="114"/>
    </row>
    <row r="16" spans="1:25" x14ac:dyDescent="0.2">
      <c r="A16" s="112" t="s">
        <v>705</v>
      </c>
      <c r="B16" s="112" t="e">
        <f>#REF!</f>
        <v>#REF!</v>
      </c>
      <c r="C16" s="112" t="s">
        <v>704</v>
      </c>
      <c r="D16" s="112" t="s">
        <v>706</v>
      </c>
      <c r="E16" s="113" t="s">
        <v>738</v>
      </c>
      <c r="F16" s="120" t="e">
        <f>IF(ISNUMBER(U16),U16,VLOOKUP(CONCATENATE($B16,"_",$C16,"_",F$2,"_",$D16,"_",$E16),Database!$F$2:$G$65536,2,))</f>
        <v>#REF!</v>
      </c>
      <c r="G16" s="120" t="e">
        <f>IF(ISNUMBER(V16),V16,VLOOKUP(CONCATENATE($B16,"_",$C16,"_",G$2,"_",$D16,"_",$E16),Database!$F$2:$G$65536,2,))</f>
        <v>#REF!</v>
      </c>
      <c r="H16" s="120" t="e">
        <f>IF(ISNUMBER(W16),W16,VLOOKUP(CONCATENATE($B16,"_",$C16,"_",H$2,"_",$D16,"_",$E16),Database!$F$2:$G$65536,2,))</f>
        <v>#REF!</v>
      </c>
      <c r="I16" s="120" t="e">
        <f>IF(ISNUMBER(X16),X16,VLOOKUP(CONCATENATE($B16,"_",$C16,"_",I$2,"_",$D16,"_",$E16),Database!$F$2:$G$65536,2,))</f>
        <v>#REF!</v>
      </c>
      <c r="J16" s="120" t="e">
        <f>IF(ISNUMBER(Y16),Y16,VLOOKUP(CONCATENATE($B16,"_",$C16,"_",J$2,"_",$D16,"_",$E16),Database!$F$2:$G$65536,2,))</f>
        <v>#REF!</v>
      </c>
      <c r="K16" s="118" t="e">
        <f>VLOOKUP(CONCATENATE($B16,"_",$C16,"_",K$2,"_",$D16,"_",$E16),SentData!$F$2:$G$65536,2,)</f>
        <v>#REF!</v>
      </c>
      <c r="L16" s="118" t="e">
        <f>VLOOKUP(CONCATENATE($B16,"_",$C16,"_",L$2,"_",$D16,"_",$E16),SentData!$F$2:$G$65536,2,)</f>
        <v>#REF!</v>
      </c>
      <c r="M16" s="114"/>
      <c r="N16" s="115" t="str">
        <f t="shared" si="1"/>
        <v>!!</v>
      </c>
      <c r="O16" s="115" t="str">
        <f t="shared" si="2"/>
        <v>!!</v>
      </c>
      <c r="P16" s="115" t="str">
        <f t="shared" si="3"/>
        <v>!!</v>
      </c>
      <c r="Q16" s="115" t="str">
        <f t="shared" si="4"/>
        <v>!!</v>
      </c>
      <c r="R16" s="115" t="str">
        <f t="shared" si="5"/>
        <v>!!</v>
      </c>
      <c r="S16" s="115" t="str">
        <f t="shared" si="6"/>
        <v>!!</v>
      </c>
      <c r="T16" s="114"/>
    </row>
    <row r="17" spans="1:24" ht="12.5" x14ac:dyDescent="0.25">
      <c r="A17" s="153" t="s">
        <v>707</v>
      </c>
      <c r="B17" s="153" t="e">
        <f>#REF!</f>
        <v>#REF!</v>
      </c>
      <c r="C17" s="153" t="s">
        <v>704</v>
      </c>
      <c r="D17" s="153" t="s">
        <v>639</v>
      </c>
      <c r="E17" s="154" t="s">
        <v>738</v>
      </c>
      <c r="F17" s="155" t="e">
        <f>IF(ISNUMBER(U17),U17,VLOOKUP(CONCATENATE($B17,"_",$C17,"_",F$2,"_","1000 NAC","_",$E17),Database!$F$2:$G$65536,2,)/VLOOKUP(CONCATENATE($B17,"_",$C17,"_",F$2,"_",$D17,"_",$E17),Database!$F$2:$G$65536,2,))</f>
        <v>#REF!</v>
      </c>
      <c r="G17" s="155" t="e">
        <f>IF(ISNUMBER(V17),V17,VLOOKUP(CONCATENATE($B17,"_",$C17,"_",G$2,"_","1000 NAC","_",$E17),Database!$F$2:$G$65536,2,)/VLOOKUP(CONCATENATE($B17,"_",$C17,"_",G$2,"_",$D17,"_",$E17),Database!$F$2:$G$65536,2,))</f>
        <v>#REF!</v>
      </c>
      <c r="H17" s="155" t="e">
        <f>IF(ISNUMBER(W17),W17,VLOOKUP(CONCATENATE($B17,"_",$C17,"_",H$2,"_","1000 NAC","_",$E17),Database!$F$2:$G$65536,2,)/VLOOKUP(CONCATENATE($B17,"_",$C17,"_",H$2,"_",$D17,"_",$E17),Database!$F$2:$G$65536,2,))</f>
        <v>#REF!</v>
      </c>
      <c r="I17" s="155" t="e">
        <f>IF(ISNUMBER(X17),X17,VLOOKUP(CONCATENATE($B17,"_",$C17,"_",I$2,"_","1000 NAC","_",$E17),Database!$F$2:$G$65536,2,)/VLOOKUP(CONCATENATE($B17,"_",$C17,"_",I$2,"_",$D17,"_",$E17),Database!$F$2:$G$65536,2,))</f>
        <v>#REF!</v>
      </c>
      <c r="J17" s="155" t="e">
        <f>IF(ISNUMBER(Y17),Y17,VLOOKUP(CONCATENATE($B17,"_",$C17,"_",J$2,"_","1000 NAC","_",$E17),Database!$F$2:$G$65536,2,)/VLOOKUP(CONCATENATE($B17,"_",$C17,"_",J$2,"_",$D17,"_",$E17),Database!$F$2:$G$65536,2,))</f>
        <v>#REF!</v>
      </c>
      <c r="K17" s="156" t="e">
        <f>VLOOKUP(CONCATENATE($B17,"_",$C17,"_",K$2,"_","1000 NAC","_",$E17),SentData!$F$2:$G$65536,2,)/VLOOKUP(CONCATENATE($B17,"_",$C17,"_",K$2,"_",$D17,"_",$E17),SentData!$F$2:$G$65536,2,)</f>
        <v>#REF!</v>
      </c>
      <c r="L17" s="156" t="e">
        <f>VLOOKUP(CONCATENATE($B17,"_",$C17,"_",L$2,"_","1000 NAC","_",$E17),SentData!$F$2:$G$65536,2,)/VLOOKUP(CONCATENATE($B17,"_",$C17,"_",L$2,"_",$D17,"_",$E17),SentData!$F$2:$G$65536,2,)</f>
        <v>#REF!</v>
      </c>
      <c r="M17" s="157"/>
      <c r="N17" s="158" t="str">
        <f t="shared" si="1"/>
        <v>!!</v>
      </c>
      <c r="O17" s="158" t="str">
        <f t="shared" si="2"/>
        <v>!!</v>
      </c>
      <c r="P17" s="158" t="str">
        <f t="shared" si="3"/>
        <v>!!</v>
      </c>
      <c r="Q17" s="158" t="str">
        <f t="shared" si="4"/>
        <v>!!</v>
      </c>
      <c r="R17" s="158" t="str">
        <f t="shared" si="5"/>
        <v>!!</v>
      </c>
      <c r="S17" s="158" t="str">
        <f t="shared" si="6"/>
        <v>!!</v>
      </c>
      <c r="T17" s="157"/>
      <c r="U17" s="161" t="str">
        <f>IF(ISNUMBER(U15),IF(ISNUMBER(U16),U16/U15,F16/U15),IF(ISNUMBER(U16),U16/F15,""))</f>
        <v/>
      </c>
      <c r="V17" s="161" t="str">
        <f>IF(ISNUMBER(V15),IF(ISNUMBER(V16),V16/V15,G16/V15),IF(ISNUMBER(V16),V16/G15,""))</f>
        <v/>
      </c>
      <c r="W17" s="161" t="str">
        <f>IF(ISNUMBER(W15),IF(ISNUMBER(W16),W16/W15,H16/W15),IF(ISNUMBER(W16),W16/H15,""))</f>
        <v/>
      </c>
      <c r="X17" s="161" t="str">
        <f>IF(ISNUMBER(X15),IF(ISNUMBER(X16),X16/X15,I16/X15),IF(ISNUMBER(X16),X16/I15,""))</f>
        <v/>
      </c>
    </row>
    <row r="18" spans="1:24" x14ac:dyDescent="0.2">
      <c r="A18" s="112" t="s">
        <v>703</v>
      </c>
      <c r="B18" s="112" t="e">
        <f>#REF!</f>
        <v>#REF!</v>
      </c>
      <c r="C18" s="112" t="s">
        <v>708</v>
      </c>
      <c r="D18" s="112" t="s">
        <v>639</v>
      </c>
      <c r="E18" s="113" t="s">
        <v>738</v>
      </c>
      <c r="F18" s="120" t="e">
        <f>IF(ISNUMBER(U18),U18,VLOOKUP(CONCATENATE($B18,"_",$C18,"_",F$2,"_",$D18,"_",$E18),Database!$F$2:$G$65536,2,))</f>
        <v>#REF!</v>
      </c>
      <c r="G18" s="120" t="e">
        <f>IF(ISNUMBER(V18),V18,VLOOKUP(CONCATENATE($B18,"_",$C18,"_",G$2,"_",$D18,"_",$E18),Database!$F$2:$G$65536,2,))</f>
        <v>#REF!</v>
      </c>
      <c r="H18" s="120" t="e">
        <f>IF(ISNUMBER(W18),W18,VLOOKUP(CONCATENATE($B18,"_",$C18,"_",H$2,"_",$D18,"_",$E18),Database!$F$2:$G$65536,2,))</f>
        <v>#REF!</v>
      </c>
      <c r="I18" s="120" t="e">
        <f>IF(ISNUMBER(X18),X18,VLOOKUP(CONCATENATE($B18,"_",$C18,"_",I$2,"_",$D18,"_",$E18),Database!$F$2:$G$65536,2,))</f>
        <v>#REF!</v>
      </c>
      <c r="J18" s="120" t="e">
        <f>VLOOKUP(CONCATENATE($B18,"_",$C18,"_",J$2,"_",$D18,"_",$E18),Database!$F$2:$G$65536,2,)</f>
        <v>#REF!</v>
      </c>
      <c r="K18" s="118" t="e">
        <f>VLOOKUP(CONCATENATE($B18,"_",$C18,"_",K$2,"_",$D18,"_",$E18),SentData!$F$2:$G$65536,2,)</f>
        <v>#REF!</v>
      </c>
      <c r="L18" s="118" t="e">
        <f>VLOOKUP(CONCATENATE($B18,"_",$C18,"_",L$2,"_",$D18,"_",$E18),SentData!$F$2:$G$65536,2,)</f>
        <v>#REF!</v>
      </c>
      <c r="M18" s="114"/>
      <c r="N18" s="115" t="str">
        <f t="shared" si="1"/>
        <v>!!</v>
      </c>
      <c r="O18" s="115" t="str">
        <f t="shared" si="2"/>
        <v>!!</v>
      </c>
      <c r="P18" s="115" t="str">
        <f t="shared" si="3"/>
        <v>!!</v>
      </c>
      <c r="Q18" s="115" t="str">
        <f t="shared" si="4"/>
        <v>!!</v>
      </c>
      <c r="R18" s="115" t="str">
        <f t="shared" si="5"/>
        <v>!!</v>
      </c>
      <c r="S18" s="115" t="str">
        <f t="shared" si="6"/>
        <v>!!</v>
      </c>
      <c r="T18" s="114"/>
    </row>
    <row r="19" spans="1:24" x14ac:dyDescent="0.2">
      <c r="A19" s="112" t="s">
        <v>705</v>
      </c>
      <c r="B19" s="112" t="e">
        <f>#REF!</f>
        <v>#REF!</v>
      </c>
      <c r="C19" s="112" t="s">
        <v>708</v>
      </c>
      <c r="D19" s="112" t="s">
        <v>706</v>
      </c>
      <c r="E19" s="113" t="s">
        <v>738</v>
      </c>
      <c r="F19" s="120" t="e">
        <f>IF(ISNUMBER(U19),U19,VLOOKUP(CONCATENATE($B19,"_",$C19,"_",F$2,"_",$D19,"_",$E19),Database!$F$2:$G$65536,2,))</f>
        <v>#REF!</v>
      </c>
      <c r="G19" s="120" t="e">
        <f>IF(ISNUMBER(V19),V19,VLOOKUP(CONCATENATE($B19,"_",$C19,"_",G$2,"_",$D19,"_",$E19),Database!$F$2:$G$65536,2,))</f>
        <v>#REF!</v>
      </c>
      <c r="H19" s="120" t="e">
        <f>IF(ISNUMBER(W19),W19,VLOOKUP(CONCATENATE($B19,"_",$C19,"_",H$2,"_",$D19,"_",$E19),Database!$F$2:$G$65536,2,))</f>
        <v>#REF!</v>
      </c>
      <c r="I19" s="120" t="e">
        <f>IF(ISNUMBER(X19),X19,VLOOKUP(CONCATENATE($B19,"_",$C19,"_",I$2,"_",$D19,"_",$E19),Database!$F$2:$G$65536,2,))</f>
        <v>#REF!</v>
      </c>
      <c r="J19" s="120" t="e">
        <f>IF(ISNUMBER(Y19),Y19,VLOOKUP(CONCATENATE($B19,"_",$C19,"_",J$2,"_",$D19,"_",$E19),Database!$F$2:$G$65536,2,))</f>
        <v>#REF!</v>
      </c>
      <c r="K19" s="118" t="e">
        <f>VLOOKUP(CONCATENATE($B19,"_",$C19,"_",K$2,"_",$D19,"_",$E19),SentData!$F$2:$G$65536,2,)</f>
        <v>#REF!</v>
      </c>
      <c r="L19" s="118" t="e">
        <f>VLOOKUP(CONCATENATE($B19,"_",$C19,"_",L$2,"_",$D19,"_",$E19),SentData!$F$2:$G$65536,2,)</f>
        <v>#REF!</v>
      </c>
      <c r="M19" s="114"/>
      <c r="N19" s="115" t="str">
        <f t="shared" si="1"/>
        <v>!!</v>
      </c>
      <c r="O19" s="115" t="str">
        <f t="shared" si="2"/>
        <v>!!</v>
      </c>
      <c r="P19" s="115" t="str">
        <f t="shared" si="3"/>
        <v>!!</v>
      </c>
      <c r="Q19" s="115" t="str">
        <f t="shared" si="4"/>
        <v>!!</v>
      </c>
      <c r="R19" s="115" t="str">
        <f t="shared" si="5"/>
        <v>!!</v>
      </c>
      <c r="S19" s="115" t="str">
        <f t="shared" si="6"/>
        <v>!!</v>
      </c>
      <c r="T19" s="114"/>
    </row>
    <row r="20" spans="1:24" ht="12.5" x14ac:dyDescent="0.25">
      <c r="A20" s="153" t="s">
        <v>707</v>
      </c>
      <c r="B20" s="153" t="e">
        <f>#REF!</f>
        <v>#REF!</v>
      </c>
      <c r="C20" s="153" t="s">
        <v>708</v>
      </c>
      <c r="D20" s="153" t="s">
        <v>639</v>
      </c>
      <c r="E20" s="154" t="s">
        <v>738</v>
      </c>
      <c r="F20" s="155" t="e">
        <f>IF(ISNUMBER(U20),U20,VLOOKUP(CONCATENATE($B20,"_",$C20,"_",F$2,"_","1000 NAC","_",$E20),Database!$F$2:$G$65536,2,)/VLOOKUP(CONCATENATE($B20,"_",$C20,"_",F$2,"_",$D20,"_",$E20),Database!$F$2:$G$65536,2,))</f>
        <v>#REF!</v>
      </c>
      <c r="G20" s="155" t="e">
        <f>IF(ISNUMBER(V20),V20,VLOOKUP(CONCATENATE($B20,"_",$C20,"_",G$2,"_","1000 NAC","_",$E20),Database!$F$2:$G$65536,2,)/VLOOKUP(CONCATENATE($B20,"_",$C20,"_",G$2,"_",$D20,"_",$E20),Database!$F$2:$G$65536,2,))</f>
        <v>#REF!</v>
      </c>
      <c r="H20" s="155" t="e">
        <f>IF(ISNUMBER(W20),W20,VLOOKUP(CONCATENATE($B20,"_",$C20,"_",H$2,"_","1000 NAC","_",$E20),Database!$F$2:$G$65536,2,)/VLOOKUP(CONCATENATE($B20,"_",$C20,"_",H$2,"_",$D20,"_",$E20),Database!$F$2:$G$65536,2,))</f>
        <v>#REF!</v>
      </c>
      <c r="I20" s="155" t="e">
        <f>IF(ISNUMBER(X20),X20,VLOOKUP(CONCATENATE($B20,"_",$C20,"_",I$2,"_","1000 NAC","_",$E20),Database!$F$2:$G$65536,2,)/VLOOKUP(CONCATENATE($B20,"_",$C20,"_",I$2,"_",$D20,"_",$E20),Database!$F$2:$G$65536,2,))</f>
        <v>#REF!</v>
      </c>
      <c r="J20" s="155" t="e">
        <f>IF(ISNUMBER(Y20),Y20,VLOOKUP(CONCATENATE($B20,"_",$C20,"_",J$2,"_","1000 NAC","_",$E20),Database!$F$2:$G$65536,2,)/VLOOKUP(CONCATENATE($B20,"_",$C20,"_",J$2,"_",$D20,"_",$E20),Database!$F$2:$G$65536,2,))</f>
        <v>#REF!</v>
      </c>
      <c r="K20" s="156" t="e">
        <f>VLOOKUP(CONCATENATE($B20,"_",$C20,"_",K$2,"_","1000 NAC","_",$E20),SentData!$F$2:$G$65536,2,)/VLOOKUP(CONCATENATE($B20,"_",$C20,"_",K$2,"_",$D20,"_",$E20),SentData!$F$2:$G$65536,2,)</f>
        <v>#REF!</v>
      </c>
      <c r="L20" s="156" t="e">
        <f>VLOOKUP(CONCATENATE($B20,"_",$C20,"_",L$2,"_","1000 NAC","_",$E20),SentData!$F$2:$G$65536,2,)/VLOOKUP(CONCATENATE($B20,"_",$C20,"_",L$2,"_",$D20,"_",$E20),SentData!$F$2:$G$65536,2,)</f>
        <v>#REF!</v>
      </c>
      <c r="M20" s="157"/>
      <c r="N20" s="158" t="str">
        <f t="shared" si="1"/>
        <v>!!</v>
      </c>
      <c r="O20" s="158" t="str">
        <f t="shared" si="2"/>
        <v>!!</v>
      </c>
      <c r="P20" s="158" t="str">
        <f t="shared" si="3"/>
        <v>!!</v>
      </c>
      <c r="Q20" s="158" t="str">
        <f t="shared" si="4"/>
        <v>!!</v>
      </c>
      <c r="R20" s="158" t="str">
        <f t="shared" si="5"/>
        <v>!!</v>
      </c>
      <c r="S20" s="158" t="str">
        <f t="shared" si="6"/>
        <v>!!</v>
      </c>
      <c r="T20" s="157"/>
      <c r="U20" s="161" t="str">
        <f>IF(ISNUMBER(U18),IF(ISNUMBER(U19),U19/U18,F19/U18),IF(ISNUMBER(U19),U19/F18,""))</f>
        <v/>
      </c>
      <c r="V20" s="161" t="str">
        <f>IF(ISNUMBER(V18),IF(ISNUMBER(V19),V19/V18,G19/V18),IF(ISNUMBER(V19),V19/G18,""))</f>
        <v/>
      </c>
      <c r="W20" s="161" t="str">
        <f>IF(ISNUMBER(W18),IF(ISNUMBER(W19),W19/W18,H19/W18),IF(ISNUMBER(W19),W19/H18,""))</f>
        <v/>
      </c>
      <c r="X20" s="161" t="str">
        <f>IF(ISNUMBER(X18),IF(ISNUMBER(X19),X19/X18,I19/X18),IF(ISNUMBER(X19),X19/I18,""))</f>
        <v/>
      </c>
    </row>
    <row r="21" spans="1:24" x14ac:dyDescent="0.2">
      <c r="A21" s="112" t="s">
        <v>703</v>
      </c>
      <c r="B21" s="112" t="e">
        <f>#REF!</f>
        <v>#REF!</v>
      </c>
      <c r="C21" s="112" t="s">
        <v>704</v>
      </c>
      <c r="D21" s="112" t="s">
        <v>639</v>
      </c>
      <c r="E21" s="113" t="s">
        <v>739</v>
      </c>
      <c r="F21" s="120" t="e">
        <f>IF(ISNUMBER(U21),U21,VLOOKUP(CONCATENATE($B21,"_",$C21,"_",F$2,"_",$D21,"_",$E21),Database!$F$2:$G$65536,2,))</f>
        <v>#REF!</v>
      </c>
      <c r="G21" s="120" t="e">
        <f>IF(ISNUMBER(V21),V21,VLOOKUP(CONCATENATE($B21,"_",$C21,"_",G$2,"_",$D21,"_",$E21),Database!$F$2:$G$65536,2,))</f>
        <v>#REF!</v>
      </c>
      <c r="H21" s="120" t="e">
        <f>IF(ISNUMBER(W21),W21,VLOOKUP(CONCATENATE($B21,"_",$C21,"_",H$2,"_",$D21,"_",$E21),Database!$F$2:$G$65536,2,))</f>
        <v>#REF!</v>
      </c>
      <c r="I21" s="120" t="e">
        <f>IF(ISNUMBER(X21),X21,VLOOKUP(CONCATENATE($B21,"_",$C21,"_",I$2,"_",$D21,"_",$E21),Database!$F$2:$G$65536,2,))</f>
        <v>#REF!</v>
      </c>
      <c r="J21" s="120" t="e">
        <f>VLOOKUP(CONCATENATE($B21,"_",$C21,"_",J$2,"_",$D21,"_",$E21),Database!$F$2:$G$65536,2,)</f>
        <v>#REF!</v>
      </c>
      <c r="K21" s="118" t="e">
        <f>VLOOKUP(CONCATENATE($B21,"_",$C21,"_",K$2,"_",$D21,"_",$E21),SentData!$F$2:$G$65536,2,)</f>
        <v>#REF!</v>
      </c>
      <c r="L21" s="118" t="e">
        <f>VLOOKUP(CONCATENATE($B21,"_",$C21,"_",L$2,"_",$D21,"_",$E21),SentData!$F$2:$G$65536,2,)</f>
        <v>#REF!</v>
      </c>
      <c r="M21" s="114"/>
      <c r="N21" s="115" t="str">
        <f t="shared" si="1"/>
        <v>!!</v>
      </c>
      <c r="O21" s="115" t="str">
        <f t="shared" si="2"/>
        <v>!!</v>
      </c>
      <c r="P21" s="115" t="str">
        <f t="shared" si="3"/>
        <v>!!</v>
      </c>
      <c r="Q21" s="115" t="str">
        <f t="shared" si="4"/>
        <v>!!</v>
      </c>
      <c r="R21" s="115" t="str">
        <f t="shared" si="5"/>
        <v>!!</v>
      </c>
      <c r="S21" s="115" t="str">
        <f t="shared" si="6"/>
        <v>!!</v>
      </c>
      <c r="T21" s="114"/>
    </row>
    <row r="22" spans="1:24" x14ac:dyDescent="0.2">
      <c r="A22" s="112" t="s">
        <v>705</v>
      </c>
      <c r="B22" s="112" t="e">
        <f>#REF!</f>
        <v>#REF!</v>
      </c>
      <c r="C22" s="112" t="s">
        <v>704</v>
      </c>
      <c r="D22" s="112" t="s">
        <v>706</v>
      </c>
      <c r="E22" s="113" t="s">
        <v>739</v>
      </c>
      <c r="F22" s="120" t="e">
        <f>IF(ISNUMBER(U22),U22,VLOOKUP(CONCATENATE($B22,"_",$C22,"_",F$2,"_",$D22,"_",$E22),Database!$F$2:$G$65536,2,))</f>
        <v>#REF!</v>
      </c>
      <c r="G22" s="120" t="e">
        <f>IF(ISNUMBER(V22),V22,VLOOKUP(CONCATENATE($B22,"_",$C22,"_",G$2,"_",$D22,"_",$E22),Database!$F$2:$G$65536,2,))</f>
        <v>#REF!</v>
      </c>
      <c r="H22" s="120" t="e">
        <f>IF(ISNUMBER(W22),W22,VLOOKUP(CONCATENATE($B22,"_",$C22,"_",H$2,"_",$D22,"_",$E22),Database!$F$2:$G$65536,2,))</f>
        <v>#REF!</v>
      </c>
      <c r="I22" s="120" t="e">
        <f>IF(ISNUMBER(X22),X22,VLOOKUP(CONCATENATE($B22,"_",$C22,"_",I$2,"_",$D22,"_",$E22),Database!$F$2:$G$65536,2,))</f>
        <v>#REF!</v>
      </c>
      <c r="J22" s="120" t="e">
        <f>IF(ISNUMBER(Y22),Y22,VLOOKUP(CONCATENATE($B22,"_",$C22,"_",J$2,"_",$D22,"_",$E22),Database!$F$2:$G$65536,2,))</f>
        <v>#REF!</v>
      </c>
      <c r="K22" s="118" t="e">
        <f>VLOOKUP(CONCATENATE($B22,"_",$C22,"_",K$2,"_",$D22,"_",$E22),SentData!$F$2:$G$65536,2,)</f>
        <v>#REF!</v>
      </c>
      <c r="L22" s="118" t="e">
        <f>VLOOKUP(CONCATENATE($B22,"_",$C22,"_",L$2,"_",$D22,"_",$E22),SentData!$F$2:$G$65536,2,)</f>
        <v>#REF!</v>
      </c>
      <c r="M22" s="114"/>
      <c r="N22" s="115" t="str">
        <f t="shared" si="1"/>
        <v>!!</v>
      </c>
      <c r="O22" s="115" t="str">
        <f t="shared" si="2"/>
        <v>!!</v>
      </c>
      <c r="P22" s="115" t="str">
        <f t="shared" si="3"/>
        <v>!!</v>
      </c>
      <c r="Q22" s="115" t="str">
        <f t="shared" si="4"/>
        <v>!!</v>
      </c>
      <c r="R22" s="115" t="str">
        <f t="shared" si="5"/>
        <v>!!</v>
      </c>
      <c r="S22" s="115" t="str">
        <f t="shared" si="6"/>
        <v>!!</v>
      </c>
      <c r="T22" s="114"/>
    </row>
    <row r="23" spans="1:24" ht="12.5" x14ac:dyDescent="0.25">
      <c r="A23" s="153" t="s">
        <v>707</v>
      </c>
      <c r="B23" s="153" t="e">
        <f>#REF!</f>
        <v>#REF!</v>
      </c>
      <c r="C23" s="153" t="s">
        <v>704</v>
      </c>
      <c r="D23" s="153" t="s">
        <v>639</v>
      </c>
      <c r="E23" s="154" t="s">
        <v>739</v>
      </c>
      <c r="F23" s="155" t="e">
        <f>IF(ISNUMBER(U23),U23,VLOOKUP(CONCATENATE($B23,"_",$C23,"_",F$2,"_","1000 NAC","_",$E23),Database!$F$2:$G$65536,2,)/VLOOKUP(CONCATENATE($B23,"_",$C23,"_",F$2,"_",$D23,"_",$E23),Database!$F$2:$G$65536,2,))</f>
        <v>#REF!</v>
      </c>
      <c r="G23" s="155" t="e">
        <f>IF(ISNUMBER(V23),V23,VLOOKUP(CONCATENATE($B23,"_",$C23,"_",G$2,"_","1000 NAC","_",$E23),Database!$F$2:$G$65536,2,)/VLOOKUP(CONCATENATE($B23,"_",$C23,"_",G$2,"_",$D23,"_",$E23),Database!$F$2:$G$65536,2,))</f>
        <v>#REF!</v>
      </c>
      <c r="H23" s="155" t="e">
        <f>IF(ISNUMBER(W23),W23,VLOOKUP(CONCATENATE($B23,"_",$C23,"_",H$2,"_","1000 NAC","_",$E23),Database!$F$2:$G$65536,2,)/VLOOKUP(CONCATENATE($B23,"_",$C23,"_",H$2,"_",$D23,"_",$E23),Database!$F$2:$G$65536,2,))</f>
        <v>#REF!</v>
      </c>
      <c r="I23" s="155" t="e">
        <f>IF(ISNUMBER(X23),X23,VLOOKUP(CONCATENATE($B23,"_",$C23,"_",I$2,"_","1000 NAC","_",$E23),Database!$F$2:$G$65536,2,)/VLOOKUP(CONCATENATE($B23,"_",$C23,"_",I$2,"_",$D23,"_",$E23),Database!$F$2:$G$65536,2,))</f>
        <v>#REF!</v>
      </c>
      <c r="J23" s="155" t="e">
        <f>IF(ISNUMBER(Y23),Y23,VLOOKUP(CONCATENATE($B23,"_",$C23,"_",J$2,"_","1000 NAC","_",$E23),Database!$F$2:$G$65536,2,)/VLOOKUP(CONCATENATE($B23,"_",$C23,"_",J$2,"_",$D23,"_",$E23),Database!$F$2:$G$65536,2,))</f>
        <v>#REF!</v>
      </c>
      <c r="K23" s="156" t="e">
        <f>VLOOKUP(CONCATENATE($B23,"_",$C23,"_",K$2,"_","1000 NAC","_",$E23),SentData!$F$2:$G$65536,2,)/VLOOKUP(CONCATENATE($B23,"_",$C23,"_",K$2,"_",$D23,"_",$E23),SentData!$F$2:$G$65536,2,)</f>
        <v>#REF!</v>
      </c>
      <c r="L23" s="156" t="e">
        <f>VLOOKUP(CONCATENATE($B23,"_",$C23,"_",L$2,"_","1000 NAC","_",$E23),SentData!$F$2:$G$65536,2,)/VLOOKUP(CONCATENATE($B23,"_",$C23,"_",L$2,"_",$D23,"_",$E23),SentData!$F$2:$G$65536,2,)</f>
        <v>#REF!</v>
      </c>
      <c r="M23" s="157"/>
      <c r="N23" s="158" t="str">
        <f t="shared" si="1"/>
        <v>!!</v>
      </c>
      <c r="O23" s="158" t="str">
        <f t="shared" si="2"/>
        <v>!!</v>
      </c>
      <c r="P23" s="158" t="str">
        <f t="shared" si="3"/>
        <v>!!</v>
      </c>
      <c r="Q23" s="158" t="str">
        <f t="shared" si="4"/>
        <v>!!</v>
      </c>
      <c r="R23" s="158" t="str">
        <f t="shared" si="5"/>
        <v>!!</v>
      </c>
      <c r="S23" s="158" t="str">
        <f t="shared" si="6"/>
        <v>!!</v>
      </c>
      <c r="T23" s="157"/>
      <c r="U23" s="161" t="str">
        <f>IF(ISNUMBER(U21),IF(ISNUMBER(U22),U22/U21,F22/U21),IF(ISNUMBER(U22),U22/F21,""))</f>
        <v/>
      </c>
      <c r="V23" s="161" t="str">
        <f>IF(ISNUMBER(V21),IF(ISNUMBER(V22),V22/V21,G22/V21),IF(ISNUMBER(V22),V22/G21,""))</f>
        <v/>
      </c>
      <c r="W23" s="161" t="str">
        <f>IF(ISNUMBER(W21),IF(ISNUMBER(W22),W22/W21,H22/W21),IF(ISNUMBER(W22),W22/H21,""))</f>
        <v/>
      </c>
      <c r="X23" s="161" t="str">
        <f>IF(ISNUMBER(X21),IF(ISNUMBER(X22),X22/X21,I22/X21),IF(ISNUMBER(X22),X22/I21,""))</f>
        <v/>
      </c>
    </row>
    <row r="24" spans="1:24" x14ac:dyDescent="0.2">
      <c r="A24" s="112" t="s">
        <v>703</v>
      </c>
      <c r="B24" s="112" t="e">
        <f>#REF!</f>
        <v>#REF!</v>
      </c>
      <c r="C24" s="112" t="s">
        <v>708</v>
      </c>
      <c r="D24" s="112" t="s">
        <v>639</v>
      </c>
      <c r="E24" s="113" t="s">
        <v>739</v>
      </c>
      <c r="F24" s="120" t="e">
        <f>IF(ISNUMBER(U24),U24,VLOOKUP(CONCATENATE($B24,"_",$C24,"_",F$2,"_",$D24,"_",$E24),Database!$F$2:$G$65536,2,))</f>
        <v>#REF!</v>
      </c>
      <c r="G24" s="120" t="e">
        <f>IF(ISNUMBER(V24),V24,VLOOKUP(CONCATENATE($B24,"_",$C24,"_",G$2,"_",$D24,"_",$E24),Database!$F$2:$G$65536,2,))</f>
        <v>#REF!</v>
      </c>
      <c r="H24" s="120" t="e">
        <f>IF(ISNUMBER(W24),W24,VLOOKUP(CONCATENATE($B24,"_",$C24,"_",H$2,"_",$D24,"_",$E24),Database!$F$2:$G$65536,2,))</f>
        <v>#REF!</v>
      </c>
      <c r="I24" s="120" t="e">
        <f>IF(ISNUMBER(X24),X24,VLOOKUP(CONCATENATE($B24,"_",$C24,"_",I$2,"_",$D24,"_",$E24),Database!$F$2:$G$65536,2,))</f>
        <v>#REF!</v>
      </c>
      <c r="J24" s="120" t="e">
        <f>VLOOKUP(CONCATENATE($B24,"_",$C24,"_",J$2,"_",$D24,"_",$E24),Database!$F$2:$G$65536,2,)</f>
        <v>#REF!</v>
      </c>
      <c r="K24" s="118" t="e">
        <f>VLOOKUP(CONCATENATE($B24,"_",$C24,"_",K$2,"_",$D24,"_",$E24),SentData!$F$2:$G$65536,2,)</f>
        <v>#REF!</v>
      </c>
      <c r="L24" s="118" t="e">
        <f>VLOOKUP(CONCATENATE($B24,"_",$C24,"_",L$2,"_",$D24,"_",$E24),SentData!$F$2:$G$65536,2,)</f>
        <v>#REF!</v>
      </c>
      <c r="M24" s="114"/>
      <c r="N24" s="115" t="str">
        <f t="shared" si="1"/>
        <v>!!</v>
      </c>
      <c r="O24" s="115" t="str">
        <f t="shared" si="2"/>
        <v>!!</v>
      </c>
      <c r="P24" s="115" t="str">
        <f t="shared" si="3"/>
        <v>!!</v>
      </c>
      <c r="Q24" s="115" t="str">
        <f t="shared" si="4"/>
        <v>!!</v>
      </c>
      <c r="R24" s="115" t="str">
        <f t="shared" si="5"/>
        <v>!!</v>
      </c>
      <c r="S24" s="115" t="str">
        <f t="shared" si="6"/>
        <v>!!</v>
      </c>
      <c r="T24" s="114"/>
    </row>
    <row r="25" spans="1:24" x14ac:dyDescent="0.2">
      <c r="A25" s="112" t="s">
        <v>705</v>
      </c>
      <c r="B25" s="112" t="e">
        <f>#REF!</f>
        <v>#REF!</v>
      </c>
      <c r="C25" s="112" t="s">
        <v>708</v>
      </c>
      <c r="D25" s="112" t="s">
        <v>706</v>
      </c>
      <c r="E25" s="113" t="s">
        <v>739</v>
      </c>
      <c r="F25" s="120" t="e">
        <f>IF(ISNUMBER(U25),U25,VLOOKUP(CONCATENATE($B25,"_",$C25,"_",F$2,"_",$D25,"_",$E25),Database!$F$2:$G$65536,2,))</f>
        <v>#REF!</v>
      </c>
      <c r="G25" s="120" t="e">
        <f>IF(ISNUMBER(V25),V25,VLOOKUP(CONCATENATE($B25,"_",$C25,"_",G$2,"_",$D25,"_",$E25),Database!$F$2:$G$65536,2,))</f>
        <v>#REF!</v>
      </c>
      <c r="H25" s="120" t="e">
        <f>IF(ISNUMBER(W25),W25,VLOOKUP(CONCATENATE($B25,"_",$C25,"_",H$2,"_",$D25,"_",$E25),Database!$F$2:$G$65536,2,))</f>
        <v>#REF!</v>
      </c>
      <c r="I25" s="120" t="e">
        <f>IF(ISNUMBER(X25),X25,VLOOKUP(CONCATENATE($B25,"_",$C25,"_",I$2,"_",$D25,"_",$E25),Database!$F$2:$G$65536,2,))</f>
        <v>#REF!</v>
      </c>
      <c r="J25" s="120" t="e">
        <f>IF(ISNUMBER(Y25),Y25,VLOOKUP(CONCATENATE($B25,"_",$C25,"_",J$2,"_",$D25,"_",$E25),Database!$F$2:$G$65536,2,))</f>
        <v>#REF!</v>
      </c>
      <c r="K25" s="118" t="e">
        <f>VLOOKUP(CONCATENATE($B25,"_",$C25,"_",K$2,"_",$D25,"_",$E25),SentData!$F$2:$G$65536,2,)</f>
        <v>#REF!</v>
      </c>
      <c r="L25" s="118" t="e">
        <f>VLOOKUP(CONCATENATE($B25,"_",$C25,"_",L$2,"_",$D25,"_",$E25),SentData!$F$2:$G$65536,2,)</f>
        <v>#REF!</v>
      </c>
      <c r="M25" s="114"/>
      <c r="N25" s="115" t="str">
        <f t="shared" si="1"/>
        <v>!!</v>
      </c>
      <c r="O25" s="115" t="str">
        <f t="shared" si="2"/>
        <v>!!</v>
      </c>
      <c r="P25" s="115" t="str">
        <f t="shared" si="3"/>
        <v>!!</v>
      </c>
      <c r="Q25" s="115" t="str">
        <f t="shared" si="4"/>
        <v>!!</v>
      </c>
      <c r="R25" s="115" t="str">
        <f t="shared" si="5"/>
        <v>!!</v>
      </c>
      <c r="S25" s="115" t="str">
        <f t="shared" si="6"/>
        <v>!!</v>
      </c>
      <c r="T25" s="114"/>
    </row>
    <row r="26" spans="1:24" ht="12.5" x14ac:dyDescent="0.25">
      <c r="A26" s="153" t="s">
        <v>707</v>
      </c>
      <c r="B26" s="153" t="e">
        <f>#REF!</f>
        <v>#REF!</v>
      </c>
      <c r="C26" s="153" t="s">
        <v>708</v>
      </c>
      <c r="D26" s="153" t="s">
        <v>639</v>
      </c>
      <c r="E26" s="154" t="s">
        <v>739</v>
      </c>
      <c r="F26" s="155" t="e">
        <f>IF(ISNUMBER(U26),U26,VLOOKUP(CONCATENATE($B26,"_",$C26,"_",F$2,"_","1000 NAC","_",$E26),Database!$F$2:$G$65536,2,)/VLOOKUP(CONCATENATE($B26,"_",$C26,"_",F$2,"_",$D26,"_",$E26),Database!$F$2:$G$65536,2,))</f>
        <v>#REF!</v>
      </c>
      <c r="G26" s="155" t="e">
        <f>IF(ISNUMBER(V26),V26,VLOOKUP(CONCATENATE($B26,"_",$C26,"_",G$2,"_","1000 NAC","_",$E26),Database!$F$2:$G$65536,2,)/VLOOKUP(CONCATENATE($B26,"_",$C26,"_",G$2,"_",$D26,"_",$E26),Database!$F$2:$G$65536,2,))</f>
        <v>#REF!</v>
      </c>
      <c r="H26" s="155" t="e">
        <f>IF(ISNUMBER(W26),W26,VLOOKUP(CONCATENATE($B26,"_",$C26,"_",H$2,"_","1000 NAC","_",$E26),Database!$F$2:$G$65536,2,)/VLOOKUP(CONCATENATE($B26,"_",$C26,"_",H$2,"_",$D26,"_",$E26),Database!$F$2:$G$65536,2,))</f>
        <v>#REF!</v>
      </c>
      <c r="I26" s="155" t="e">
        <f>IF(ISNUMBER(X26),X26,VLOOKUP(CONCATENATE($B26,"_",$C26,"_",I$2,"_","1000 NAC","_",$E26),Database!$F$2:$G$65536,2,)/VLOOKUP(CONCATENATE($B26,"_",$C26,"_",I$2,"_",$D26,"_",$E26),Database!$F$2:$G$65536,2,))</f>
        <v>#REF!</v>
      </c>
      <c r="J26" s="155" t="e">
        <f>IF(ISNUMBER(Y26),Y26,VLOOKUP(CONCATENATE($B26,"_",$C26,"_",J$2,"_","1000 NAC","_",$E26),Database!$F$2:$G$65536,2,)/VLOOKUP(CONCATENATE($B26,"_",$C26,"_",J$2,"_",$D26,"_",$E26),Database!$F$2:$G$65536,2,))</f>
        <v>#REF!</v>
      </c>
      <c r="K26" s="156" t="e">
        <f>VLOOKUP(CONCATENATE($B26,"_",$C26,"_",K$2,"_","1000 NAC","_",$E26),SentData!$F$2:$G$65536,2,)/VLOOKUP(CONCATENATE($B26,"_",$C26,"_",K$2,"_",$D26,"_",$E26),SentData!$F$2:$G$65536,2,)</f>
        <v>#REF!</v>
      </c>
      <c r="L26" s="156" t="e">
        <f>VLOOKUP(CONCATENATE($B26,"_",$C26,"_",L$2,"_","1000 NAC","_",$E26),SentData!$F$2:$G$65536,2,)/VLOOKUP(CONCATENATE($B26,"_",$C26,"_",L$2,"_",$D26,"_",$E26),SentData!$F$2:$G$65536,2,)</f>
        <v>#REF!</v>
      </c>
      <c r="M26" s="157"/>
      <c r="N26" s="158" t="str">
        <f t="shared" si="1"/>
        <v>!!</v>
      </c>
      <c r="O26" s="158" t="str">
        <f t="shared" si="2"/>
        <v>!!</v>
      </c>
      <c r="P26" s="158" t="str">
        <f t="shared" si="3"/>
        <v>!!</v>
      </c>
      <c r="Q26" s="158" t="str">
        <f t="shared" si="4"/>
        <v>!!</v>
      </c>
      <c r="R26" s="158" t="str">
        <f t="shared" si="5"/>
        <v>!!</v>
      </c>
      <c r="S26" s="158" t="str">
        <f t="shared" si="6"/>
        <v>!!</v>
      </c>
      <c r="T26" s="157"/>
      <c r="U26" s="161" t="str">
        <f>IF(ISNUMBER(U24),IF(ISNUMBER(U25),U25/U24,F25/U24),IF(ISNUMBER(U25),U25/F24,""))</f>
        <v/>
      </c>
      <c r="V26" s="161" t="str">
        <f>IF(ISNUMBER(V24),IF(ISNUMBER(V25),V25/V24,G25/V24),IF(ISNUMBER(V25),V25/G24,""))</f>
        <v/>
      </c>
      <c r="W26" s="161" t="str">
        <f>IF(ISNUMBER(W24),IF(ISNUMBER(W25),W25/W24,H25/W24),IF(ISNUMBER(W25),W25/H24,""))</f>
        <v/>
      </c>
      <c r="X26" s="161" t="str">
        <f>IF(ISNUMBER(X24),IF(ISNUMBER(X25),X25/X24,I25/X24),IF(ISNUMBER(X25),X25/I24,""))</f>
        <v/>
      </c>
    </row>
    <row r="27" spans="1:24" x14ac:dyDescent="0.2">
      <c r="A27" s="112" t="s">
        <v>703</v>
      </c>
      <c r="B27" s="112" t="e">
        <f>#REF!</f>
        <v>#REF!</v>
      </c>
      <c r="C27" s="112" t="s">
        <v>704</v>
      </c>
      <c r="D27" s="112" t="s">
        <v>639</v>
      </c>
      <c r="E27" s="113" t="s">
        <v>740</v>
      </c>
      <c r="F27" s="120" t="e">
        <f>IF(ISNUMBER(U27),U27,VLOOKUP(CONCATENATE($B27,"_",$C27,"_",F$2,"_",$D27,"_",$E27),Database!$F$2:$G$65536,2,))</f>
        <v>#REF!</v>
      </c>
      <c r="G27" s="120" t="e">
        <f>IF(ISNUMBER(V27),V27,VLOOKUP(CONCATENATE($B27,"_",$C27,"_",G$2,"_",$D27,"_",$E27),Database!$F$2:$G$65536,2,))</f>
        <v>#REF!</v>
      </c>
      <c r="H27" s="120" t="e">
        <f>IF(ISNUMBER(W27),W27,VLOOKUP(CONCATENATE($B27,"_",$C27,"_",H$2,"_",$D27,"_",$E27),Database!$F$2:$G$65536,2,))</f>
        <v>#REF!</v>
      </c>
      <c r="I27" s="120" t="e">
        <f>IF(ISNUMBER(X27),X27,VLOOKUP(CONCATENATE($B27,"_",$C27,"_",I$2,"_",$D27,"_",$E27),Database!$F$2:$G$65536,2,))</f>
        <v>#REF!</v>
      </c>
      <c r="J27" s="120" t="e">
        <f>VLOOKUP(CONCATENATE($B27,"_",$C27,"_",J$2,"_",$D27,"_",$E27),Database!$F$2:$G$65536,2,)</f>
        <v>#REF!</v>
      </c>
      <c r="K27" s="118" t="e">
        <f>VLOOKUP(CONCATENATE($B27,"_",$C27,"_",K$2,"_",$D27,"_",$E27),SentData!$F$2:$G$65536,2,)</f>
        <v>#REF!</v>
      </c>
      <c r="L27" s="118" t="e">
        <f>VLOOKUP(CONCATENATE($B27,"_",$C27,"_",L$2,"_",$D27,"_",$E27),SentData!$F$2:$G$65536,2,)</f>
        <v>#REF!</v>
      </c>
      <c r="M27" s="114"/>
      <c r="N27" s="115" t="str">
        <f t="shared" si="1"/>
        <v>!!</v>
      </c>
      <c r="O27" s="115" t="str">
        <f t="shared" si="2"/>
        <v>!!</v>
      </c>
      <c r="P27" s="115" t="str">
        <f t="shared" si="3"/>
        <v>!!</v>
      </c>
      <c r="Q27" s="115" t="str">
        <f t="shared" si="4"/>
        <v>!!</v>
      </c>
      <c r="R27" s="115" t="str">
        <f t="shared" si="5"/>
        <v>!!</v>
      </c>
      <c r="S27" s="115" t="str">
        <f t="shared" si="6"/>
        <v>!!</v>
      </c>
      <c r="T27" s="114"/>
    </row>
    <row r="28" spans="1:24" x14ac:dyDescent="0.2">
      <c r="A28" s="112" t="s">
        <v>705</v>
      </c>
      <c r="B28" s="112" t="e">
        <f>#REF!</f>
        <v>#REF!</v>
      </c>
      <c r="C28" s="112" t="s">
        <v>704</v>
      </c>
      <c r="D28" s="112" t="s">
        <v>706</v>
      </c>
      <c r="E28" s="113" t="s">
        <v>740</v>
      </c>
      <c r="F28" s="120" t="e">
        <f>IF(ISNUMBER(U28),U28,VLOOKUP(CONCATENATE($B28,"_",$C28,"_",F$2,"_",$D28,"_",$E28),Database!$F$2:$G$65536,2,))</f>
        <v>#REF!</v>
      </c>
      <c r="G28" s="120" t="e">
        <f>IF(ISNUMBER(V28),V28,VLOOKUP(CONCATENATE($B28,"_",$C28,"_",G$2,"_",$D28,"_",$E28),Database!$F$2:$G$65536,2,))</f>
        <v>#REF!</v>
      </c>
      <c r="H28" s="120" t="e">
        <f>IF(ISNUMBER(W28),W28,VLOOKUP(CONCATENATE($B28,"_",$C28,"_",H$2,"_",$D28,"_",$E28),Database!$F$2:$G$65536,2,))</f>
        <v>#REF!</v>
      </c>
      <c r="I28" s="120" t="e">
        <f>IF(ISNUMBER(X28),X28,VLOOKUP(CONCATENATE($B28,"_",$C28,"_",I$2,"_",$D28,"_",$E28),Database!$F$2:$G$65536,2,))</f>
        <v>#REF!</v>
      </c>
      <c r="J28" s="120" t="e">
        <f>IF(ISNUMBER(Y28),Y28,VLOOKUP(CONCATENATE($B28,"_",$C28,"_",J$2,"_",$D28,"_",$E28),Database!$F$2:$G$65536,2,))</f>
        <v>#REF!</v>
      </c>
      <c r="K28" s="118" t="e">
        <f>VLOOKUP(CONCATENATE($B28,"_",$C28,"_",K$2,"_",$D28,"_",$E28),SentData!$F$2:$G$65536,2,)</f>
        <v>#REF!</v>
      </c>
      <c r="L28" s="118" t="e">
        <f>VLOOKUP(CONCATENATE($B28,"_",$C28,"_",L$2,"_",$D28,"_",$E28),SentData!$F$2:$G$65536,2,)</f>
        <v>#REF!</v>
      </c>
      <c r="M28" s="114"/>
      <c r="N28" s="115" t="str">
        <f t="shared" si="1"/>
        <v>!!</v>
      </c>
      <c r="O28" s="115" t="str">
        <f t="shared" si="2"/>
        <v>!!</v>
      </c>
      <c r="P28" s="115" t="str">
        <f t="shared" si="3"/>
        <v>!!</v>
      </c>
      <c r="Q28" s="115" t="str">
        <f t="shared" si="4"/>
        <v>!!</v>
      </c>
      <c r="R28" s="115" t="str">
        <f t="shared" si="5"/>
        <v>!!</v>
      </c>
      <c r="S28" s="115" t="str">
        <f t="shared" si="6"/>
        <v>!!</v>
      </c>
      <c r="T28" s="114"/>
    </row>
    <row r="29" spans="1:24" ht="12.5" x14ac:dyDescent="0.25">
      <c r="A29" s="153" t="s">
        <v>707</v>
      </c>
      <c r="B29" s="153" t="e">
        <f>#REF!</f>
        <v>#REF!</v>
      </c>
      <c r="C29" s="153" t="s">
        <v>704</v>
      </c>
      <c r="D29" s="153" t="s">
        <v>639</v>
      </c>
      <c r="E29" s="154" t="s">
        <v>740</v>
      </c>
      <c r="F29" s="155" t="e">
        <f>IF(ISNUMBER(U29),U29,VLOOKUP(CONCATENATE($B29,"_",$C29,"_",F$2,"_","1000 NAC","_",$E29),Database!$F$2:$G$65536,2,)/VLOOKUP(CONCATENATE($B29,"_",$C29,"_",F$2,"_",$D29,"_",$E29),Database!$F$2:$G$65536,2,))</f>
        <v>#REF!</v>
      </c>
      <c r="G29" s="155" t="e">
        <f>IF(ISNUMBER(V29),V29,VLOOKUP(CONCATENATE($B29,"_",$C29,"_",G$2,"_","1000 NAC","_",$E29),Database!$F$2:$G$65536,2,)/VLOOKUP(CONCATENATE($B29,"_",$C29,"_",G$2,"_",$D29,"_",$E29),Database!$F$2:$G$65536,2,))</f>
        <v>#REF!</v>
      </c>
      <c r="H29" s="155" t="e">
        <f>IF(ISNUMBER(W29),W29,VLOOKUP(CONCATENATE($B29,"_",$C29,"_",H$2,"_","1000 NAC","_",$E29),Database!$F$2:$G$65536,2,)/VLOOKUP(CONCATENATE($B29,"_",$C29,"_",H$2,"_",$D29,"_",$E29),Database!$F$2:$G$65536,2,))</f>
        <v>#REF!</v>
      </c>
      <c r="I29" s="155" t="e">
        <f>IF(ISNUMBER(X29),X29,VLOOKUP(CONCATENATE($B29,"_",$C29,"_",I$2,"_","1000 NAC","_",$E29),Database!$F$2:$G$65536,2,)/VLOOKUP(CONCATENATE($B29,"_",$C29,"_",I$2,"_",$D29,"_",$E29),Database!$F$2:$G$65536,2,))</f>
        <v>#REF!</v>
      </c>
      <c r="J29" s="155" t="e">
        <f>IF(ISNUMBER(Y29),Y29,VLOOKUP(CONCATENATE($B29,"_",$C29,"_",J$2,"_","1000 NAC","_",$E29),Database!$F$2:$G$65536,2,)/VLOOKUP(CONCATENATE($B29,"_",$C29,"_",J$2,"_",$D29,"_",$E29),Database!$F$2:$G$65536,2,))</f>
        <v>#REF!</v>
      </c>
      <c r="K29" s="156" t="e">
        <f>VLOOKUP(CONCATENATE($B29,"_",$C29,"_",K$2,"_","1000 NAC","_",$E29),SentData!$F$2:$G$65536,2,)/VLOOKUP(CONCATENATE($B29,"_",$C29,"_",K$2,"_",$D29,"_",$E29),SentData!$F$2:$G$65536,2,)</f>
        <v>#REF!</v>
      </c>
      <c r="L29" s="156" t="e">
        <f>VLOOKUP(CONCATENATE($B29,"_",$C29,"_",L$2,"_","1000 NAC","_",$E29),SentData!$F$2:$G$65536,2,)/VLOOKUP(CONCATENATE($B29,"_",$C29,"_",L$2,"_",$D29,"_",$E29),SentData!$F$2:$G$65536,2,)</f>
        <v>#REF!</v>
      </c>
      <c r="M29" s="157"/>
      <c r="N29" s="158" t="str">
        <f t="shared" si="1"/>
        <v>!!</v>
      </c>
      <c r="O29" s="158" t="str">
        <f t="shared" si="2"/>
        <v>!!</v>
      </c>
      <c r="P29" s="158" t="str">
        <f t="shared" si="3"/>
        <v>!!</v>
      </c>
      <c r="Q29" s="158" t="str">
        <f t="shared" si="4"/>
        <v>!!</v>
      </c>
      <c r="R29" s="158" t="str">
        <f t="shared" si="5"/>
        <v>!!</v>
      </c>
      <c r="S29" s="158" t="str">
        <f t="shared" si="6"/>
        <v>!!</v>
      </c>
      <c r="T29" s="157"/>
      <c r="U29" s="161" t="str">
        <f>IF(ISNUMBER(U27),IF(ISNUMBER(U28),U28/U27,F28/U27),IF(ISNUMBER(U28),U28/F27,""))</f>
        <v/>
      </c>
      <c r="V29" s="161" t="str">
        <f>IF(ISNUMBER(V27),IF(ISNUMBER(V28),V28/V27,G28/V27),IF(ISNUMBER(V28),V28/G27,""))</f>
        <v/>
      </c>
      <c r="W29" s="161" t="str">
        <f>IF(ISNUMBER(W27),IF(ISNUMBER(W28),W28/W27,H28/W27),IF(ISNUMBER(W28),W28/H27,""))</f>
        <v/>
      </c>
      <c r="X29" s="161" t="str">
        <f>IF(ISNUMBER(X27),IF(ISNUMBER(X28),X28/X27,I28/X27),IF(ISNUMBER(X28),X28/I27,""))</f>
        <v/>
      </c>
    </row>
    <row r="30" spans="1:24" x14ac:dyDescent="0.2">
      <c r="A30" s="112" t="s">
        <v>703</v>
      </c>
      <c r="B30" s="112" t="e">
        <f>#REF!</f>
        <v>#REF!</v>
      </c>
      <c r="C30" s="112" t="s">
        <v>708</v>
      </c>
      <c r="D30" s="112" t="s">
        <v>639</v>
      </c>
      <c r="E30" s="113" t="s">
        <v>740</v>
      </c>
      <c r="F30" s="120" t="e">
        <f>IF(ISNUMBER(U30),U30,VLOOKUP(CONCATENATE($B30,"_",$C30,"_",F$2,"_",$D30,"_",$E30),Database!$F$2:$G$65536,2,))</f>
        <v>#REF!</v>
      </c>
      <c r="G30" s="120" t="e">
        <f>IF(ISNUMBER(V30),V30,VLOOKUP(CONCATENATE($B30,"_",$C30,"_",G$2,"_",$D30,"_",$E30),Database!$F$2:$G$65536,2,))</f>
        <v>#REF!</v>
      </c>
      <c r="H30" s="120" t="e">
        <f>IF(ISNUMBER(W30),W30,VLOOKUP(CONCATENATE($B30,"_",$C30,"_",H$2,"_",$D30,"_",$E30),Database!$F$2:$G$65536,2,))</f>
        <v>#REF!</v>
      </c>
      <c r="I30" s="120" t="e">
        <f>IF(ISNUMBER(X30),X30,VLOOKUP(CONCATENATE($B30,"_",$C30,"_",I$2,"_",$D30,"_",$E30),Database!$F$2:$G$65536,2,))</f>
        <v>#REF!</v>
      </c>
      <c r="J30" s="120" t="e">
        <f>VLOOKUP(CONCATENATE($B30,"_",$C30,"_",J$2,"_",$D30,"_",$E30),Database!$F$2:$G$65536,2,)</f>
        <v>#REF!</v>
      </c>
      <c r="K30" s="118" t="e">
        <f>VLOOKUP(CONCATENATE($B30,"_",$C30,"_",K$2,"_",$D30,"_",$E30),SentData!$F$2:$G$65536,2,)</f>
        <v>#REF!</v>
      </c>
      <c r="L30" s="118" t="e">
        <f>VLOOKUP(CONCATENATE($B30,"_",$C30,"_",L$2,"_",$D30,"_",$E30),SentData!$F$2:$G$65536,2,)</f>
        <v>#REF!</v>
      </c>
      <c r="M30" s="114"/>
      <c r="N30" s="115" t="str">
        <f t="shared" si="1"/>
        <v>!!</v>
      </c>
      <c r="O30" s="115" t="str">
        <f t="shared" si="2"/>
        <v>!!</v>
      </c>
      <c r="P30" s="115" t="str">
        <f t="shared" si="3"/>
        <v>!!</v>
      </c>
      <c r="Q30" s="115" t="str">
        <f t="shared" si="4"/>
        <v>!!</v>
      </c>
      <c r="R30" s="115" t="str">
        <f t="shared" si="5"/>
        <v>!!</v>
      </c>
      <c r="S30" s="115" t="str">
        <f t="shared" si="6"/>
        <v>!!</v>
      </c>
      <c r="T30" s="114"/>
    </row>
    <row r="31" spans="1:24" x14ac:dyDescent="0.2">
      <c r="A31" s="112" t="s">
        <v>705</v>
      </c>
      <c r="B31" s="112" t="e">
        <f>#REF!</f>
        <v>#REF!</v>
      </c>
      <c r="C31" s="112" t="s">
        <v>708</v>
      </c>
      <c r="D31" s="112" t="s">
        <v>706</v>
      </c>
      <c r="E31" s="113" t="s">
        <v>740</v>
      </c>
      <c r="F31" s="120" t="e">
        <f>IF(ISNUMBER(U31),U31,VLOOKUP(CONCATENATE($B31,"_",$C31,"_",F$2,"_",$D31,"_",$E31),Database!$F$2:$G$65536,2,))</f>
        <v>#REF!</v>
      </c>
      <c r="G31" s="120" t="e">
        <f>IF(ISNUMBER(V31),V31,VLOOKUP(CONCATENATE($B31,"_",$C31,"_",G$2,"_",$D31,"_",$E31),Database!$F$2:$G$65536,2,))</f>
        <v>#REF!</v>
      </c>
      <c r="H31" s="120" t="e">
        <f>IF(ISNUMBER(W31),W31,VLOOKUP(CONCATENATE($B31,"_",$C31,"_",H$2,"_",$D31,"_",$E31),Database!$F$2:$G$65536,2,))</f>
        <v>#REF!</v>
      </c>
      <c r="I31" s="120" t="e">
        <f>IF(ISNUMBER(X31),X31,VLOOKUP(CONCATENATE($B31,"_",$C31,"_",I$2,"_",$D31,"_",$E31),Database!$F$2:$G$65536,2,))</f>
        <v>#REF!</v>
      </c>
      <c r="J31" s="120" t="e">
        <f>IF(ISNUMBER(Y31),Y31,VLOOKUP(CONCATENATE($B31,"_",$C31,"_",J$2,"_",$D31,"_",$E31),Database!$F$2:$G$65536,2,))</f>
        <v>#REF!</v>
      </c>
      <c r="K31" s="118" t="e">
        <f>VLOOKUP(CONCATENATE($B31,"_",$C31,"_",K$2,"_",$D31,"_",$E31),SentData!$F$2:$G$65536,2,)</f>
        <v>#REF!</v>
      </c>
      <c r="L31" s="118" t="e">
        <f>VLOOKUP(CONCATENATE($B31,"_",$C31,"_",L$2,"_",$D31,"_",$E31),SentData!$F$2:$G$65536,2,)</f>
        <v>#REF!</v>
      </c>
      <c r="M31" s="114"/>
      <c r="N31" s="115" t="str">
        <f t="shared" si="1"/>
        <v>!!</v>
      </c>
      <c r="O31" s="115" t="str">
        <f t="shared" si="2"/>
        <v>!!</v>
      </c>
      <c r="P31" s="115" t="str">
        <f t="shared" si="3"/>
        <v>!!</v>
      </c>
      <c r="Q31" s="115" t="str">
        <f t="shared" si="4"/>
        <v>!!</v>
      </c>
      <c r="R31" s="115" t="str">
        <f t="shared" si="5"/>
        <v>!!</v>
      </c>
      <c r="S31" s="115" t="str">
        <f t="shared" si="6"/>
        <v>!!</v>
      </c>
      <c r="T31" s="114"/>
    </row>
    <row r="32" spans="1:24" ht="12.5" x14ac:dyDescent="0.25">
      <c r="A32" s="153" t="s">
        <v>707</v>
      </c>
      <c r="B32" s="153" t="e">
        <f>#REF!</f>
        <v>#REF!</v>
      </c>
      <c r="C32" s="153" t="s">
        <v>708</v>
      </c>
      <c r="D32" s="153" t="s">
        <v>639</v>
      </c>
      <c r="E32" s="154" t="s">
        <v>740</v>
      </c>
      <c r="F32" s="155" t="e">
        <f>IF(ISNUMBER(U32),U32,VLOOKUP(CONCATENATE($B32,"_",$C32,"_",F$2,"_","1000 NAC","_",$E32),Database!$F$2:$G$65536,2,)/VLOOKUP(CONCATENATE($B32,"_",$C32,"_",F$2,"_",$D32,"_",$E32),Database!$F$2:$G$65536,2,))</f>
        <v>#REF!</v>
      </c>
      <c r="G32" s="155" t="e">
        <f>IF(ISNUMBER(V32),V32,VLOOKUP(CONCATENATE($B32,"_",$C32,"_",G$2,"_","1000 NAC","_",$E32),Database!$F$2:$G$65536,2,)/VLOOKUP(CONCATENATE($B32,"_",$C32,"_",G$2,"_",$D32,"_",$E32),Database!$F$2:$G$65536,2,))</f>
        <v>#REF!</v>
      </c>
      <c r="H32" s="155" t="e">
        <f>IF(ISNUMBER(W32),W32,VLOOKUP(CONCATENATE($B32,"_",$C32,"_",H$2,"_","1000 NAC","_",$E32),Database!$F$2:$G$65536,2,)/VLOOKUP(CONCATENATE($B32,"_",$C32,"_",H$2,"_",$D32,"_",$E32),Database!$F$2:$G$65536,2,))</f>
        <v>#REF!</v>
      </c>
      <c r="I32" s="155" t="e">
        <f>IF(ISNUMBER(X32),X32,VLOOKUP(CONCATENATE($B32,"_",$C32,"_",I$2,"_","1000 NAC","_",$E32),Database!$F$2:$G$65536,2,)/VLOOKUP(CONCATENATE($B32,"_",$C32,"_",I$2,"_",$D32,"_",$E32),Database!$F$2:$G$65536,2,))</f>
        <v>#REF!</v>
      </c>
      <c r="J32" s="155" t="e">
        <f>IF(ISNUMBER(Y32),Y32,VLOOKUP(CONCATENATE($B32,"_",$C32,"_",J$2,"_","1000 NAC","_",$E32),Database!$F$2:$G$65536,2,)/VLOOKUP(CONCATENATE($B32,"_",$C32,"_",J$2,"_",$D32,"_",$E32),Database!$F$2:$G$65536,2,))</f>
        <v>#REF!</v>
      </c>
      <c r="K32" s="156" t="e">
        <f>VLOOKUP(CONCATENATE($B32,"_",$C32,"_",K$2,"_","1000 NAC","_",$E32),SentData!$F$2:$G$65536,2,)/VLOOKUP(CONCATENATE($B32,"_",$C32,"_",K$2,"_",$D32,"_",$E32),SentData!$F$2:$G$65536,2,)</f>
        <v>#REF!</v>
      </c>
      <c r="L32" s="156" t="e">
        <f>VLOOKUP(CONCATENATE($B32,"_",$C32,"_",L$2,"_","1000 NAC","_",$E32),SentData!$F$2:$G$65536,2,)/VLOOKUP(CONCATENATE($B32,"_",$C32,"_",L$2,"_",$D32,"_",$E32),SentData!$F$2:$G$65536,2,)</f>
        <v>#REF!</v>
      </c>
      <c r="M32" s="157"/>
      <c r="N32" s="158" t="str">
        <f t="shared" si="1"/>
        <v>!!</v>
      </c>
      <c r="O32" s="158" t="str">
        <f t="shared" si="2"/>
        <v>!!</v>
      </c>
      <c r="P32" s="158" t="str">
        <f t="shared" si="3"/>
        <v>!!</v>
      </c>
      <c r="Q32" s="158" t="str">
        <f t="shared" si="4"/>
        <v>!!</v>
      </c>
      <c r="R32" s="158" t="str">
        <f t="shared" si="5"/>
        <v>!!</v>
      </c>
      <c r="S32" s="158" t="str">
        <f t="shared" si="6"/>
        <v>!!</v>
      </c>
      <c r="T32" s="157"/>
      <c r="U32" s="161" t="str">
        <f>IF(ISNUMBER(U30),IF(ISNUMBER(U31),U31/U30,F31/U30),IF(ISNUMBER(U31),U31/F30,""))</f>
        <v/>
      </c>
      <c r="V32" s="161" t="str">
        <f>IF(ISNUMBER(V30),IF(ISNUMBER(V31),V31/V30,G31/V30),IF(ISNUMBER(V31),V31/G30,""))</f>
        <v/>
      </c>
      <c r="W32" s="161" t="str">
        <f>IF(ISNUMBER(W30),IF(ISNUMBER(W31),W31/W30,H31/W30),IF(ISNUMBER(W31),W31/H30,""))</f>
        <v/>
      </c>
      <c r="X32" s="161" t="str">
        <f>IF(ISNUMBER(X30),IF(ISNUMBER(X31),X31/X30,I31/X30),IF(ISNUMBER(X31),X31/I30,""))</f>
        <v/>
      </c>
    </row>
    <row r="33" spans="1:24" x14ac:dyDescent="0.2">
      <c r="A33" s="112" t="s">
        <v>703</v>
      </c>
      <c r="B33" s="112" t="e">
        <f>#REF!</f>
        <v>#REF!</v>
      </c>
      <c r="C33" s="112" t="s">
        <v>704</v>
      </c>
      <c r="D33" s="112" t="s">
        <v>639</v>
      </c>
      <c r="E33" s="113" t="s">
        <v>741</v>
      </c>
      <c r="F33" s="120" t="e">
        <f>IF(ISNUMBER(U33),U33,VLOOKUP(CONCATENATE($B33,"_",$C33,"_",F$2,"_",$D33,"_",$E33),Database!$F$2:$G$65536,2,))</f>
        <v>#REF!</v>
      </c>
      <c r="G33" s="120" t="e">
        <f>IF(ISNUMBER(V33),V33,VLOOKUP(CONCATENATE($B33,"_",$C33,"_",G$2,"_",$D33,"_",$E33),Database!$F$2:$G$65536,2,))</f>
        <v>#REF!</v>
      </c>
      <c r="H33" s="120" t="e">
        <f>IF(ISNUMBER(W33),W33,VLOOKUP(CONCATENATE($B33,"_",$C33,"_",H$2,"_",$D33,"_",$E33),Database!$F$2:$G$65536,2,))</f>
        <v>#REF!</v>
      </c>
      <c r="I33" s="120" t="e">
        <f>IF(ISNUMBER(X33),X33,VLOOKUP(CONCATENATE($B33,"_",$C33,"_",I$2,"_",$D33,"_",$E33),Database!$F$2:$G$65536,2,))</f>
        <v>#REF!</v>
      </c>
      <c r="J33" s="120" t="e">
        <f>VLOOKUP(CONCATENATE($B33,"_",$C33,"_",J$2,"_",$D33,"_",$E33),Database!$F$2:$G$65536,2,)</f>
        <v>#REF!</v>
      </c>
      <c r="K33" s="118" t="e">
        <f>VLOOKUP(CONCATENATE($B33,"_",$C33,"_",K$2,"_",$D33,"_",$E33),SentData!$F$2:$G$65536,2,)</f>
        <v>#REF!</v>
      </c>
      <c r="L33" s="118" t="e">
        <f>VLOOKUP(CONCATENATE($B33,"_",$C33,"_",L$2,"_",$D33,"_",$E33),SentData!$F$2:$G$65536,2,)</f>
        <v>#REF!</v>
      </c>
      <c r="M33" s="114"/>
      <c r="N33" s="115" t="str">
        <f t="shared" si="1"/>
        <v>!!</v>
      </c>
      <c r="O33" s="115" t="str">
        <f t="shared" si="2"/>
        <v>!!</v>
      </c>
      <c r="P33" s="115" t="str">
        <f t="shared" si="3"/>
        <v>!!</v>
      </c>
      <c r="Q33" s="115" t="str">
        <f t="shared" si="4"/>
        <v>!!</v>
      </c>
      <c r="R33" s="115" t="str">
        <f t="shared" si="5"/>
        <v>!!</v>
      </c>
      <c r="S33" s="115" t="str">
        <f t="shared" si="6"/>
        <v>!!</v>
      </c>
      <c r="T33" s="114"/>
    </row>
    <row r="34" spans="1:24" x14ac:dyDescent="0.2">
      <c r="A34" s="112" t="s">
        <v>705</v>
      </c>
      <c r="B34" s="112" t="e">
        <f>#REF!</f>
        <v>#REF!</v>
      </c>
      <c r="C34" s="112" t="s">
        <v>704</v>
      </c>
      <c r="D34" s="112" t="s">
        <v>706</v>
      </c>
      <c r="E34" s="113" t="s">
        <v>741</v>
      </c>
      <c r="F34" s="120" t="e">
        <f>IF(ISNUMBER(U34),U34,VLOOKUP(CONCATENATE($B34,"_",$C34,"_",F$2,"_",$D34,"_",$E34),Database!$F$2:$G$65536,2,))</f>
        <v>#REF!</v>
      </c>
      <c r="G34" s="120" t="e">
        <f>IF(ISNUMBER(V34),V34,VLOOKUP(CONCATENATE($B34,"_",$C34,"_",G$2,"_",$D34,"_",$E34),Database!$F$2:$G$65536,2,))</f>
        <v>#REF!</v>
      </c>
      <c r="H34" s="120" t="e">
        <f>IF(ISNUMBER(W34),W34,VLOOKUP(CONCATENATE($B34,"_",$C34,"_",H$2,"_",$D34,"_",$E34),Database!$F$2:$G$65536,2,))</f>
        <v>#REF!</v>
      </c>
      <c r="I34" s="120" t="e">
        <f>IF(ISNUMBER(X34),X34,VLOOKUP(CONCATENATE($B34,"_",$C34,"_",I$2,"_",$D34,"_",$E34),Database!$F$2:$G$65536,2,))</f>
        <v>#REF!</v>
      </c>
      <c r="J34" s="120" t="e">
        <f>IF(ISNUMBER(Y34),Y34,VLOOKUP(CONCATENATE($B34,"_",$C34,"_",J$2,"_",$D34,"_",$E34),Database!$F$2:$G$65536,2,))</f>
        <v>#REF!</v>
      </c>
      <c r="K34" s="118" t="e">
        <f>VLOOKUP(CONCATENATE($B34,"_",$C34,"_",K$2,"_",$D34,"_",$E34),SentData!$F$2:$G$65536,2,)</f>
        <v>#REF!</v>
      </c>
      <c r="L34" s="118" t="e">
        <f>VLOOKUP(CONCATENATE($B34,"_",$C34,"_",L$2,"_",$D34,"_",$E34),SentData!$F$2:$G$65536,2,)</f>
        <v>#REF!</v>
      </c>
      <c r="M34" s="114"/>
      <c r="N34" s="115" t="str">
        <f t="shared" si="1"/>
        <v>!!</v>
      </c>
      <c r="O34" s="115" t="str">
        <f t="shared" si="2"/>
        <v>!!</v>
      </c>
      <c r="P34" s="115" t="str">
        <f t="shared" si="3"/>
        <v>!!</v>
      </c>
      <c r="Q34" s="115" t="str">
        <f t="shared" si="4"/>
        <v>!!</v>
      </c>
      <c r="R34" s="115" t="str">
        <f t="shared" si="5"/>
        <v>!!</v>
      </c>
      <c r="S34" s="115" t="str">
        <f t="shared" si="6"/>
        <v>!!</v>
      </c>
      <c r="T34" s="114"/>
    </row>
    <row r="35" spans="1:24" ht="12.5" x14ac:dyDescent="0.25">
      <c r="A35" s="153" t="s">
        <v>707</v>
      </c>
      <c r="B35" s="153" t="e">
        <f>#REF!</f>
        <v>#REF!</v>
      </c>
      <c r="C35" s="153" t="s">
        <v>704</v>
      </c>
      <c r="D35" s="153" t="s">
        <v>639</v>
      </c>
      <c r="E35" s="154" t="s">
        <v>741</v>
      </c>
      <c r="F35" s="155" t="e">
        <f>IF(ISNUMBER(U35),U35,VLOOKUP(CONCATENATE($B35,"_",$C35,"_",F$2,"_","1000 NAC","_",$E35),Database!$F$2:$G$65536,2,)/VLOOKUP(CONCATENATE($B35,"_",$C35,"_",F$2,"_",$D35,"_",$E35),Database!$F$2:$G$65536,2,))</f>
        <v>#REF!</v>
      </c>
      <c r="G35" s="155" t="e">
        <f>IF(ISNUMBER(V35),V35,VLOOKUP(CONCATENATE($B35,"_",$C35,"_",G$2,"_","1000 NAC","_",$E35),Database!$F$2:$G$65536,2,)/VLOOKUP(CONCATENATE($B35,"_",$C35,"_",G$2,"_",$D35,"_",$E35),Database!$F$2:$G$65536,2,))</f>
        <v>#REF!</v>
      </c>
      <c r="H35" s="155" t="e">
        <f>IF(ISNUMBER(W35),W35,VLOOKUP(CONCATENATE($B35,"_",$C35,"_",H$2,"_","1000 NAC","_",$E35),Database!$F$2:$G$65536,2,)/VLOOKUP(CONCATENATE($B35,"_",$C35,"_",H$2,"_",$D35,"_",$E35),Database!$F$2:$G$65536,2,))</f>
        <v>#REF!</v>
      </c>
      <c r="I35" s="155" t="e">
        <f>IF(ISNUMBER(X35),X35,VLOOKUP(CONCATENATE($B35,"_",$C35,"_",I$2,"_","1000 NAC","_",$E35),Database!$F$2:$G$65536,2,)/VLOOKUP(CONCATENATE($B35,"_",$C35,"_",I$2,"_",$D35,"_",$E35),Database!$F$2:$G$65536,2,))</f>
        <v>#REF!</v>
      </c>
      <c r="J35" s="155" t="e">
        <f>IF(ISNUMBER(Y35),Y35,VLOOKUP(CONCATENATE($B35,"_",$C35,"_",J$2,"_","1000 NAC","_",$E35),Database!$F$2:$G$65536,2,)/VLOOKUP(CONCATENATE($B35,"_",$C35,"_",J$2,"_",$D35,"_",$E35),Database!$F$2:$G$65536,2,))</f>
        <v>#REF!</v>
      </c>
      <c r="K35" s="156" t="e">
        <f>VLOOKUP(CONCATENATE($B35,"_",$C35,"_",K$2,"_","1000 NAC","_",$E35),SentData!$F$2:$G$65536,2,)/VLOOKUP(CONCATENATE($B35,"_",$C35,"_",K$2,"_",$D35,"_",$E35),SentData!$F$2:$G$65536,2,)</f>
        <v>#REF!</v>
      </c>
      <c r="L35" s="156" t="e">
        <f>VLOOKUP(CONCATENATE($B35,"_",$C35,"_",L$2,"_","1000 NAC","_",$E35),SentData!$F$2:$G$65536,2,)/VLOOKUP(CONCATENATE($B35,"_",$C35,"_",L$2,"_",$D35,"_",$E35),SentData!$F$2:$G$65536,2,)</f>
        <v>#REF!</v>
      </c>
      <c r="M35" s="157"/>
      <c r="N35" s="158" t="str">
        <f t="shared" ref="N35:N66" si="7">IF(OR(ISERROR(F35),ISERROR(G35)),"!!",IF(F35=0,"!!",G35/F35))</f>
        <v>!!</v>
      </c>
      <c r="O35" s="158" t="str">
        <f t="shared" ref="O35:O66" si="8">IF(OR(ISERROR(G35),ISERROR(H35)),"!!",IF(G35=0,"!!",H35/G35))</f>
        <v>!!</v>
      </c>
      <c r="P35" s="158" t="str">
        <f t="shared" ref="P35:P66" si="9">IF(OR(ISERROR(H35),ISERROR(I35)),"!!",IF(H35=0,"!!",I35/H35))</f>
        <v>!!</v>
      </c>
      <c r="Q35" s="158" t="str">
        <f t="shared" ref="Q35:Q66" si="10">IF(OR(ISERROR(I35),ISERROR(J35)),"!!",IF(I35=0,"!!",J35/I35))</f>
        <v>!!</v>
      </c>
      <c r="R35" s="158" t="str">
        <f t="shared" ref="R35:R66" si="11">IF(OR(ISERROR(J35),ISERROR(K35)),"!!",IF(J35=0,"!!",K35/J35))</f>
        <v>!!</v>
      </c>
      <c r="S35" s="158" t="str">
        <f t="shared" ref="S35:S66" si="12">IF(OR(ISERROR(K35),ISERROR(L35)),"!!",IF(K35=0,"!!",L35/K35))</f>
        <v>!!</v>
      </c>
      <c r="T35" s="157"/>
      <c r="U35" s="161" t="str">
        <f>IF(ISNUMBER(U33),IF(ISNUMBER(U34),U34/U33,F34/U33),IF(ISNUMBER(U34),U34/F33,""))</f>
        <v/>
      </c>
      <c r="V35" s="161" t="str">
        <f>IF(ISNUMBER(V33),IF(ISNUMBER(V34),V34/V33,G34/V33),IF(ISNUMBER(V34),V34/G33,""))</f>
        <v/>
      </c>
      <c r="W35" s="161" t="str">
        <f>IF(ISNUMBER(W33),IF(ISNUMBER(W34),W34/W33,H34/W33),IF(ISNUMBER(W34),W34/H33,""))</f>
        <v/>
      </c>
      <c r="X35" s="161" t="str">
        <f>IF(ISNUMBER(X33),IF(ISNUMBER(X34),X34/X33,I34/X33),IF(ISNUMBER(X34),X34/I33,""))</f>
        <v/>
      </c>
    </row>
    <row r="36" spans="1:24" x14ac:dyDescent="0.2">
      <c r="A36" s="112" t="s">
        <v>703</v>
      </c>
      <c r="B36" s="112" t="e">
        <f>#REF!</f>
        <v>#REF!</v>
      </c>
      <c r="C36" s="112" t="s">
        <v>708</v>
      </c>
      <c r="D36" s="112" t="s">
        <v>639</v>
      </c>
      <c r="E36" s="113" t="s">
        <v>741</v>
      </c>
      <c r="F36" s="120" t="e">
        <f>IF(ISNUMBER(U36),U36,VLOOKUP(CONCATENATE($B36,"_",$C36,"_",F$2,"_",$D36,"_",$E36),Database!$F$2:$G$65536,2,))</f>
        <v>#REF!</v>
      </c>
      <c r="G36" s="120" t="e">
        <f>IF(ISNUMBER(V36),V36,VLOOKUP(CONCATENATE($B36,"_",$C36,"_",G$2,"_",$D36,"_",$E36),Database!$F$2:$G$65536,2,))</f>
        <v>#REF!</v>
      </c>
      <c r="H36" s="120" t="e">
        <f>IF(ISNUMBER(W36),W36,VLOOKUP(CONCATENATE($B36,"_",$C36,"_",H$2,"_",$D36,"_",$E36),Database!$F$2:$G$65536,2,))</f>
        <v>#REF!</v>
      </c>
      <c r="I36" s="120" t="e">
        <f>IF(ISNUMBER(X36),X36,VLOOKUP(CONCATENATE($B36,"_",$C36,"_",I$2,"_",$D36,"_",$E36),Database!$F$2:$G$65536,2,))</f>
        <v>#REF!</v>
      </c>
      <c r="J36" s="120" t="e">
        <f>VLOOKUP(CONCATENATE($B36,"_",$C36,"_",J$2,"_",$D36,"_",$E36),Database!$F$2:$G$65536,2,)</f>
        <v>#REF!</v>
      </c>
      <c r="K36" s="118" t="e">
        <f>VLOOKUP(CONCATENATE($B36,"_",$C36,"_",K$2,"_",$D36,"_",$E36),SentData!$F$2:$G$65536,2,)</f>
        <v>#REF!</v>
      </c>
      <c r="L36" s="118" t="e">
        <f>VLOOKUP(CONCATENATE($B36,"_",$C36,"_",L$2,"_",$D36,"_",$E36),SentData!$F$2:$G$65536,2,)</f>
        <v>#REF!</v>
      </c>
      <c r="M36" s="114"/>
      <c r="N36" s="115" t="str">
        <f t="shared" si="7"/>
        <v>!!</v>
      </c>
      <c r="O36" s="115" t="str">
        <f t="shared" si="8"/>
        <v>!!</v>
      </c>
      <c r="P36" s="115" t="str">
        <f t="shared" si="9"/>
        <v>!!</v>
      </c>
      <c r="Q36" s="115" t="str">
        <f t="shared" si="10"/>
        <v>!!</v>
      </c>
      <c r="R36" s="115" t="str">
        <f t="shared" si="11"/>
        <v>!!</v>
      </c>
      <c r="S36" s="115" t="str">
        <f t="shared" si="12"/>
        <v>!!</v>
      </c>
      <c r="T36" s="114"/>
    </row>
    <row r="37" spans="1:24" x14ac:dyDescent="0.2">
      <c r="A37" s="112" t="s">
        <v>705</v>
      </c>
      <c r="B37" s="112" t="e">
        <f>#REF!</f>
        <v>#REF!</v>
      </c>
      <c r="C37" s="112" t="s">
        <v>708</v>
      </c>
      <c r="D37" s="112" t="s">
        <v>706</v>
      </c>
      <c r="E37" s="113" t="s">
        <v>741</v>
      </c>
      <c r="F37" s="120" t="e">
        <f>IF(ISNUMBER(U37),U37,VLOOKUP(CONCATENATE($B37,"_",$C37,"_",F$2,"_",$D37,"_",$E37),Database!$F$2:$G$65536,2,))</f>
        <v>#REF!</v>
      </c>
      <c r="G37" s="120" t="e">
        <f>IF(ISNUMBER(V37),V37,VLOOKUP(CONCATENATE($B37,"_",$C37,"_",G$2,"_",$D37,"_",$E37),Database!$F$2:$G$65536,2,))</f>
        <v>#REF!</v>
      </c>
      <c r="H37" s="120" t="e">
        <f>IF(ISNUMBER(W37),W37,VLOOKUP(CONCATENATE($B37,"_",$C37,"_",H$2,"_",$D37,"_",$E37),Database!$F$2:$G$65536,2,))</f>
        <v>#REF!</v>
      </c>
      <c r="I37" s="120" t="e">
        <f>IF(ISNUMBER(X37),X37,VLOOKUP(CONCATENATE($B37,"_",$C37,"_",I$2,"_",$D37,"_",$E37),Database!$F$2:$G$65536,2,))</f>
        <v>#REF!</v>
      </c>
      <c r="J37" s="120" t="e">
        <f>IF(ISNUMBER(Y37),Y37,VLOOKUP(CONCATENATE($B37,"_",$C37,"_",J$2,"_",$D37,"_",$E37),Database!$F$2:$G$65536,2,))</f>
        <v>#REF!</v>
      </c>
      <c r="K37" s="118" t="e">
        <f>VLOOKUP(CONCATENATE($B37,"_",$C37,"_",K$2,"_",$D37,"_",$E37),SentData!$F$2:$G$65536,2,)</f>
        <v>#REF!</v>
      </c>
      <c r="L37" s="118" t="e">
        <f>VLOOKUP(CONCATENATE($B37,"_",$C37,"_",L$2,"_",$D37,"_",$E37),SentData!$F$2:$G$65536,2,)</f>
        <v>#REF!</v>
      </c>
      <c r="M37" s="114"/>
      <c r="N37" s="115" t="str">
        <f t="shared" si="7"/>
        <v>!!</v>
      </c>
      <c r="O37" s="115" t="str">
        <f t="shared" si="8"/>
        <v>!!</v>
      </c>
      <c r="P37" s="115" t="str">
        <f t="shared" si="9"/>
        <v>!!</v>
      </c>
      <c r="Q37" s="115" t="str">
        <f t="shared" si="10"/>
        <v>!!</v>
      </c>
      <c r="R37" s="115" t="str">
        <f t="shared" si="11"/>
        <v>!!</v>
      </c>
      <c r="S37" s="115" t="str">
        <f t="shared" si="12"/>
        <v>!!</v>
      </c>
      <c r="T37" s="114"/>
    </row>
    <row r="38" spans="1:24" ht="12.5" x14ac:dyDescent="0.25">
      <c r="A38" s="153" t="s">
        <v>707</v>
      </c>
      <c r="B38" s="153" t="e">
        <f>#REF!</f>
        <v>#REF!</v>
      </c>
      <c r="C38" s="153" t="s">
        <v>708</v>
      </c>
      <c r="D38" s="153" t="s">
        <v>639</v>
      </c>
      <c r="E38" s="154" t="s">
        <v>741</v>
      </c>
      <c r="F38" s="155" t="e">
        <f>IF(ISNUMBER(U38),U38,VLOOKUP(CONCATENATE($B38,"_",$C38,"_",F$2,"_","1000 NAC","_",$E38),Database!$F$2:$G$65536,2,)/VLOOKUP(CONCATENATE($B38,"_",$C38,"_",F$2,"_",$D38,"_",$E38),Database!$F$2:$G$65536,2,))</f>
        <v>#REF!</v>
      </c>
      <c r="G38" s="155" t="e">
        <f>IF(ISNUMBER(V38),V38,VLOOKUP(CONCATENATE($B38,"_",$C38,"_",G$2,"_","1000 NAC","_",$E38),Database!$F$2:$G$65536,2,)/VLOOKUP(CONCATENATE($B38,"_",$C38,"_",G$2,"_",$D38,"_",$E38),Database!$F$2:$G$65536,2,))</f>
        <v>#REF!</v>
      </c>
      <c r="H38" s="155" t="e">
        <f>IF(ISNUMBER(W38),W38,VLOOKUP(CONCATENATE($B38,"_",$C38,"_",H$2,"_","1000 NAC","_",$E38),Database!$F$2:$G$65536,2,)/VLOOKUP(CONCATENATE($B38,"_",$C38,"_",H$2,"_",$D38,"_",$E38),Database!$F$2:$G$65536,2,))</f>
        <v>#REF!</v>
      </c>
      <c r="I38" s="155" t="e">
        <f>IF(ISNUMBER(X38),X38,VLOOKUP(CONCATENATE($B38,"_",$C38,"_",I$2,"_","1000 NAC","_",$E38),Database!$F$2:$G$65536,2,)/VLOOKUP(CONCATENATE($B38,"_",$C38,"_",I$2,"_",$D38,"_",$E38),Database!$F$2:$G$65536,2,))</f>
        <v>#REF!</v>
      </c>
      <c r="J38" s="155" t="e">
        <f>IF(ISNUMBER(Y38),Y38,VLOOKUP(CONCATENATE($B38,"_",$C38,"_",J$2,"_","1000 NAC","_",$E38),Database!$F$2:$G$65536,2,)/VLOOKUP(CONCATENATE($B38,"_",$C38,"_",J$2,"_",$D38,"_",$E38),Database!$F$2:$G$65536,2,))</f>
        <v>#REF!</v>
      </c>
      <c r="K38" s="156" t="e">
        <f>VLOOKUP(CONCATENATE($B38,"_",$C38,"_",K$2,"_","1000 NAC","_",$E38),SentData!$F$2:$G$65536,2,)/VLOOKUP(CONCATENATE($B38,"_",$C38,"_",K$2,"_",$D38,"_",$E38),SentData!$F$2:$G$65536,2,)</f>
        <v>#REF!</v>
      </c>
      <c r="L38" s="156" t="e">
        <f>VLOOKUP(CONCATENATE($B38,"_",$C38,"_",L$2,"_","1000 NAC","_",$E38),SentData!$F$2:$G$65536,2,)/VLOOKUP(CONCATENATE($B38,"_",$C38,"_",L$2,"_",$D38,"_",$E38),SentData!$F$2:$G$65536,2,)</f>
        <v>#REF!</v>
      </c>
      <c r="M38" s="157"/>
      <c r="N38" s="158" t="str">
        <f t="shared" si="7"/>
        <v>!!</v>
      </c>
      <c r="O38" s="158" t="str">
        <f t="shared" si="8"/>
        <v>!!</v>
      </c>
      <c r="P38" s="158" t="str">
        <f t="shared" si="9"/>
        <v>!!</v>
      </c>
      <c r="Q38" s="158" t="str">
        <f t="shared" si="10"/>
        <v>!!</v>
      </c>
      <c r="R38" s="158" t="str">
        <f t="shared" si="11"/>
        <v>!!</v>
      </c>
      <c r="S38" s="158" t="str">
        <f t="shared" si="12"/>
        <v>!!</v>
      </c>
      <c r="T38" s="157"/>
      <c r="U38" s="161" t="str">
        <f>IF(ISNUMBER(U36),IF(ISNUMBER(U37),U37/U36,F37/U36),IF(ISNUMBER(U37),U37/F36,""))</f>
        <v/>
      </c>
      <c r="V38" s="161" t="str">
        <f>IF(ISNUMBER(V36),IF(ISNUMBER(V37),V37/V36,G37/V36),IF(ISNUMBER(V37),V37/G36,""))</f>
        <v/>
      </c>
      <c r="W38" s="161" t="str">
        <f>IF(ISNUMBER(W36),IF(ISNUMBER(W37),W37/W36,H37/W36),IF(ISNUMBER(W37),W37/H36,""))</f>
        <v/>
      </c>
      <c r="X38" s="161" t="str">
        <f>IF(ISNUMBER(X36),IF(ISNUMBER(X37),X37/X36,I37/X36),IF(ISNUMBER(X37),X37/I36,""))</f>
        <v/>
      </c>
    </row>
    <row r="39" spans="1:24" x14ac:dyDescent="0.2">
      <c r="A39" s="112" t="s">
        <v>703</v>
      </c>
      <c r="B39" s="112" t="e">
        <f>#REF!</f>
        <v>#REF!</v>
      </c>
      <c r="C39" s="112" t="s">
        <v>704</v>
      </c>
      <c r="D39" s="112" t="s">
        <v>639</v>
      </c>
      <c r="E39" s="113" t="s">
        <v>742</v>
      </c>
      <c r="F39" s="120" t="e">
        <f>IF(ISNUMBER(U39),U39,VLOOKUP(CONCATENATE($B39,"_",$C39,"_",F$2,"_",$D39,"_",$E39),Database!$F$2:$G$65536,2,))</f>
        <v>#REF!</v>
      </c>
      <c r="G39" s="120" t="e">
        <f>IF(ISNUMBER(V39),V39,VLOOKUP(CONCATENATE($B39,"_",$C39,"_",G$2,"_",$D39,"_",$E39),Database!$F$2:$G$65536,2,))</f>
        <v>#REF!</v>
      </c>
      <c r="H39" s="120" t="e">
        <f>IF(ISNUMBER(W39),W39,VLOOKUP(CONCATENATE($B39,"_",$C39,"_",H$2,"_",$D39,"_",$E39),Database!$F$2:$G$65536,2,))</f>
        <v>#REF!</v>
      </c>
      <c r="I39" s="120" t="e">
        <f>IF(ISNUMBER(X39),X39,VLOOKUP(CONCATENATE($B39,"_",$C39,"_",I$2,"_",$D39,"_",$E39),Database!$F$2:$G$65536,2,))</f>
        <v>#REF!</v>
      </c>
      <c r="J39" s="120" t="e">
        <f>VLOOKUP(CONCATENATE($B39,"_",$C39,"_",J$2,"_",$D39,"_",$E39),Database!$F$2:$G$65536,2,)</f>
        <v>#REF!</v>
      </c>
      <c r="K39" s="118" t="e">
        <f>VLOOKUP(CONCATENATE($B39,"_",$C39,"_",K$2,"_",$D39,"_",$E39),SentData!$F$2:$G$65536,2,)</f>
        <v>#REF!</v>
      </c>
      <c r="L39" s="118" t="e">
        <f>VLOOKUP(CONCATENATE($B39,"_",$C39,"_",L$2,"_",$D39,"_",$E39),SentData!$F$2:$G$65536,2,)</f>
        <v>#REF!</v>
      </c>
      <c r="M39" s="114"/>
      <c r="N39" s="115" t="str">
        <f t="shared" si="7"/>
        <v>!!</v>
      </c>
      <c r="O39" s="115" t="str">
        <f t="shared" si="8"/>
        <v>!!</v>
      </c>
      <c r="P39" s="115" t="str">
        <f t="shared" si="9"/>
        <v>!!</v>
      </c>
      <c r="Q39" s="115" t="str">
        <f t="shared" si="10"/>
        <v>!!</v>
      </c>
      <c r="R39" s="115" t="str">
        <f t="shared" si="11"/>
        <v>!!</v>
      </c>
      <c r="S39" s="115" t="str">
        <f t="shared" si="12"/>
        <v>!!</v>
      </c>
      <c r="T39" s="114"/>
    </row>
    <row r="40" spans="1:24" x14ac:dyDescent="0.2">
      <c r="A40" s="112" t="s">
        <v>705</v>
      </c>
      <c r="B40" s="112" t="e">
        <f>#REF!</f>
        <v>#REF!</v>
      </c>
      <c r="C40" s="112" t="s">
        <v>704</v>
      </c>
      <c r="D40" s="112" t="s">
        <v>706</v>
      </c>
      <c r="E40" s="113" t="s">
        <v>742</v>
      </c>
      <c r="F40" s="120" t="e">
        <f>IF(ISNUMBER(U40),U40,VLOOKUP(CONCATENATE($B40,"_",$C40,"_",F$2,"_",$D40,"_",$E40),Database!$F$2:$G$65536,2,))</f>
        <v>#REF!</v>
      </c>
      <c r="G40" s="120" t="e">
        <f>IF(ISNUMBER(V40),V40,VLOOKUP(CONCATENATE($B40,"_",$C40,"_",G$2,"_",$D40,"_",$E40),Database!$F$2:$G$65536,2,))</f>
        <v>#REF!</v>
      </c>
      <c r="H40" s="120" t="e">
        <f>IF(ISNUMBER(W40),W40,VLOOKUP(CONCATENATE($B40,"_",$C40,"_",H$2,"_",$D40,"_",$E40),Database!$F$2:$G$65536,2,))</f>
        <v>#REF!</v>
      </c>
      <c r="I40" s="120" t="e">
        <f>IF(ISNUMBER(X40),X40,VLOOKUP(CONCATENATE($B40,"_",$C40,"_",I$2,"_",$D40,"_",$E40),Database!$F$2:$G$65536,2,))</f>
        <v>#REF!</v>
      </c>
      <c r="J40" s="120" t="e">
        <f>IF(ISNUMBER(Y40),Y40,VLOOKUP(CONCATENATE($B40,"_",$C40,"_",J$2,"_",$D40,"_",$E40),Database!$F$2:$G$65536,2,))</f>
        <v>#REF!</v>
      </c>
      <c r="K40" s="118" t="e">
        <f>VLOOKUP(CONCATENATE($B40,"_",$C40,"_",K$2,"_",$D40,"_",$E40),SentData!$F$2:$G$65536,2,)</f>
        <v>#REF!</v>
      </c>
      <c r="L40" s="118" t="e">
        <f>VLOOKUP(CONCATENATE($B40,"_",$C40,"_",L$2,"_",$D40,"_",$E40),SentData!$F$2:$G$65536,2,)</f>
        <v>#REF!</v>
      </c>
      <c r="M40" s="114"/>
      <c r="N40" s="115" t="str">
        <f t="shared" si="7"/>
        <v>!!</v>
      </c>
      <c r="O40" s="115" t="str">
        <f t="shared" si="8"/>
        <v>!!</v>
      </c>
      <c r="P40" s="115" t="str">
        <f t="shared" si="9"/>
        <v>!!</v>
      </c>
      <c r="Q40" s="115" t="str">
        <f t="shared" si="10"/>
        <v>!!</v>
      </c>
      <c r="R40" s="115" t="str">
        <f t="shared" si="11"/>
        <v>!!</v>
      </c>
      <c r="S40" s="115" t="str">
        <f t="shared" si="12"/>
        <v>!!</v>
      </c>
      <c r="T40" s="114"/>
    </row>
    <row r="41" spans="1:24" ht="12.5" x14ac:dyDescent="0.25">
      <c r="A41" s="153" t="s">
        <v>707</v>
      </c>
      <c r="B41" s="153" t="e">
        <f>#REF!</f>
        <v>#REF!</v>
      </c>
      <c r="C41" s="153" t="s">
        <v>704</v>
      </c>
      <c r="D41" s="153" t="s">
        <v>639</v>
      </c>
      <c r="E41" s="154" t="s">
        <v>742</v>
      </c>
      <c r="F41" s="155" t="e">
        <f>IF(ISNUMBER(U41),U41,VLOOKUP(CONCATENATE($B41,"_",$C41,"_",F$2,"_","1000 NAC","_",$E41),Database!$F$2:$G$65536,2,)/VLOOKUP(CONCATENATE($B41,"_",$C41,"_",F$2,"_",$D41,"_",$E41),Database!$F$2:$G$65536,2,))</f>
        <v>#REF!</v>
      </c>
      <c r="G41" s="155" t="e">
        <f>IF(ISNUMBER(V41),V41,VLOOKUP(CONCATENATE($B41,"_",$C41,"_",G$2,"_","1000 NAC","_",$E41),Database!$F$2:$G$65536,2,)/VLOOKUP(CONCATENATE($B41,"_",$C41,"_",G$2,"_",$D41,"_",$E41),Database!$F$2:$G$65536,2,))</f>
        <v>#REF!</v>
      </c>
      <c r="H41" s="155" t="e">
        <f>IF(ISNUMBER(W41),W41,VLOOKUP(CONCATENATE($B41,"_",$C41,"_",H$2,"_","1000 NAC","_",$E41),Database!$F$2:$G$65536,2,)/VLOOKUP(CONCATENATE($B41,"_",$C41,"_",H$2,"_",$D41,"_",$E41),Database!$F$2:$G$65536,2,))</f>
        <v>#REF!</v>
      </c>
      <c r="I41" s="155" t="e">
        <f>IF(ISNUMBER(X41),X41,VLOOKUP(CONCATENATE($B41,"_",$C41,"_",I$2,"_","1000 NAC","_",$E41),Database!$F$2:$G$65536,2,)/VLOOKUP(CONCATENATE($B41,"_",$C41,"_",I$2,"_",$D41,"_",$E41),Database!$F$2:$G$65536,2,))</f>
        <v>#REF!</v>
      </c>
      <c r="J41" s="155" t="e">
        <f>IF(ISNUMBER(Y41),Y41,VLOOKUP(CONCATENATE($B41,"_",$C41,"_",J$2,"_","1000 NAC","_",$E41),Database!$F$2:$G$65536,2,)/VLOOKUP(CONCATENATE($B41,"_",$C41,"_",J$2,"_",$D41,"_",$E41),Database!$F$2:$G$65536,2,))</f>
        <v>#REF!</v>
      </c>
      <c r="K41" s="156" t="e">
        <f>VLOOKUP(CONCATENATE($B41,"_",$C41,"_",K$2,"_","1000 NAC","_",$E41),SentData!$F$2:$G$65536,2,)/VLOOKUP(CONCATENATE($B41,"_",$C41,"_",K$2,"_",$D41,"_",$E41),SentData!$F$2:$G$65536,2,)</f>
        <v>#REF!</v>
      </c>
      <c r="L41" s="156" t="e">
        <f>VLOOKUP(CONCATENATE($B41,"_",$C41,"_",L$2,"_","1000 NAC","_",$E41),SentData!$F$2:$G$65536,2,)/VLOOKUP(CONCATENATE($B41,"_",$C41,"_",L$2,"_",$D41,"_",$E41),SentData!$F$2:$G$65536,2,)</f>
        <v>#REF!</v>
      </c>
      <c r="M41" s="157"/>
      <c r="N41" s="158" t="str">
        <f t="shared" si="7"/>
        <v>!!</v>
      </c>
      <c r="O41" s="158" t="str">
        <f t="shared" si="8"/>
        <v>!!</v>
      </c>
      <c r="P41" s="158" t="str">
        <f t="shared" si="9"/>
        <v>!!</v>
      </c>
      <c r="Q41" s="158" t="str">
        <f t="shared" si="10"/>
        <v>!!</v>
      </c>
      <c r="R41" s="158" t="str">
        <f t="shared" si="11"/>
        <v>!!</v>
      </c>
      <c r="S41" s="158" t="str">
        <f t="shared" si="12"/>
        <v>!!</v>
      </c>
      <c r="T41" s="157"/>
      <c r="U41" s="161" t="str">
        <f>IF(ISNUMBER(U39),IF(ISNUMBER(U40),U40/U39,F40/U39),IF(ISNUMBER(U40),U40/F39,""))</f>
        <v/>
      </c>
      <c r="V41" s="161" t="str">
        <f>IF(ISNUMBER(V39),IF(ISNUMBER(V40),V40/V39,G40/V39),IF(ISNUMBER(V40),V40/G39,""))</f>
        <v/>
      </c>
      <c r="W41" s="161" t="str">
        <f>IF(ISNUMBER(W39),IF(ISNUMBER(W40),W40/W39,H40/W39),IF(ISNUMBER(W40),W40/H39,""))</f>
        <v/>
      </c>
      <c r="X41" s="161" t="str">
        <f>IF(ISNUMBER(X39),IF(ISNUMBER(X40),X40/X39,I40/X39),IF(ISNUMBER(X40),X40/I39,""))</f>
        <v/>
      </c>
    </row>
    <row r="42" spans="1:24" x14ac:dyDescent="0.2">
      <c r="A42" s="112" t="s">
        <v>703</v>
      </c>
      <c r="B42" s="112" t="e">
        <f>#REF!</f>
        <v>#REF!</v>
      </c>
      <c r="C42" s="112" t="s">
        <v>708</v>
      </c>
      <c r="D42" s="112" t="s">
        <v>639</v>
      </c>
      <c r="E42" s="113" t="s">
        <v>742</v>
      </c>
      <c r="F42" s="120" t="e">
        <f>IF(ISNUMBER(U42),U42,VLOOKUP(CONCATENATE($B42,"_",$C42,"_",F$2,"_",$D42,"_",$E42),Database!$F$2:$G$65536,2,))</f>
        <v>#REF!</v>
      </c>
      <c r="G42" s="120" t="e">
        <f>IF(ISNUMBER(V42),V42,VLOOKUP(CONCATENATE($B42,"_",$C42,"_",G$2,"_",$D42,"_",$E42),Database!$F$2:$G$65536,2,))</f>
        <v>#REF!</v>
      </c>
      <c r="H42" s="120" t="e">
        <f>IF(ISNUMBER(W42),W42,VLOOKUP(CONCATENATE($B42,"_",$C42,"_",H$2,"_",$D42,"_",$E42),Database!$F$2:$G$65536,2,))</f>
        <v>#REF!</v>
      </c>
      <c r="I42" s="120" t="e">
        <f>IF(ISNUMBER(X42),X42,VLOOKUP(CONCATENATE($B42,"_",$C42,"_",I$2,"_",$D42,"_",$E42),Database!$F$2:$G$65536,2,))</f>
        <v>#REF!</v>
      </c>
      <c r="J42" s="120" t="e">
        <f>VLOOKUP(CONCATENATE($B42,"_",$C42,"_",J$2,"_",$D42,"_",$E42),Database!$F$2:$G$65536,2,)</f>
        <v>#REF!</v>
      </c>
      <c r="K42" s="118" t="e">
        <f>VLOOKUP(CONCATENATE($B42,"_",$C42,"_",K$2,"_",$D42,"_",$E42),SentData!$F$2:$G$65536,2,)</f>
        <v>#REF!</v>
      </c>
      <c r="L42" s="118" t="e">
        <f>VLOOKUP(CONCATENATE($B42,"_",$C42,"_",L$2,"_",$D42,"_",$E42),SentData!$F$2:$G$65536,2,)</f>
        <v>#REF!</v>
      </c>
      <c r="M42" s="114"/>
      <c r="N42" s="115" t="str">
        <f t="shared" si="7"/>
        <v>!!</v>
      </c>
      <c r="O42" s="115" t="str">
        <f t="shared" si="8"/>
        <v>!!</v>
      </c>
      <c r="P42" s="115" t="str">
        <f t="shared" si="9"/>
        <v>!!</v>
      </c>
      <c r="Q42" s="115" t="str">
        <f t="shared" si="10"/>
        <v>!!</v>
      </c>
      <c r="R42" s="115" t="str">
        <f t="shared" si="11"/>
        <v>!!</v>
      </c>
      <c r="S42" s="115" t="str">
        <f t="shared" si="12"/>
        <v>!!</v>
      </c>
      <c r="T42" s="114"/>
    </row>
    <row r="43" spans="1:24" x14ac:dyDescent="0.2">
      <c r="A43" s="112" t="s">
        <v>705</v>
      </c>
      <c r="B43" s="112" t="e">
        <f>#REF!</f>
        <v>#REF!</v>
      </c>
      <c r="C43" s="112" t="s">
        <v>708</v>
      </c>
      <c r="D43" s="112" t="s">
        <v>706</v>
      </c>
      <c r="E43" s="113" t="s">
        <v>742</v>
      </c>
      <c r="F43" s="120" t="e">
        <f>IF(ISNUMBER(U43),U43,VLOOKUP(CONCATENATE($B43,"_",$C43,"_",F$2,"_",$D43,"_",$E43),Database!$F$2:$G$65536,2,))</f>
        <v>#REF!</v>
      </c>
      <c r="G43" s="120" t="e">
        <f>IF(ISNUMBER(V43),V43,VLOOKUP(CONCATENATE($B43,"_",$C43,"_",G$2,"_",$D43,"_",$E43),Database!$F$2:$G$65536,2,))</f>
        <v>#REF!</v>
      </c>
      <c r="H43" s="120" t="e">
        <f>IF(ISNUMBER(W43),W43,VLOOKUP(CONCATENATE($B43,"_",$C43,"_",H$2,"_",$D43,"_",$E43),Database!$F$2:$G$65536,2,))</f>
        <v>#REF!</v>
      </c>
      <c r="I43" s="120" t="e">
        <f>IF(ISNUMBER(X43),X43,VLOOKUP(CONCATENATE($B43,"_",$C43,"_",I$2,"_",$D43,"_",$E43),Database!$F$2:$G$65536,2,))</f>
        <v>#REF!</v>
      </c>
      <c r="J43" s="120" t="e">
        <f>IF(ISNUMBER(Y43),Y43,VLOOKUP(CONCATENATE($B43,"_",$C43,"_",J$2,"_",$D43,"_",$E43),Database!$F$2:$G$65536,2,))</f>
        <v>#REF!</v>
      </c>
      <c r="K43" s="118" t="e">
        <f>VLOOKUP(CONCATENATE($B43,"_",$C43,"_",K$2,"_",$D43,"_",$E43),SentData!$F$2:$G$65536,2,)</f>
        <v>#REF!</v>
      </c>
      <c r="L43" s="118" t="e">
        <f>VLOOKUP(CONCATENATE($B43,"_",$C43,"_",L$2,"_",$D43,"_",$E43),SentData!$F$2:$G$65536,2,)</f>
        <v>#REF!</v>
      </c>
      <c r="M43" s="114"/>
      <c r="N43" s="115" t="str">
        <f t="shared" si="7"/>
        <v>!!</v>
      </c>
      <c r="O43" s="115" t="str">
        <f t="shared" si="8"/>
        <v>!!</v>
      </c>
      <c r="P43" s="115" t="str">
        <f t="shared" si="9"/>
        <v>!!</v>
      </c>
      <c r="Q43" s="115" t="str">
        <f t="shared" si="10"/>
        <v>!!</v>
      </c>
      <c r="R43" s="115" t="str">
        <f t="shared" si="11"/>
        <v>!!</v>
      </c>
      <c r="S43" s="115" t="str">
        <f t="shared" si="12"/>
        <v>!!</v>
      </c>
      <c r="T43" s="114"/>
    </row>
    <row r="44" spans="1:24" ht="12.5" x14ac:dyDescent="0.25">
      <c r="A44" s="153" t="s">
        <v>707</v>
      </c>
      <c r="B44" s="153" t="e">
        <f>#REF!</f>
        <v>#REF!</v>
      </c>
      <c r="C44" s="153" t="s">
        <v>708</v>
      </c>
      <c r="D44" s="153" t="s">
        <v>639</v>
      </c>
      <c r="E44" s="154" t="s">
        <v>742</v>
      </c>
      <c r="F44" s="155" t="e">
        <f>IF(ISNUMBER(U44),U44,VLOOKUP(CONCATENATE($B44,"_",$C44,"_",F$2,"_","1000 NAC","_",$E44),Database!$F$2:$G$65536,2,)/VLOOKUP(CONCATENATE($B44,"_",$C44,"_",F$2,"_",$D44,"_",$E44),Database!$F$2:$G$65536,2,))</f>
        <v>#REF!</v>
      </c>
      <c r="G44" s="155" t="e">
        <f>IF(ISNUMBER(V44),V44,VLOOKUP(CONCATENATE($B44,"_",$C44,"_",G$2,"_","1000 NAC","_",$E44),Database!$F$2:$G$65536,2,)/VLOOKUP(CONCATENATE($B44,"_",$C44,"_",G$2,"_",$D44,"_",$E44),Database!$F$2:$G$65536,2,))</f>
        <v>#REF!</v>
      </c>
      <c r="H44" s="155" t="e">
        <f>IF(ISNUMBER(W44),W44,VLOOKUP(CONCATENATE($B44,"_",$C44,"_",H$2,"_","1000 NAC","_",$E44),Database!$F$2:$G$65536,2,)/VLOOKUP(CONCATENATE($B44,"_",$C44,"_",H$2,"_",$D44,"_",$E44),Database!$F$2:$G$65536,2,))</f>
        <v>#REF!</v>
      </c>
      <c r="I44" s="155" t="e">
        <f>IF(ISNUMBER(X44),X44,VLOOKUP(CONCATENATE($B44,"_",$C44,"_",I$2,"_","1000 NAC","_",$E44),Database!$F$2:$G$65536,2,)/VLOOKUP(CONCATENATE($B44,"_",$C44,"_",I$2,"_",$D44,"_",$E44),Database!$F$2:$G$65536,2,))</f>
        <v>#REF!</v>
      </c>
      <c r="J44" s="155" t="e">
        <f>IF(ISNUMBER(Y44),Y44,VLOOKUP(CONCATENATE($B44,"_",$C44,"_",J$2,"_","1000 NAC","_",$E44),Database!$F$2:$G$65536,2,)/VLOOKUP(CONCATENATE($B44,"_",$C44,"_",J$2,"_",$D44,"_",$E44),Database!$F$2:$G$65536,2,))</f>
        <v>#REF!</v>
      </c>
      <c r="K44" s="156" t="e">
        <f>VLOOKUP(CONCATENATE($B44,"_",$C44,"_",K$2,"_","1000 NAC","_",$E44),SentData!$F$2:$G$65536,2,)/VLOOKUP(CONCATENATE($B44,"_",$C44,"_",K$2,"_",$D44,"_",$E44),SentData!$F$2:$G$65536,2,)</f>
        <v>#REF!</v>
      </c>
      <c r="L44" s="156" t="e">
        <f>VLOOKUP(CONCATENATE($B44,"_",$C44,"_",L$2,"_","1000 NAC","_",$E44),SentData!$F$2:$G$65536,2,)/VLOOKUP(CONCATENATE($B44,"_",$C44,"_",L$2,"_",$D44,"_",$E44),SentData!$F$2:$G$65536,2,)</f>
        <v>#REF!</v>
      </c>
      <c r="M44" s="157"/>
      <c r="N44" s="158" t="str">
        <f t="shared" si="7"/>
        <v>!!</v>
      </c>
      <c r="O44" s="158" t="str">
        <f t="shared" si="8"/>
        <v>!!</v>
      </c>
      <c r="P44" s="158" t="str">
        <f t="shared" si="9"/>
        <v>!!</v>
      </c>
      <c r="Q44" s="158" t="str">
        <f t="shared" si="10"/>
        <v>!!</v>
      </c>
      <c r="R44" s="158" t="str">
        <f t="shared" si="11"/>
        <v>!!</v>
      </c>
      <c r="S44" s="158" t="str">
        <f t="shared" si="12"/>
        <v>!!</v>
      </c>
      <c r="T44" s="157"/>
      <c r="U44" s="161" t="str">
        <f>IF(ISNUMBER(U42),IF(ISNUMBER(U43),U43/U42,F43/U42),IF(ISNUMBER(U43),U43/F42,""))</f>
        <v/>
      </c>
      <c r="V44" s="161" t="str">
        <f>IF(ISNUMBER(V42),IF(ISNUMBER(V43),V43/V42,G43/V42),IF(ISNUMBER(V43),V43/G42,""))</f>
        <v/>
      </c>
      <c r="W44" s="161" t="str">
        <f>IF(ISNUMBER(W42),IF(ISNUMBER(W43),W43/W42,H43/W42),IF(ISNUMBER(W43),W43/H42,""))</f>
        <v/>
      </c>
      <c r="X44" s="161" t="str">
        <f>IF(ISNUMBER(X42),IF(ISNUMBER(X43),X43/X42,I43/X42),IF(ISNUMBER(X43),X43/I42,""))</f>
        <v/>
      </c>
    </row>
    <row r="45" spans="1:24" x14ac:dyDescent="0.2">
      <c r="A45" s="112" t="s">
        <v>703</v>
      </c>
      <c r="B45" s="112" t="e">
        <f>#REF!</f>
        <v>#REF!</v>
      </c>
      <c r="C45" s="112" t="s">
        <v>704</v>
      </c>
      <c r="D45" s="112" t="s">
        <v>639</v>
      </c>
      <c r="E45" s="113" t="s">
        <v>743</v>
      </c>
      <c r="F45" s="120" t="e">
        <f>IF(ISNUMBER(U45),U45,VLOOKUP(CONCATENATE($B45,"_",$C45,"_",F$2,"_",$D45,"_",$E45),Database!$F$2:$G$65536,2,))</f>
        <v>#REF!</v>
      </c>
      <c r="G45" s="120" t="e">
        <f>IF(ISNUMBER(V45),V45,VLOOKUP(CONCATENATE($B45,"_",$C45,"_",G$2,"_",$D45,"_",$E45),Database!$F$2:$G$65536,2,))</f>
        <v>#REF!</v>
      </c>
      <c r="H45" s="120" t="e">
        <f>IF(ISNUMBER(W45),W45,VLOOKUP(CONCATENATE($B45,"_",$C45,"_",H$2,"_",$D45,"_",$E45),Database!$F$2:$G$65536,2,))</f>
        <v>#REF!</v>
      </c>
      <c r="I45" s="120" t="e">
        <f>IF(ISNUMBER(X45),X45,VLOOKUP(CONCATENATE($B45,"_",$C45,"_",I$2,"_",$D45,"_",$E45),Database!$F$2:$G$65536,2,))</f>
        <v>#REF!</v>
      </c>
      <c r="J45" s="120" t="e">
        <f>VLOOKUP(CONCATENATE($B45,"_",$C45,"_",J$2,"_",$D45,"_",$E45),Database!$F$2:$G$65536,2,)</f>
        <v>#REF!</v>
      </c>
      <c r="K45" s="118" t="e">
        <f>VLOOKUP(CONCATENATE($B45,"_",$C45,"_",K$2,"_",$D45,"_",$E45),SentData!$F$2:$G$65536,2,)</f>
        <v>#REF!</v>
      </c>
      <c r="L45" s="118" t="e">
        <f>VLOOKUP(CONCATENATE($B45,"_",$C45,"_",L$2,"_",$D45,"_",$E45),SentData!$F$2:$G$65536,2,)</f>
        <v>#REF!</v>
      </c>
      <c r="M45" s="114"/>
      <c r="N45" s="115" t="str">
        <f t="shared" si="7"/>
        <v>!!</v>
      </c>
      <c r="O45" s="115" t="str">
        <f t="shared" si="8"/>
        <v>!!</v>
      </c>
      <c r="P45" s="115" t="str">
        <f t="shared" si="9"/>
        <v>!!</v>
      </c>
      <c r="Q45" s="115" t="str">
        <f t="shared" si="10"/>
        <v>!!</v>
      </c>
      <c r="R45" s="115" t="str">
        <f t="shared" si="11"/>
        <v>!!</v>
      </c>
      <c r="S45" s="115" t="str">
        <f t="shared" si="12"/>
        <v>!!</v>
      </c>
      <c r="T45" s="114"/>
    </row>
    <row r="46" spans="1:24" x14ac:dyDescent="0.2">
      <c r="A46" s="112" t="s">
        <v>705</v>
      </c>
      <c r="B46" s="112" t="e">
        <f>#REF!</f>
        <v>#REF!</v>
      </c>
      <c r="C46" s="112" t="s">
        <v>704</v>
      </c>
      <c r="D46" s="112" t="s">
        <v>706</v>
      </c>
      <c r="E46" s="113" t="s">
        <v>743</v>
      </c>
      <c r="F46" s="120" t="e">
        <f>IF(ISNUMBER(U46),U46,VLOOKUP(CONCATENATE($B46,"_",$C46,"_",F$2,"_",$D46,"_",$E46),Database!$F$2:$G$65536,2,))</f>
        <v>#REF!</v>
      </c>
      <c r="G46" s="120" t="e">
        <f>IF(ISNUMBER(V46),V46,VLOOKUP(CONCATENATE($B46,"_",$C46,"_",G$2,"_",$D46,"_",$E46),Database!$F$2:$G$65536,2,))</f>
        <v>#REF!</v>
      </c>
      <c r="H46" s="120" t="e">
        <f>IF(ISNUMBER(W46),W46,VLOOKUP(CONCATENATE($B46,"_",$C46,"_",H$2,"_",$D46,"_",$E46),Database!$F$2:$G$65536,2,))</f>
        <v>#REF!</v>
      </c>
      <c r="I46" s="120" t="e">
        <f>IF(ISNUMBER(X46),X46,VLOOKUP(CONCATENATE($B46,"_",$C46,"_",I$2,"_",$D46,"_",$E46),Database!$F$2:$G$65536,2,))</f>
        <v>#REF!</v>
      </c>
      <c r="J46" s="120" t="e">
        <f>IF(ISNUMBER(Y46),Y46,VLOOKUP(CONCATENATE($B46,"_",$C46,"_",J$2,"_",$D46,"_",$E46),Database!$F$2:$G$65536,2,))</f>
        <v>#REF!</v>
      </c>
      <c r="K46" s="118" t="e">
        <f>VLOOKUP(CONCATENATE($B46,"_",$C46,"_",K$2,"_",$D46,"_",$E46),SentData!$F$2:$G$65536,2,)</f>
        <v>#REF!</v>
      </c>
      <c r="L46" s="118" t="e">
        <f>VLOOKUP(CONCATENATE($B46,"_",$C46,"_",L$2,"_",$D46,"_",$E46),SentData!$F$2:$G$65536,2,)</f>
        <v>#REF!</v>
      </c>
      <c r="M46" s="114"/>
      <c r="N46" s="115" t="str">
        <f t="shared" si="7"/>
        <v>!!</v>
      </c>
      <c r="O46" s="115" t="str">
        <f t="shared" si="8"/>
        <v>!!</v>
      </c>
      <c r="P46" s="115" t="str">
        <f t="shared" si="9"/>
        <v>!!</v>
      </c>
      <c r="Q46" s="115" t="str">
        <f t="shared" si="10"/>
        <v>!!</v>
      </c>
      <c r="R46" s="115" t="str">
        <f t="shared" si="11"/>
        <v>!!</v>
      </c>
      <c r="S46" s="115" t="str">
        <f t="shared" si="12"/>
        <v>!!</v>
      </c>
      <c r="T46" s="114"/>
    </row>
    <row r="47" spans="1:24" ht="12.5" x14ac:dyDescent="0.25">
      <c r="A47" s="153" t="s">
        <v>707</v>
      </c>
      <c r="B47" s="153" t="e">
        <f>#REF!</f>
        <v>#REF!</v>
      </c>
      <c r="C47" s="153" t="s">
        <v>704</v>
      </c>
      <c r="D47" s="153" t="s">
        <v>639</v>
      </c>
      <c r="E47" s="154" t="s">
        <v>743</v>
      </c>
      <c r="F47" s="155" t="e">
        <f>IF(ISNUMBER(U47),U47,VLOOKUP(CONCATENATE($B47,"_",$C47,"_",F$2,"_","1000 NAC","_",$E47),Database!$F$2:$G$65536,2,)/VLOOKUP(CONCATENATE($B47,"_",$C47,"_",F$2,"_",$D47,"_",$E47),Database!$F$2:$G$65536,2,))</f>
        <v>#REF!</v>
      </c>
      <c r="G47" s="155" t="e">
        <f>IF(ISNUMBER(V47),V47,VLOOKUP(CONCATENATE($B47,"_",$C47,"_",G$2,"_","1000 NAC","_",$E47),Database!$F$2:$G$65536,2,)/VLOOKUP(CONCATENATE($B47,"_",$C47,"_",G$2,"_",$D47,"_",$E47),Database!$F$2:$G$65536,2,))</f>
        <v>#REF!</v>
      </c>
      <c r="H47" s="155" t="e">
        <f>IF(ISNUMBER(W47),W47,VLOOKUP(CONCATENATE($B47,"_",$C47,"_",H$2,"_","1000 NAC","_",$E47),Database!$F$2:$G$65536,2,)/VLOOKUP(CONCATENATE($B47,"_",$C47,"_",H$2,"_",$D47,"_",$E47),Database!$F$2:$G$65536,2,))</f>
        <v>#REF!</v>
      </c>
      <c r="I47" s="155" t="e">
        <f>IF(ISNUMBER(X47),X47,VLOOKUP(CONCATENATE($B47,"_",$C47,"_",I$2,"_","1000 NAC","_",$E47),Database!$F$2:$G$65536,2,)/VLOOKUP(CONCATENATE($B47,"_",$C47,"_",I$2,"_",$D47,"_",$E47),Database!$F$2:$G$65536,2,))</f>
        <v>#REF!</v>
      </c>
      <c r="J47" s="155" t="e">
        <f>IF(ISNUMBER(Y47),Y47,VLOOKUP(CONCATENATE($B47,"_",$C47,"_",J$2,"_","1000 NAC","_",$E47),Database!$F$2:$G$65536,2,)/VLOOKUP(CONCATENATE($B47,"_",$C47,"_",J$2,"_",$D47,"_",$E47),Database!$F$2:$G$65536,2,))</f>
        <v>#REF!</v>
      </c>
      <c r="K47" s="156" t="e">
        <f>VLOOKUP(CONCATENATE($B47,"_",$C47,"_",K$2,"_","1000 NAC","_",$E47),SentData!$F$2:$G$65536,2,)/VLOOKUP(CONCATENATE($B47,"_",$C47,"_",K$2,"_",$D47,"_",$E47),SentData!$F$2:$G$65536,2,)</f>
        <v>#REF!</v>
      </c>
      <c r="L47" s="156" t="e">
        <f>VLOOKUP(CONCATENATE($B47,"_",$C47,"_",L$2,"_","1000 NAC","_",$E47),SentData!$F$2:$G$65536,2,)/VLOOKUP(CONCATENATE($B47,"_",$C47,"_",L$2,"_",$D47,"_",$E47),SentData!$F$2:$G$65536,2,)</f>
        <v>#REF!</v>
      </c>
      <c r="M47" s="157"/>
      <c r="N47" s="158" t="str">
        <f t="shared" si="7"/>
        <v>!!</v>
      </c>
      <c r="O47" s="158" t="str">
        <f t="shared" si="8"/>
        <v>!!</v>
      </c>
      <c r="P47" s="158" t="str">
        <f t="shared" si="9"/>
        <v>!!</v>
      </c>
      <c r="Q47" s="158" t="str">
        <f t="shared" si="10"/>
        <v>!!</v>
      </c>
      <c r="R47" s="158" t="str">
        <f t="shared" si="11"/>
        <v>!!</v>
      </c>
      <c r="S47" s="158" t="str">
        <f t="shared" si="12"/>
        <v>!!</v>
      </c>
      <c r="T47" s="157"/>
      <c r="U47" s="161" t="str">
        <f>IF(ISNUMBER(U45),IF(ISNUMBER(U46),U46/U45,F46/U45),IF(ISNUMBER(U46),U46/F45,""))</f>
        <v/>
      </c>
      <c r="V47" s="161" t="str">
        <f>IF(ISNUMBER(V45),IF(ISNUMBER(V46),V46/V45,G46/V45),IF(ISNUMBER(V46),V46/G45,""))</f>
        <v/>
      </c>
      <c r="W47" s="161" t="str">
        <f>IF(ISNUMBER(W45),IF(ISNUMBER(W46),W46/W45,H46/W45),IF(ISNUMBER(W46),W46/H45,""))</f>
        <v/>
      </c>
      <c r="X47" s="161" t="str">
        <f>IF(ISNUMBER(X45),IF(ISNUMBER(X46),X46/X45,I46/X45),IF(ISNUMBER(X46),X46/I45,""))</f>
        <v/>
      </c>
    </row>
    <row r="48" spans="1:24" x14ac:dyDescent="0.2">
      <c r="A48" s="112" t="s">
        <v>703</v>
      </c>
      <c r="B48" s="112" t="e">
        <f>#REF!</f>
        <v>#REF!</v>
      </c>
      <c r="C48" s="112" t="s">
        <v>708</v>
      </c>
      <c r="D48" s="112" t="s">
        <v>639</v>
      </c>
      <c r="E48" s="113" t="s">
        <v>743</v>
      </c>
      <c r="F48" s="120" t="e">
        <f>IF(ISNUMBER(U48),U48,VLOOKUP(CONCATENATE($B48,"_",$C48,"_",F$2,"_",$D48,"_",$E48),Database!$F$2:$G$65536,2,))</f>
        <v>#REF!</v>
      </c>
      <c r="G48" s="120" t="e">
        <f>IF(ISNUMBER(V48),V48,VLOOKUP(CONCATENATE($B48,"_",$C48,"_",G$2,"_",$D48,"_",$E48),Database!$F$2:$G$65536,2,))</f>
        <v>#REF!</v>
      </c>
      <c r="H48" s="120" t="e">
        <f>IF(ISNUMBER(W48),W48,VLOOKUP(CONCATENATE($B48,"_",$C48,"_",H$2,"_",$D48,"_",$E48),Database!$F$2:$G$65536,2,))</f>
        <v>#REF!</v>
      </c>
      <c r="I48" s="120" t="e">
        <f>IF(ISNUMBER(X48),X48,VLOOKUP(CONCATENATE($B48,"_",$C48,"_",I$2,"_",$D48,"_",$E48),Database!$F$2:$G$65536,2,))</f>
        <v>#REF!</v>
      </c>
      <c r="J48" s="120" t="e">
        <f>VLOOKUP(CONCATENATE($B48,"_",$C48,"_",J$2,"_",$D48,"_",$E48),Database!$F$2:$G$65536,2,)</f>
        <v>#REF!</v>
      </c>
      <c r="K48" s="118" t="e">
        <f>VLOOKUP(CONCATENATE($B48,"_",$C48,"_",K$2,"_",$D48,"_",$E48),SentData!$F$2:$G$65536,2,)</f>
        <v>#REF!</v>
      </c>
      <c r="L48" s="118" t="e">
        <f>VLOOKUP(CONCATENATE($B48,"_",$C48,"_",L$2,"_",$D48,"_",$E48),SentData!$F$2:$G$65536,2,)</f>
        <v>#REF!</v>
      </c>
      <c r="M48" s="114"/>
      <c r="N48" s="115" t="str">
        <f t="shared" si="7"/>
        <v>!!</v>
      </c>
      <c r="O48" s="115" t="str">
        <f t="shared" si="8"/>
        <v>!!</v>
      </c>
      <c r="P48" s="115" t="str">
        <f t="shared" si="9"/>
        <v>!!</v>
      </c>
      <c r="Q48" s="115" t="str">
        <f t="shared" si="10"/>
        <v>!!</v>
      </c>
      <c r="R48" s="115" t="str">
        <f t="shared" si="11"/>
        <v>!!</v>
      </c>
      <c r="S48" s="115" t="str">
        <f t="shared" si="12"/>
        <v>!!</v>
      </c>
      <c r="T48" s="114"/>
    </row>
    <row r="49" spans="1:24" x14ac:dyDescent="0.2">
      <c r="A49" s="112" t="s">
        <v>705</v>
      </c>
      <c r="B49" s="112" t="e">
        <f>#REF!</f>
        <v>#REF!</v>
      </c>
      <c r="C49" s="112" t="s">
        <v>708</v>
      </c>
      <c r="D49" s="112" t="s">
        <v>706</v>
      </c>
      <c r="E49" s="113" t="s">
        <v>743</v>
      </c>
      <c r="F49" s="120" t="e">
        <f>IF(ISNUMBER(U49),U49,VLOOKUP(CONCATENATE($B49,"_",$C49,"_",F$2,"_",$D49,"_",$E49),Database!$F$2:$G$65536,2,))</f>
        <v>#REF!</v>
      </c>
      <c r="G49" s="120" t="e">
        <f>IF(ISNUMBER(V49),V49,VLOOKUP(CONCATENATE($B49,"_",$C49,"_",G$2,"_",$D49,"_",$E49),Database!$F$2:$G$65536,2,))</f>
        <v>#REF!</v>
      </c>
      <c r="H49" s="120" t="e">
        <f>IF(ISNUMBER(W49),W49,VLOOKUP(CONCATENATE($B49,"_",$C49,"_",H$2,"_",$D49,"_",$E49),Database!$F$2:$G$65536,2,))</f>
        <v>#REF!</v>
      </c>
      <c r="I49" s="120" t="e">
        <f>IF(ISNUMBER(X49),X49,VLOOKUP(CONCATENATE($B49,"_",$C49,"_",I$2,"_",$D49,"_",$E49),Database!$F$2:$G$65536,2,))</f>
        <v>#REF!</v>
      </c>
      <c r="J49" s="120" t="e">
        <f>IF(ISNUMBER(Y49),Y49,VLOOKUP(CONCATENATE($B49,"_",$C49,"_",J$2,"_",$D49,"_",$E49),Database!$F$2:$G$65536,2,))</f>
        <v>#REF!</v>
      </c>
      <c r="K49" s="118" t="e">
        <f>VLOOKUP(CONCATENATE($B49,"_",$C49,"_",K$2,"_",$D49,"_",$E49),SentData!$F$2:$G$65536,2,)</f>
        <v>#REF!</v>
      </c>
      <c r="L49" s="118" t="e">
        <f>VLOOKUP(CONCATENATE($B49,"_",$C49,"_",L$2,"_",$D49,"_",$E49),SentData!$F$2:$G$65536,2,)</f>
        <v>#REF!</v>
      </c>
      <c r="M49" s="114"/>
      <c r="N49" s="115" t="str">
        <f t="shared" si="7"/>
        <v>!!</v>
      </c>
      <c r="O49" s="115" t="str">
        <f t="shared" si="8"/>
        <v>!!</v>
      </c>
      <c r="P49" s="115" t="str">
        <f t="shared" si="9"/>
        <v>!!</v>
      </c>
      <c r="Q49" s="115" t="str">
        <f t="shared" si="10"/>
        <v>!!</v>
      </c>
      <c r="R49" s="115" t="str">
        <f t="shared" si="11"/>
        <v>!!</v>
      </c>
      <c r="S49" s="115" t="str">
        <f t="shared" si="12"/>
        <v>!!</v>
      </c>
      <c r="T49" s="114"/>
    </row>
    <row r="50" spans="1:24" ht="12.5" x14ac:dyDescent="0.25">
      <c r="A50" s="153" t="s">
        <v>707</v>
      </c>
      <c r="B50" s="153" t="e">
        <f>#REF!</f>
        <v>#REF!</v>
      </c>
      <c r="C50" s="153" t="s">
        <v>708</v>
      </c>
      <c r="D50" s="153" t="s">
        <v>639</v>
      </c>
      <c r="E50" s="154" t="s">
        <v>743</v>
      </c>
      <c r="F50" s="155" t="e">
        <f>IF(ISNUMBER(U50),U50,VLOOKUP(CONCATENATE($B50,"_",$C50,"_",F$2,"_","1000 NAC","_",$E50),Database!$F$2:$G$65536,2,)/VLOOKUP(CONCATENATE($B50,"_",$C50,"_",F$2,"_",$D50,"_",$E50),Database!$F$2:$G$65536,2,))</f>
        <v>#REF!</v>
      </c>
      <c r="G50" s="155" t="e">
        <f>IF(ISNUMBER(V50),V50,VLOOKUP(CONCATENATE($B50,"_",$C50,"_",G$2,"_","1000 NAC","_",$E50),Database!$F$2:$G$65536,2,)/VLOOKUP(CONCATENATE($B50,"_",$C50,"_",G$2,"_",$D50,"_",$E50),Database!$F$2:$G$65536,2,))</f>
        <v>#REF!</v>
      </c>
      <c r="H50" s="155" t="e">
        <f>IF(ISNUMBER(W50),W50,VLOOKUP(CONCATENATE($B50,"_",$C50,"_",H$2,"_","1000 NAC","_",$E50),Database!$F$2:$G$65536,2,)/VLOOKUP(CONCATENATE($B50,"_",$C50,"_",H$2,"_",$D50,"_",$E50),Database!$F$2:$G$65536,2,))</f>
        <v>#REF!</v>
      </c>
      <c r="I50" s="155" t="e">
        <f>IF(ISNUMBER(X50),X50,VLOOKUP(CONCATENATE($B50,"_",$C50,"_",I$2,"_","1000 NAC","_",$E50),Database!$F$2:$G$65536,2,)/VLOOKUP(CONCATENATE($B50,"_",$C50,"_",I$2,"_",$D50,"_",$E50),Database!$F$2:$G$65536,2,))</f>
        <v>#REF!</v>
      </c>
      <c r="J50" s="155" t="e">
        <f>IF(ISNUMBER(Y50),Y50,VLOOKUP(CONCATENATE($B50,"_",$C50,"_",J$2,"_","1000 NAC","_",$E50),Database!$F$2:$G$65536,2,)/VLOOKUP(CONCATENATE($B50,"_",$C50,"_",J$2,"_",$D50,"_",$E50),Database!$F$2:$G$65536,2,))</f>
        <v>#REF!</v>
      </c>
      <c r="K50" s="156" t="e">
        <f>VLOOKUP(CONCATENATE($B50,"_",$C50,"_",K$2,"_","1000 NAC","_",$E50),SentData!$F$2:$G$65536,2,)/VLOOKUP(CONCATENATE($B50,"_",$C50,"_",K$2,"_",$D50,"_",$E50),SentData!$F$2:$G$65536,2,)</f>
        <v>#REF!</v>
      </c>
      <c r="L50" s="156" t="e">
        <f>VLOOKUP(CONCATENATE($B50,"_",$C50,"_",L$2,"_","1000 NAC","_",$E50),SentData!$F$2:$G$65536,2,)/VLOOKUP(CONCATENATE($B50,"_",$C50,"_",L$2,"_",$D50,"_",$E50),SentData!$F$2:$G$65536,2,)</f>
        <v>#REF!</v>
      </c>
      <c r="M50" s="157"/>
      <c r="N50" s="158" t="str">
        <f t="shared" si="7"/>
        <v>!!</v>
      </c>
      <c r="O50" s="158" t="str">
        <f t="shared" si="8"/>
        <v>!!</v>
      </c>
      <c r="P50" s="158" t="str">
        <f t="shared" si="9"/>
        <v>!!</v>
      </c>
      <c r="Q50" s="158" t="str">
        <f t="shared" si="10"/>
        <v>!!</v>
      </c>
      <c r="R50" s="158" t="str">
        <f t="shared" si="11"/>
        <v>!!</v>
      </c>
      <c r="S50" s="158" t="str">
        <f t="shared" si="12"/>
        <v>!!</v>
      </c>
      <c r="T50" s="157"/>
      <c r="U50" s="161" t="str">
        <f>IF(ISNUMBER(U48),IF(ISNUMBER(U49),U49/U48,F49/U48),IF(ISNUMBER(U49),U49/F48,""))</f>
        <v/>
      </c>
      <c r="V50" s="161" t="str">
        <f>IF(ISNUMBER(V48),IF(ISNUMBER(V49),V49/V48,G49/V48),IF(ISNUMBER(V49),V49/G48,""))</f>
        <v/>
      </c>
      <c r="W50" s="161" t="str">
        <f>IF(ISNUMBER(W48),IF(ISNUMBER(W49),W49/W48,H49/W48),IF(ISNUMBER(W49),W49/H48,""))</f>
        <v/>
      </c>
      <c r="X50" s="161" t="str">
        <f>IF(ISNUMBER(X48),IF(ISNUMBER(X49),X49/X48,I49/X48),IF(ISNUMBER(X49),X49/I48,""))</f>
        <v/>
      </c>
    </row>
    <row r="51" spans="1:24" x14ac:dyDescent="0.2">
      <c r="A51" s="112" t="s">
        <v>703</v>
      </c>
      <c r="B51" s="112" t="e">
        <f>#REF!</f>
        <v>#REF!</v>
      </c>
      <c r="C51" s="112" t="s">
        <v>704</v>
      </c>
      <c r="D51" s="112" t="s">
        <v>639</v>
      </c>
      <c r="E51" s="113" t="s">
        <v>744</v>
      </c>
      <c r="F51" s="120" t="e">
        <f>IF(ISNUMBER(U51),U51,VLOOKUP(CONCATENATE($B51,"_",$C51,"_",F$2,"_",$D51,"_",$E51),Database!$F$2:$G$65536,2,))</f>
        <v>#REF!</v>
      </c>
      <c r="G51" s="120" t="e">
        <f>IF(ISNUMBER(V51),V51,VLOOKUP(CONCATENATE($B51,"_",$C51,"_",G$2,"_",$D51,"_",$E51),Database!$F$2:$G$65536,2,))</f>
        <v>#REF!</v>
      </c>
      <c r="H51" s="120" t="e">
        <f>IF(ISNUMBER(W51),W51,VLOOKUP(CONCATENATE($B51,"_",$C51,"_",H$2,"_",$D51,"_",$E51),Database!$F$2:$G$65536,2,))</f>
        <v>#REF!</v>
      </c>
      <c r="I51" s="120" t="e">
        <f>IF(ISNUMBER(X51),X51,VLOOKUP(CONCATENATE($B51,"_",$C51,"_",I$2,"_",$D51,"_",$E51),Database!$F$2:$G$65536,2,))</f>
        <v>#REF!</v>
      </c>
      <c r="J51" s="120" t="e">
        <f>VLOOKUP(CONCATENATE($B51,"_",$C51,"_",J$2,"_",$D51,"_",$E51),Database!$F$2:$G$65536,2,)</f>
        <v>#REF!</v>
      </c>
      <c r="K51" s="118" t="e">
        <f>VLOOKUP(CONCATENATE($B51,"_",$C51,"_",K$2,"_",$D51,"_",$E51),SentData!$F$2:$G$65536,2,)</f>
        <v>#REF!</v>
      </c>
      <c r="L51" s="118" t="e">
        <f>VLOOKUP(CONCATENATE($B51,"_",$C51,"_",L$2,"_",$D51,"_",$E51),SentData!$F$2:$G$65536,2,)</f>
        <v>#REF!</v>
      </c>
      <c r="M51" s="114"/>
      <c r="N51" s="115" t="str">
        <f t="shared" si="7"/>
        <v>!!</v>
      </c>
      <c r="O51" s="115" t="str">
        <f t="shared" si="8"/>
        <v>!!</v>
      </c>
      <c r="P51" s="115" t="str">
        <f t="shared" si="9"/>
        <v>!!</v>
      </c>
      <c r="Q51" s="115" t="str">
        <f t="shared" si="10"/>
        <v>!!</v>
      </c>
      <c r="R51" s="115" t="str">
        <f t="shared" si="11"/>
        <v>!!</v>
      </c>
      <c r="S51" s="115" t="str">
        <f t="shared" si="12"/>
        <v>!!</v>
      </c>
      <c r="T51" s="114"/>
    </row>
    <row r="52" spans="1:24" x14ac:dyDescent="0.2">
      <c r="A52" s="112" t="s">
        <v>705</v>
      </c>
      <c r="B52" s="112" t="e">
        <f>#REF!</f>
        <v>#REF!</v>
      </c>
      <c r="C52" s="112" t="s">
        <v>704</v>
      </c>
      <c r="D52" s="112" t="s">
        <v>706</v>
      </c>
      <c r="E52" s="113" t="s">
        <v>744</v>
      </c>
      <c r="F52" s="120" t="e">
        <f>IF(ISNUMBER(U52),U52,VLOOKUP(CONCATENATE($B52,"_",$C52,"_",F$2,"_",$D52,"_",$E52),Database!$F$2:$G$65536,2,))</f>
        <v>#REF!</v>
      </c>
      <c r="G52" s="120" t="e">
        <f>IF(ISNUMBER(V52),V52,VLOOKUP(CONCATENATE($B52,"_",$C52,"_",G$2,"_",$D52,"_",$E52),Database!$F$2:$G$65536,2,))</f>
        <v>#REF!</v>
      </c>
      <c r="H52" s="120" t="e">
        <f>IF(ISNUMBER(W52),W52,VLOOKUP(CONCATENATE($B52,"_",$C52,"_",H$2,"_",$D52,"_",$E52),Database!$F$2:$G$65536,2,))</f>
        <v>#REF!</v>
      </c>
      <c r="I52" s="120" t="e">
        <f>IF(ISNUMBER(X52),X52,VLOOKUP(CONCATENATE($B52,"_",$C52,"_",I$2,"_",$D52,"_",$E52),Database!$F$2:$G$65536,2,))</f>
        <v>#REF!</v>
      </c>
      <c r="J52" s="120" t="e">
        <f>IF(ISNUMBER(Y52),Y52,VLOOKUP(CONCATENATE($B52,"_",$C52,"_",J$2,"_",$D52,"_",$E52),Database!$F$2:$G$65536,2,))</f>
        <v>#REF!</v>
      </c>
      <c r="K52" s="118" t="e">
        <f>VLOOKUP(CONCATENATE($B52,"_",$C52,"_",K$2,"_",$D52,"_",$E52),SentData!$F$2:$G$65536,2,)</f>
        <v>#REF!</v>
      </c>
      <c r="L52" s="118" t="e">
        <f>VLOOKUP(CONCATENATE($B52,"_",$C52,"_",L$2,"_",$D52,"_",$E52),SentData!$F$2:$G$65536,2,)</f>
        <v>#REF!</v>
      </c>
      <c r="M52" s="114"/>
      <c r="N52" s="115" t="str">
        <f t="shared" si="7"/>
        <v>!!</v>
      </c>
      <c r="O52" s="115" t="str">
        <f t="shared" si="8"/>
        <v>!!</v>
      </c>
      <c r="P52" s="115" t="str">
        <f t="shared" si="9"/>
        <v>!!</v>
      </c>
      <c r="Q52" s="115" t="str">
        <f t="shared" si="10"/>
        <v>!!</v>
      </c>
      <c r="R52" s="115" t="str">
        <f t="shared" si="11"/>
        <v>!!</v>
      </c>
      <c r="S52" s="115" t="str">
        <f t="shared" si="12"/>
        <v>!!</v>
      </c>
      <c r="T52" s="114"/>
    </row>
    <row r="53" spans="1:24" ht="12.5" x14ac:dyDescent="0.25">
      <c r="A53" s="153" t="s">
        <v>707</v>
      </c>
      <c r="B53" s="153" t="e">
        <f>#REF!</f>
        <v>#REF!</v>
      </c>
      <c r="C53" s="153" t="s">
        <v>704</v>
      </c>
      <c r="D53" s="153" t="s">
        <v>639</v>
      </c>
      <c r="E53" s="154" t="s">
        <v>744</v>
      </c>
      <c r="F53" s="155" t="e">
        <f>IF(ISNUMBER(U53),U53,VLOOKUP(CONCATENATE($B53,"_",$C53,"_",F$2,"_","1000 NAC","_",$E53),Database!$F$2:$G$65536,2,)/VLOOKUP(CONCATENATE($B53,"_",$C53,"_",F$2,"_",$D53,"_",$E53),Database!$F$2:$G$65536,2,))</f>
        <v>#REF!</v>
      </c>
      <c r="G53" s="155" t="e">
        <f>IF(ISNUMBER(V53),V53,VLOOKUP(CONCATENATE($B53,"_",$C53,"_",G$2,"_","1000 NAC","_",$E53),Database!$F$2:$G$65536,2,)/VLOOKUP(CONCATENATE($B53,"_",$C53,"_",G$2,"_",$D53,"_",$E53),Database!$F$2:$G$65536,2,))</f>
        <v>#REF!</v>
      </c>
      <c r="H53" s="155" t="e">
        <f>IF(ISNUMBER(W53),W53,VLOOKUP(CONCATENATE($B53,"_",$C53,"_",H$2,"_","1000 NAC","_",$E53),Database!$F$2:$G$65536,2,)/VLOOKUP(CONCATENATE($B53,"_",$C53,"_",H$2,"_",$D53,"_",$E53),Database!$F$2:$G$65536,2,))</f>
        <v>#REF!</v>
      </c>
      <c r="I53" s="155" t="e">
        <f>IF(ISNUMBER(X53),X53,VLOOKUP(CONCATENATE($B53,"_",$C53,"_",I$2,"_","1000 NAC","_",$E53),Database!$F$2:$G$65536,2,)/VLOOKUP(CONCATENATE($B53,"_",$C53,"_",I$2,"_",$D53,"_",$E53),Database!$F$2:$G$65536,2,))</f>
        <v>#REF!</v>
      </c>
      <c r="J53" s="155" t="e">
        <f>IF(ISNUMBER(Y53),Y53,VLOOKUP(CONCATENATE($B53,"_",$C53,"_",J$2,"_","1000 NAC","_",$E53),Database!$F$2:$G$65536,2,)/VLOOKUP(CONCATENATE($B53,"_",$C53,"_",J$2,"_",$D53,"_",$E53),Database!$F$2:$G$65536,2,))</f>
        <v>#REF!</v>
      </c>
      <c r="K53" s="156" t="e">
        <f>VLOOKUP(CONCATENATE($B53,"_",$C53,"_",K$2,"_","1000 NAC","_",$E53),SentData!$F$2:$G$65536,2,)/VLOOKUP(CONCATENATE($B53,"_",$C53,"_",K$2,"_",$D53,"_",$E53),SentData!$F$2:$G$65536,2,)</f>
        <v>#REF!</v>
      </c>
      <c r="L53" s="156" t="e">
        <f>VLOOKUP(CONCATENATE($B53,"_",$C53,"_",L$2,"_","1000 NAC","_",$E53),SentData!$F$2:$G$65536,2,)/VLOOKUP(CONCATENATE($B53,"_",$C53,"_",L$2,"_",$D53,"_",$E53),SentData!$F$2:$G$65536,2,)</f>
        <v>#REF!</v>
      </c>
      <c r="M53" s="157"/>
      <c r="N53" s="158" t="str">
        <f t="shared" si="7"/>
        <v>!!</v>
      </c>
      <c r="O53" s="158" t="str">
        <f t="shared" si="8"/>
        <v>!!</v>
      </c>
      <c r="P53" s="158" t="str">
        <f t="shared" si="9"/>
        <v>!!</v>
      </c>
      <c r="Q53" s="158" t="str">
        <f t="shared" si="10"/>
        <v>!!</v>
      </c>
      <c r="R53" s="158" t="str">
        <f t="shared" si="11"/>
        <v>!!</v>
      </c>
      <c r="S53" s="158" t="str">
        <f t="shared" si="12"/>
        <v>!!</v>
      </c>
      <c r="T53" s="157"/>
      <c r="U53" s="161" t="str">
        <f>IF(ISNUMBER(U51),IF(ISNUMBER(U52),U52/U51,F52/U51),IF(ISNUMBER(U52),U52/F51,""))</f>
        <v/>
      </c>
      <c r="V53" s="161" t="str">
        <f>IF(ISNUMBER(V51),IF(ISNUMBER(V52),V52/V51,G52/V51),IF(ISNUMBER(V52),V52/G51,""))</f>
        <v/>
      </c>
      <c r="W53" s="161" t="str">
        <f>IF(ISNUMBER(W51),IF(ISNUMBER(W52),W52/W51,H52/W51),IF(ISNUMBER(W52),W52/H51,""))</f>
        <v/>
      </c>
      <c r="X53" s="161" t="str">
        <f>IF(ISNUMBER(X51),IF(ISNUMBER(X52),X52/X51,I52/X51),IF(ISNUMBER(X52),X52/I51,""))</f>
        <v/>
      </c>
    </row>
    <row r="54" spans="1:24" x14ac:dyDescent="0.2">
      <c r="A54" s="112" t="s">
        <v>703</v>
      </c>
      <c r="B54" s="112" t="e">
        <f>#REF!</f>
        <v>#REF!</v>
      </c>
      <c r="C54" s="112" t="s">
        <v>708</v>
      </c>
      <c r="D54" s="112" t="s">
        <v>639</v>
      </c>
      <c r="E54" s="113" t="s">
        <v>744</v>
      </c>
      <c r="F54" s="120" t="e">
        <f>IF(ISNUMBER(U54),U54,VLOOKUP(CONCATENATE($B54,"_",$C54,"_",F$2,"_",$D54,"_",$E54),Database!$F$2:$G$65536,2,))</f>
        <v>#REF!</v>
      </c>
      <c r="G54" s="120" t="e">
        <f>IF(ISNUMBER(V54),V54,VLOOKUP(CONCATENATE($B54,"_",$C54,"_",G$2,"_",$D54,"_",$E54),Database!$F$2:$G$65536,2,))</f>
        <v>#REF!</v>
      </c>
      <c r="H54" s="120" t="e">
        <f>IF(ISNUMBER(W54),W54,VLOOKUP(CONCATENATE($B54,"_",$C54,"_",H$2,"_",$D54,"_",$E54),Database!$F$2:$G$65536,2,))</f>
        <v>#REF!</v>
      </c>
      <c r="I54" s="120" t="e">
        <f>IF(ISNUMBER(X54),X54,VLOOKUP(CONCATENATE($B54,"_",$C54,"_",I$2,"_",$D54,"_",$E54),Database!$F$2:$G$65536,2,))</f>
        <v>#REF!</v>
      </c>
      <c r="J54" s="120" t="e">
        <f>VLOOKUP(CONCATENATE($B54,"_",$C54,"_",J$2,"_",$D54,"_",$E54),Database!$F$2:$G$65536,2,)</f>
        <v>#REF!</v>
      </c>
      <c r="K54" s="118" t="e">
        <f>VLOOKUP(CONCATENATE($B54,"_",$C54,"_",K$2,"_",$D54,"_",$E54),SentData!$F$2:$G$65536,2,)</f>
        <v>#REF!</v>
      </c>
      <c r="L54" s="118" t="e">
        <f>VLOOKUP(CONCATENATE($B54,"_",$C54,"_",L$2,"_",$D54,"_",$E54),SentData!$F$2:$G$65536,2,)</f>
        <v>#REF!</v>
      </c>
      <c r="M54" s="114"/>
      <c r="N54" s="115" t="str">
        <f t="shared" si="7"/>
        <v>!!</v>
      </c>
      <c r="O54" s="115" t="str">
        <f t="shared" si="8"/>
        <v>!!</v>
      </c>
      <c r="P54" s="115" t="str">
        <f t="shared" si="9"/>
        <v>!!</v>
      </c>
      <c r="Q54" s="115" t="str">
        <f t="shared" si="10"/>
        <v>!!</v>
      </c>
      <c r="R54" s="115" t="str">
        <f t="shared" si="11"/>
        <v>!!</v>
      </c>
      <c r="S54" s="115" t="str">
        <f t="shared" si="12"/>
        <v>!!</v>
      </c>
      <c r="T54" s="114"/>
    </row>
    <row r="55" spans="1:24" x14ac:dyDescent="0.2">
      <c r="A55" s="112" t="s">
        <v>705</v>
      </c>
      <c r="B55" s="112" t="e">
        <f>#REF!</f>
        <v>#REF!</v>
      </c>
      <c r="C55" s="112" t="s">
        <v>708</v>
      </c>
      <c r="D55" s="112" t="s">
        <v>706</v>
      </c>
      <c r="E55" s="113" t="s">
        <v>744</v>
      </c>
      <c r="F55" s="120" t="e">
        <f>IF(ISNUMBER(U55),U55,VLOOKUP(CONCATENATE($B55,"_",$C55,"_",F$2,"_",$D55,"_",$E55),Database!$F$2:$G$65536,2,))</f>
        <v>#REF!</v>
      </c>
      <c r="G55" s="120" t="e">
        <f>IF(ISNUMBER(V55),V55,VLOOKUP(CONCATENATE($B55,"_",$C55,"_",G$2,"_",$D55,"_",$E55),Database!$F$2:$G$65536,2,))</f>
        <v>#REF!</v>
      </c>
      <c r="H55" s="120" t="e">
        <f>IF(ISNUMBER(W55),W55,VLOOKUP(CONCATENATE($B55,"_",$C55,"_",H$2,"_",$D55,"_",$E55),Database!$F$2:$G$65536,2,))</f>
        <v>#REF!</v>
      </c>
      <c r="I55" s="120" t="e">
        <f>IF(ISNUMBER(X55),X55,VLOOKUP(CONCATENATE($B55,"_",$C55,"_",I$2,"_",$D55,"_",$E55),Database!$F$2:$G$65536,2,))</f>
        <v>#REF!</v>
      </c>
      <c r="J55" s="120" t="e">
        <f>IF(ISNUMBER(Y55),Y55,VLOOKUP(CONCATENATE($B55,"_",$C55,"_",J$2,"_",$D55,"_",$E55),Database!$F$2:$G$65536,2,))</f>
        <v>#REF!</v>
      </c>
      <c r="K55" s="118" t="e">
        <f>VLOOKUP(CONCATENATE($B55,"_",$C55,"_",K$2,"_",$D55,"_",$E55),SentData!$F$2:$G$65536,2,)</f>
        <v>#REF!</v>
      </c>
      <c r="L55" s="118" t="e">
        <f>VLOOKUP(CONCATENATE($B55,"_",$C55,"_",L$2,"_",$D55,"_",$E55),SentData!$F$2:$G$65536,2,)</f>
        <v>#REF!</v>
      </c>
      <c r="M55" s="114"/>
      <c r="N55" s="115" t="str">
        <f t="shared" si="7"/>
        <v>!!</v>
      </c>
      <c r="O55" s="115" t="str">
        <f t="shared" si="8"/>
        <v>!!</v>
      </c>
      <c r="P55" s="115" t="str">
        <f t="shared" si="9"/>
        <v>!!</v>
      </c>
      <c r="Q55" s="115" t="str">
        <f t="shared" si="10"/>
        <v>!!</v>
      </c>
      <c r="R55" s="115" t="str">
        <f t="shared" si="11"/>
        <v>!!</v>
      </c>
      <c r="S55" s="115" t="str">
        <f t="shared" si="12"/>
        <v>!!</v>
      </c>
      <c r="T55" s="114"/>
    </row>
    <row r="56" spans="1:24" ht="12.5" x14ac:dyDescent="0.25">
      <c r="A56" s="153" t="s">
        <v>707</v>
      </c>
      <c r="B56" s="153" t="e">
        <f>#REF!</f>
        <v>#REF!</v>
      </c>
      <c r="C56" s="153" t="s">
        <v>708</v>
      </c>
      <c r="D56" s="153" t="s">
        <v>639</v>
      </c>
      <c r="E56" s="154" t="s">
        <v>744</v>
      </c>
      <c r="F56" s="155" t="e">
        <f>IF(ISNUMBER(U56),U56,VLOOKUP(CONCATENATE($B56,"_",$C56,"_",F$2,"_","1000 NAC","_",$E56),Database!$F$2:$G$65536,2,)/VLOOKUP(CONCATENATE($B56,"_",$C56,"_",F$2,"_",$D56,"_",$E56),Database!$F$2:$G$65536,2,))</f>
        <v>#REF!</v>
      </c>
      <c r="G56" s="155" t="e">
        <f>IF(ISNUMBER(V56),V56,VLOOKUP(CONCATENATE($B56,"_",$C56,"_",G$2,"_","1000 NAC","_",$E56),Database!$F$2:$G$65536,2,)/VLOOKUP(CONCATENATE($B56,"_",$C56,"_",G$2,"_",$D56,"_",$E56),Database!$F$2:$G$65536,2,))</f>
        <v>#REF!</v>
      </c>
      <c r="H56" s="155" t="e">
        <f>IF(ISNUMBER(W56),W56,VLOOKUP(CONCATENATE($B56,"_",$C56,"_",H$2,"_","1000 NAC","_",$E56),Database!$F$2:$G$65536,2,)/VLOOKUP(CONCATENATE($B56,"_",$C56,"_",H$2,"_",$D56,"_",$E56),Database!$F$2:$G$65536,2,))</f>
        <v>#REF!</v>
      </c>
      <c r="I56" s="155" t="e">
        <f>IF(ISNUMBER(X56),X56,VLOOKUP(CONCATENATE($B56,"_",$C56,"_",I$2,"_","1000 NAC","_",$E56),Database!$F$2:$G$65536,2,)/VLOOKUP(CONCATENATE($B56,"_",$C56,"_",I$2,"_",$D56,"_",$E56),Database!$F$2:$G$65536,2,))</f>
        <v>#REF!</v>
      </c>
      <c r="J56" s="155" t="e">
        <f>IF(ISNUMBER(Y56),Y56,VLOOKUP(CONCATENATE($B56,"_",$C56,"_",J$2,"_","1000 NAC","_",$E56),Database!$F$2:$G$65536,2,)/VLOOKUP(CONCATENATE($B56,"_",$C56,"_",J$2,"_",$D56,"_",$E56),Database!$F$2:$G$65536,2,))</f>
        <v>#REF!</v>
      </c>
      <c r="K56" s="156" t="e">
        <f>VLOOKUP(CONCATENATE($B56,"_",$C56,"_",K$2,"_","1000 NAC","_",$E56),SentData!$F$2:$G$65536,2,)/VLOOKUP(CONCATENATE($B56,"_",$C56,"_",K$2,"_",$D56,"_",$E56),SentData!$F$2:$G$65536,2,)</f>
        <v>#REF!</v>
      </c>
      <c r="L56" s="156" t="e">
        <f>VLOOKUP(CONCATENATE($B56,"_",$C56,"_",L$2,"_","1000 NAC","_",$E56),SentData!$F$2:$G$65536,2,)/VLOOKUP(CONCATENATE($B56,"_",$C56,"_",L$2,"_",$D56,"_",$E56),SentData!$F$2:$G$65536,2,)</f>
        <v>#REF!</v>
      </c>
      <c r="M56" s="157"/>
      <c r="N56" s="158" t="str">
        <f t="shared" si="7"/>
        <v>!!</v>
      </c>
      <c r="O56" s="158" t="str">
        <f t="shared" si="8"/>
        <v>!!</v>
      </c>
      <c r="P56" s="158" t="str">
        <f t="shared" si="9"/>
        <v>!!</v>
      </c>
      <c r="Q56" s="158" t="str">
        <f t="shared" si="10"/>
        <v>!!</v>
      </c>
      <c r="R56" s="158" t="str">
        <f t="shared" si="11"/>
        <v>!!</v>
      </c>
      <c r="S56" s="158" t="str">
        <f t="shared" si="12"/>
        <v>!!</v>
      </c>
      <c r="T56" s="157"/>
      <c r="U56" s="161" t="str">
        <f>IF(ISNUMBER(U54),IF(ISNUMBER(U55),U55/U54,F55/U54),IF(ISNUMBER(U55),U55/F54,""))</f>
        <v/>
      </c>
      <c r="V56" s="161" t="str">
        <f>IF(ISNUMBER(V54),IF(ISNUMBER(V55),V55/V54,G55/V54),IF(ISNUMBER(V55),V55/G54,""))</f>
        <v/>
      </c>
      <c r="W56" s="161" t="str">
        <f>IF(ISNUMBER(W54),IF(ISNUMBER(W55),W55/W54,H55/W54),IF(ISNUMBER(W55),W55/H54,""))</f>
        <v/>
      </c>
      <c r="X56" s="161" t="str">
        <f>IF(ISNUMBER(X54),IF(ISNUMBER(X55),X55/X54,I55/X54),IF(ISNUMBER(X55),X55/I54,""))</f>
        <v/>
      </c>
    </row>
    <row r="57" spans="1:24" x14ac:dyDescent="0.2">
      <c r="A57" s="112" t="s">
        <v>703</v>
      </c>
      <c r="B57" s="112" t="e">
        <f>#REF!</f>
        <v>#REF!</v>
      </c>
      <c r="C57" s="112" t="s">
        <v>704</v>
      </c>
      <c r="D57" s="112" t="s">
        <v>639</v>
      </c>
      <c r="E57" s="113" t="s">
        <v>745</v>
      </c>
      <c r="F57" s="120" t="e">
        <f>IF(ISNUMBER(U57),U57,VLOOKUP(CONCATENATE($B57,"_",$C57,"_",F$2,"_",$D57,"_",$E57),Database!$F$2:$G$65536,2,))</f>
        <v>#REF!</v>
      </c>
      <c r="G57" s="120" t="e">
        <f>IF(ISNUMBER(V57),V57,VLOOKUP(CONCATENATE($B57,"_",$C57,"_",G$2,"_",$D57,"_",$E57),Database!$F$2:$G$65536,2,))</f>
        <v>#REF!</v>
      </c>
      <c r="H57" s="120" t="e">
        <f>IF(ISNUMBER(W57),W57,VLOOKUP(CONCATENATE($B57,"_",$C57,"_",H$2,"_",$D57,"_",$E57),Database!$F$2:$G$65536,2,))</f>
        <v>#REF!</v>
      </c>
      <c r="I57" s="120" t="e">
        <f>IF(ISNUMBER(X57),X57,VLOOKUP(CONCATENATE($B57,"_",$C57,"_",I$2,"_",$D57,"_",$E57),Database!$F$2:$G$65536,2,))</f>
        <v>#REF!</v>
      </c>
      <c r="J57" s="120" t="e">
        <f>VLOOKUP(CONCATENATE($B57,"_",$C57,"_",J$2,"_",$D57,"_",$E57),Database!$F$2:$G$65536,2,)</f>
        <v>#REF!</v>
      </c>
      <c r="K57" s="118" t="e">
        <f>VLOOKUP(CONCATENATE($B57,"_",$C57,"_",K$2,"_",$D57,"_",$E57),SentData!$F$2:$G$65536,2,)</f>
        <v>#REF!</v>
      </c>
      <c r="L57" s="118" t="e">
        <f>VLOOKUP(CONCATENATE($B57,"_",$C57,"_",L$2,"_",$D57,"_",$E57),SentData!$F$2:$G$65536,2,)</f>
        <v>#REF!</v>
      </c>
      <c r="M57" s="114"/>
      <c r="N57" s="115" t="str">
        <f t="shared" si="7"/>
        <v>!!</v>
      </c>
      <c r="O57" s="115" t="str">
        <f t="shared" si="8"/>
        <v>!!</v>
      </c>
      <c r="P57" s="115" t="str">
        <f t="shared" si="9"/>
        <v>!!</v>
      </c>
      <c r="Q57" s="115" t="str">
        <f t="shared" si="10"/>
        <v>!!</v>
      </c>
      <c r="R57" s="115" t="str">
        <f t="shared" si="11"/>
        <v>!!</v>
      </c>
      <c r="S57" s="115" t="str">
        <f t="shared" si="12"/>
        <v>!!</v>
      </c>
      <c r="T57" s="114"/>
    </row>
    <row r="58" spans="1:24" x14ac:dyDescent="0.2">
      <c r="A58" s="112" t="s">
        <v>705</v>
      </c>
      <c r="B58" s="112" t="e">
        <f>#REF!</f>
        <v>#REF!</v>
      </c>
      <c r="C58" s="112" t="s">
        <v>704</v>
      </c>
      <c r="D58" s="112" t="s">
        <v>706</v>
      </c>
      <c r="E58" s="113" t="s">
        <v>745</v>
      </c>
      <c r="F58" s="120" t="e">
        <f>IF(ISNUMBER(U58),U58,VLOOKUP(CONCATENATE($B58,"_",$C58,"_",F$2,"_",$D58,"_",$E58),Database!$F$2:$G$65536,2,))</f>
        <v>#REF!</v>
      </c>
      <c r="G58" s="120" t="e">
        <f>IF(ISNUMBER(V58),V58,VLOOKUP(CONCATENATE($B58,"_",$C58,"_",G$2,"_",$D58,"_",$E58),Database!$F$2:$G$65536,2,))</f>
        <v>#REF!</v>
      </c>
      <c r="H58" s="120" t="e">
        <f>IF(ISNUMBER(W58),W58,VLOOKUP(CONCATENATE($B58,"_",$C58,"_",H$2,"_",$D58,"_",$E58),Database!$F$2:$G$65536,2,))</f>
        <v>#REF!</v>
      </c>
      <c r="I58" s="120" t="e">
        <f>IF(ISNUMBER(X58),X58,VLOOKUP(CONCATENATE($B58,"_",$C58,"_",I$2,"_",$D58,"_",$E58),Database!$F$2:$G$65536,2,))</f>
        <v>#REF!</v>
      </c>
      <c r="J58" s="120" t="e">
        <f>IF(ISNUMBER(Y58),Y58,VLOOKUP(CONCATENATE($B58,"_",$C58,"_",J$2,"_",$D58,"_",$E58),Database!$F$2:$G$65536,2,))</f>
        <v>#REF!</v>
      </c>
      <c r="K58" s="118" t="e">
        <f>VLOOKUP(CONCATENATE($B58,"_",$C58,"_",K$2,"_",$D58,"_",$E58),SentData!$F$2:$G$65536,2,)</f>
        <v>#REF!</v>
      </c>
      <c r="L58" s="118" t="e">
        <f>VLOOKUP(CONCATENATE($B58,"_",$C58,"_",L$2,"_",$D58,"_",$E58),SentData!$F$2:$G$65536,2,)</f>
        <v>#REF!</v>
      </c>
      <c r="M58" s="114"/>
      <c r="N58" s="115" t="str">
        <f t="shared" si="7"/>
        <v>!!</v>
      </c>
      <c r="O58" s="115" t="str">
        <f t="shared" si="8"/>
        <v>!!</v>
      </c>
      <c r="P58" s="115" t="str">
        <f t="shared" si="9"/>
        <v>!!</v>
      </c>
      <c r="Q58" s="115" t="str">
        <f t="shared" si="10"/>
        <v>!!</v>
      </c>
      <c r="R58" s="115" t="str">
        <f t="shared" si="11"/>
        <v>!!</v>
      </c>
      <c r="S58" s="115" t="str">
        <f t="shared" si="12"/>
        <v>!!</v>
      </c>
      <c r="T58" s="114"/>
    </row>
    <row r="59" spans="1:24" ht="12.5" x14ac:dyDescent="0.25">
      <c r="A59" s="153" t="s">
        <v>707</v>
      </c>
      <c r="B59" s="153" t="e">
        <f>#REF!</f>
        <v>#REF!</v>
      </c>
      <c r="C59" s="153" t="s">
        <v>704</v>
      </c>
      <c r="D59" s="153" t="s">
        <v>639</v>
      </c>
      <c r="E59" s="154" t="s">
        <v>745</v>
      </c>
      <c r="F59" s="155" t="e">
        <f>IF(ISNUMBER(U59),U59,VLOOKUP(CONCATENATE($B59,"_",$C59,"_",F$2,"_","1000 NAC","_",$E59),Database!$F$2:$G$65536,2,)/VLOOKUP(CONCATENATE($B59,"_",$C59,"_",F$2,"_",$D59,"_",$E59),Database!$F$2:$G$65536,2,))</f>
        <v>#REF!</v>
      </c>
      <c r="G59" s="155" t="e">
        <f>IF(ISNUMBER(V59),V59,VLOOKUP(CONCATENATE($B59,"_",$C59,"_",G$2,"_","1000 NAC","_",$E59),Database!$F$2:$G$65536,2,)/VLOOKUP(CONCATENATE($B59,"_",$C59,"_",G$2,"_",$D59,"_",$E59),Database!$F$2:$G$65536,2,))</f>
        <v>#REF!</v>
      </c>
      <c r="H59" s="155" t="e">
        <f>IF(ISNUMBER(W59),W59,VLOOKUP(CONCATENATE($B59,"_",$C59,"_",H$2,"_","1000 NAC","_",$E59),Database!$F$2:$G$65536,2,)/VLOOKUP(CONCATENATE($B59,"_",$C59,"_",H$2,"_",$D59,"_",$E59),Database!$F$2:$G$65536,2,))</f>
        <v>#REF!</v>
      </c>
      <c r="I59" s="155" t="e">
        <f>IF(ISNUMBER(X59),X59,VLOOKUP(CONCATENATE($B59,"_",$C59,"_",I$2,"_","1000 NAC","_",$E59),Database!$F$2:$G$65536,2,)/VLOOKUP(CONCATENATE($B59,"_",$C59,"_",I$2,"_",$D59,"_",$E59),Database!$F$2:$G$65536,2,))</f>
        <v>#REF!</v>
      </c>
      <c r="J59" s="155" t="e">
        <f>IF(ISNUMBER(Y59),Y59,VLOOKUP(CONCATENATE($B59,"_",$C59,"_",J$2,"_","1000 NAC","_",$E59),Database!$F$2:$G$65536,2,)/VLOOKUP(CONCATENATE($B59,"_",$C59,"_",J$2,"_",$D59,"_",$E59),Database!$F$2:$G$65536,2,))</f>
        <v>#REF!</v>
      </c>
      <c r="K59" s="156" t="e">
        <f>VLOOKUP(CONCATENATE($B59,"_",$C59,"_",K$2,"_","1000 NAC","_",$E59),SentData!$F$2:$G$65536,2,)/VLOOKUP(CONCATENATE($B59,"_",$C59,"_",K$2,"_",$D59,"_",$E59),SentData!$F$2:$G$65536,2,)</f>
        <v>#REF!</v>
      </c>
      <c r="L59" s="156" t="e">
        <f>VLOOKUP(CONCATENATE($B59,"_",$C59,"_",L$2,"_","1000 NAC","_",$E59),SentData!$F$2:$G$65536,2,)/VLOOKUP(CONCATENATE($B59,"_",$C59,"_",L$2,"_",$D59,"_",$E59),SentData!$F$2:$G$65536,2,)</f>
        <v>#REF!</v>
      </c>
      <c r="M59" s="157"/>
      <c r="N59" s="158" t="str">
        <f t="shared" si="7"/>
        <v>!!</v>
      </c>
      <c r="O59" s="158" t="str">
        <f t="shared" si="8"/>
        <v>!!</v>
      </c>
      <c r="P59" s="158" t="str">
        <f t="shared" si="9"/>
        <v>!!</v>
      </c>
      <c r="Q59" s="158" t="str">
        <f t="shared" si="10"/>
        <v>!!</v>
      </c>
      <c r="R59" s="158" t="str">
        <f t="shared" si="11"/>
        <v>!!</v>
      </c>
      <c r="S59" s="158" t="str">
        <f t="shared" si="12"/>
        <v>!!</v>
      </c>
      <c r="T59" s="157"/>
      <c r="U59" s="161" t="str">
        <f>IF(ISNUMBER(U57),IF(ISNUMBER(U58),U58/U57,F58/U57),IF(ISNUMBER(U58),U58/F57,""))</f>
        <v/>
      </c>
      <c r="V59" s="161" t="str">
        <f>IF(ISNUMBER(V57),IF(ISNUMBER(V58),V58/V57,G58/V57),IF(ISNUMBER(V58),V58/G57,""))</f>
        <v/>
      </c>
      <c r="W59" s="161" t="str">
        <f>IF(ISNUMBER(W57),IF(ISNUMBER(W58),W58/W57,H58/W57),IF(ISNUMBER(W58),W58/H57,""))</f>
        <v/>
      </c>
      <c r="X59" s="161" t="str">
        <f>IF(ISNUMBER(X57),IF(ISNUMBER(X58),X58/X57,I58/X57),IF(ISNUMBER(X58),X58/I57,""))</f>
        <v/>
      </c>
    </row>
    <row r="60" spans="1:24" x14ac:dyDescent="0.2">
      <c r="A60" s="112" t="s">
        <v>703</v>
      </c>
      <c r="B60" s="112" t="e">
        <f>#REF!</f>
        <v>#REF!</v>
      </c>
      <c r="C60" s="112" t="s">
        <v>708</v>
      </c>
      <c r="D60" s="112" t="s">
        <v>639</v>
      </c>
      <c r="E60" s="113" t="s">
        <v>745</v>
      </c>
      <c r="F60" s="120" t="e">
        <f>IF(ISNUMBER(U60),U60,VLOOKUP(CONCATENATE($B60,"_",$C60,"_",F$2,"_",$D60,"_",$E60),Database!$F$2:$G$65536,2,))</f>
        <v>#REF!</v>
      </c>
      <c r="G60" s="120" t="e">
        <f>IF(ISNUMBER(V60),V60,VLOOKUP(CONCATENATE($B60,"_",$C60,"_",G$2,"_",$D60,"_",$E60),Database!$F$2:$G$65536,2,))</f>
        <v>#REF!</v>
      </c>
      <c r="H60" s="120" t="e">
        <f>IF(ISNUMBER(W60),W60,VLOOKUP(CONCATENATE($B60,"_",$C60,"_",H$2,"_",$D60,"_",$E60),Database!$F$2:$G$65536,2,))</f>
        <v>#REF!</v>
      </c>
      <c r="I60" s="120" t="e">
        <f>IF(ISNUMBER(X60),X60,VLOOKUP(CONCATENATE($B60,"_",$C60,"_",I$2,"_",$D60,"_",$E60),Database!$F$2:$G$65536,2,))</f>
        <v>#REF!</v>
      </c>
      <c r="J60" s="120" t="e">
        <f>VLOOKUP(CONCATENATE($B60,"_",$C60,"_",J$2,"_",$D60,"_",$E60),Database!$F$2:$G$65536,2,)</f>
        <v>#REF!</v>
      </c>
      <c r="K60" s="118" t="e">
        <f>VLOOKUP(CONCATENATE($B60,"_",$C60,"_",K$2,"_",$D60,"_",$E60),SentData!$F$2:$G$65536,2,)</f>
        <v>#REF!</v>
      </c>
      <c r="L60" s="118" t="e">
        <f>VLOOKUP(CONCATENATE($B60,"_",$C60,"_",L$2,"_",$D60,"_",$E60),SentData!$F$2:$G$65536,2,)</f>
        <v>#REF!</v>
      </c>
      <c r="M60" s="114"/>
      <c r="N60" s="115" t="str">
        <f t="shared" si="7"/>
        <v>!!</v>
      </c>
      <c r="O60" s="115" t="str">
        <f t="shared" si="8"/>
        <v>!!</v>
      </c>
      <c r="P60" s="115" t="str">
        <f t="shared" si="9"/>
        <v>!!</v>
      </c>
      <c r="Q60" s="115" t="str">
        <f t="shared" si="10"/>
        <v>!!</v>
      </c>
      <c r="R60" s="115" t="str">
        <f t="shared" si="11"/>
        <v>!!</v>
      </c>
      <c r="S60" s="115" t="str">
        <f t="shared" si="12"/>
        <v>!!</v>
      </c>
      <c r="T60" s="114"/>
    </row>
    <row r="61" spans="1:24" x14ac:dyDescent="0.2">
      <c r="A61" s="112" t="s">
        <v>705</v>
      </c>
      <c r="B61" s="112" t="e">
        <f>#REF!</f>
        <v>#REF!</v>
      </c>
      <c r="C61" s="112" t="s">
        <v>708</v>
      </c>
      <c r="D61" s="112" t="s">
        <v>706</v>
      </c>
      <c r="E61" s="113" t="s">
        <v>745</v>
      </c>
      <c r="F61" s="120" t="e">
        <f>IF(ISNUMBER(U61),U61,VLOOKUP(CONCATENATE($B61,"_",$C61,"_",F$2,"_",$D61,"_",$E61),Database!$F$2:$G$65536,2,))</f>
        <v>#REF!</v>
      </c>
      <c r="G61" s="120" t="e">
        <f>IF(ISNUMBER(V61),V61,VLOOKUP(CONCATENATE($B61,"_",$C61,"_",G$2,"_",$D61,"_",$E61),Database!$F$2:$G$65536,2,))</f>
        <v>#REF!</v>
      </c>
      <c r="H61" s="120" t="e">
        <f>IF(ISNUMBER(W61),W61,VLOOKUP(CONCATENATE($B61,"_",$C61,"_",H$2,"_",$D61,"_",$E61),Database!$F$2:$G$65536,2,))</f>
        <v>#REF!</v>
      </c>
      <c r="I61" s="120" t="e">
        <f>IF(ISNUMBER(X61),X61,VLOOKUP(CONCATENATE($B61,"_",$C61,"_",I$2,"_",$D61,"_",$E61),Database!$F$2:$G$65536,2,))</f>
        <v>#REF!</v>
      </c>
      <c r="J61" s="120" t="e">
        <f>IF(ISNUMBER(Y61),Y61,VLOOKUP(CONCATENATE($B61,"_",$C61,"_",J$2,"_",$D61,"_",$E61),Database!$F$2:$G$65536,2,))</f>
        <v>#REF!</v>
      </c>
      <c r="K61" s="118" t="e">
        <f>VLOOKUP(CONCATENATE($B61,"_",$C61,"_",K$2,"_",$D61,"_",$E61),SentData!$F$2:$G$65536,2,)</f>
        <v>#REF!</v>
      </c>
      <c r="L61" s="118" t="e">
        <f>VLOOKUP(CONCATENATE($B61,"_",$C61,"_",L$2,"_",$D61,"_",$E61),SentData!$F$2:$G$65536,2,)</f>
        <v>#REF!</v>
      </c>
      <c r="M61" s="114"/>
      <c r="N61" s="115" t="str">
        <f t="shared" si="7"/>
        <v>!!</v>
      </c>
      <c r="O61" s="115" t="str">
        <f t="shared" si="8"/>
        <v>!!</v>
      </c>
      <c r="P61" s="115" t="str">
        <f t="shared" si="9"/>
        <v>!!</v>
      </c>
      <c r="Q61" s="115" t="str">
        <f t="shared" si="10"/>
        <v>!!</v>
      </c>
      <c r="R61" s="115" t="str">
        <f t="shared" si="11"/>
        <v>!!</v>
      </c>
      <c r="S61" s="115" t="str">
        <f t="shared" si="12"/>
        <v>!!</v>
      </c>
      <c r="T61" s="114"/>
    </row>
    <row r="62" spans="1:24" ht="12.5" x14ac:dyDescent="0.25">
      <c r="A62" s="153" t="s">
        <v>707</v>
      </c>
      <c r="B62" s="153" t="e">
        <f>#REF!</f>
        <v>#REF!</v>
      </c>
      <c r="C62" s="153" t="s">
        <v>708</v>
      </c>
      <c r="D62" s="153" t="s">
        <v>639</v>
      </c>
      <c r="E62" s="154" t="s">
        <v>745</v>
      </c>
      <c r="F62" s="155" t="e">
        <f>IF(ISNUMBER(U62),U62,VLOOKUP(CONCATENATE($B62,"_",$C62,"_",F$2,"_","1000 NAC","_",$E62),Database!$F$2:$G$65536,2,)/VLOOKUP(CONCATENATE($B62,"_",$C62,"_",F$2,"_",$D62,"_",$E62),Database!$F$2:$G$65536,2,))</f>
        <v>#REF!</v>
      </c>
      <c r="G62" s="155" t="e">
        <f>IF(ISNUMBER(V62),V62,VLOOKUP(CONCATENATE($B62,"_",$C62,"_",G$2,"_","1000 NAC","_",$E62),Database!$F$2:$G$65536,2,)/VLOOKUP(CONCATENATE($B62,"_",$C62,"_",G$2,"_",$D62,"_",$E62),Database!$F$2:$G$65536,2,))</f>
        <v>#REF!</v>
      </c>
      <c r="H62" s="155" t="e">
        <f>IF(ISNUMBER(W62),W62,VLOOKUP(CONCATENATE($B62,"_",$C62,"_",H$2,"_","1000 NAC","_",$E62),Database!$F$2:$G$65536,2,)/VLOOKUP(CONCATENATE($B62,"_",$C62,"_",H$2,"_",$D62,"_",$E62),Database!$F$2:$G$65536,2,))</f>
        <v>#REF!</v>
      </c>
      <c r="I62" s="155" t="e">
        <f>IF(ISNUMBER(X62),X62,VLOOKUP(CONCATENATE($B62,"_",$C62,"_",I$2,"_","1000 NAC","_",$E62),Database!$F$2:$G$65536,2,)/VLOOKUP(CONCATENATE($B62,"_",$C62,"_",I$2,"_",$D62,"_",$E62),Database!$F$2:$G$65536,2,))</f>
        <v>#REF!</v>
      </c>
      <c r="J62" s="155" t="e">
        <f>IF(ISNUMBER(Y62),Y62,VLOOKUP(CONCATENATE($B62,"_",$C62,"_",J$2,"_","1000 NAC","_",$E62),Database!$F$2:$G$65536,2,)/VLOOKUP(CONCATENATE($B62,"_",$C62,"_",J$2,"_",$D62,"_",$E62),Database!$F$2:$G$65536,2,))</f>
        <v>#REF!</v>
      </c>
      <c r="K62" s="156" t="e">
        <f>VLOOKUP(CONCATENATE($B62,"_",$C62,"_",K$2,"_","1000 NAC","_",$E62),SentData!$F$2:$G$65536,2,)/VLOOKUP(CONCATENATE($B62,"_",$C62,"_",K$2,"_",$D62,"_",$E62),SentData!$F$2:$G$65536,2,)</f>
        <v>#REF!</v>
      </c>
      <c r="L62" s="156" t="e">
        <f>VLOOKUP(CONCATENATE($B62,"_",$C62,"_",L$2,"_","1000 NAC","_",$E62),SentData!$F$2:$G$65536,2,)/VLOOKUP(CONCATENATE($B62,"_",$C62,"_",L$2,"_",$D62,"_",$E62),SentData!$F$2:$G$65536,2,)</f>
        <v>#REF!</v>
      </c>
      <c r="M62" s="157"/>
      <c r="N62" s="158" t="str">
        <f t="shared" si="7"/>
        <v>!!</v>
      </c>
      <c r="O62" s="158" t="str">
        <f t="shared" si="8"/>
        <v>!!</v>
      </c>
      <c r="P62" s="158" t="str">
        <f t="shared" si="9"/>
        <v>!!</v>
      </c>
      <c r="Q62" s="158" t="str">
        <f t="shared" si="10"/>
        <v>!!</v>
      </c>
      <c r="R62" s="158" t="str">
        <f t="shared" si="11"/>
        <v>!!</v>
      </c>
      <c r="S62" s="158" t="str">
        <f t="shared" si="12"/>
        <v>!!</v>
      </c>
      <c r="T62" s="157"/>
      <c r="U62" s="161" t="str">
        <f>IF(ISNUMBER(U60),IF(ISNUMBER(U61),U61/U60,F61/U60),IF(ISNUMBER(U61),U61/F60,""))</f>
        <v/>
      </c>
      <c r="V62" s="161" t="str">
        <f>IF(ISNUMBER(V60),IF(ISNUMBER(V61),V61/V60,G61/V60),IF(ISNUMBER(V61),V61/G60,""))</f>
        <v/>
      </c>
      <c r="W62" s="161" t="str">
        <f>IF(ISNUMBER(W60),IF(ISNUMBER(W61),W61/W60,H61/W60),IF(ISNUMBER(W61),W61/H60,""))</f>
        <v/>
      </c>
      <c r="X62" s="161" t="str">
        <f>IF(ISNUMBER(X60),IF(ISNUMBER(X61),X61/X60,I61/X60),IF(ISNUMBER(X61),X61/I60,""))</f>
        <v/>
      </c>
    </row>
    <row r="63" spans="1:24" x14ac:dyDescent="0.2">
      <c r="A63" s="112" t="s">
        <v>703</v>
      </c>
      <c r="B63" s="112" t="e">
        <f>#REF!</f>
        <v>#REF!</v>
      </c>
      <c r="C63" s="112" t="s">
        <v>704</v>
      </c>
      <c r="D63" s="112" t="s">
        <v>639</v>
      </c>
      <c r="E63" s="113" t="s">
        <v>746</v>
      </c>
      <c r="F63" s="120" t="e">
        <f>IF(ISNUMBER(U63),U63,VLOOKUP(CONCATENATE($B63,"_",$C63,"_",F$2,"_",$D63,"_",$E63),Database!$F$2:$G$65536,2,))</f>
        <v>#REF!</v>
      </c>
      <c r="G63" s="120" t="e">
        <f>IF(ISNUMBER(V63),V63,VLOOKUP(CONCATENATE($B63,"_",$C63,"_",G$2,"_",$D63,"_",$E63),Database!$F$2:$G$65536,2,))</f>
        <v>#REF!</v>
      </c>
      <c r="H63" s="120" t="e">
        <f>IF(ISNUMBER(W63),W63,VLOOKUP(CONCATENATE($B63,"_",$C63,"_",H$2,"_",$D63,"_",$E63),Database!$F$2:$G$65536,2,))</f>
        <v>#REF!</v>
      </c>
      <c r="I63" s="120" t="e">
        <f>IF(ISNUMBER(X63),X63,VLOOKUP(CONCATENATE($B63,"_",$C63,"_",I$2,"_",$D63,"_",$E63),Database!$F$2:$G$65536,2,))</f>
        <v>#REF!</v>
      </c>
      <c r="J63" s="120" t="e">
        <f>VLOOKUP(CONCATENATE($B63,"_",$C63,"_",J$2,"_",$D63,"_",$E63),Database!$F$2:$G$65536,2,)</f>
        <v>#REF!</v>
      </c>
      <c r="K63" s="118" t="e">
        <f>VLOOKUP(CONCATENATE($B63,"_",$C63,"_",K$2,"_",$D63,"_",$E63),SentData!$F$2:$G$65536,2,)</f>
        <v>#REF!</v>
      </c>
      <c r="L63" s="118" t="e">
        <f>VLOOKUP(CONCATENATE($B63,"_",$C63,"_",L$2,"_",$D63,"_",$E63),SentData!$F$2:$G$65536,2,)</f>
        <v>#REF!</v>
      </c>
      <c r="M63" s="114"/>
      <c r="N63" s="115" t="str">
        <f t="shared" si="7"/>
        <v>!!</v>
      </c>
      <c r="O63" s="115" t="str">
        <f t="shared" si="8"/>
        <v>!!</v>
      </c>
      <c r="P63" s="115" t="str">
        <f t="shared" si="9"/>
        <v>!!</v>
      </c>
      <c r="Q63" s="115" t="str">
        <f t="shared" si="10"/>
        <v>!!</v>
      </c>
      <c r="R63" s="115" t="str">
        <f t="shared" si="11"/>
        <v>!!</v>
      </c>
      <c r="S63" s="115" t="str">
        <f t="shared" si="12"/>
        <v>!!</v>
      </c>
      <c r="T63" s="114"/>
    </row>
    <row r="64" spans="1:24" x14ac:dyDescent="0.2">
      <c r="A64" s="112" t="s">
        <v>705</v>
      </c>
      <c r="B64" s="112" t="e">
        <f>#REF!</f>
        <v>#REF!</v>
      </c>
      <c r="C64" s="112" t="s">
        <v>704</v>
      </c>
      <c r="D64" s="112" t="s">
        <v>706</v>
      </c>
      <c r="E64" s="113" t="s">
        <v>746</v>
      </c>
      <c r="F64" s="120" t="e">
        <f>IF(ISNUMBER(U64),U64,VLOOKUP(CONCATENATE($B64,"_",$C64,"_",F$2,"_",$D64,"_",$E64),Database!$F$2:$G$65536,2,))</f>
        <v>#REF!</v>
      </c>
      <c r="G64" s="120" t="e">
        <f>IF(ISNUMBER(V64),V64,VLOOKUP(CONCATENATE($B64,"_",$C64,"_",G$2,"_",$D64,"_",$E64),Database!$F$2:$G$65536,2,))</f>
        <v>#REF!</v>
      </c>
      <c r="H64" s="120" t="e">
        <f>IF(ISNUMBER(W64),W64,VLOOKUP(CONCATENATE($B64,"_",$C64,"_",H$2,"_",$D64,"_",$E64),Database!$F$2:$G$65536,2,))</f>
        <v>#REF!</v>
      </c>
      <c r="I64" s="120" t="e">
        <f>IF(ISNUMBER(X64),X64,VLOOKUP(CONCATENATE($B64,"_",$C64,"_",I$2,"_",$D64,"_",$E64),Database!$F$2:$G$65536,2,))</f>
        <v>#REF!</v>
      </c>
      <c r="J64" s="120" t="e">
        <f>IF(ISNUMBER(Y64),Y64,VLOOKUP(CONCATENATE($B64,"_",$C64,"_",J$2,"_",$D64,"_",$E64),Database!$F$2:$G$65536,2,))</f>
        <v>#REF!</v>
      </c>
      <c r="K64" s="118" t="e">
        <f>VLOOKUP(CONCATENATE($B64,"_",$C64,"_",K$2,"_",$D64,"_",$E64),SentData!$F$2:$G$65536,2,)</f>
        <v>#REF!</v>
      </c>
      <c r="L64" s="118" t="e">
        <f>VLOOKUP(CONCATENATE($B64,"_",$C64,"_",L$2,"_",$D64,"_",$E64),SentData!$F$2:$G$65536,2,)</f>
        <v>#REF!</v>
      </c>
      <c r="M64" s="114"/>
      <c r="N64" s="115" t="str">
        <f t="shared" si="7"/>
        <v>!!</v>
      </c>
      <c r="O64" s="115" t="str">
        <f t="shared" si="8"/>
        <v>!!</v>
      </c>
      <c r="P64" s="115" t="str">
        <f t="shared" si="9"/>
        <v>!!</v>
      </c>
      <c r="Q64" s="115" t="str">
        <f t="shared" si="10"/>
        <v>!!</v>
      </c>
      <c r="R64" s="115" t="str">
        <f t="shared" si="11"/>
        <v>!!</v>
      </c>
      <c r="S64" s="115" t="str">
        <f t="shared" si="12"/>
        <v>!!</v>
      </c>
      <c r="T64" s="114"/>
    </row>
    <row r="65" spans="1:24" ht="12.5" x14ac:dyDescent="0.25">
      <c r="A65" s="153" t="s">
        <v>707</v>
      </c>
      <c r="B65" s="153" t="e">
        <f>#REF!</f>
        <v>#REF!</v>
      </c>
      <c r="C65" s="153" t="s">
        <v>704</v>
      </c>
      <c r="D65" s="153" t="s">
        <v>639</v>
      </c>
      <c r="E65" s="154" t="s">
        <v>746</v>
      </c>
      <c r="F65" s="155" t="e">
        <f>IF(ISNUMBER(U65),U65,VLOOKUP(CONCATENATE($B65,"_",$C65,"_",F$2,"_","1000 NAC","_",$E65),Database!$F$2:$G$65536,2,)/VLOOKUP(CONCATENATE($B65,"_",$C65,"_",F$2,"_",$D65,"_",$E65),Database!$F$2:$G$65536,2,))</f>
        <v>#REF!</v>
      </c>
      <c r="G65" s="155" t="e">
        <f>IF(ISNUMBER(V65),V65,VLOOKUP(CONCATENATE($B65,"_",$C65,"_",G$2,"_","1000 NAC","_",$E65),Database!$F$2:$G$65536,2,)/VLOOKUP(CONCATENATE($B65,"_",$C65,"_",G$2,"_",$D65,"_",$E65),Database!$F$2:$G$65536,2,))</f>
        <v>#REF!</v>
      </c>
      <c r="H65" s="155" t="e">
        <f>IF(ISNUMBER(W65),W65,VLOOKUP(CONCATENATE($B65,"_",$C65,"_",H$2,"_","1000 NAC","_",$E65),Database!$F$2:$G$65536,2,)/VLOOKUP(CONCATENATE($B65,"_",$C65,"_",H$2,"_",$D65,"_",$E65),Database!$F$2:$G$65536,2,))</f>
        <v>#REF!</v>
      </c>
      <c r="I65" s="155" t="e">
        <f>IF(ISNUMBER(X65),X65,VLOOKUP(CONCATENATE($B65,"_",$C65,"_",I$2,"_","1000 NAC","_",$E65),Database!$F$2:$G$65536,2,)/VLOOKUP(CONCATENATE($B65,"_",$C65,"_",I$2,"_",$D65,"_",$E65),Database!$F$2:$G$65536,2,))</f>
        <v>#REF!</v>
      </c>
      <c r="J65" s="155" t="e">
        <f>IF(ISNUMBER(Y65),Y65,VLOOKUP(CONCATENATE($B65,"_",$C65,"_",J$2,"_","1000 NAC","_",$E65),Database!$F$2:$G$65536,2,)/VLOOKUP(CONCATENATE($B65,"_",$C65,"_",J$2,"_",$D65,"_",$E65),Database!$F$2:$G$65536,2,))</f>
        <v>#REF!</v>
      </c>
      <c r="K65" s="156" t="e">
        <f>VLOOKUP(CONCATENATE($B65,"_",$C65,"_",K$2,"_","1000 NAC","_",$E65),SentData!$F$2:$G$65536,2,)/VLOOKUP(CONCATENATE($B65,"_",$C65,"_",K$2,"_",$D65,"_",$E65),SentData!$F$2:$G$65536,2,)</f>
        <v>#REF!</v>
      </c>
      <c r="L65" s="156" t="e">
        <f>VLOOKUP(CONCATENATE($B65,"_",$C65,"_",L$2,"_","1000 NAC","_",$E65),SentData!$F$2:$G$65536,2,)/VLOOKUP(CONCATENATE($B65,"_",$C65,"_",L$2,"_",$D65,"_",$E65),SentData!$F$2:$G$65536,2,)</f>
        <v>#REF!</v>
      </c>
      <c r="M65" s="157"/>
      <c r="N65" s="158" t="str">
        <f t="shared" si="7"/>
        <v>!!</v>
      </c>
      <c r="O65" s="158" t="str">
        <f t="shared" si="8"/>
        <v>!!</v>
      </c>
      <c r="P65" s="158" t="str">
        <f t="shared" si="9"/>
        <v>!!</v>
      </c>
      <c r="Q65" s="158" t="str">
        <f t="shared" si="10"/>
        <v>!!</v>
      </c>
      <c r="R65" s="158" t="str">
        <f t="shared" si="11"/>
        <v>!!</v>
      </c>
      <c r="S65" s="158" t="str">
        <f t="shared" si="12"/>
        <v>!!</v>
      </c>
      <c r="T65" s="157"/>
      <c r="U65" s="161" t="str">
        <f>IF(ISNUMBER(U63),IF(ISNUMBER(U64),U64/U63,F64/U63),IF(ISNUMBER(U64),U64/F63,""))</f>
        <v/>
      </c>
      <c r="V65" s="161" t="str">
        <f>IF(ISNUMBER(V63),IF(ISNUMBER(V64),V64/V63,G64/V63),IF(ISNUMBER(V64),V64/G63,""))</f>
        <v/>
      </c>
      <c r="W65" s="161" t="str">
        <f>IF(ISNUMBER(W63),IF(ISNUMBER(W64),W64/W63,H64/W63),IF(ISNUMBER(W64),W64/H63,""))</f>
        <v/>
      </c>
      <c r="X65" s="161" t="str">
        <f>IF(ISNUMBER(X63),IF(ISNUMBER(X64),X64/X63,I64/X63),IF(ISNUMBER(X64),X64/I63,""))</f>
        <v/>
      </c>
    </row>
    <row r="66" spans="1:24" x14ac:dyDescent="0.2">
      <c r="A66" s="112" t="s">
        <v>703</v>
      </c>
      <c r="B66" s="112" t="e">
        <f>#REF!</f>
        <v>#REF!</v>
      </c>
      <c r="C66" s="112" t="s">
        <v>708</v>
      </c>
      <c r="D66" s="112" t="s">
        <v>639</v>
      </c>
      <c r="E66" s="113" t="s">
        <v>746</v>
      </c>
      <c r="F66" s="120" t="e">
        <f>IF(ISNUMBER(U66),U66,VLOOKUP(CONCATENATE($B66,"_",$C66,"_",F$2,"_",$D66,"_",$E66),Database!$F$2:$G$65536,2,))</f>
        <v>#REF!</v>
      </c>
      <c r="G66" s="120" t="e">
        <f>IF(ISNUMBER(V66),V66,VLOOKUP(CONCATENATE($B66,"_",$C66,"_",G$2,"_",$D66,"_",$E66),Database!$F$2:$G$65536,2,))</f>
        <v>#REF!</v>
      </c>
      <c r="H66" s="120" t="e">
        <f>IF(ISNUMBER(W66),W66,VLOOKUP(CONCATENATE($B66,"_",$C66,"_",H$2,"_",$D66,"_",$E66),Database!$F$2:$G$65536,2,))</f>
        <v>#REF!</v>
      </c>
      <c r="I66" s="120" t="e">
        <f>IF(ISNUMBER(X66),X66,VLOOKUP(CONCATENATE($B66,"_",$C66,"_",I$2,"_",$D66,"_",$E66),Database!$F$2:$G$65536,2,))</f>
        <v>#REF!</v>
      </c>
      <c r="J66" s="120" t="e">
        <f>VLOOKUP(CONCATENATE($B66,"_",$C66,"_",J$2,"_",$D66,"_",$E66),Database!$F$2:$G$65536,2,)</f>
        <v>#REF!</v>
      </c>
      <c r="K66" s="118" t="e">
        <f>VLOOKUP(CONCATENATE($B66,"_",$C66,"_",K$2,"_",$D66,"_",$E66),SentData!$F$2:$G$65536,2,)</f>
        <v>#REF!</v>
      </c>
      <c r="L66" s="118" t="e">
        <f>VLOOKUP(CONCATENATE($B66,"_",$C66,"_",L$2,"_",$D66,"_",$E66),SentData!$F$2:$G$65536,2,)</f>
        <v>#REF!</v>
      </c>
      <c r="M66" s="114"/>
      <c r="N66" s="115" t="str">
        <f t="shared" si="7"/>
        <v>!!</v>
      </c>
      <c r="O66" s="115" t="str">
        <f t="shared" si="8"/>
        <v>!!</v>
      </c>
      <c r="P66" s="115" t="str">
        <f t="shared" si="9"/>
        <v>!!</v>
      </c>
      <c r="Q66" s="115" t="str">
        <f t="shared" si="10"/>
        <v>!!</v>
      </c>
      <c r="R66" s="115" t="str">
        <f t="shared" si="11"/>
        <v>!!</v>
      </c>
      <c r="S66" s="115" t="str">
        <f t="shared" si="12"/>
        <v>!!</v>
      </c>
      <c r="T66" s="114"/>
    </row>
    <row r="67" spans="1:24" x14ac:dyDescent="0.2">
      <c r="A67" s="112" t="s">
        <v>705</v>
      </c>
      <c r="B67" s="112" t="e">
        <f>#REF!</f>
        <v>#REF!</v>
      </c>
      <c r="C67" s="112" t="s">
        <v>708</v>
      </c>
      <c r="D67" s="112" t="s">
        <v>706</v>
      </c>
      <c r="E67" s="113" t="s">
        <v>746</v>
      </c>
      <c r="F67" s="120" t="e">
        <f>IF(ISNUMBER(U67),U67,VLOOKUP(CONCATENATE($B67,"_",$C67,"_",F$2,"_",$D67,"_",$E67),Database!$F$2:$G$65536,2,))</f>
        <v>#REF!</v>
      </c>
      <c r="G67" s="120" t="e">
        <f>IF(ISNUMBER(V67),V67,VLOOKUP(CONCATENATE($B67,"_",$C67,"_",G$2,"_",$D67,"_",$E67),Database!$F$2:$G$65536,2,))</f>
        <v>#REF!</v>
      </c>
      <c r="H67" s="120" t="e">
        <f>IF(ISNUMBER(W67),W67,VLOOKUP(CONCATENATE($B67,"_",$C67,"_",H$2,"_",$D67,"_",$E67),Database!$F$2:$G$65536,2,))</f>
        <v>#REF!</v>
      </c>
      <c r="I67" s="120" t="e">
        <f>IF(ISNUMBER(X67),X67,VLOOKUP(CONCATENATE($B67,"_",$C67,"_",I$2,"_",$D67,"_",$E67),Database!$F$2:$G$65536,2,))</f>
        <v>#REF!</v>
      </c>
      <c r="J67" s="120" t="e">
        <f>IF(ISNUMBER(Y67),Y67,VLOOKUP(CONCATENATE($B67,"_",$C67,"_",J$2,"_",$D67,"_",$E67),Database!$F$2:$G$65536,2,))</f>
        <v>#REF!</v>
      </c>
      <c r="K67" s="118" t="e">
        <f>VLOOKUP(CONCATENATE($B67,"_",$C67,"_",K$2,"_",$D67,"_",$E67),SentData!$F$2:$G$65536,2,)</f>
        <v>#REF!</v>
      </c>
      <c r="L67" s="118" t="e">
        <f>VLOOKUP(CONCATENATE($B67,"_",$C67,"_",L$2,"_",$D67,"_",$E67),SentData!$F$2:$G$65536,2,)</f>
        <v>#REF!</v>
      </c>
      <c r="M67" s="114"/>
      <c r="N67" s="115" t="str">
        <f t="shared" ref="N67:N98" si="13">IF(OR(ISERROR(F67),ISERROR(G67)),"!!",IF(F67=0,"!!",G67/F67))</f>
        <v>!!</v>
      </c>
      <c r="O67" s="115" t="str">
        <f t="shared" ref="O67:O98" si="14">IF(OR(ISERROR(G67),ISERROR(H67)),"!!",IF(G67=0,"!!",H67/G67))</f>
        <v>!!</v>
      </c>
      <c r="P67" s="115" t="str">
        <f t="shared" ref="P67:P98" si="15">IF(OR(ISERROR(H67),ISERROR(I67)),"!!",IF(H67=0,"!!",I67/H67))</f>
        <v>!!</v>
      </c>
      <c r="Q67" s="115" t="str">
        <f t="shared" ref="Q67:Q98" si="16">IF(OR(ISERROR(I67),ISERROR(J67)),"!!",IF(I67=0,"!!",J67/I67))</f>
        <v>!!</v>
      </c>
      <c r="R67" s="115" t="str">
        <f t="shared" ref="R67:R98" si="17">IF(OR(ISERROR(J67),ISERROR(K67)),"!!",IF(J67=0,"!!",K67/J67))</f>
        <v>!!</v>
      </c>
      <c r="S67" s="115" t="str">
        <f t="shared" ref="S67:S98" si="18">IF(OR(ISERROR(K67),ISERROR(L67)),"!!",IF(K67=0,"!!",L67/K67))</f>
        <v>!!</v>
      </c>
      <c r="T67" s="114"/>
    </row>
    <row r="68" spans="1:24" ht="12.5" x14ac:dyDescent="0.25">
      <c r="A68" s="153" t="s">
        <v>707</v>
      </c>
      <c r="B68" s="153" t="e">
        <f>#REF!</f>
        <v>#REF!</v>
      </c>
      <c r="C68" s="153" t="s">
        <v>708</v>
      </c>
      <c r="D68" s="153" t="s">
        <v>639</v>
      </c>
      <c r="E68" s="154" t="s">
        <v>746</v>
      </c>
      <c r="F68" s="155" t="e">
        <f>IF(ISNUMBER(U68),U68,VLOOKUP(CONCATENATE($B68,"_",$C68,"_",F$2,"_","1000 NAC","_",$E68),Database!$F$2:$G$65536,2,)/VLOOKUP(CONCATENATE($B68,"_",$C68,"_",F$2,"_",$D68,"_",$E68),Database!$F$2:$G$65536,2,))</f>
        <v>#REF!</v>
      </c>
      <c r="G68" s="155" t="e">
        <f>IF(ISNUMBER(V68),V68,VLOOKUP(CONCATENATE($B68,"_",$C68,"_",G$2,"_","1000 NAC","_",$E68),Database!$F$2:$G$65536,2,)/VLOOKUP(CONCATENATE($B68,"_",$C68,"_",G$2,"_",$D68,"_",$E68),Database!$F$2:$G$65536,2,))</f>
        <v>#REF!</v>
      </c>
      <c r="H68" s="155" t="e">
        <f>IF(ISNUMBER(W68),W68,VLOOKUP(CONCATENATE($B68,"_",$C68,"_",H$2,"_","1000 NAC","_",$E68),Database!$F$2:$G$65536,2,)/VLOOKUP(CONCATENATE($B68,"_",$C68,"_",H$2,"_",$D68,"_",$E68),Database!$F$2:$G$65536,2,))</f>
        <v>#REF!</v>
      </c>
      <c r="I68" s="155" t="e">
        <f>IF(ISNUMBER(X68),X68,VLOOKUP(CONCATENATE($B68,"_",$C68,"_",I$2,"_","1000 NAC","_",$E68),Database!$F$2:$G$65536,2,)/VLOOKUP(CONCATENATE($B68,"_",$C68,"_",I$2,"_",$D68,"_",$E68),Database!$F$2:$G$65536,2,))</f>
        <v>#REF!</v>
      </c>
      <c r="J68" s="155" t="e">
        <f>IF(ISNUMBER(Y68),Y68,VLOOKUP(CONCATENATE($B68,"_",$C68,"_",J$2,"_","1000 NAC","_",$E68),Database!$F$2:$G$65536,2,)/VLOOKUP(CONCATENATE($B68,"_",$C68,"_",J$2,"_",$D68,"_",$E68),Database!$F$2:$G$65536,2,))</f>
        <v>#REF!</v>
      </c>
      <c r="K68" s="156" t="e">
        <f>VLOOKUP(CONCATENATE($B68,"_",$C68,"_",K$2,"_","1000 NAC","_",$E68),SentData!$F$2:$G$65536,2,)/VLOOKUP(CONCATENATE($B68,"_",$C68,"_",K$2,"_",$D68,"_",$E68),SentData!$F$2:$G$65536,2,)</f>
        <v>#REF!</v>
      </c>
      <c r="L68" s="156" t="e">
        <f>VLOOKUP(CONCATENATE($B68,"_",$C68,"_",L$2,"_","1000 NAC","_",$E68),SentData!$F$2:$G$65536,2,)/VLOOKUP(CONCATENATE($B68,"_",$C68,"_",L$2,"_",$D68,"_",$E68),SentData!$F$2:$G$65536,2,)</f>
        <v>#REF!</v>
      </c>
      <c r="M68" s="157"/>
      <c r="N68" s="158" t="str">
        <f t="shared" si="13"/>
        <v>!!</v>
      </c>
      <c r="O68" s="158" t="str">
        <f t="shared" si="14"/>
        <v>!!</v>
      </c>
      <c r="P68" s="158" t="str">
        <f t="shared" si="15"/>
        <v>!!</v>
      </c>
      <c r="Q68" s="158" t="str">
        <f t="shared" si="16"/>
        <v>!!</v>
      </c>
      <c r="R68" s="158" t="str">
        <f t="shared" si="17"/>
        <v>!!</v>
      </c>
      <c r="S68" s="158" t="str">
        <f t="shared" si="18"/>
        <v>!!</v>
      </c>
      <c r="T68" s="157"/>
      <c r="U68" s="161" t="str">
        <f>IF(ISNUMBER(U66),IF(ISNUMBER(U67),U67/U66,F67/U66),IF(ISNUMBER(U67),U67/F66,""))</f>
        <v/>
      </c>
      <c r="V68" s="161" t="str">
        <f>IF(ISNUMBER(V66),IF(ISNUMBER(V67),V67/V66,G67/V66),IF(ISNUMBER(V67),V67/G66,""))</f>
        <v/>
      </c>
      <c r="W68" s="161" t="str">
        <f>IF(ISNUMBER(W66),IF(ISNUMBER(W67),W67/W66,H67/W66),IF(ISNUMBER(W67),W67/H66,""))</f>
        <v/>
      </c>
      <c r="X68" s="161" t="str">
        <f>IF(ISNUMBER(X66),IF(ISNUMBER(X67),X67/X66,I67/X66),IF(ISNUMBER(X67),X67/I66,""))</f>
        <v/>
      </c>
    </row>
    <row r="69" spans="1:24" x14ac:dyDescent="0.2">
      <c r="A69" s="112" t="s">
        <v>703</v>
      </c>
      <c r="B69" s="112" t="e">
        <f>#REF!</f>
        <v>#REF!</v>
      </c>
      <c r="C69" s="112" t="s">
        <v>704</v>
      </c>
      <c r="D69" s="112" t="s">
        <v>639</v>
      </c>
      <c r="E69" s="113" t="s">
        <v>747</v>
      </c>
      <c r="F69" s="120" t="e">
        <f>IF(ISNUMBER(U69),U69,VLOOKUP(CONCATENATE($B69,"_",$C69,"_",F$2,"_",$D69,"_",$E69),Database!$F$2:$G$65536,2,))</f>
        <v>#REF!</v>
      </c>
      <c r="G69" s="120" t="e">
        <f>IF(ISNUMBER(V69),V69,VLOOKUP(CONCATENATE($B69,"_",$C69,"_",G$2,"_",$D69,"_",$E69),Database!$F$2:$G$65536,2,))</f>
        <v>#REF!</v>
      </c>
      <c r="H69" s="120" t="e">
        <f>IF(ISNUMBER(W69),W69,VLOOKUP(CONCATENATE($B69,"_",$C69,"_",H$2,"_",$D69,"_",$E69),Database!$F$2:$G$65536,2,))</f>
        <v>#REF!</v>
      </c>
      <c r="I69" s="120" t="e">
        <f>IF(ISNUMBER(X69),X69,VLOOKUP(CONCATENATE($B69,"_",$C69,"_",I$2,"_",$D69,"_",$E69),Database!$F$2:$G$65536,2,))</f>
        <v>#REF!</v>
      </c>
      <c r="J69" s="120" t="e">
        <f>VLOOKUP(CONCATENATE($B69,"_",$C69,"_",J$2,"_",$D69,"_",$E69),Database!$F$2:$G$65536,2,)</f>
        <v>#REF!</v>
      </c>
      <c r="K69" s="118" t="e">
        <f>VLOOKUP(CONCATENATE($B69,"_",$C69,"_",K$2,"_",$D69,"_",$E69),SentData!$F$2:$G$65536,2,)</f>
        <v>#REF!</v>
      </c>
      <c r="L69" s="118" t="e">
        <f>VLOOKUP(CONCATENATE($B69,"_",$C69,"_",L$2,"_",$D69,"_",$E69),SentData!$F$2:$G$65536,2,)</f>
        <v>#REF!</v>
      </c>
      <c r="M69" s="114"/>
      <c r="N69" s="115" t="str">
        <f t="shared" si="13"/>
        <v>!!</v>
      </c>
      <c r="O69" s="115" t="str">
        <f t="shared" si="14"/>
        <v>!!</v>
      </c>
      <c r="P69" s="115" t="str">
        <f t="shared" si="15"/>
        <v>!!</v>
      </c>
      <c r="Q69" s="115" t="str">
        <f t="shared" si="16"/>
        <v>!!</v>
      </c>
      <c r="R69" s="115" t="str">
        <f t="shared" si="17"/>
        <v>!!</v>
      </c>
      <c r="S69" s="115" t="str">
        <f t="shared" si="18"/>
        <v>!!</v>
      </c>
      <c r="T69" s="114"/>
    </row>
    <row r="70" spans="1:24" x14ac:dyDescent="0.2">
      <c r="A70" s="112" t="s">
        <v>705</v>
      </c>
      <c r="B70" s="112" t="e">
        <f>#REF!</f>
        <v>#REF!</v>
      </c>
      <c r="C70" s="112" t="s">
        <v>704</v>
      </c>
      <c r="D70" s="112" t="s">
        <v>706</v>
      </c>
      <c r="E70" s="113" t="s">
        <v>747</v>
      </c>
      <c r="F70" s="120" t="e">
        <f>IF(ISNUMBER(U70),U70,VLOOKUP(CONCATENATE($B70,"_",$C70,"_",F$2,"_",$D70,"_",$E70),Database!$F$2:$G$65536,2,))</f>
        <v>#REF!</v>
      </c>
      <c r="G70" s="120" t="e">
        <f>IF(ISNUMBER(V70),V70,VLOOKUP(CONCATENATE($B70,"_",$C70,"_",G$2,"_",$D70,"_",$E70),Database!$F$2:$G$65536,2,))</f>
        <v>#REF!</v>
      </c>
      <c r="H70" s="120" t="e">
        <f>IF(ISNUMBER(W70),W70,VLOOKUP(CONCATENATE($B70,"_",$C70,"_",H$2,"_",$D70,"_",$E70),Database!$F$2:$G$65536,2,))</f>
        <v>#REF!</v>
      </c>
      <c r="I70" s="120" t="e">
        <f>IF(ISNUMBER(X70),X70,VLOOKUP(CONCATENATE($B70,"_",$C70,"_",I$2,"_",$D70,"_",$E70),Database!$F$2:$G$65536,2,))</f>
        <v>#REF!</v>
      </c>
      <c r="J70" s="120" t="e">
        <f>IF(ISNUMBER(Y70),Y70,VLOOKUP(CONCATENATE($B70,"_",$C70,"_",J$2,"_",$D70,"_",$E70),Database!$F$2:$G$65536,2,))</f>
        <v>#REF!</v>
      </c>
      <c r="K70" s="118" t="e">
        <f>VLOOKUP(CONCATENATE($B70,"_",$C70,"_",K$2,"_",$D70,"_",$E70),SentData!$F$2:$G$65536,2,)</f>
        <v>#REF!</v>
      </c>
      <c r="L70" s="118" t="e">
        <f>VLOOKUP(CONCATENATE($B70,"_",$C70,"_",L$2,"_",$D70,"_",$E70),SentData!$F$2:$G$65536,2,)</f>
        <v>#REF!</v>
      </c>
      <c r="M70" s="114"/>
      <c r="N70" s="115" t="str">
        <f t="shared" si="13"/>
        <v>!!</v>
      </c>
      <c r="O70" s="115" t="str">
        <f t="shared" si="14"/>
        <v>!!</v>
      </c>
      <c r="P70" s="115" t="str">
        <f t="shared" si="15"/>
        <v>!!</v>
      </c>
      <c r="Q70" s="115" t="str">
        <f t="shared" si="16"/>
        <v>!!</v>
      </c>
      <c r="R70" s="115" t="str">
        <f t="shared" si="17"/>
        <v>!!</v>
      </c>
      <c r="S70" s="115" t="str">
        <f t="shared" si="18"/>
        <v>!!</v>
      </c>
      <c r="T70" s="114"/>
    </row>
    <row r="71" spans="1:24" ht="12.5" x14ac:dyDescent="0.25">
      <c r="A71" s="153" t="s">
        <v>707</v>
      </c>
      <c r="B71" s="153" t="e">
        <f>#REF!</f>
        <v>#REF!</v>
      </c>
      <c r="C71" s="153" t="s">
        <v>704</v>
      </c>
      <c r="D71" s="153" t="s">
        <v>639</v>
      </c>
      <c r="E71" s="154" t="s">
        <v>747</v>
      </c>
      <c r="F71" s="155" t="e">
        <f>IF(ISNUMBER(U71),U71,VLOOKUP(CONCATENATE($B71,"_",$C71,"_",F$2,"_","1000 NAC","_",$E71),Database!$F$2:$G$65536,2,)/VLOOKUP(CONCATENATE($B71,"_",$C71,"_",F$2,"_",$D71,"_",$E71),Database!$F$2:$G$65536,2,))</f>
        <v>#REF!</v>
      </c>
      <c r="G71" s="155" t="e">
        <f>IF(ISNUMBER(V71),V71,VLOOKUP(CONCATENATE($B71,"_",$C71,"_",G$2,"_","1000 NAC","_",$E71),Database!$F$2:$G$65536,2,)/VLOOKUP(CONCATENATE($B71,"_",$C71,"_",G$2,"_",$D71,"_",$E71),Database!$F$2:$G$65536,2,))</f>
        <v>#REF!</v>
      </c>
      <c r="H71" s="155" t="e">
        <f>IF(ISNUMBER(W71),W71,VLOOKUP(CONCATENATE($B71,"_",$C71,"_",H$2,"_","1000 NAC","_",$E71),Database!$F$2:$G$65536,2,)/VLOOKUP(CONCATENATE($B71,"_",$C71,"_",H$2,"_",$D71,"_",$E71),Database!$F$2:$G$65536,2,))</f>
        <v>#REF!</v>
      </c>
      <c r="I71" s="155" t="e">
        <f>IF(ISNUMBER(X71),X71,VLOOKUP(CONCATENATE($B71,"_",$C71,"_",I$2,"_","1000 NAC","_",$E71),Database!$F$2:$G$65536,2,)/VLOOKUP(CONCATENATE($B71,"_",$C71,"_",I$2,"_",$D71,"_",$E71),Database!$F$2:$G$65536,2,))</f>
        <v>#REF!</v>
      </c>
      <c r="J71" s="155" t="e">
        <f>IF(ISNUMBER(Y71),Y71,VLOOKUP(CONCATENATE($B71,"_",$C71,"_",J$2,"_","1000 NAC","_",$E71),Database!$F$2:$G$65536,2,)/VLOOKUP(CONCATENATE($B71,"_",$C71,"_",J$2,"_",$D71,"_",$E71),Database!$F$2:$G$65536,2,))</f>
        <v>#REF!</v>
      </c>
      <c r="K71" s="156" t="e">
        <f>VLOOKUP(CONCATENATE($B71,"_",$C71,"_",K$2,"_","1000 NAC","_",$E71),SentData!$F$2:$G$65536,2,)/VLOOKUP(CONCATENATE($B71,"_",$C71,"_",K$2,"_",$D71,"_",$E71),SentData!$F$2:$G$65536,2,)</f>
        <v>#REF!</v>
      </c>
      <c r="L71" s="156" t="e">
        <f>VLOOKUP(CONCATENATE($B71,"_",$C71,"_",L$2,"_","1000 NAC","_",$E71),SentData!$F$2:$G$65536,2,)/VLOOKUP(CONCATENATE($B71,"_",$C71,"_",L$2,"_",$D71,"_",$E71),SentData!$F$2:$G$65536,2,)</f>
        <v>#REF!</v>
      </c>
      <c r="M71" s="157"/>
      <c r="N71" s="158" t="str">
        <f t="shared" si="13"/>
        <v>!!</v>
      </c>
      <c r="O71" s="158" t="str">
        <f t="shared" si="14"/>
        <v>!!</v>
      </c>
      <c r="P71" s="158" t="str">
        <f t="shared" si="15"/>
        <v>!!</v>
      </c>
      <c r="Q71" s="158" t="str">
        <f t="shared" si="16"/>
        <v>!!</v>
      </c>
      <c r="R71" s="158" t="str">
        <f t="shared" si="17"/>
        <v>!!</v>
      </c>
      <c r="S71" s="158" t="str">
        <f t="shared" si="18"/>
        <v>!!</v>
      </c>
      <c r="T71" s="157"/>
      <c r="U71" s="161" t="str">
        <f>IF(ISNUMBER(U69),IF(ISNUMBER(U70),U70/U69,F70/U69),IF(ISNUMBER(U70),U70/F69,""))</f>
        <v/>
      </c>
      <c r="V71" s="161" t="str">
        <f>IF(ISNUMBER(V69),IF(ISNUMBER(V70),V70/V69,G70/V69),IF(ISNUMBER(V70),V70/G69,""))</f>
        <v/>
      </c>
      <c r="W71" s="161" t="str">
        <f>IF(ISNUMBER(W69),IF(ISNUMBER(W70),W70/W69,H70/W69),IF(ISNUMBER(W70),W70/H69,""))</f>
        <v/>
      </c>
      <c r="X71" s="161" t="str">
        <f>IF(ISNUMBER(X69),IF(ISNUMBER(X70),X70/X69,I70/X69),IF(ISNUMBER(X70),X70/I69,""))</f>
        <v/>
      </c>
    </row>
    <row r="72" spans="1:24" x14ac:dyDescent="0.2">
      <c r="A72" s="112" t="s">
        <v>703</v>
      </c>
      <c r="B72" s="112" t="e">
        <f>#REF!</f>
        <v>#REF!</v>
      </c>
      <c r="C72" s="112" t="s">
        <v>708</v>
      </c>
      <c r="D72" s="112" t="s">
        <v>639</v>
      </c>
      <c r="E72" s="113" t="s">
        <v>747</v>
      </c>
      <c r="F72" s="120" t="e">
        <f>IF(ISNUMBER(U72),U72,VLOOKUP(CONCATENATE($B72,"_",$C72,"_",F$2,"_",$D72,"_",$E72),Database!$F$2:$G$65536,2,))</f>
        <v>#REF!</v>
      </c>
      <c r="G72" s="120" t="e">
        <f>IF(ISNUMBER(V72),V72,VLOOKUP(CONCATENATE($B72,"_",$C72,"_",G$2,"_",$D72,"_",$E72),Database!$F$2:$G$65536,2,))</f>
        <v>#REF!</v>
      </c>
      <c r="H72" s="120" t="e">
        <f>IF(ISNUMBER(W72),W72,VLOOKUP(CONCATENATE($B72,"_",$C72,"_",H$2,"_",$D72,"_",$E72),Database!$F$2:$G$65536,2,))</f>
        <v>#REF!</v>
      </c>
      <c r="I72" s="120" t="e">
        <f>IF(ISNUMBER(X72),X72,VLOOKUP(CONCATENATE($B72,"_",$C72,"_",I$2,"_",$D72,"_",$E72),Database!$F$2:$G$65536,2,))</f>
        <v>#REF!</v>
      </c>
      <c r="J72" s="120" t="e">
        <f>VLOOKUP(CONCATENATE($B72,"_",$C72,"_",J$2,"_",$D72,"_",$E72),Database!$F$2:$G$65536,2,)</f>
        <v>#REF!</v>
      </c>
      <c r="K72" s="118" t="e">
        <f>VLOOKUP(CONCATENATE($B72,"_",$C72,"_",K$2,"_",$D72,"_",$E72),SentData!$F$2:$G$65536,2,)</f>
        <v>#REF!</v>
      </c>
      <c r="L72" s="118" t="e">
        <f>VLOOKUP(CONCATENATE($B72,"_",$C72,"_",L$2,"_",$D72,"_",$E72),SentData!$F$2:$G$65536,2,)</f>
        <v>#REF!</v>
      </c>
      <c r="M72" s="114"/>
      <c r="N72" s="115" t="str">
        <f t="shared" si="13"/>
        <v>!!</v>
      </c>
      <c r="O72" s="115" t="str">
        <f t="shared" si="14"/>
        <v>!!</v>
      </c>
      <c r="P72" s="115" t="str">
        <f t="shared" si="15"/>
        <v>!!</v>
      </c>
      <c r="Q72" s="115" t="str">
        <f t="shared" si="16"/>
        <v>!!</v>
      </c>
      <c r="R72" s="115" t="str">
        <f t="shared" si="17"/>
        <v>!!</v>
      </c>
      <c r="S72" s="115" t="str">
        <f t="shared" si="18"/>
        <v>!!</v>
      </c>
      <c r="T72" s="114"/>
    </row>
    <row r="73" spans="1:24" x14ac:dyDescent="0.2">
      <c r="A73" s="112" t="s">
        <v>705</v>
      </c>
      <c r="B73" s="112" t="e">
        <f>#REF!</f>
        <v>#REF!</v>
      </c>
      <c r="C73" s="112" t="s">
        <v>708</v>
      </c>
      <c r="D73" s="112" t="s">
        <v>706</v>
      </c>
      <c r="E73" s="113" t="s">
        <v>747</v>
      </c>
      <c r="F73" s="120" t="e">
        <f>IF(ISNUMBER(U73),U73,VLOOKUP(CONCATENATE($B73,"_",$C73,"_",F$2,"_",$D73,"_",$E73),Database!$F$2:$G$65536,2,))</f>
        <v>#REF!</v>
      </c>
      <c r="G73" s="120" t="e">
        <f>IF(ISNUMBER(V73),V73,VLOOKUP(CONCATENATE($B73,"_",$C73,"_",G$2,"_",$D73,"_",$E73),Database!$F$2:$G$65536,2,))</f>
        <v>#REF!</v>
      </c>
      <c r="H73" s="120" t="e">
        <f>IF(ISNUMBER(W73),W73,VLOOKUP(CONCATENATE($B73,"_",$C73,"_",H$2,"_",$D73,"_",$E73),Database!$F$2:$G$65536,2,))</f>
        <v>#REF!</v>
      </c>
      <c r="I73" s="120" t="e">
        <f>IF(ISNUMBER(X73),X73,VLOOKUP(CONCATENATE($B73,"_",$C73,"_",I$2,"_",$D73,"_",$E73),Database!$F$2:$G$65536,2,))</f>
        <v>#REF!</v>
      </c>
      <c r="J73" s="120" t="e">
        <f>IF(ISNUMBER(Y73),Y73,VLOOKUP(CONCATENATE($B73,"_",$C73,"_",J$2,"_",$D73,"_",$E73),Database!$F$2:$G$65536,2,))</f>
        <v>#REF!</v>
      </c>
      <c r="K73" s="118" t="e">
        <f>VLOOKUP(CONCATENATE($B73,"_",$C73,"_",K$2,"_",$D73,"_",$E73),SentData!$F$2:$G$65536,2,)</f>
        <v>#REF!</v>
      </c>
      <c r="L73" s="118" t="e">
        <f>VLOOKUP(CONCATENATE($B73,"_",$C73,"_",L$2,"_",$D73,"_",$E73),SentData!$F$2:$G$65536,2,)</f>
        <v>#REF!</v>
      </c>
      <c r="M73" s="114"/>
      <c r="N73" s="115" t="str">
        <f t="shared" si="13"/>
        <v>!!</v>
      </c>
      <c r="O73" s="115" t="str">
        <f t="shared" si="14"/>
        <v>!!</v>
      </c>
      <c r="P73" s="115" t="str">
        <f t="shared" si="15"/>
        <v>!!</v>
      </c>
      <c r="Q73" s="115" t="str">
        <f t="shared" si="16"/>
        <v>!!</v>
      </c>
      <c r="R73" s="115" t="str">
        <f t="shared" si="17"/>
        <v>!!</v>
      </c>
      <c r="S73" s="115" t="str">
        <f t="shared" si="18"/>
        <v>!!</v>
      </c>
      <c r="T73" s="114"/>
    </row>
    <row r="74" spans="1:24" ht="12.5" x14ac:dyDescent="0.25">
      <c r="A74" s="153" t="s">
        <v>707</v>
      </c>
      <c r="B74" s="153" t="e">
        <f>#REF!</f>
        <v>#REF!</v>
      </c>
      <c r="C74" s="153" t="s">
        <v>708</v>
      </c>
      <c r="D74" s="153" t="s">
        <v>639</v>
      </c>
      <c r="E74" s="154" t="s">
        <v>747</v>
      </c>
      <c r="F74" s="155" t="e">
        <f>IF(ISNUMBER(U74),U74,VLOOKUP(CONCATENATE($B74,"_",$C74,"_",F$2,"_","1000 NAC","_",$E74),Database!$F$2:$G$65536,2,)/VLOOKUP(CONCATENATE($B74,"_",$C74,"_",F$2,"_",$D74,"_",$E74),Database!$F$2:$G$65536,2,))</f>
        <v>#REF!</v>
      </c>
      <c r="G74" s="155" t="e">
        <f>IF(ISNUMBER(V74),V74,VLOOKUP(CONCATENATE($B74,"_",$C74,"_",G$2,"_","1000 NAC","_",$E74),Database!$F$2:$G$65536,2,)/VLOOKUP(CONCATENATE($B74,"_",$C74,"_",G$2,"_",$D74,"_",$E74),Database!$F$2:$G$65536,2,))</f>
        <v>#REF!</v>
      </c>
      <c r="H74" s="155" t="e">
        <f>IF(ISNUMBER(W74),W74,VLOOKUP(CONCATENATE($B74,"_",$C74,"_",H$2,"_","1000 NAC","_",$E74),Database!$F$2:$G$65536,2,)/VLOOKUP(CONCATENATE($B74,"_",$C74,"_",H$2,"_",$D74,"_",$E74),Database!$F$2:$G$65536,2,))</f>
        <v>#REF!</v>
      </c>
      <c r="I74" s="155" t="e">
        <f>IF(ISNUMBER(X74),X74,VLOOKUP(CONCATENATE($B74,"_",$C74,"_",I$2,"_","1000 NAC","_",$E74),Database!$F$2:$G$65536,2,)/VLOOKUP(CONCATENATE($B74,"_",$C74,"_",I$2,"_",$D74,"_",$E74),Database!$F$2:$G$65536,2,))</f>
        <v>#REF!</v>
      </c>
      <c r="J74" s="155" t="e">
        <f>IF(ISNUMBER(Y74),Y74,VLOOKUP(CONCATENATE($B74,"_",$C74,"_",J$2,"_","1000 NAC","_",$E74),Database!$F$2:$G$65536,2,)/VLOOKUP(CONCATENATE($B74,"_",$C74,"_",J$2,"_",$D74,"_",$E74),Database!$F$2:$G$65536,2,))</f>
        <v>#REF!</v>
      </c>
      <c r="K74" s="156" t="e">
        <f>VLOOKUP(CONCATENATE($B74,"_",$C74,"_",K$2,"_","1000 NAC","_",$E74),SentData!$F$2:$G$65536,2,)/VLOOKUP(CONCATENATE($B74,"_",$C74,"_",K$2,"_",$D74,"_",$E74),SentData!$F$2:$G$65536,2,)</f>
        <v>#REF!</v>
      </c>
      <c r="L74" s="156" t="e">
        <f>VLOOKUP(CONCATENATE($B74,"_",$C74,"_",L$2,"_","1000 NAC","_",$E74),SentData!$F$2:$G$65536,2,)/VLOOKUP(CONCATENATE($B74,"_",$C74,"_",L$2,"_",$D74,"_",$E74),SentData!$F$2:$G$65536,2,)</f>
        <v>#REF!</v>
      </c>
      <c r="M74" s="157"/>
      <c r="N74" s="158" t="str">
        <f t="shared" si="13"/>
        <v>!!</v>
      </c>
      <c r="O74" s="158" t="str">
        <f t="shared" si="14"/>
        <v>!!</v>
      </c>
      <c r="P74" s="158" t="str">
        <f t="shared" si="15"/>
        <v>!!</v>
      </c>
      <c r="Q74" s="158" t="str">
        <f t="shared" si="16"/>
        <v>!!</v>
      </c>
      <c r="R74" s="158" t="str">
        <f t="shared" si="17"/>
        <v>!!</v>
      </c>
      <c r="S74" s="158" t="str">
        <f t="shared" si="18"/>
        <v>!!</v>
      </c>
      <c r="T74" s="157"/>
      <c r="U74" s="161" t="str">
        <f>IF(ISNUMBER(U72),IF(ISNUMBER(U73),U73/U72,F73/U72),IF(ISNUMBER(U73),U73/F72,""))</f>
        <v/>
      </c>
      <c r="V74" s="161" t="str">
        <f>IF(ISNUMBER(V72),IF(ISNUMBER(V73),V73/V72,G73/V72),IF(ISNUMBER(V73),V73/G72,""))</f>
        <v/>
      </c>
      <c r="W74" s="161" t="str">
        <f>IF(ISNUMBER(W72),IF(ISNUMBER(W73),W73/W72,H73/W72),IF(ISNUMBER(W73),W73/H72,""))</f>
        <v/>
      </c>
      <c r="X74" s="161" t="str">
        <f>IF(ISNUMBER(X72),IF(ISNUMBER(X73),X73/X72,I73/X72),IF(ISNUMBER(X73),X73/I72,""))</f>
        <v/>
      </c>
    </row>
    <row r="75" spans="1:24" x14ac:dyDescent="0.2">
      <c r="A75" s="112" t="s">
        <v>703</v>
      </c>
      <c r="B75" s="112" t="e">
        <f>#REF!</f>
        <v>#REF!</v>
      </c>
      <c r="C75" s="112" t="s">
        <v>704</v>
      </c>
      <c r="D75" s="112" t="s">
        <v>639</v>
      </c>
      <c r="E75" s="113" t="s">
        <v>748</v>
      </c>
      <c r="F75" s="120" t="e">
        <f>IF(ISNUMBER(U75),U75,VLOOKUP(CONCATENATE($B75,"_",$C75,"_",F$2,"_",$D75,"_",$E75),Database!$F$2:$G$65536,2,))</f>
        <v>#REF!</v>
      </c>
      <c r="G75" s="120" t="e">
        <f>IF(ISNUMBER(V75),V75,VLOOKUP(CONCATENATE($B75,"_",$C75,"_",G$2,"_",$D75,"_",$E75),Database!$F$2:$G$65536,2,))</f>
        <v>#REF!</v>
      </c>
      <c r="H75" s="120" t="e">
        <f>IF(ISNUMBER(W75),W75,VLOOKUP(CONCATENATE($B75,"_",$C75,"_",H$2,"_",$D75,"_",$E75),Database!$F$2:$G$65536,2,))</f>
        <v>#REF!</v>
      </c>
      <c r="I75" s="120" t="e">
        <f>IF(ISNUMBER(X75),X75,VLOOKUP(CONCATENATE($B75,"_",$C75,"_",I$2,"_",$D75,"_",$E75),Database!$F$2:$G$65536,2,))</f>
        <v>#REF!</v>
      </c>
      <c r="J75" s="120" t="e">
        <f>VLOOKUP(CONCATENATE($B75,"_",$C75,"_",J$2,"_",$D75,"_",$E75),Database!$F$2:$G$65536,2,)</f>
        <v>#REF!</v>
      </c>
      <c r="K75" s="118" t="e">
        <f>VLOOKUP(CONCATENATE($B75,"_",$C75,"_",K$2,"_",$D75,"_",$E75),SentData!$F$2:$G$65536,2,)</f>
        <v>#REF!</v>
      </c>
      <c r="L75" s="118" t="e">
        <f>VLOOKUP(CONCATENATE($B75,"_",$C75,"_",L$2,"_",$D75,"_",$E75),SentData!$F$2:$G$65536,2,)</f>
        <v>#REF!</v>
      </c>
      <c r="M75" s="114"/>
      <c r="N75" s="115" t="str">
        <f t="shared" si="13"/>
        <v>!!</v>
      </c>
      <c r="O75" s="115" t="str">
        <f t="shared" si="14"/>
        <v>!!</v>
      </c>
      <c r="P75" s="115" t="str">
        <f t="shared" si="15"/>
        <v>!!</v>
      </c>
      <c r="Q75" s="115" t="str">
        <f t="shared" si="16"/>
        <v>!!</v>
      </c>
      <c r="R75" s="115" t="str">
        <f t="shared" si="17"/>
        <v>!!</v>
      </c>
      <c r="S75" s="115" t="str">
        <f t="shared" si="18"/>
        <v>!!</v>
      </c>
      <c r="T75" s="114"/>
    </row>
    <row r="76" spans="1:24" x14ac:dyDescent="0.2">
      <c r="A76" s="112" t="s">
        <v>705</v>
      </c>
      <c r="B76" s="112" t="e">
        <f>#REF!</f>
        <v>#REF!</v>
      </c>
      <c r="C76" s="112" t="s">
        <v>704</v>
      </c>
      <c r="D76" s="112" t="s">
        <v>706</v>
      </c>
      <c r="E76" s="113" t="s">
        <v>748</v>
      </c>
      <c r="F76" s="120" t="e">
        <f>IF(ISNUMBER(U76),U76,VLOOKUP(CONCATENATE($B76,"_",$C76,"_",F$2,"_",$D76,"_",$E76),Database!$F$2:$G$65536,2,))</f>
        <v>#REF!</v>
      </c>
      <c r="G76" s="120" t="e">
        <f>IF(ISNUMBER(V76),V76,VLOOKUP(CONCATENATE($B76,"_",$C76,"_",G$2,"_",$D76,"_",$E76),Database!$F$2:$G$65536,2,))</f>
        <v>#REF!</v>
      </c>
      <c r="H76" s="120" t="e">
        <f>IF(ISNUMBER(W76),W76,VLOOKUP(CONCATENATE($B76,"_",$C76,"_",H$2,"_",$D76,"_",$E76),Database!$F$2:$G$65536,2,))</f>
        <v>#REF!</v>
      </c>
      <c r="I76" s="120" t="e">
        <f>IF(ISNUMBER(X76),X76,VLOOKUP(CONCATENATE($B76,"_",$C76,"_",I$2,"_",$D76,"_",$E76),Database!$F$2:$G$65536,2,))</f>
        <v>#REF!</v>
      </c>
      <c r="J76" s="120" t="e">
        <f>IF(ISNUMBER(Y76),Y76,VLOOKUP(CONCATENATE($B76,"_",$C76,"_",J$2,"_",$D76,"_",$E76),Database!$F$2:$G$65536,2,))</f>
        <v>#REF!</v>
      </c>
      <c r="K76" s="118" t="e">
        <f>VLOOKUP(CONCATENATE($B76,"_",$C76,"_",K$2,"_",$D76,"_",$E76),SentData!$F$2:$G$65536,2,)</f>
        <v>#REF!</v>
      </c>
      <c r="L76" s="118" t="e">
        <f>VLOOKUP(CONCATENATE($B76,"_",$C76,"_",L$2,"_",$D76,"_",$E76),SentData!$F$2:$G$65536,2,)</f>
        <v>#REF!</v>
      </c>
      <c r="M76" s="114"/>
      <c r="N76" s="115" t="str">
        <f t="shared" si="13"/>
        <v>!!</v>
      </c>
      <c r="O76" s="115" t="str">
        <f t="shared" si="14"/>
        <v>!!</v>
      </c>
      <c r="P76" s="115" t="str">
        <f t="shared" si="15"/>
        <v>!!</v>
      </c>
      <c r="Q76" s="115" t="str">
        <f t="shared" si="16"/>
        <v>!!</v>
      </c>
      <c r="R76" s="115" t="str">
        <f t="shared" si="17"/>
        <v>!!</v>
      </c>
      <c r="S76" s="115" t="str">
        <f t="shared" si="18"/>
        <v>!!</v>
      </c>
      <c r="T76" s="114"/>
    </row>
    <row r="77" spans="1:24" ht="12.5" x14ac:dyDescent="0.25">
      <c r="A77" s="153" t="s">
        <v>707</v>
      </c>
      <c r="B77" s="153" t="e">
        <f>#REF!</f>
        <v>#REF!</v>
      </c>
      <c r="C77" s="153" t="s">
        <v>704</v>
      </c>
      <c r="D77" s="153" t="s">
        <v>639</v>
      </c>
      <c r="E77" s="154" t="s">
        <v>748</v>
      </c>
      <c r="F77" s="155" t="e">
        <f>IF(ISNUMBER(U77),U77,VLOOKUP(CONCATENATE($B77,"_",$C77,"_",F$2,"_","1000 NAC","_",$E77),Database!$F$2:$G$65536,2,)/VLOOKUP(CONCATENATE($B77,"_",$C77,"_",F$2,"_",$D77,"_",$E77),Database!$F$2:$G$65536,2,))</f>
        <v>#REF!</v>
      </c>
      <c r="G77" s="155" t="e">
        <f>IF(ISNUMBER(V77),V77,VLOOKUP(CONCATENATE($B77,"_",$C77,"_",G$2,"_","1000 NAC","_",$E77),Database!$F$2:$G$65536,2,)/VLOOKUP(CONCATENATE($B77,"_",$C77,"_",G$2,"_",$D77,"_",$E77),Database!$F$2:$G$65536,2,))</f>
        <v>#REF!</v>
      </c>
      <c r="H77" s="155" t="e">
        <f>IF(ISNUMBER(W77),W77,VLOOKUP(CONCATENATE($B77,"_",$C77,"_",H$2,"_","1000 NAC","_",$E77),Database!$F$2:$G$65536,2,)/VLOOKUP(CONCATENATE($B77,"_",$C77,"_",H$2,"_",$D77,"_",$E77),Database!$F$2:$G$65536,2,))</f>
        <v>#REF!</v>
      </c>
      <c r="I77" s="155" t="e">
        <f>IF(ISNUMBER(X77),X77,VLOOKUP(CONCATENATE($B77,"_",$C77,"_",I$2,"_","1000 NAC","_",$E77),Database!$F$2:$G$65536,2,)/VLOOKUP(CONCATENATE($B77,"_",$C77,"_",I$2,"_",$D77,"_",$E77),Database!$F$2:$G$65536,2,))</f>
        <v>#REF!</v>
      </c>
      <c r="J77" s="155" t="e">
        <f>IF(ISNUMBER(Y77),Y77,VLOOKUP(CONCATENATE($B77,"_",$C77,"_",J$2,"_","1000 NAC","_",$E77),Database!$F$2:$G$65536,2,)/VLOOKUP(CONCATENATE($B77,"_",$C77,"_",J$2,"_",$D77,"_",$E77),Database!$F$2:$G$65536,2,))</f>
        <v>#REF!</v>
      </c>
      <c r="K77" s="156" t="e">
        <f>VLOOKUP(CONCATENATE($B77,"_",$C77,"_",K$2,"_","1000 NAC","_",$E77),SentData!$F$2:$G$65536,2,)/VLOOKUP(CONCATENATE($B77,"_",$C77,"_",K$2,"_",$D77,"_",$E77),SentData!$F$2:$G$65536,2,)</f>
        <v>#REF!</v>
      </c>
      <c r="L77" s="156" t="e">
        <f>VLOOKUP(CONCATENATE($B77,"_",$C77,"_",L$2,"_","1000 NAC","_",$E77),SentData!$F$2:$G$65536,2,)/VLOOKUP(CONCATENATE($B77,"_",$C77,"_",L$2,"_",$D77,"_",$E77),SentData!$F$2:$G$65536,2,)</f>
        <v>#REF!</v>
      </c>
      <c r="M77" s="157"/>
      <c r="N77" s="158" t="str">
        <f t="shared" si="13"/>
        <v>!!</v>
      </c>
      <c r="O77" s="158" t="str">
        <f t="shared" si="14"/>
        <v>!!</v>
      </c>
      <c r="P77" s="158" t="str">
        <f t="shared" si="15"/>
        <v>!!</v>
      </c>
      <c r="Q77" s="158" t="str">
        <f t="shared" si="16"/>
        <v>!!</v>
      </c>
      <c r="R77" s="158" t="str">
        <f t="shared" si="17"/>
        <v>!!</v>
      </c>
      <c r="S77" s="158" t="str">
        <f t="shared" si="18"/>
        <v>!!</v>
      </c>
      <c r="T77" s="157"/>
      <c r="U77" s="161" t="str">
        <f>IF(ISNUMBER(U75),IF(ISNUMBER(U76),U76/U75,F76/U75),IF(ISNUMBER(U76),U76/F75,""))</f>
        <v/>
      </c>
      <c r="V77" s="161" t="str">
        <f>IF(ISNUMBER(V75),IF(ISNUMBER(V76),V76/V75,G76/V75),IF(ISNUMBER(V76),V76/G75,""))</f>
        <v/>
      </c>
      <c r="W77" s="161" t="str">
        <f>IF(ISNUMBER(W75),IF(ISNUMBER(W76),W76/W75,H76/W75),IF(ISNUMBER(W76),W76/H75,""))</f>
        <v/>
      </c>
      <c r="X77" s="161" t="str">
        <f>IF(ISNUMBER(X75),IF(ISNUMBER(X76),X76/X75,I76/X75),IF(ISNUMBER(X76),X76/I75,""))</f>
        <v/>
      </c>
    </row>
    <row r="78" spans="1:24" x14ac:dyDescent="0.2">
      <c r="A78" s="112" t="s">
        <v>703</v>
      </c>
      <c r="B78" s="112" t="e">
        <f>#REF!</f>
        <v>#REF!</v>
      </c>
      <c r="C78" s="112" t="s">
        <v>708</v>
      </c>
      <c r="D78" s="112" t="s">
        <v>639</v>
      </c>
      <c r="E78" s="113" t="s">
        <v>748</v>
      </c>
      <c r="F78" s="120" t="e">
        <f>IF(ISNUMBER(U78),U78,VLOOKUP(CONCATENATE($B78,"_",$C78,"_",F$2,"_",$D78,"_",$E78),Database!$F$2:$G$65536,2,))</f>
        <v>#REF!</v>
      </c>
      <c r="G78" s="120" t="e">
        <f>IF(ISNUMBER(V78),V78,VLOOKUP(CONCATENATE($B78,"_",$C78,"_",G$2,"_",$D78,"_",$E78),Database!$F$2:$G$65536,2,))</f>
        <v>#REF!</v>
      </c>
      <c r="H78" s="120" t="e">
        <f>IF(ISNUMBER(W78),W78,VLOOKUP(CONCATENATE($B78,"_",$C78,"_",H$2,"_",$D78,"_",$E78),Database!$F$2:$G$65536,2,))</f>
        <v>#REF!</v>
      </c>
      <c r="I78" s="120" t="e">
        <f>IF(ISNUMBER(X78),X78,VLOOKUP(CONCATENATE($B78,"_",$C78,"_",I$2,"_",$D78,"_",$E78),Database!$F$2:$G$65536,2,))</f>
        <v>#REF!</v>
      </c>
      <c r="J78" s="120" t="e">
        <f>VLOOKUP(CONCATENATE($B78,"_",$C78,"_",J$2,"_",$D78,"_",$E78),Database!$F$2:$G$65536,2,)</f>
        <v>#REF!</v>
      </c>
      <c r="K78" s="118" t="e">
        <f>VLOOKUP(CONCATENATE($B78,"_",$C78,"_",K$2,"_",$D78,"_",$E78),SentData!$F$2:$G$65536,2,)</f>
        <v>#REF!</v>
      </c>
      <c r="L78" s="118" t="e">
        <f>VLOOKUP(CONCATENATE($B78,"_",$C78,"_",L$2,"_",$D78,"_",$E78),SentData!$F$2:$G$65536,2,)</f>
        <v>#REF!</v>
      </c>
      <c r="M78" s="114"/>
      <c r="N78" s="115" t="str">
        <f t="shared" si="13"/>
        <v>!!</v>
      </c>
      <c r="O78" s="115" t="str">
        <f t="shared" si="14"/>
        <v>!!</v>
      </c>
      <c r="P78" s="115" t="str">
        <f t="shared" si="15"/>
        <v>!!</v>
      </c>
      <c r="Q78" s="115" t="str">
        <f t="shared" si="16"/>
        <v>!!</v>
      </c>
      <c r="R78" s="115" t="str">
        <f t="shared" si="17"/>
        <v>!!</v>
      </c>
      <c r="S78" s="115" t="str">
        <f t="shared" si="18"/>
        <v>!!</v>
      </c>
      <c r="T78" s="114"/>
    </row>
    <row r="79" spans="1:24" x14ac:dyDescent="0.2">
      <c r="A79" s="112" t="s">
        <v>705</v>
      </c>
      <c r="B79" s="112" t="e">
        <f>#REF!</f>
        <v>#REF!</v>
      </c>
      <c r="C79" s="112" t="s">
        <v>708</v>
      </c>
      <c r="D79" s="112" t="s">
        <v>706</v>
      </c>
      <c r="E79" s="113" t="s">
        <v>748</v>
      </c>
      <c r="F79" s="120" t="e">
        <f>IF(ISNUMBER(U79),U79,VLOOKUP(CONCATENATE($B79,"_",$C79,"_",F$2,"_",$D79,"_",$E79),Database!$F$2:$G$65536,2,))</f>
        <v>#REF!</v>
      </c>
      <c r="G79" s="120" t="e">
        <f>IF(ISNUMBER(V79),V79,VLOOKUP(CONCATENATE($B79,"_",$C79,"_",G$2,"_",$D79,"_",$E79),Database!$F$2:$G$65536,2,))</f>
        <v>#REF!</v>
      </c>
      <c r="H79" s="120" t="e">
        <f>IF(ISNUMBER(W79),W79,VLOOKUP(CONCATENATE($B79,"_",$C79,"_",H$2,"_",$D79,"_",$E79),Database!$F$2:$G$65536,2,))</f>
        <v>#REF!</v>
      </c>
      <c r="I79" s="120" t="e">
        <f>IF(ISNUMBER(X79),X79,VLOOKUP(CONCATENATE($B79,"_",$C79,"_",I$2,"_",$D79,"_",$E79),Database!$F$2:$G$65536,2,))</f>
        <v>#REF!</v>
      </c>
      <c r="J79" s="120" t="e">
        <f>IF(ISNUMBER(Y79),Y79,VLOOKUP(CONCATENATE($B79,"_",$C79,"_",J$2,"_",$D79,"_",$E79),Database!$F$2:$G$65536,2,))</f>
        <v>#REF!</v>
      </c>
      <c r="K79" s="118" t="e">
        <f>VLOOKUP(CONCATENATE($B79,"_",$C79,"_",K$2,"_",$D79,"_",$E79),SentData!$F$2:$G$65536,2,)</f>
        <v>#REF!</v>
      </c>
      <c r="L79" s="118" t="e">
        <f>VLOOKUP(CONCATENATE($B79,"_",$C79,"_",L$2,"_",$D79,"_",$E79),SentData!$F$2:$G$65536,2,)</f>
        <v>#REF!</v>
      </c>
      <c r="M79" s="114"/>
      <c r="N79" s="115" t="str">
        <f t="shared" si="13"/>
        <v>!!</v>
      </c>
      <c r="O79" s="115" t="str">
        <f t="shared" si="14"/>
        <v>!!</v>
      </c>
      <c r="P79" s="115" t="str">
        <f t="shared" si="15"/>
        <v>!!</v>
      </c>
      <c r="Q79" s="115" t="str">
        <f t="shared" si="16"/>
        <v>!!</v>
      </c>
      <c r="R79" s="115" t="str">
        <f t="shared" si="17"/>
        <v>!!</v>
      </c>
      <c r="S79" s="115" t="str">
        <f t="shared" si="18"/>
        <v>!!</v>
      </c>
      <c r="T79" s="114"/>
    </row>
    <row r="80" spans="1:24" ht="12.5" x14ac:dyDescent="0.25">
      <c r="A80" s="153" t="s">
        <v>707</v>
      </c>
      <c r="B80" s="153" t="e">
        <f>#REF!</f>
        <v>#REF!</v>
      </c>
      <c r="C80" s="153" t="s">
        <v>708</v>
      </c>
      <c r="D80" s="153" t="s">
        <v>639</v>
      </c>
      <c r="E80" s="154" t="s">
        <v>748</v>
      </c>
      <c r="F80" s="155" t="e">
        <f>IF(ISNUMBER(U80),U80,VLOOKUP(CONCATENATE($B80,"_",$C80,"_",F$2,"_","1000 NAC","_",$E80),Database!$F$2:$G$65536,2,)/VLOOKUP(CONCATENATE($B80,"_",$C80,"_",F$2,"_",$D80,"_",$E80),Database!$F$2:$G$65536,2,))</f>
        <v>#REF!</v>
      </c>
      <c r="G80" s="155" t="e">
        <f>IF(ISNUMBER(V80),V80,VLOOKUP(CONCATENATE($B80,"_",$C80,"_",G$2,"_","1000 NAC","_",$E80),Database!$F$2:$G$65536,2,)/VLOOKUP(CONCATENATE($B80,"_",$C80,"_",G$2,"_",$D80,"_",$E80),Database!$F$2:$G$65536,2,))</f>
        <v>#REF!</v>
      </c>
      <c r="H80" s="155" t="e">
        <f>IF(ISNUMBER(W80),W80,VLOOKUP(CONCATENATE($B80,"_",$C80,"_",H$2,"_","1000 NAC","_",$E80),Database!$F$2:$G$65536,2,)/VLOOKUP(CONCATENATE($B80,"_",$C80,"_",H$2,"_",$D80,"_",$E80),Database!$F$2:$G$65536,2,))</f>
        <v>#REF!</v>
      </c>
      <c r="I80" s="155" t="e">
        <f>IF(ISNUMBER(X80),X80,VLOOKUP(CONCATENATE($B80,"_",$C80,"_",I$2,"_","1000 NAC","_",$E80),Database!$F$2:$G$65536,2,)/VLOOKUP(CONCATENATE($B80,"_",$C80,"_",I$2,"_",$D80,"_",$E80),Database!$F$2:$G$65536,2,))</f>
        <v>#REF!</v>
      </c>
      <c r="J80" s="155" t="e">
        <f>IF(ISNUMBER(Y80),Y80,VLOOKUP(CONCATENATE($B80,"_",$C80,"_",J$2,"_","1000 NAC","_",$E80),Database!$F$2:$G$65536,2,)/VLOOKUP(CONCATENATE($B80,"_",$C80,"_",J$2,"_",$D80,"_",$E80),Database!$F$2:$G$65536,2,))</f>
        <v>#REF!</v>
      </c>
      <c r="K80" s="156" t="e">
        <f>VLOOKUP(CONCATENATE($B80,"_",$C80,"_",K$2,"_","1000 NAC","_",$E80),SentData!$F$2:$G$65536,2,)/VLOOKUP(CONCATENATE($B80,"_",$C80,"_",K$2,"_",$D80,"_",$E80),SentData!$F$2:$G$65536,2,)</f>
        <v>#REF!</v>
      </c>
      <c r="L80" s="156" t="e">
        <f>VLOOKUP(CONCATENATE($B80,"_",$C80,"_",L$2,"_","1000 NAC","_",$E80),SentData!$F$2:$G$65536,2,)/VLOOKUP(CONCATENATE($B80,"_",$C80,"_",L$2,"_",$D80,"_",$E80),SentData!$F$2:$G$65536,2,)</f>
        <v>#REF!</v>
      </c>
      <c r="M80" s="157"/>
      <c r="N80" s="158" t="str">
        <f t="shared" si="13"/>
        <v>!!</v>
      </c>
      <c r="O80" s="158" t="str">
        <f t="shared" si="14"/>
        <v>!!</v>
      </c>
      <c r="P80" s="158" t="str">
        <f t="shared" si="15"/>
        <v>!!</v>
      </c>
      <c r="Q80" s="158" t="str">
        <f t="shared" si="16"/>
        <v>!!</v>
      </c>
      <c r="R80" s="158" t="str">
        <f t="shared" si="17"/>
        <v>!!</v>
      </c>
      <c r="S80" s="158" t="str">
        <f t="shared" si="18"/>
        <v>!!</v>
      </c>
      <c r="T80" s="157"/>
      <c r="U80" s="161" t="str">
        <f>IF(ISNUMBER(U78),IF(ISNUMBER(U79),U79/U78,F79/U78),IF(ISNUMBER(U79),U79/F78,""))</f>
        <v/>
      </c>
      <c r="V80" s="161" t="str">
        <f>IF(ISNUMBER(V78),IF(ISNUMBER(V79),V79/V78,G79/V78),IF(ISNUMBER(V79),V79/G78,""))</f>
        <v/>
      </c>
      <c r="W80" s="161" t="str">
        <f>IF(ISNUMBER(W78),IF(ISNUMBER(W79),W79/W78,H79/W78),IF(ISNUMBER(W79),W79/H78,""))</f>
        <v/>
      </c>
      <c r="X80" s="161" t="str">
        <f>IF(ISNUMBER(X78),IF(ISNUMBER(X79),X79/X78,I79/X78),IF(ISNUMBER(X79),X79/I78,""))</f>
        <v/>
      </c>
    </row>
    <row r="81" spans="1:24" x14ac:dyDescent="0.2">
      <c r="A81" s="112" t="s">
        <v>703</v>
      </c>
      <c r="B81" s="112" t="e">
        <f>#REF!</f>
        <v>#REF!</v>
      </c>
      <c r="C81" s="112" t="s">
        <v>704</v>
      </c>
      <c r="D81" s="112" t="s">
        <v>639</v>
      </c>
      <c r="E81" s="113" t="s">
        <v>749</v>
      </c>
      <c r="F81" s="120" t="e">
        <f>IF(ISNUMBER(U81),U81,VLOOKUP(CONCATENATE($B81,"_",$C81,"_",F$2,"_",$D81,"_",$E81),Database!$F$2:$G$65536,2,))</f>
        <v>#REF!</v>
      </c>
      <c r="G81" s="120" t="e">
        <f>IF(ISNUMBER(V81),V81,VLOOKUP(CONCATENATE($B81,"_",$C81,"_",G$2,"_",$D81,"_",$E81),Database!$F$2:$G$65536,2,))</f>
        <v>#REF!</v>
      </c>
      <c r="H81" s="120" t="e">
        <f>IF(ISNUMBER(W81),W81,VLOOKUP(CONCATENATE($B81,"_",$C81,"_",H$2,"_",$D81,"_",$E81),Database!$F$2:$G$65536,2,))</f>
        <v>#REF!</v>
      </c>
      <c r="I81" s="120" t="e">
        <f>IF(ISNUMBER(X81),X81,VLOOKUP(CONCATENATE($B81,"_",$C81,"_",I$2,"_",$D81,"_",$E81),Database!$F$2:$G$65536,2,))</f>
        <v>#REF!</v>
      </c>
      <c r="J81" s="120" t="e">
        <f>VLOOKUP(CONCATENATE($B81,"_",$C81,"_",J$2,"_",$D81,"_",$E81),Database!$F$2:$G$65536,2,)</f>
        <v>#REF!</v>
      </c>
      <c r="K81" s="118" t="e">
        <f>VLOOKUP(CONCATENATE($B81,"_",$C81,"_",K$2,"_",$D81,"_",$E81),SentData!$F$2:$G$65536,2,)</f>
        <v>#REF!</v>
      </c>
      <c r="L81" s="118" t="e">
        <f>VLOOKUP(CONCATENATE($B81,"_",$C81,"_",L$2,"_",$D81,"_",$E81),SentData!$F$2:$G$65536,2,)</f>
        <v>#REF!</v>
      </c>
      <c r="M81" s="114"/>
      <c r="N81" s="115" t="str">
        <f t="shared" si="13"/>
        <v>!!</v>
      </c>
      <c r="O81" s="115" t="str">
        <f t="shared" si="14"/>
        <v>!!</v>
      </c>
      <c r="P81" s="115" t="str">
        <f t="shared" si="15"/>
        <v>!!</v>
      </c>
      <c r="Q81" s="115" t="str">
        <f t="shared" si="16"/>
        <v>!!</v>
      </c>
      <c r="R81" s="115" t="str">
        <f t="shared" si="17"/>
        <v>!!</v>
      </c>
      <c r="S81" s="115" t="str">
        <f t="shared" si="18"/>
        <v>!!</v>
      </c>
      <c r="T81" s="114"/>
    </row>
    <row r="82" spans="1:24" x14ac:dyDescent="0.2">
      <c r="A82" s="112" t="s">
        <v>705</v>
      </c>
      <c r="B82" s="112" t="e">
        <f>#REF!</f>
        <v>#REF!</v>
      </c>
      <c r="C82" s="112" t="s">
        <v>704</v>
      </c>
      <c r="D82" s="112" t="s">
        <v>706</v>
      </c>
      <c r="E82" s="113" t="s">
        <v>749</v>
      </c>
      <c r="F82" s="120" t="e">
        <f>IF(ISNUMBER(U82),U82,VLOOKUP(CONCATENATE($B82,"_",$C82,"_",F$2,"_",$D82,"_",$E82),Database!$F$2:$G$65536,2,))</f>
        <v>#REF!</v>
      </c>
      <c r="G82" s="120" t="e">
        <f>IF(ISNUMBER(V82),V82,VLOOKUP(CONCATENATE($B82,"_",$C82,"_",G$2,"_",$D82,"_",$E82),Database!$F$2:$G$65536,2,))</f>
        <v>#REF!</v>
      </c>
      <c r="H82" s="120" t="e">
        <f>IF(ISNUMBER(W82),W82,VLOOKUP(CONCATENATE($B82,"_",$C82,"_",H$2,"_",$D82,"_",$E82),Database!$F$2:$G$65536,2,))</f>
        <v>#REF!</v>
      </c>
      <c r="I82" s="120" t="e">
        <f>IF(ISNUMBER(X82),X82,VLOOKUP(CONCATENATE($B82,"_",$C82,"_",I$2,"_",$D82,"_",$E82),Database!$F$2:$G$65536,2,))</f>
        <v>#REF!</v>
      </c>
      <c r="J82" s="120" t="e">
        <f>IF(ISNUMBER(Y82),Y82,VLOOKUP(CONCATENATE($B82,"_",$C82,"_",J$2,"_",$D82,"_",$E82),Database!$F$2:$G$65536,2,))</f>
        <v>#REF!</v>
      </c>
      <c r="K82" s="118" t="e">
        <f>VLOOKUP(CONCATENATE($B82,"_",$C82,"_",K$2,"_",$D82,"_",$E82),SentData!$F$2:$G$65536,2,)</f>
        <v>#REF!</v>
      </c>
      <c r="L82" s="118" t="e">
        <f>VLOOKUP(CONCATENATE($B82,"_",$C82,"_",L$2,"_",$D82,"_",$E82),SentData!$F$2:$G$65536,2,)</f>
        <v>#REF!</v>
      </c>
      <c r="M82" s="114"/>
      <c r="N82" s="115" t="str">
        <f t="shared" si="13"/>
        <v>!!</v>
      </c>
      <c r="O82" s="115" t="str">
        <f t="shared" si="14"/>
        <v>!!</v>
      </c>
      <c r="P82" s="115" t="str">
        <f t="shared" si="15"/>
        <v>!!</v>
      </c>
      <c r="Q82" s="115" t="str">
        <f t="shared" si="16"/>
        <v>!!</v>
      </c>
      <c r="R82" s="115" t="str">
        <f t="shared" si="17"/>
        <v>!!</v>
      </c>
      <c r="S82" s="115" t="str">
        <f t="shared" si="18"/>
        <v>!!</v>
      </c>
      <c r="T82" s="114"/>
    </row>
    <row r="83" spans="1:24" ht="12.5" x14ac:dyDescent="0.25">
      <c r="A83" s="153" t="s">
        <v>707</v>
      </c>
      <c r="B83" s="153" t="e">
        <f>#REF!</f>
        <v>#REF!</v>
      </c>
      <c r="C83" s="153" t="s">
        <v>704</v>
      </c>
      <c r="D83" s="153" t="s">
        <v>639</v>
      </c>
      <c r="E83" s="154" t="s">
        <v>749</v>
      </c>
      <c r="F83" s="155" t="e">
        <f>IF(ISNUMBER(U83),U83,VLOOKUP(CONCATENATE($B83,"_",$C83,"_",F$2,"_","1000 NAC","_",$E83),Database!$F$2:$G$65536,2,)/VLOOKUP(CONCATENATE($B83,"_",$C83,"_",F$2,"_",$D83,"_",$E83),Database!$F$2:$G$65536,2,))</f>
        <v>#REF!</v>
      </c>
      <c r="G83" s="155" t="e">
        <f>IF(ISNUMBER(V83),V83,VLOOKUP(CONCATENATE($B83,"_",$C83,"_",G$2,"_","1000 NAC","_",$E83),Database!$F$2:$G$65536,2,)/VLOOKUP(CONCATENATE($B83,"_",$C83,"_",G$2,"_",$D83,"_",$E83),Database!$F$2:$G$65536,2,))</f>
        <v>#REF!</v>
      </c>
      <c r="H83" s="155" t="e">
        <f>IF(ISNUMBER(W83),W83,VLOOKUP(CONCATENATE($B83,"_",$C83,"_",H$2,"_","1000 NAC","_",$E83),Database!$F$2:$G$65536,2,)/VLOOKUP(CONCATENATE($B83,"_",$C83,"_",H$2,"_",$D83,"_",$E83),Database!$F$2:$G$65536,2,))</f>
        <v>#REF!</v>
      </c>
      <c r="I83" s="155" t="e">
        <f>IF(ISNUMBER(X83),X83,VLOOKUP(CONCATENATE($B83,"_",$C83,"_",I$2,"_","1000 NAC","_",$E83),Database!$F$2:$G$65536,2,)/VLOOKUP(CONCATENATE($B83,"_",$C83,"_",I$2,"_",$D83,"_",$E83),Database!$F$2:$G$65536,2,))</f>
        <v>#REF!</v>
      </c>
      <c r="J83" s="155" t="e">
        <f>IF(ISNUMBER(Y83),Y83,VLOOKUP(CONCATENATE($B83,"_",$C83,"_",J$2,"_","1000 NAC","_",$E83),Database!$F$2:$G$65536,2,)/VLOOKUP(CONCATENATE($B83,"_",$C83,"_",J$2,"_",$D83,"_",$E83),Database!$F$2:$G$65536,2,))</f>
        <v>#REF!</v>
      </c>
      <c r="K83" s="156" t="e">
        <f>VLOOKUP(CONCATENATE($B83,"_",$C83,"_",K$2,"_","1000 NAC","_",$E83),SentData!$F$2:$G$65536,2,)/VLOOKUP(CONCATENATE($B83,"_",$C83,"_",K$2,"_",$D83,"_",$E83),SentData!$F$2:$G$65536,2,)</f>
        <v>#REF!</v>
      </c>
      <c r="L83" s="156" t="e">
        <f>VLOOKUP(CONCATENATE($B83,"_",$C83,"_",L$2,"_","1000 NAC","_",$E83),SentData!$F$2:$G$65536,2,)/VLOOKUP(CONCATENATE($B83,"_",$C83,"_",L$2,"_",$D83,"_",$E83),SentData!$F$2:$G$65536,2,)</f>
        <v>#REF!</v>
      </c>
      <c r="M83" s="157"/>
      <c r="N83" s="158" t="str">
        <f t="shared" si="13"/>
        <v>!!</v>
      </c>
      <c r="O83" s="158" t="str">
        <f t="shared" si="14"/>
        <v>!!</v>
      </c>
      <c r="P83" s="158" t="str">
        <f t="shared" si="15"/>
        <v>!!</v>
      </c>
      <c r="Q83" s="158" t="str">
        <f t="shared" si="16"/>
        <v>!!</v>
      </c>
      <c r="R83" s="158" t="str">
        <f t="shared" si="17"/>
        <v>!!</v>
      </c>
      <c r="S83" s="158" t="str">
        <f t="shared" si="18"/>
        <v>!!</v>
      </c>
      <c r="T83" s="157"/>
      <c r="U83" s="161" t="str">
        <f>IF(ISNUMBER(U81),IF(ISNUMBER(U82),U82/U81,F82/U81),IF(ISNUMBER(U82),U82/F81,""))</f>
        <v/>
      </c>
      <c r="V83" s="161" t="str">
        <f>IF(ISNUMBER(V81),IF(ISNUMBER(V82),V82/V81,G82/V81),IF(ISNUMBER(V82),V82/G81,""))</f>
        <v/>
      </c>
      <c r="W83" s="161" t="str">
        <f>IF(ISNUMBER(W81),IF(ISNUMBER(W82),W82/W81,H82/W81),IF(ISNUMBER(W82),W82/H81,""))</f>
        <v/>
      </c>
      <c r="X83" s="161" t="str">
        <f>IF(ISNUMBER(X81),IF(ISNUMBER(X82),X82/X81,I82/X81),IF(ISNUMBER(X82),X82/I81,""))</f>
        <v/>
      </c>
    </row>
    <row r="84" spans="1:24" x14ac:dyDescent="0.2">
      <c r="A84" s="112" t="s">
        <v>703</v>
      </c>
      <c r="B84" s="112" t="e">
        <f>#REF!</f>
        <v>#REF!</v>
      </c>
      <c r="C84" s="112" t="s">
        <v>708</v>
      </c>
      <c r="D84" s="112" t="s">
        <v>639</v>
      </c>
      <c r="E84" s="113" t="s">
        <v>749</v>
      </c>
      <c r="F84" s="120" t="e">
        <f>IF(ISNUMBER(U84),U84,VLOOKUP(CONCATENATE($B84,"_",$C84,"_",F$2,"_",$D84,"_",$E84),Database!$F$2:$G$65536,2,))</f>
        <v>#REF!</v>
      </c>
      <c r="G84" s="120" t="e">
        <f>IF(ISNUMBER(V84),V84,VLOOKUP(CONCATENATE($B84,"_",$C84,"_",G$2,"_",$D84,"_",$E84),Database!$F$2:$G$65536,2,))</f>
        <v>#REF!</v>
      </c>
      <c r="H84" s="120" t="e">
        <f>IF(ISNUMBER(W84),W84,VLOOKUP(CONCATENATE($B84,"_",$C84,"_",H$2,"_",$D84,"_",$E84),Database!$F$2:$G$65536,2,))</f>
        <v>#REF!</v>
      </c>
      <c r="I84" s="120" t="e">
        <f>IF(ISNUMBER(X84),X84,VLOOKUP(CONCATENATE($B84,"_",$C84,"_",I$2,"_",$D84,"_",$E84),Database!$F$2:$G$65536,2,))</f>
        <v>#REF!</v>
      </c>
      <c r="J84" s="120" t="e">
        <f>VLOOKUP(CONCATENATE($B84,"_",$C84,"_",J$2,"_",$D84,"_",$E84),Database!$F$2:$G$65536,2,)</f>
        <v>#REF!</v>
      </c>
      <c r="K84" s="118" t="e">
        <f>VLOOKUP(CONCATENATE($B84,"_",$C84,"_",K$2,"_",$D84,"_",$E84),SentData!$F$2:$G$65536,2,)</f>
        <v>#REF!</v>
      </c>
      <c r="L84" s="118" t="e">
        <f>VLOOKUP(CONCATENATE($B84,"_",$C84,"_",L$2,"_",$D84,"_",$E84),SentData!$F$2:$G$65536,2,)</f>
        <v>#REF!</v>
      </c>
      <c r="M84" s="114"/>
      <c r="N84" s="115" t="str">
        <f t="shared" si="13"/>
        <v>!!</v>
      </c>
      <c r="O84" s="115" t="str">
        <f t="shared" si="14"/>
        <v>!!</v>
      </c>
      <c r="P84" s="115" t="str">
        <f t="shared" si="15"/>
        <v>!!</v>
      </c>
      <c r="Q84" s="115" t="str">
        <f t="shared" si="16"/>
        <v>!!</v>
      </c>
      <c r="R84" s="115" t="str">
        <f t="shared" si="17"/>
        <v>!!</v>
      </c>
      <c r="S84" s="115" t="str">
        <f t="shared" si="18"/>
        <v>!!</v>
      </c>
      <c r="T84" s="114"/>
    </row>
    <row r="85" spans="1:24" x14ac:dyDescent="0.2">
      <c r="A85" s="112" t="s">
        <v>705</v>
      </c>
      <c r="B85" s="112" t="e">
        <f>#REF!</f>
        <v>#REF!</v>
      </c>
      <c r="C85" s="112" t="s">
        <v>708</v>
      </c>
      <c r="D85" s="112" t="s">
        <v>706</v>
      </c>
      <c r="E85" s="113" t="s">
        <v>749</v>
      </c>
      <c r="F85" s="120" t="e">
        <f>IF(ISNUMBER(U85),U85,VLOOKUP(CONCATENATE($B85,"_",$C85,"_",F$2,"_",$D85,"_",$E85),Database!$F$2:$G$65536,2,))</f>
        <v>#REF!</v>
      </c>
      <c r="G85" s="120" t="e">
        <f>IF(ISNUMBER(V85),V85,VLOOKUP(CONCATENATE($B85,"_",$C85,"_",G$2,"_",$D85,"_",$E85),Database!$F$2:$G$65536,2,))</f>
        <v>#REF!</v>
      </c>
      <c r="H85" s="120" t="e">
        <f>IF(ISNUMBER(W85),W85,VLOOKUP(CONCATENATE($B85,"_",$C85,"_",H$2,"_",$D85,"_",$E85),Database!$F$2:$G$65536,2,))</f>
        <v>#REF!</v>
      </c>
      <c r="I85" s="120" t="e">
        <f>IF(ISNUMBER(X85),X85,VLOOKUP(CONCATENATE($B85,"_",$C85,"_",I$2,"_",$D85,"_",$E85),Database!$F$2:$G$65536,2,))</f>
        <v>#REF!</v>
      </c>
      <c r="J85" s="120" t="e">
        <f>IF(ISNUMBER(Y85),Y85,VLOOKUP(CONCATENATE($B85,"_",$C85,"_",J$2,"_",$D85,"_",$E85),Database!$F$2:$G$65536,2,))</f>
        <v>#REF!</v>
      </c>
      <c r="K85" s="118" t="e">
        <f>VLOOKUP(CONCATENATE($B85,"_",$C85,"_",K$2,"_",$D85,"_",$E85),SentData!$F$2:$G$65536,2,)</f>
        <v>#REF!</v>
      </c>
      <c r="L85" s="118" t="e">
        <f>VLOOKUP(CONCATENATE($B85,"_",$C85,"_",L$2,"_",$D85,"_",$E85),SentData!$F$2:$G$65536,2,)</f>
        <v>#REF!</v>
      </c>
      <c r="M85" s="114"/>
      <c r="N85" s="115" t="str">
        <f t="shared" si="13"/>
        <v>!!</v>
      </c>
      <c r="O85" s="115" t="str">
        <f t="shared" si="14"/>
        <v>!!</v>
      </c>
      <c r="P85" s="115" t="str">
        <f t="shared" si="15"/>
        <v>!!</v>
      </c>
      <c r="Q85" s="115" t="str">
        <f t="shared" si="16"/>
        <v>!!</v>
      </c>
      <c r="R85" s="115" t="str">
        <f t="shared" si="17"/>
        <v>!!</v>
      </c>
      <c r="S85" s="115" t="str">
        <f t="shared" si="18"/>
        <v>!!</v>
      </c>
      <c r="T85" s="114"/>
    </row>
    <row r="86" spans="1:24" ht="12.5" x14ac:dyDescent="0.25">
      <c r="A86" s="153" t="s">
        <v>707</v>
      </c>
      <c r="B86" s="153" t="e">
        <f>#REF!</f>
        <v>#REF!</v>
      </c>
      <c r="C86" s="153" t="s">
        <v>708</v>
      </c>
      <c r="D86" s="153" t="s">
        <v>639</v>
      </c>
      <c r="E86" s="154" t="s">
        <v>749</v>
      </c>
      <c r="F86" s="155" t="e">
        <f>IF(ISNUMBER(U86),U86,VLOOKUP(CONCATENATE($B86,"_",$C86,"_",F$2,"_","1000 NAC","_",$E86),Database!$F$2:$G$65536,2,)/VLOOKUP(CONCATENATE($B86,"_",$C86,"_",F$2,"_",$D86,"_",$E86),Database!$F$2:$G$65536,2,))</f>
        <v>#REF!</v>
      </c>
      <c r="G86" s="155" t="e">
        <f>IF(ISNUMBER(V86),V86,VLOOKUP(CONCATENATE($B86,"_",$C86,"_",G$2,"_","1000 NAC","_",$E86),Database!$F$2:$G$65536,2,)/VLOOKUP(CONCATENATE($B86,"_",$C86,"_",G$2,"_",$D86,"_",$E86),Database!$F$2:$G$65536,2,))</f>
        <v>#REF!</v>
      </c>
      <c r="H86" s="155" t="e">
        <f>IF(ISNUMBER(W86),W86,VLOOKUP(CONCATENATE($B86,"_",$C86,"_",H$2,"_","1000 NAC","_",$E86),Database!$F$2:$G$65536,2,)/VLOOKUP(CONCATENATE($B86,"_",$C86,"_",H$2,"_",$D86,"_",$E86),Database!$F$2:$G$65536,2,))</f>
        <v>#REF!</v>
      </c>
      <c r="I86" s="155" t="e">
        <f>IF(ISNUMBER(X86),X86,VLOOKUP(CONCATENATE($B86,"_",$C86,"_",I$2,"_","1000 NAC","_",$E86),Database!$F$2:$G$65536,2,)/VLOOKUP(CONCATENATE($B86,"_",$C86,"_",I$2,"_",$D86,"_",$E86),Database!$F$2:$G$65536,2,))</f>
        <v>#REF!</v>
      </c>
      <c r="J86" s="155" t="e">
        <f>IF(ISNUMBER(Y86),Y86,VLOOKUP(CONCATENATE($B86,"_",$C86,"_",J$2,"_","1000 NAC","_",$E86),Database!$F$2:$G$65536,2,)/VLOOKUP(CONCATENATE($B86,"_",$C86,"_",J$2,"_",$D86,"_",$E86),Database!$F$2:$G$65536,2,))</f>
        <v>#REF!</v>
      </c>
      <c r="K86" s="156" t="e">
        <f>VLOOKUP(CONCATENATE($B86,"_",$C86,"_",K$2,"_","1000 NAC","_",$E86),SentData!$F$2:$G$65536,2,)/VLOOKUP(CONCATENATE($B86,"_",$C86,"_",K$2,"_",$D86,"_",$E86),SentData!$F$2:$G$65536,2,)</f>
        <v>#REF!</v>
      </c>
      <c r="L86" s="156" t="e">
        <f>VLOOKUP(CONCATENATE($B86,"_",$C86,"_",L$2,"_","1000 NAC","_",$E86),SentData!$F$2:$G$65536,2,)/VLOOKUP(CONCATENATE($B86,"_",$C86,"_",L$2,"_",$D86,"_",$E86),SentData!$F$2:$G$65536,2,)</f>
        <v>#REF!</v>
      </c>
      <c r="M86" s="157"/>
      <c r="N86" s="158" t="str">
        <f t="shared" si="13"/>
        <v>!!</v>
      </c>
      <c r="O86" s="158" t="str">
        <f t="shared" si="14"/>
        <v>!!</v>
      </c>
      <c r="P86" s="158" t="str">
        <f t="shared" si="15"/>
        <v>!!</v>
      </c>
      <c r="Q86" s="158" t="str">
        <f t="shared" si="16"/>
        <v>!!</v>
      </c>
      <c r="R86" s="158" t="str">
        <f t="shared" si="17"/>
        <v>!!</v>
      </c>
      <c r="S86" s="158" t="str">
        <f t="shared" si="18"/>
        <v>!!</v>
      </c>
      <c r="T86" s="157"/>
      <c r="U86" s="161" t="str">
        <f>IF(ISNUMBER(U84),IF(ISNUMBER(U85),U85/U84,F85/U84),IF(ISNUMBER(U85),U85/F84,""))</f>
        <v/>
      </c>
      <c r="V86" s="161" t="str">
        <f>IF(ISNUMBER(V84),IF(ISNUMBER(V85),V85/V84,G85/V84),IF(ISNUMBER(V85),V85/G84,""))</f>
        <v/>
      </c>
      <c r="W86" s="161" t="str">
        <f>IF(ISNUMBER(W84),IF(ISNUMBER(W85),W85/W84,H85/W84),IF(ISNUMBER(W85),W85/H84,""))</f>
        <v/>
      </c>
      <c r="X86" s="161" t="str">
        <f>IF(ISNUMBER(X84),IF(ISNUMBER(X85),X85/X84,I85/X84),IF(ISNUMBER(X85),X85/I84,""))</f>
        <v/>
      </c>
    </row>
    <row r="87" spans="1:24" x14ac:dyDescent="0.2">
      <c r="A87" s="112" t="s">
        <v>703</v>
      </c>
      <c r="B87" s="112" t="e">
        <f>#REF!</f>
        <v>#REF!</v>
      </c>
      <c r="C87" s="112" t="s">
        <v>704</v>
      </c>
      <c r="D87" s="112" t="s">
        <v>639</v>
      </c>
      <c r="E87" s="113" t="s">
        <v>750</v>
      </c>
      <c r="F87" s="120" t="e">
        <f>IF(ISNUMBER(U87),U87,VLOOKUP(CONCATENATE($B87,"_",$C87,"_",F$2,"_",$D87,"_",$E87),Database!$F$2:$G$65536,2,))</f>
        <v>#REF!</v>
      </c>
      <c r="G87" s="120" t="e">
        <f>IF(ISNUMBER(V87),V87,VLOOKUP(CONCATENATE($B87,"_",$C87,"_",G$2,"_",$D87,"_",$E87),Database!$F$2:$G$65536,2,))</f>
        <v>#REF!</v>
      </c>
      <c r="H87" s="120" t="e">
        <f>IF(ISNUMBER(W87),W87,VLOOKUP(CONCATENATE($B87,"_",$C87,"_",H$2,"_",$D87,"_",$E87),Database!$F$2:$G$65536,2,))</f>
        <v>#REF!</v>
      </c>
      <c r="I87" s="120" t="e">
        <f>IF(ISNUMBER(X87),X87,VLOOKUP(CONCATENATE($B87,"_",$C87,"_",I$2,"_",$D87,"_",$E87),Database!$F$2:$G$65536,2,))</f>
        <v>#REF!</v>
      </c>
      <c r="J87" s="120" t="e">
        <f>VLOOKUP(CONCATENATE($B87,"_",$C87,"_",J$2,"_",$D87,"_",$E87),Database!$F$2:$G$65536,2,)</f>
        <v>#REF!</v>
      </c>
      <c r="K87" s="118" t="e">
        <f>VLOOKUP(CONCATENATE($B87,"_",$C87,"_",K$2,"_",$D87,"_",$E87),SentData!$F$2:$G$65536,2,)</f>
        <v>#REF!</v>
      </c>
      <c r="L87" s="118" t="e">
        <f>VLOOKUP(CONCATENATE($B87,"_",$C87,"_",L$2,"_",$D87,"_",$E87),SentData!$F$2:$G$65536,2,)</f>
        <v>#REF!</v>
      </c>
      <c r="M87" s="114"/>
      <c r="N87" s="115" t="str">
        <f t="shared" si="13"/>
        <v>!!</v>
      </c>
      <c r="O87" s="115" t="str">
        <f t="shared" si="14"/>
        <v>!!</v>
      </c>
      <c r="P87" s="115" t="str">
        <f t="shared" si="15"/>
        <v>!!</v>
      </c>
      <c r="Q87" s="115" t="str">
        <f t="shared" si="16"/>
        <v>!!</v>
      </c>
      <c r="R87" s="115" t="str">
        <f t="shared" si="17"/>
        <v>!!</v>
      </c>
      <c r="S87" s="115" t="str">
        <f t="shared" si="18"/>
        <v>!!</v>
      </c>
      <c r="T87" s="114"/>
    </row>
    <row r="88" spans="1:24" x14ac:dyDescent="0.2">
      <c r="A88" s="112" t="s">
        <v>705</v>
      </c>
      <c r="B88" s="112" t="e">
        <f>#REF!</f>
        <v>#REF!</v>
      </c>
      <c r="C88" s="112" t="s">
        <v>704</v>
      </c>
      <c r="D88" s="112" t="s">
        <v>706</v>
      </c>
      <c r="E88" s="113" t="s">
        <v>750</v>
      </c>
      <c r="F88" s="120" t="e">
        <f>IF(ISNUMBER(U88),U88,VLOOKUP(CONCATENATE($B88,"_",$C88,"_",F$2,"_",$D88,"_",$E88),Database!$F$2:$G$65536,2,))</f>
        <v>#REF!</v>
      </c>
      <c r="G88" s="120" t="e">
        <f>IF(ISNUMBER(V88),V88,VLOOKUP(CONCATENATE($B88,"_",$C88,"_",G$2,"_",$D88,"_",$E88),Database!$F$2:$G$65536,2,))</f>
        <v>#REF!</v>
      </c>
      <c r="H88" s="120" t="e">
        <f>IF(ISNUMBER(W88),W88,VLOOKUP(CONCATENATE($B88,"_",$C88,"_",H$2,"_",$D88,"_",$E88),Database!$F$2:$G$65536,2,))</f>
        <v>#REF!</v>
      </c>
      <c r="I88" s="120" t="e">
        <f>IF(ISNUMBER(X88),X88,VLOOKUP(CONCATENATE($B88,"_",$C88,"_",I$2,"_",$D88,"_",$E88),Database!$F$2:$G$65536,2,))</f>
        <v>#REF!</v>
      </c>
      <c r="J88" s="120" t="e">
        <f>IF(ISNUMBER(Y88),Y88,VLOOKUP(CONCATENATE($B88,"_",$C88,"_",J$2,"_",$D88,"_",$E88),Database!$F$2:$G$65536,2,))</f>
        <v>#REF!</v>
      </c>
      <c r="K88" s="118" t="e">
        <f>VLOOKUP(CONCATENATE($B88,"_",$C88,"_",K$2,"_",$D88,"_",$E88),SentData!$F$2:$G$65536,2,)</f>
        <v>#REF!</v>
      </c>
      <c r="L88" s="118" t="e">
        <f>VLOOKUP(CONCATENATE($B88,"_",$C88,"_",L$2,"_",$D88,"_",$E88),SentData!$F$2:$G$65536,2,)</f>
        <v>#REF!</v>
      </c>
      <c r="M88" s="114"/>
      <c r="N88" s="115" t="str">
        <f t="shared" si="13"/>
        <v>!!</v>
      </c>
      <c r="O88" s="115" t="str">
        <f t="shared" si="14"/>
        <v>!!</v>
      </c>
      <c r="P88" s="115" t="str">
        <f t="shared" si="15"/>
        <v>!!</v>
      </c>
      <c r="Q88" s="115" t="str">
        <f t="shared" si="16"/>
        <v>!!</v>
      </c>
      <c r="R88" s="115" t="str">
        <f t="shared" si="17"/>
        <v>!!</v>
      </c>
      <c r="S88" s="115" t="str">
        <f t="shared" si="18"/>
        <v>!!</v>
      </c>
      <c r="T88" s="114"/>
    </row>
    <row r="89" spans="1:24" ht="12.5" x14ac:dyDescent="0.25">
      <c r="A89" s="153" t="s">
        <v>707</v>
      </c>
      <c r="B89" s="153" t="e">
        <f>#REF!</f>
        <v>#REF!</v>
      </c>
      <c r="C89" s="153" t="s">
        <v>704</v>
      </c>
      <c r="D89" s="153" t="s">
        <v>639</v>
      </c>
      <c r="E89" s="154" t="s">
        <v>750</v>
      </c>
      <c r="F89" s="155" t="e">
        <f>IF(ISNUMBER(U89),U89,VLOOKUP(CONCATENATE($B89,"_",$C89,"_",F$2,"_","1000 NAC","_",$E89),Database!$F$2:$G$65536,2,)/VLOOKUP(CONCATENATE($B89,"_",$C89,"_",F$2,"_",$D89,"_",$E89),Database!$F$2:$G$65536,2,))</f>
        <v>#REF!</v>
      </c>
      <c r="G89" s="155" t="e">
        <f>IF(ISNUMBER(V89),V89,VLOOKUP(CONCATENATE($B89,"_",$C89,"_",G$2,"_","1000 NAC","_",$E89),Database!$F$2:$G$65536,2,)/VLOOKUP(CONCATENATE($B89,"_",$C89,"_",G$2,"_",$D89,"_",$E89),Database!$F$2:$G$65536,2,))</f>
        <v>#REF!</v>
      </c>
      <c r="H89" s="155" t="e">
        <f>IF(ISNUMBER(W89),W89,VLOOKUP(CONCATENATE($B89,"_",$C89,"_",H$2,"_","1000 NAC","_",$E89),Database!$F$2:$G$65536,2,)/VLOOKUP(CONCATENATE($B89,"_",$C89,"_",H$2,"_",$D89,"_",$E89),Database!$F$2:$G$65536,2,))</f>
        <v>#REF!</v>
      </c>
      <c r="I89" s="155" t="e">
        <f>IF(ISNUMBER(X89),X89,VLOOKUP(CONCATENATE($B89,"_",$C89,"_",I$2,"_","1000 NAC","_",$E89),Database!$F$2:$G$65536,2,)/VLOOKUP(CONCATENATE($B89,"_",$C89,"_",I$2,"_",$D89,"_",$E89),Database!$F$2:$G$65536,2,))</f>
        <v>#REF!</v>
      </c>
      <c r="J89" s="155" t="e">
        <f>IF(ISNUMBER(Y89),Y89,VLOOKUP(CONCATENATE($B89,"_",$C89,"_",J$2,"_","1000 NAC","_",$E89),Database!$F$2:$G$65536,2,)/VLOOKUP(CONCATENATE($B89,"_",$C89,"_",J$2,"_",$D89,"_",$E89),Database!$F$2:$G$65536,2,))</f>
        <v>#REF!</v>
      </c>
      <c r="K89" s="156" t="e">
        <f>VLOOKUP(CONCATENATE($B89,"_",$C89,"_",K$2,"_","1000 NAC","_",$E89),SentData!$F$2:$G$65536,2,)/VLOOKUP(CONCATENATE($B89,"_",$C89,"_",K$2,"_",$D89,"_",$E89),SentData!$F$2:$G$65536,2,)</f>
        <v>#REF!</v>
      </c>
      <c r="L89" s="156" t="e">
        <f>VLOOKUP(CONCATENATE($B89,"_",$C89,"_",L$2,"_","1000 NAC","_",$E89),SentData!$F$2:$G$65536,2,)/VLOOKUP(CONCATENATE($B89,"_",$C89,"_",L$2,"_",$D89,"_",$E89),SentData!$F$2:$G$65536,2,)</f>
        <v>#REF!</v>
      </c>
      <c r="M89" s="157"/>
      <c r="N89" s="158" t="str">
        <f t="shared" si="13"/>
        <v>!!</v>
      </c>
      <c r="O89" s="158" t="str">
        <f t="shared" si="14"/>
        <v>!!</v>
      </c>
      <c r="P89" s="158" t="str">
        <f t="shared" si="15"/>
        <v>!!</v>
      </c>
      <c r="Q89" s="158" t="str">
        <f t="shared" si="16"/>
        <v>!!</v>
      </c>
      <c r="R89" s="158" t="str">
        <f t="shared" si="17"/>
        <v>!!</v>
      </c>
      <c r="S89" s="158" t="str">
        <f t="shared" si="18"/>
        <v>!!</v>
      </c>
      <c r="T89" s="157"/>
      <c r="U89" s="161" t="str">
        <f>IF(ISNUMBER(U87),IF(ISNUMBER(U88),U88/U87,F88/U87),IF(ISNUMBER(U88),U88/F87,""))</f>
        <v/>
      </c>
      <c r="V89" s="161" t="str">
        <f>IF(ISNUMBER(V87),IF(ISNUMBER(V88),V88/V87,G88/V87),IF(ISNUMBER(V88),V88/G87,""))</f>
        <v/>
      </c>
      <c r="W89" s="161" t="str">
        <f>IF(ISNUMBER(W87),IF(ISNUMBER(W88),W88/W87,H88/W87),IF(ISNUMBER(W88),W88/H87,""))</f>
        <v/>
      </c>
      <c r="X89" s="161" t="str">
        <f>IF(ISNUMBER(X87),IF(ISNUMBER(X88),X88/X87,I88/X87),IF(ISNUMBER(X88),X88/I87,""))</f>
        <v/>
      </c>
    </row>
    <row r="90" spans="1:24" x14ac:dyDescent="0.2">
      <c r="A90" s="112" t="s">
        <v>703</v>
      </c>
      <c r="B90" s="112" t="e">
        <f>#REF!</f>
        <v>#REF!</v>
      </c>
      <c r="C90" s="112" t="s">
        <v>708</v>
      </c>
      <c r="D90" s="112" t="s">
        <v>639</v>
      </c>
      <c r="E90" s="113" t="s">
        <v>750</v>
      </c>
      <c r="F90" s="120" t="e">
        <f>IF(ISNUMBER(U90),U90,VLOOKUP(CONCATENATE($B90,"_",$C90,"_",F$2,"_",$D90,"_",$E90),Database!$F$2:$G$65536,2,))</f>
        <v>#REF!</v>
      </c>
      <c r="G90" s="120" t="e">
        <f>IF(ISNUMBER(V90),V90,VLOOKUP(CONCATENATE($B90,"_",$C90,"_",G$2,"_",$D90,"_",$E90),Database!$F$2:$G$65536,2,))</f>
        <v>#REF!</v>
      </c>
      <c r="H90" s="120" t="e">
        <f>IF(ISNUMBER(W90),W90,VLOOKUP(CONCATENATE($B90,"_",$C90,"_",H$2,"_",$D90,"_",$E90),Database!$F$2:$G$65536,2,))</f>
        <v>#REF!</v>
      </c>
      <c r="I90" s="120" t="e">
        <f>IF(ISNUMBER(X90),X90,VLOOKUP(CONCATENATE($B90,"_",$C90,"_",I$2,"_",$D90,"_",$E90),Database!$F$2:$G$65536,2,))</f>
        <v>#REF!</v>
      </c>
      <c r="J90" s="120" t="e">
        <f>VLOOKUP(CONCATENATE($B90,"_",$C90,"_",J$2,"_",$D90,"_",$E90),Database!$F$2:$G$65536,2,)</f>
        <v>#REF!</v>
      </c>
      <c r="K90" s="118" t="e">
        <f>VLOOKUP(CONCATENATE($B90,"_",$C90,"_",K$2,"_",$D90,"_",$E90),SentData!$F$2:$G$65536,2,)</f>
        <v>#REF!</v>
      </c>
      <c r="L90" s="118" t="e">
        <f>VLOOKUP(CONCATENATE($B90,"_",$C90,"_",L$2,"_",$D90,"_",$E90),SentData!$F$2:$G$65536,2,)</f>
        <v>#REF!</v>
      </c>
      <c r="M90" s="114"/>
      <c r="N90" s="115" t="str">
        <f t="shared" si="13"/>
        <v>!!</v>
      </c>
      <c r="O90" s="115" t="str">
        <f t="shared" si="14"/>
        <v>!!</v>
      </c>
      <c r="P90" s="115" t="str">
        <f t="shared" si="15"/>
        <v>!!</v>
      </c>
      <c r="Q90" s="115" t="str">
        <f t="shared" si="16"/>
        <v>!!</v>
      </c>
      <c r="R90" s="115" t="str">
        <f t="shared" si="17"/>
        <v>!!</v>
      </c>
      <c r="S90" s="115" t="str">
        <f t="shared" si="18"/>
        <v>!!</v>
      </c>
      <c r="T90" s="114"/>
    </row>
    <row r="91" spans="1:24" x14ac:dyDescent="0.2">
      <c r="A91" s="112" t="s">
        <v>705</v>
      </c>
      <c r="B91" s="112" t="e">
        <f>#REF!</f>
        <v>#REF!</v>
      </c>
      <c r="C91" s="112" t="s">
        <v>708</v>
      </c>
      <c r="D91" s="112" t="s">
        <v>706</v>
      </c>
      <c r="E91" s="113" t="s">
        <v>750</v>
      </c>
      <c r="F91" s="120" t="e">
        <f>IF(ISNUMBER(U91),U91,VLOOKUP(CONCATENATE($B91,"_",$C91,"_",F$2,"_",$D91,"_",$E91),Database!$F$2:$G$65536,2,))</f>
        <v>#REF!</v>
      </c>
      <c r="G91" s="120" t="e">
        <f>IF(ISNUMBER(V91),V91,VLOOKUP(CONCATENATE($B91,"_",$C91,"_",G$2,"_",$D91,"_",$E91),Database!$F$2:$G$65536,2,))</f>
        <v>#REF!</v>
      </c>
      <c r="H91" s="120" t="e">
        <f>IF(ISNUMBER(W91),W91,VLOOKUP(CONCATENATE($B91,"_",$C91,"_",H$2,"_",$D91,"_",$E91),Database!$F$2:$G$65536,2,))</f>
        <v>#REF!</v>
      </c>
      <c r="I91" s="120" t="e">
        <f>IF(ISNUMBER(X91),X91,VLOOKUP(CONCATENATE($B91,"_",$C91,"_",I$2,"_",$D91,"_",$E91),Database!$F$2:$G$65536,2,))</f>
        <v>#REF!</v>
      </c>
      <c r="J91" s="120" t="e">
        <f>IF(ISNUMBER(Y91),Y91,VLOOKUP(CONCATENATE($B91,"_",$C91,"_",J$2,"_",$D91,"_",$E91),Database!$F$2:$G$65536,2,))</f>
        <v>#REF!</v>
      </c>
      <c r="K91" s="118" t="e">
        <f>VLOOKUP(CONCATENATE($B91,"_",$C91,"_",K$2,"_",$D91,"_",$E91),SentData!$F$2:$G$65536,2,)</f>
        <v>#REF!</v>
      </c>
      <c r="L91" s="118" t="e">
        <f>VLOOKUP(CONCATENATE($B91,"_",$C91,"_",L$2,"_",$D91,"_",$E91),SentData!$F$2:$G$65536,2,)</f>
        <v>#REF!</v>
      </c>
      <c r="M91" s="114"/>
      <c r="N91" s="115" t="str">
        <f t="shared" si="13"/>
        <v>!!</v>
      </c>
      <c r="O91" s="115" t="str">
        <f t="shared" si="14"/>
        <v>!!</v>
      </c>
      <c r="P91" s="115" t="str">
        <f t="shared" si="15"/>
        <v>!!</v>
      </c>
      <c r="Q91" s="115" t="str">
        <f t="shared" si="16"/>
        <v>!!</v>
      </c>
      <c r="R91" s="115" t="str">
        <f t="shared" si="17"/>
        <v>!!</v>
      </c>
      <c r="S91" s="115" t="str">
        <f t="shared" si="18"/>
        <v>!!</v>
      </c>
      <c r="T91" s="114"/>
    </row>
    <row r="92" spans="1:24" ht="12.5" x14ac:dyDescent="0.25">
      <c r="A92" s="153" t="s">
        <v>707</v>
      </c>
      <c r="B92" s="153" t="e">
        <f>#REF!</f>
        <v>#REF!</v>
      </c>
      <c r="C92" s="153" t="s">
        <v>708</v>
      </c>
      <c r="D92" s="153" t="s">
        <v>639</v>
      </c>
      <c r="E92" s="154" t="s">
        <v>750</v>
      </c>
      <c r="F92" s="155" t="e">
        <f>IF(ISNUMBER(U92),U92,VLOOKUP(CONCATENATE($B92,"_",$C92,"_",F$2,"_","1000 NAC","_",$E92),Database!$F$2:$G$65536,2,)/VLOOKUP(CONCATENATE($B92,"_",$C92,"_",F$2,"_",$D92,"_",$E92),Database!$F$2:$G$65536,2,))</f>
        <v>#REF!</v>
      </c>
      <c r="G92" s="155" t="e">
        <f>IF(ISNUMBER(V92),V92,VLOOKUP(CONCATENATE($B92,"_",$C92,"_",G$2,"_","1000 NAC","_",$E92),Database!$F$2:$G$65536,2,)/VLOOKUP(CONCATENATE($B92,"_",$C92,"_",G$2,"_",$D92,"_",$E92),Database!$F$2:$G$65536,2,))</f>
        <v>#REF!</v>
      </c>
      <c r="H92" s="155" t="e">
        <f>IF(ISNUMBER(W92),W92,VLOOKUP(CONCATENATE($B92,"_",$C92,"_",H$2,"_","1000 NAC","_",$E92),Database!$F$2:$G$65536,2,)/VLOOKUP(CONCATENATE($B92,"_",$C92,"_",H$2,"_",$D92,"_",$E92),Database!$F$2:$G$65536,2,))</f>
        <v>#REF!</v>
      </c>
      <c r="I92" s="155" t="e">
        <f>IF(ISNUMBER(X92),X92,VLOOKUP(CONCATENATE($B92,"_",$C92,"_",I$2,"_","1000 NAC","_",$E92),Database!$F$2:$G$65536,2,)/VLOOKUP(CONCATENATE($B92,"_",$C92,"_",I$2,"_",$D92,"_",$E92),Database!$F$2:$G$65536,2,))</f>
        <v>#REF!</v>
      </c>
      <c r="J92" s="155" t="e">
        <f>IF(ISNUMBER(Y92),Y92,VLOOKUP(CONCATENATE($B92,"_",$C92,"_",J$2,"_","1000 NAC","_",$E92),Database!$F$2:$G$65536,2,)/VLOOKUP(CONCATENATE($B92,"_",$C92,"_",J$2,"_",$D92,"_",$E92),Database!$F$2:$G$65536,2,))</f>
        <v>#REF!</v>
      </c>
      <c r="K92" s="156" t="e">
        <f>VLOOKUP(CONCATENATE($B92,"_",$C92,"_",K$2,"_","1000 NAC","_",$E92),SentData!$F$2:$G$65536,2,)/VLOOKUP(CONCATENATE($B92,"_",$C92,"_",K$2,"_",$D92,"_",$E92),SentData!$F$2:$G$65536,2,)</f>
        <v>#REF!</v>
      </c>
      <c r="L92" s="156" t="e">
        <f>VLOOKUP(CONCATENATE($B92,"_",$C92,"_",L$2,"_","1000 NAC","_",$E92),SentData!$F$2:$G$65536,2,)/VLOOKUP(CONCATENATE($B92,"_",$C92,"_",L$2,"_",$D92,"_",$E92),SentData!$F$2:$G$65536,2,)</f>
        <v>#REF!</v>
      </c>
      <c r="M92" s="157"/>
      <c r="N92" s="158" t="str">
        <f t="shared" si="13"/>
        <v>!!</v>
      </c>
      <c r="O92" s="158" t="str">
        <f t="shared" si="14"/>
        <v>!!</v>
      </c>
      <c r="P92" s="158" t="str">
        <f t="shared" si="15"/>
        <v>!!</v>
      </c>
      <c r="Q92" s="158" t="str">
        <f t="shared" si="16"/>
        <v>!!</v>
      </c>
      <c r="R92" s="158" t="str">
        <f t="shared" si="17"/>
        <v>!!</v>
      </c>
      <c r="S92" s="158" t="str">
        <f t="shared" si="18"/>
        <v>!!</v>
      </c>
      <c r="T92" s="157"/>
      <c r="U92" s="161" t="str">
        <f>IF(ISNUMBER(U90),IF(ISNUMBER(U91),U91/U90,F91/U90),IF(ISNUMBER(U91),U91/F90,""))</f>
        <v/>
      </c>
      <c r="V92" s="161" t="str">
        <f>IF(ISNUMBER(V90),IF(ISNUMBER(V91),V91/V90,G91/V90),IF(ISNUMBER(V91),V91/G90,""))</f>
        <v/>
      </c>
      <c r="W92" s="161" t="str">
        <f>IF(ISNUMBER(W90),IF(ISNUMBER(W91),W91/W90,H91/W90),IF(ISNUMBER(W91),W91/H90,""))</f>
        <v/>
      </c>
      <c r="X92" s="161" t="str">
        <f>IF(ISNUMBER(X90),IF(ISNUMBER(X91),X91/X90,I91/X90),IF(ISNUMBER(X91),X91/I90,""))</f>
        <v/>
      </c>
    </row>
    <row r="93" spans="1:24" x14ac:dyDescent="0.2">
      <c r="A93" s="112" t="s">
        <v>703</v>
      </c>
      <c r="B93" s="112" t="e">
        <f>#REF!</f>
        <v>#REF!</v>
      </c>
      <c r="C93" s="112" t="s">
        <v>704</v>
      </c>
      <c r="D93" s="112" t="s">
        <v>639</v>
      </c>
      <c r="E93" s="113" t="s">
        <v>751</v>
      </c>
      <c r="F93" s="120" t="e">
        <f>IF(ISNUMBER(U93),U93,VLOOKUP(CONCATENATE($B93,"_",$C93,"_",F$2,"_",$D93,"_",$E93),Database!$F$2:$G$65536,2,))</f>
        <v>#REF!</v>
      </c>
      <c r="G93" s="120" t="e">
        <f>IF(ISNUMBER(V93),V93,VLOOKUP(CONCATENATE($B93,"_",$C93,"_",G$2,"_",$D93,"_",$E93),Database!$F$2:$G$65536,2,))</f>
        <v>#REF!</v>
      </c>
      <c r="H93" s="120" t="e">
        <f>IF(ISNUMBER(W93),W93,VLOOKUP(CONCATENATE($B93,"_",$C93,"_",H$2,"_",$D93,"_",$E93),Database!$F$2:$G$65536,2,))</f>
        <v>#REF!</v>
      </c>
      <c r="I93" s="120" t="e">
        <f>IF(ISNUMBER(X93),X93,VLOOKUP(CONCATENATE($B93,"_",$C93,"_",I$2,"_",$D93,"_",$E93),Database!$F$2:$G$65536,2,))</f>
        <v>#REF!</v>
      </c>
      <c r="J93" s="120" t="e">
        <f>VLOOKUP(CONCATENATE($B93,"_",$C93,"_",J$2,"_",$D93,"_",$E93),Database!$F$2:$G$65536,2,)</f>
        <v>#REF!</v>
      </c>
      <c r="K93" s="118" t="e">
        <f>VLOOKUP(CONCATENATE($B93,"_",$C93,"_",K$2,"_",$D93,"_",$E93),SentData!$F$2:$G$65536,2,)</f>
        <v>#REF!</v>
      </c>
      <c r="L93" s="118" t="e">
        <f>VLOOKUP(CONCATENATE($B93,"_",$C93,"_",L$2,"_",$D93,"_",$E93),SentData!$F$2:$G$65536,2,)</f>
        <v>#REF!</v>
      </c>
      <c r="M93" s="114"/>
      <c r="N93" s="115" t="str">
        <f t="shared" si="13"/>
        <v>!!</v>
      </c>
      <c r="O93" s="115" t="str">
        <f t="shared" si="14"/>
        <v>!!</v>
      </c>
      <c r="P93" s="115" t="str">
        <f t="shared" si="15"/>
        <v>!!</v>
      </c>
      <c r="Q93" s="115" t="str">
        <f t="shared" si="16"/>
        <v>!!</v>
      </c>
      <c r="R93" s="115" t="str">
        <f t="shared" si="17"/>
        <v>!!</v>
      </c>
      <c r="S93" s="115" t="str">
        <f t="shared" si="18"/>
        <v>!!</v>
      </c>
      <c r="T93" s="114"/>
    </row>
    <row r="94" spans="1:24" x14ac:dyDescent="0.2">
      <c r="A94" s="112" t="s">
        <v>705</v>
      </c>
      <c r="B94" s="112" t="e">
        <f>#REF!</f>
        <v>#REF!</v>
      </c>
      <c r="C94" s="112" t="s">
        <v>704</v>
      </c>
      <c r="D94" s="112" t="s">
        <v>706</v>
      </c>
      <c r="E94" s="113" t="s">
        <v>751</v>
      </c>
      <c r="F94" s="120" t="e">
        <f>IF(ISNUMBER(U94),U94,VLOOKUP(CONCATENATE($B94,"_",$C94,"_",F$2,"_",$D94,"_",$E94),Database!$F$2:$G$65536,2,))</f>
        <v>#REF!</v>
      </c>
      <c r="G94" s="120" t="e">
        <f>IF(ISNUMBER(V94),V94,VLOOKUP(CONCATENATE($B94,"_",$C94,"_",G$2,"_",$D94,"_",$E94),Database!$F$2:$G$65536,2,))</f>
        <v>#REF!</v>
      </c>
      <c r="H94" s="120" t="e">
        <f>IF(ISNUMBER(W94),W94,VLOOKUP(CONCATENATE($B94,"_",$C94,"_",H$2,"_",$D94,"_",$E94),Database!$F$2:$G$65536,2,))</f>
        <v>#REF!</v>
      </c>
      <c r="I94" s="120" t="e">
        <f>IF(ISNUMBER(X94),X94,VLOOKUP(CONCATENATE($B94,"_",$C94,"_",I$2,"_",$D94,"_",$E94),Database!$F$2:$G$65536,2,))</f>
        <v>#REF!</v>
      </c>
      <c r="J94" s="120" t="e">
        <f>IF(ISNUMBER(Y94),Y94,VLOOKUP(CONCATENATE($B94,"_",$C94,"_",J$2,"_",$D94,"_",$E94),Database!$F$2:$G$65536,2,))</f>
        <v>#REF!</v>
      </c>
      <c r="K94" s="118" t="e">
        <f>VLOOKUP(CONCATENATE($B94,"_",$C94,"_",K$2,"_",$D94,"_",$E94),SentData!$F$2:$G$65536,2,)</f>
        <v>#REF!</v>
      </c>
      <c r="L94" s="118" t="e">
        <f>VLOOKUP(CONCATENATE($B94,"_",$C94,"_",L$2,"_",$D94,"_",$E94),SentData!$F$2:$G$65536,2,)</f>
        <v>#REF!</v>
      </c>
      <c r="M94" s="114"/>
      <c r="N94" s="115" t="str">
        <f t="shared" si="13"/>
        <v>!!</v>
      </c>
      <c r="O94" s="115" t="str">
        <f t="shared" si="14"/>
        <v>!!</v>
      </c>
      <c r="P94" s="115" t="str">
        <f t="shared" si="15"/>
        <v>!!</v>
      </c>
      <c r="Q94" s="115" t="str">
        <f t="shared" si="16"/>
        <v>!!</v>
      </c>
      <c r="R94" s="115" t="str">
        <f t="shared" si="17"/>
        <v>!!</v>
      </c>
      <c r="S94" s="115" t="str">
        <f t="shared" si="18"/>
        <v>!!</v>
      </c>
      <c r="T94" s="114"/>
    </row>
    <row r="95" spans="1:24" ht="12.5" x14ac:dyDescent="0.25">
      <c r="A95" s="153" t="s">
        <v>707</v>
      </c>
      <c r="B95" s="153" t="e">
        <f>#REF!</f>
        <v>#REF!</v>
      </c>
      <c r="C95" s="153" t="s">
        <v>704</v>
      </c>
      <c r="D95" s="153" t="s">
        <v>639</v>
      </c>
      <c r="E95" s="154" t="s">
        <v>751</v>
      </c>
      <c r="F95" s="155" t="e">
        <f>IF(ISNUMBER(U95),U95,VLOOKUP(CONCATENATE($B95,"_",$C95,"_",F$2,"_","1000 NAC","_",$E95),Database!$F$2:$G$65536,2,)/VLOOKUP(CONCATENATE($B95,"_",$C95,"_",F$2,"_",$D95,"_",$E95),Database!$F$2:$G$65536,2,))</f>
        <v>#REF!</v>
      </c>
      <c r="G95" s="155" t="e">
        <f>IF(ISNUMBER(V95),V95,VLOOKUP(CONCATENATE($B95,"_",$C95,"_",G$2,"_","1000 NAC","_",$E95),Database!$F$2:$G$65536,2,)/VLOOKUP(CONCATENATE($B95,"_",$C95,"_",G$2,"_",$D95,"_",$E95),Database!$F$2:$G$65536,2,))</f>
        <v>#REF!</v>
      </c>
      <c r="H95" s="155" t="e">
        <f>IF(ISNUMBER(W95),W95,VLOOKUP(CONCATENATE($B95,"_",$C95,"_",H$2,"_","1000 NAC","_",$E95),Database!$F$2:$G$65536,2,)/VLOOKUP(CONCATENATE($B95,"_",$C95,"_",H$2,"_",$D95,"_",$E95),Database!$F$2:$G$65536,2,))</f>
        <v>#REF!</v>
      </c>
      <c r="I95" s="155" t="e">
        <f>IF(ISNUMBER(X95),X95,VLOOKUP(CONCATENATE($B95,"_",$C95,"_",I$2,"_","1000 NAC","_",$E95),Database!$F$2:$G$65536,2,)/VLOOKUP(CONCATENATE($B95,"_",$C95,"_",I$2,"_",$D95,"_",$E95),Database!$F$2:$G$65536,2,))</f>
        <v>#REF!</v>
      </c>
      <c r="J95" s="155" t="e">
        <f>IF(ISNUMBER(Y95),Y95,VLOOKUP(CONCATENATE($B95,"_",$C95,"_",J$2,"_","1000 NAC","_",$E95),Database!$F$2:$G$65536,2,)/VLOOKUP(CONCATENATE($B95,"_",$C95,"_",J$2,"_",$D95,"_",$E95),Database!$F$2:$G$65536,2,))</f>
        <v>#REF!</v>
      </c>
      <c r="K95" s="156" t="e">
        <f>VLOOKUP(CONCATENATE($B95,"_",$C95,"_",K$2,"_","1000 NAC","_",$E95),SentData!$F$2:$G$65536,2,)/VLOOKUP(CONCATENATE($B95,"_",$C95,"_",K$2,"_",$D95,"_",$E95),SentData!$F$2:$G$65536,2,)</f>
        <v>#REF!</v>
      </c>
      <c r="L95" s="156" t="e">
        <f>VLOOKUP(CONCATENATE($B95,"_",$C95,"_",L$2,"_","1000 NAC","_",$E95),SentData!$F$2:$G$65536,2,)/VLOOKUP(CONCATENATE($B95,"_",$C95,"_",L$2,"_",$D95,"_",$E95),SentData!$F$2:$G$65536,2,)</f>
        <v>#REF!</v>
      </c>
      <c r="M95" s="157"/>
      <c r="N95" s="158" t="str">
        <f t="shared" si="13"/>
        <v>!!</v>
      </c>
      <c r="O95" s="158" t="str">
        <f t="shared" si="14"/>
        <v>!!</v>
      </c>
      <c r="P95" s="158" t="str">
        <f t="shared" si="15"/>
        <v>!!</v>
      </c>
      <c r="Q95" s="158" t="str">
        <f t="shared" si="16"/>
        <v>!!</v>
      </c>
      <c r="R95" s="158" t="str">
        <f t="shared" si="17"/>
        <v>!!</v>
      </c>
      <c r="S95" s="158" t="str">
        <f t="shared" si="18"/>
        <v>!!</v>
      </c>
      <c r="T95" s="157"/>
      <c r="U95" s="161" t="str">
        <f>IF(ISNUMBER(U93),IF(ISNUMBER(U94),U94/U93,F94/U93),IF(ISNUMBER(U94),U94/F93,""))</f>
        <v/>
      </c>
      <c r="V95" s="161" t="str">
        <f>IF(ISNUMBER(V93),IF(ISNUMBER(V94),V94/V93,G94/V93),IF(ISNUMBER(V94),V94/G93,""))</f>
        <v/>
      </c>
      <c r="W95" s="161" t="str">
        <f>IF(ISNUMBER(W93),IF(ISNUMBER(W94),W94/W93,H94/W93),IF(ISNUMBER(W94),W94/H93,""))</f>
        <v/>
      </c>
      <c r="X95" s="161" t="str">
        <f>IF(ISNUMBER(X93),IF(ISNUMBER(X94),X94/X93,I94/X93),IF(ISNUMBER(X94),X94/I93,""))</f>
        <v/>
      </c>
    </row>
    <row r="96" spans="1:24" x14ac:dyDescent="0.2">
      <c r="A96" s="112" t="s">
        <v>703</v>
      </c>
      <c r="B96" s="112" t="e">
        <f>#REF!</f>
        <v>#REF!</v>
      </c>
      <c r="C96" s="112" t="s">
        <v>708</v>
      </c>
      <c r="D96" s="112" t="s">
        <v>639</v>
      </c>
      <c r="E96" s="113" t="s">
        <v>751</v>
      </c>
      <c r="F96" s="120" t="e">
        <f>IF(ISNUMBER(U96),U96,VLOOKUP(CONCATENATE($B96,"_",$C96,"_",F$2,"_",$D96,"_",$E96),Database!$F$2:$G$65536,2,))</f>
        <v>#REF!</v>
      </c>
      <c r="G96" s="120" t="e">
        <f>IF(ISNUMBER(V96),V96,VLOOKUP(CONCATENATE($B96,"_",$C96,"_",G$2,"_",$D96,"_",$E96),Database!$F$2:$G$65536,2,))</f>
        <v>#REF!</v>
      </c>
      <c r="H96" s="120" t="e">
        <f>IF(ISNUMBER(W96),W96,VLOOKUP(CONCATENATE($B96,"_",$C96,"_",H$2,"_",$D96,"_",$E96),Database!$F$2:$G$65536,2,))</f>
        <v>#REF!</v>
      </c>
      <c r="I96" s="120" t="e">
        <f>IF(ISNUMBER(X96),X96,VLOOKUP(CONCATENATE($B96,"_",$C96,"_",I$2,"_",$D96,"_",$E96),Database!$F$2:$G$65536,2,))</f>
        <v>#REF!</v>
      </c>
      <c r="J96" s="120" t="e">
        <f>VLOOKUP(CONCATENATE($B96,"_",$C96,"_",J$2,"_",$D96,"_",$E96),Database!$F$2:$G$65536,2,)</f>
        <v>#REF!</v>
      </c>
      <c r="K96" s="118" t="e">
        <f>VLOOKUP(CONCATENATE($B96,"_",$C96,"_",K$2,"_",$D96,"_",$E96),SentData!$F$2:$G$65536,2,)</f>
        <v>#REF!</v>
      </c>
      <c r="L96" s="118" t="e">
        <f>VLOOKUP(CONCATENATE($B96,"_",$C96,"_",L$2,"_",$D96,"_",$E96),SentData!$F$2:$G$65536,2,)</f>
        <v>#REF!</v>
      </c>
      <c r="M96" s="114"/>
      <c r="N96" s="115" t="str">
        <f t="shared" si="13"/>
        <v>!!</v>
      </c>
      <c r="O96" s="115" t="str">
        <f t="shared" si="14"/>
        <v>!!</v>
      </c>
      <c r="P96" s="115" t="str">
        <f t="shared" si="15"/>
        <v>!!</v>
      </c>
      <c r="Q96" s="115" t="str">
        <f t="shared" si="16"/>
        <v>!!</v>
      </c>
      <c r="R96" s="115" t="str">
        <f t="shared" si="17"/>
        <v>!!</v>
      </c>
      <c r="S96" s="115" t="str">
        <f t="shared" si="18"/>
        <v>!!</v>
      </c>
      <c r="T96" s="114"/>
    </row>
    <row r="97" spans="1:24" x14ac:dyDescent="0.2">
      <c r="A97" s="112" t="s">
        <v>705</v>
      </c>
      <c r="B97" s="112" t="e">
        <f>#REF!</f>
        <v>#REF!</v>
      </c>
      <c r="C97" s="112" t="s">
        <v>708</v>
      </c>
      <c r="D97" s="112" t="s">
        <v>706</v>
      </c>
      <c r="E97" s="113" t="s">
        <v>751</v>
      </c>
      <c r="F97" s="120" t="e">
        <f>IF(ISNUMBER(U97),U97,VLOOKUP(CONCATENATE($B97,"_",$C97,"_",F$2,"_",$D97,"_",$E97),Database!$F$2:$G$65536,2,))</f>
        <v>#REF!</v>
      </c>
      <c r="G97" s="120" t="e">
        <f>IF(ISNUMBER(V97),V97,VLOOKUP(CONCATENATE($B97,"_",$C97,"_",G$2,"_",$D97,"_",$E97),Database!$F$2:$G$65536,2,))</f>
        <v>#REF!</v>
      </c>
      <c r="H97" s="120" t="e">
        <f>IF(ISNUMBER(W97),W97,VLOOKUP(CONCATENATE($B97,"_",$C97,"_",H$2,"_",$D97,"_",$E97),Database!$F$2:$G$65536,2,))</f>
        <v>#REF!</v>
      </c>
      <c r="I97" s="120" t="e">
        <f>IF(ISNUMBER(X97),X97,VLOOKUP(CONCATENATE($B97,"_",$C97,"_",I$2,"_",$D97,"_",$E97),Database!$F$2:$G$65536,2,))</f>
        <v>#REF!</v>
      </c>
      <c r="J97" s="120" t="e">
        <f>IF(ISNUMBER(Y97),Y97,VLOOKUP(CONCATENATE($B97,"_",$C97,"_",J$2,"_",$D97,"_",$E97),Database!$F$2:$G$65536,2,))</f>
        <v>#REF!</v>
      </c>
      <c r="K97" s="118" t="e">
        <f>VLOOKUP(CONCATENATE($B97,"_",$C97,"_",K$2,"_",$D97,"_",$E97),SentData!$F$2:$G$65536,2,)</f>
        <v>#REF!</v>
      </c>
      <c r="L97" s="118" t="e">
        <f>VLOOKUP(CONCATENATE($B97,"_",$C97,"_",L$2,"_",$D97,"_",$E97),SentData!$F$2:$G$65536,2,)</f>
        <v>#REF!</v>
      </c>
      <c r="M97" s="114"/>
      <c r="N97" s="115" t="str">
        <f t="shared" si="13"/>
        <v>!!</v>
      </c>
      <c r="O97" s="115" t="str">
        <f t="shared" si="14"/>
        <v>!!</v>
      </c>
      <c r="P97" s="115" t="str">
        <f t="shared" si="15"/>
        <v>!!</v>
      </c>
      <c r="Q97" s="115" t="str">
        <f t="shared" si="16"/>
        <v>!!</v>
      </c>
      <c r="R97" s="115" t="str">
        <f t="shared" si="17"/>
        <v>!!</v>
      </c>
      <c r="S97" s="115" t="str">
        <f t="shared" si="18"/>
        <v>!!</v>
      </c>
      <c r="T97" s="114"/>
    </row>
    <row r="98" spans="1:24" ht="12.5" x14ac:dyDescent="0.25">
      <c r="A98" s="153" t="s">
        <v>707</v>
      </c>
      <c r="B98" s="153" t="e">
        <f>#REF!</f>
        <v>#REF!</v>
      </c>
      <c r="C98" s="153" t="s">
        <v>708</v>
      </c>
      <c r="D98" s="153" t="s">
        <v>639</v>
      </c>
      <c r="E98" s="154" t="s">
        <v>751</v>
      </c>
      <c r="F98" s="155" t="e">
        <f>IF(ISNUMBER(U98),U98,VLOOKUP(CONCATENATE($B98,"_",$C98,"_",F$2,"_","1000 NAC","_",$E98),Database!$F$2:$G$65536,2,)/VLOOKUP(CONCATENATE($B98,"_",$C98,"_",F$2,"_",$D98,"_",$E98),Database!$F$2:$G$65536,2,))</f>
        <v>#REF!</v>
      </c>
      <c r="G98" s="155" t="e">
        <f>IF(ISNUMBER(V98),V98,VLOOKUP(CONCATENATE($B98,"_",$C98,"_",G$2,"_","1000 NAC","_",$E98),Database!$F$2:$G$65536,2,)/VLOOKUP(CONCATENATE($B98,"_",$C98,"_",G$2,"_",$D98,"_",$E98),Database!$F$2:$G$65536,2,))</f>
        <v>#REF!</v>
      </c>
      <c r="H98" s="155" t="e">
        <f>IF(ISNUMBER(W98),W98,VLOOKUP(CONCATENATE($B98,"_",$C98,"_",H$2,"_","1000 NAC","_",$E98),Database!$F$2:$G$65536,2,)/VLOOKUP(CONCATENATE($B98,"_",$C98,"_",H$2,"_",$D98,"_",$E98),Database!$F$2:$G$65536,2,))</f>
        <v>#REF!</v>
      </c>
      <c r="I98" s="155" t="e">
        <f>IF(ISNUMBER(X98),X98,VLOOKUP(CONCATENATE($B98,"_",$C98,"_",I$2,"_","1000 NAC","_",$E98),Database!$F$2:$G$65536,2,)/VLOOKUP(CONCATENATE($B98,"_",$C98,"_",I$2,"_",$D98,"_",$E98),Database!$F$2:$G$65536,2,))</f>
        <v>#REF!</v>
      </c>
      <c r="J98" s="155" t="e">
        <f>IF(ISNUMBER(Y98),Y98,VLOOKUP(CONCATENATE($B98,"_",$C98,"_",J$2,"_","1000 NAC","_",$E98),Database!$F$2:$G$65536,2,)/VLOOKUP(CONCATENATE($B98,"_",$C98,"_",J$2,"_",$D98,"_",$E98),Database!$F$2:$G$65536,2,))</f>
        <v>#REF!</v>
      </c>
      <c r="K98" s="156" t="e">
        <f>VLOOKUP(CONCATENATE($B98,"_",$C98,"_",K$2,"_","1000 NAC","_",$E98),SentData!$F$2:$G$65536,2,)/VLOOKUP(CONCATENATE($B98,"_",$C98,"_",K$2,"_",$D98,"_",$E98),SentData!$F$2:$G$65536,2,)</f>
        <v>#REF!</v>
      </c>
      <c r="L98" s="156" t="e">
        <f>VLOOKUP(CONCATENATE($B98,"_",$C98,"_",L$2,"_","1000 NAC","_",$E98),SentData!$F$2:$G$65536,2,)/VLOOKUP(CONCATENATE($B98,"_",$C98,"_",L$2,"_",$D98,"_",$E98),SentData!$F$2:$G$65536,2,)</f>
        <v>#REF!</v>
      </c>
      <c r="M98" s="157"/>
      <c r="N98" s="158" t="str">
        <f t="shared" si="13"/>
        <v>!!</v>
      </c>
      <c r="O98" s="158" t="str">
        <f t="shared" si="14"/>
        <v>!!</v>
      </c>
      <c r="P98" s="158" t="str">
        <f t="shared" si="15"/>
        <v>!!</v>
      </c>
      <c r="Q98" s="158" t="str">
        <f t="shared" si="16"/>
        <v>!!</v>
      </c>
      <c r="R98" s="158" t="str">
        <f t="shared" si="17"/>
        <v>!!</v>
      </c>
      <c r="S98" s="158" t="str">
        <f t="shared" si="18"/>
        <v>!!</v>
      </c>
      <c r="T98" s="157"/>
      <c r="U98" s="161" t="str">
        <f>IF(ISNUMBER(U96),IF(ISNUMBER(U97),U97/U96,F97/U96),IF(ISNUMBER(U97),U97/F96,""))</f>
        <v/>
      </c>
      <c r="V98" s="161" t="str">
        <f>IF(ISNUMBER(V96),IF(ISNUMBER(V97),V97/V96,G97/V96),IF(ISNUMBER(V97),V97/G96,""))</f>
        <v/>
      </c>
      <c r="W98" s="161" t="str">
        <f>IF(ISNUMBER(W96),IF(ISNUMBER(W97),W97/W96,H97/W96),IF(ISNUMBER(W97),W97/H96,""))</f>
        <v/>
      </c>
      <c r="X98" s="161" t="str">
        <f>IF(ISNUMBER(X96),IF(ISNUMBER(X97),X97/X96,I97/X96),IF(ISNUMBER(X97),X97/I96,""))</f>
        <v/>
      </c>
    </row>
    <row r="99" spans="1:24" x14ac:dyDescent="0.2">
      <c r="A99" s="112" t="s">
        <v>703</v>
      </c>
      <c r="B99" s="112" t="e">
        <f>#REF!</f>
        <v>#REF!</v>
      </c>
      <c r="C99" s="112" t="s">
        <v>704</v>
      </c>
      <c r="D99" s="112" t="s">
        <v>639</v>
      </c>
      <c r="E99" s="113" t="s">
        <v>752</v>
      </c>
      <c r="F99" s="120" t="e">
        <f>IF(ISNUMBER(U99),U99,VLOOKUP(CONCATENATE($B99,"_",$C99,"_",F$2,"_",$D99,"_",$E99),Database!$F$2:$G$65536,2,))</f>
        <v>#REF!</v>
      </c>
      <c r="G99" s="120" t="e">
        <f>IF(ISNUMBER(V99),V99,VLOOKUP(CONCATENATE($B99,"_",$C99,"_",G$2,"_",$D99,"_",$E99),Database!$F$2:$G$65536,2,))</f>
        <v>#REF!</v>
      </c>
      <c r="H99" s="120" t="e">
        <f>IF(ISNUMBER(W99),W99,VLOOKUP(CONCATENATE($B99,"_",$C99,"_",H$2,"_",$D99,"_",$E99),Database!$F$2:$G$65536,2,))</f>
        <v>#REF!</v>
      </c>
      <c r="I99" s="120" t="e">
        <f>IF(ISNUMBER(X99),X99,VLOOKUP(CONCATENATE($B99,"_",$C99,"_",I$2,"_",$D99,"_",$E99),Database!$F$2:$G$65536,2,))</f>
        <v>#REF!</v>
      </c>
      <c r="J99" s="120" t="e">
        <f>VLOOKUP(CONCATENATE($B99,"_",$C99,"_",J$2,"_",$D99,"_",$E99),Database!$F$2:$G$65536,2,)</f>
        <v>#REF!</v>
      </c>
      <c r="K99" s="118" t="e">
        <f>VLOOKUP(CONCATENATE($B99,"_",$C99,"_",K$2,"_",$D99,"_",$E99),SentData!$F$2:$G$65536,2,)</f>
        <v>#REF!</v>
      </c>
      <c r="L99" s="118" t="e">
        <f>VLOOKUP(CONCATENATE($B99,"_",$C99,"_",L$2,"_",$D99,"_",$E99),SentData!$F$2:$G$65536,2,)</f>
        <v>#REF!</v>
      </c>
      <c r="M99" s="114"/>
      <c r="N99" s="115" t="str">
        <f t="shared" ref="N99:N130" si="19">IF(OR(ISERROR(F99),ISERROR(G99)),"!!",IF(F99=0,"!!",G99/F99))</f>
        <v>!!</v>
      </c>
      <c r="O99" s="115" t="str">
        <f t="shared" ref="O99:O130" si="20">IF(OR(ISERROR(G99),ISERROR(H99)),"!!",IF(G99=0,"!!",H99/G99))</f>
        <v>!!</v>
      </c>
      <c r="P99" s="115" t="str">
        <f t="shared" ref="P99:P130" si="21">IF(OR(ISERROR(H99),ISERROR(I99)),"!!",IF(H99=0,"!!",I99/H99))</f>
        <v>!!</v>
      </c>
      <c r="Q99" s="115" t="str">
        <f t="shared" ref="Q99:Q130" si="22">IF(OR(ISERROR(I99),ISERROR(J99)),"!!",IF(I99=0,"!!",J99/I99))</f>
        <v>!!</v>
      </c>
      <c r="R99" s="115" t="str">
        <f t="shared" ref="R99:R130" si="23">IF(OR(ISERROR(J99),ISERROR(K99)),"!!",IF(J99=0,"!!",K99/J99))</f>
        <v>!!</v>
      </c>
      <c r="S99" s="115" t="str">
        <f t="shared" ref="S99:S130" si="24">IF(OR(ISERROR(K99),ISERROR(L99)),"!!",IF(K99=0,"!!",L99/K99))</f>
        <v>!!</v>
      </c>
      <c r="T99" s="114"/>
    </row>
    <row r="100" spans="1:24" x14ac:dyDescent="0.2">
      <c r="A100" s="112" t="s">
        <v>705</v>
      </c>
      <c r="B100" s="112" t="e">
        <f>#REF!</f>
        <v>#REF!</v>
      </c>
      <c r="C100" s="112" t="s">
        <v>704</v>
      </c>
      <c r="D100" s="112" t="s">
        <v>706</v>
      </c>
      <c r="E100" s="113" t="s">
        <v>752</v>
      </c>
      <c r="F100" s="120" t="e">
        <f>IF(ISNUMBER(U100),U100,VLOOKUP(CONCATENATE($B100,"_",$C100,"_",F$2,"_",$D100,"_",$E100),Database!$F$2:$G$65536,2,))</f>
        <v>#REF!</v>
      </c>
      <c r="G100" s="120" t="e">
        <f>IF(ISNUMBER(V100),V100,VLOOKUP(CONCATENATE($B100,"_",$C100,"_",G$2,"_",$D100,"_",$E100),Database!$F$2:$G$65536,2,))</f>
        <v>#REF!</v>
      </c>
      <c r="H100" s="120" t="e">
        <f>IF(ISNUMBER(W100),W100,VLOOKUP(CONCATENATE($B100,"_",$C100,"_",H$2,"_",$D100,"_",$E100),Database!$F$2:$G$65536,2,))</f>
        <v>#REF!</v>
      </c>
      <c r="I100" s="120" t="e">
        <f>IF(ISNUMBER(X100),X100,VLOOKUP(CONCATENATE($B100,"_",$C100,"_",I$2,"_",$D100,"_",$E100),Database!$F$2:$G$65536,2,))</f>
        <v>#REF!</v>
      </c>
      <c r="J100" s="120" t="e">
        <f>IF(ISNUMBER(Y100),Y100,VLOOKUP(CONCATENATE($B100,"_",$C100,"_",J$2,"_",$D100,"_",$E100),Database!$F$2:$G$65536,2,))</f>
        <v>#REF!</v>
      </c>
      <c r="K100" s="118" t="e">
        <f>VLOOKUP(CONCATENATE($B100,"_",$C100,"_",K$2,"_",$D100,"_",$E100),SentData!$F$2:$G$65536,2,)</f>
        <v>#REF!</v>
      </c>
      <c r="L100" s="118" t="e">
        <f>VLOOKUP(CONCATENATE($B100,"_",$C100,"_",L$2,"_",$D100,"_",$E100),SentData!$F$2:$G$65536,2,)</f>
        <v>#REF!</v>
      </c>
      <c r="M100" s="114"/>
      <c r="N100" s="115" t="str">
        <f t="shared" si="19"/>
        <v>!!</v>
      </c>
      <c r="O100" s="115" t="str">
        <f t="shared" si="20"/>
        <v>!!</v>
      </c>
      <c r="P100" s="115" t="str">
        <f t="shared" si="21"/>
        <v>!!</v>
      </c>
      <c r="Q100" s="115" t="str">
        <f t="shared" si="22"/>
        <v>!!</v>
      </c>
      <c r="R100" s="115" t="str">
        <f t="shared" si="23"/>
        <v>!!</v>
      </c>
      <c r="S100" s="115" t="str">
        <f t="shared" si="24"/>
        <v>!!</v>
      </c>
      <c r="T100" s="114"/>
    </row>
    <row r="101" spans="1:24" ht="12.5" x14ac:dyDescent="0.25">
      <c r="A101" s="153" t="s">
        <v>707</v>
      </c>
      <c r="B101" s="153" t="e">
        <f>#REF!</f>
        <v>#REF!</v>
      </c>
      <c r="C101" s="153" t="s">
        <v>704</v>
      </c>
      <c r="D101" s="153" t="s">
        <v>639</v>
      </c>
      <c r="E101" s="154" t="s">
        <v>752</v>
      </c>
      <c r="F101" s="155" t="e">
        <f>IF(ISNUMBER(U101),U101,VLOOKUP(CONCATENATE($B101,"_",$C101,"_",F$2,"_","1000 NAC","_",$E101),Database!$F$2:$G$65536,2,)/VLOOKUP(CONCATENATE($B101,"_",$C101,"_",F$2,"_",$D101,"_",$E101),Database!$F$2:$G$65536,2,))</f>
        <v>#REF!</v>
      </c>
      <c r="G101" s="155" t="e">
        <f>IF(ISNUMBER(V101),V101,VLOOKUP(CONCATENATE($B101,"_",$C101,"_",G$2,"_","1000 NAC","_",$E101),Database!$F$2:$G$65536,2,)/VLOOKUP(CONCATENATE($B101,"_",$C101,"_",G$2,"_",$D101,"_",$E101),Database!$F$2:$G$65536,2,))</f>
        <v>#REF!</v>
      </c>
      <c r="H101" s="155" t="e">
        <f>IF(ISNUMBER(W101),W101,VLOOKUP(CONCATENATE($B101,"_",$C101,"_",H$2,"_","1000 NAC","_",$E101),Database!$F$2:$G$65536,2,)/VLOOKUP(CONCATENATE($B101,"_",$C101,"_",H$2,"_",$D101,"_",$E101),Database!$F$2:$G$65536,2,))</f>
        <v>#REF!</v>
      </c>
      <c r="I101" s="155" t="e">
        <f>IF(ISNUMBER(X101),X101,VLOOKUP(CONCATENATE($B101,"_",$C101,"_",I$2,"_","1000 NAC","_",$E101),Database!$F$2:$G$65536,2,)/VLOOKUP(CONCATENATE($B101,"_",$C101,"_",I$2,"_",$D101,"_",$E101),Database!$F$2:$G$65536,2,))</f>
        <v>#REF!</v>
      </c>
      <c r="J101" s="155" t="e">
        <f>IF(ISNUMBER(Y101),Y101,VLOOKUP(CONCATENATE($B101,"_",$C101,"_",J$2,"_","1000 NAC","_",$E101),Database!$F$2:$G$65536,2,)/VLOOKUP(CONCATENATE($B101,"_",$C101,"_",J$2,"_",$D101,"_",$E101),Database!$F$2:$G$65536,2,))</f>
        <v>#REF!</v>
      </c>
      <c r="K101" s="156" t="e">
        <f>VLOOKUP(CONCATENATE($B101,"_",$C101,"_",K$2,"_","1000 NAC","_",$E101),SentData!$F$2:$G$65536,2,)/VLOOKUP(CONCATENATE($B101,"_",$C101,"_",K$2,"_",$D101,"_",$E101),SentData!$F$2:$G$65536,2,)</f>
        <v>#REF!</v>
      </c>
      <c r="L101" s="156" t="e">
        <f>VLOOKUP(CONCATENATE($B101,"_",$C101,"_",L$2,"_","1000 NAC","_",$E101),SentData!$F$2:$G$65536,2,)/VLOOKUP(CONCATENATE($B101,"_",$C101,"_",L$2,"_",$D101,"_",$E101),SentData!$F$2:$G$65536,2,)</f>
        <v>#REF!</v>
      </c>
      <c r="M101" s="157"/>
      <c r="N101" s="158" t="str">
        <f t="shared" si="19"/>
        <v>!!</v>
      </c>
      <c r="O101" s="158" t="str">
        <f t="shared" si="20"/>
        <v>!!</v>
      </c>
      <c r="P101" s="158" t="str">
        <f t="shared" si="21"/>
        <v>!!</v>
      </c>
      <c r="Q101" s="158" t="str">
        <f t="shared" si="22"/>
        <v>!!</v>
      </c>
      <c r="R101" s="158" t="str">
        <f t="shared" si="23"/>
        <v>!!</v>
      </c>
      <c r="S101" s="158" t="str">
        <f t="shared" si="24"/>
        <v>!!</v>
      </c>
      <c r="T101" s="157"/>
      <c r="U101" s="161" t="str">
        <f>IF(ISNUMBER(U99),IF(ISNUMBER(U100),U100/U99,F100/U99),IF(ISNUMBER(U100),U100/F99,""))</f>
        <v/>
      </c>
      <c r="V101" s="161" t="str">
        <f>IF(ISNUMBER(V99),IF(ISNUMBER(V100),V100/V99,G100/V99),IF(ISNUMBER(V100),V100/G99,""))</f>
        <v/>
      </c>
      <c r="W101" s="161" t="str">
        <f>IF(ISNUMBER(W99),IF(ISNUMBER(W100),W100/W99,H100/W99),IF(ISNUMBER(W100),W100/H99,""))</f>
        <v/>
      </c>
      <c r="X101" s="161" t="str">
        <f>IF(ISNUMBER(X99),IF(ISNUMBER(X100),X100/X99,I100/X99),IF(ISNUMBER(X100),X100/I99,""))</f>
        <v/>
      </c>
    </row>
    <row r="102" spans="1:24" x14ac:dyDescent="0.2">
      <c r="A102" s="112" t="s">
        <v>703</v>
      </c>
      <c r="B102" s="112" t="e">
        <f>#REF!</f>
        <v>#REF!</v>
      </c>
      <c r="C102" s="112" t="s">
        <v>708</v>
      </c>
      <c r="D102" s="112" t="s">
        <v>639</v>
      </c>
      <c r="E102" s="113" t="s">
        <v>752</v>
      </c>
      <c r="F102" s="120" t="e">
        <f>IF(ISNUMBER(U102),U102,VLOOKUP(CONCATENATE($B102,"_",$C102,"_",F$2,"_",$D102,"_",$E102),Database!$F$2:$G$65536,2,))</f>
        <v>#REF!</v>
      </c>
      <c r="G102" s="120" t="e">
        <f>IF(ISNUMBER(V102),V102,VLOOKUP(CONCATENATE($B102,"_",$C102,"_",G$2,"_",$D102,"_",$E102),Database!$F$2:$G$65536,2,))</f>
        <v>#REF!</v>
      </c>
      <c r="H102" s="120" t="e">
        <f>IF(ISNUMBER(W102),W102,VLOOKUP(CONCATENATE($B102,"_",$C102,"_",H$2,"_",$D102,"_",$E102),Database!$F$2:$G$65536,2,))</f>
        <v>#REF!</v>
      </c>
      <c r="I102" s="120" t="e">
        <f>IF(ISNUMBER(X102),X102,VLOOKUP(CONCATENATE($B102,"_",$C102,"_",I$2,"_",$D102,"_",$E102),Database!$F$2:$G$65536,2,))</f>
        <v>#REF!</v>
      </c>
      <c r="J102" s="120" t="e">
        <f>VLOOKUP(CONCATENATE($B102,"_",$C102,"_",J$2,"_",$D102,"_",$E102),Database!$F$2:$G$65536,2,)</f>
        <v>#REF!</v>
      </c>
      <c r="K102" s="118" t="e">
        <f>VLOOKUP(CONCATENATE($B102,"_",$C102,"_",K$2,"_",$D102,"_",$E102),SentData!$F$2:$G$65536,2,)</f>
        <v>#REF!</v>
      </c>
      <c r="L102" s="118" t="e">
        <f>VLOOKUP(CONCATENATE($B102,"_",$C102,"_",L$2,"_",$D102,"_",$E102),SentData!$F$2:$G$65536,2,)</f>
        <v>#REF!</v>
      </c>
      <c r="M102" s="114"/>
      <c r="N102" s="115" t="str">
        <f t="shared" si="19"/>
        <v>!!</v>
      </c>
      <c r="O102" s="115" t="str">
        <f t="shared" si="20"/>
        <v>!!</v>
      </c>
      <c r="P102" s="115" t="str">
        <f t="shared" si="21"/>
        <v>!!</v>
      </c>
      <c r="Q102" s="115" t="str">
        <f t="shared" si="22"/>
        <v>!!</v>
      </c>
      <c r="R102" s="115" t="str">
        <f t="shared" si="23"/>
        <v>!!</v>
      </c>
      <c r="S102" s="115" t="str">
        <f t="shared" si="24"/>
        <v>!!</v>
      </c>
      <c r="T102" s="114"/>
    </row>
    <row r="103" spans="1:24" x14ac:dyDescent="0.2">
      <c r="A103" s="112" t="s">
        <v>705</v>
      </c>
      <c r="B103" s="112" t="e">
        <f>#REF!</f>
        <v>#REF!</v>
      </c>
      <c r="C103" s="112" t="s">
        <v>708</v>
      </c>
      <c r="D103" s="112" t="s">
        <v>706</v>
      </c>
      <c r="E103" s="113" t="s">
        <v>752</v>
      </c>
      <c r="F103" s="120" t="e">
        <f>IF(ISNUMBER(U103),U103,VLOOKUP(CONCATENATE($B103,"_",$C103,"_",F$2,"_",$D103,"_",$E103),Database!$F$2:$G$65536,2,))</f>
        <v>#REF!</v>
      </c>
      <c r="G103" s="120" t="e">
        <f>IF(ISNUMBER(V103),V103,VLOOKUP(CONCATENATE($B103,"_",$C103,"_",G$2,"_",$D103,"_",$E103),Database!$F$2:$G$65536,2,))</f>
        <v>#REF!</v>
      </c>
      <c r="H103" s="120" t="e">
        <f>IF(ISNUMBER(W103),W103,VLOOKUP(CONCATENATE($B103,"_",$C103,"_",H$2,"_",$D103,"_",$E103),Database!$F$2:$G$65536,2,))</f>
        <v>#REF!</v>
      </c>
      <c r="I103" s="120" t="e">
        <f>IF(ISNUMBER(X103),X103,VLOOKUP(CONCATENATE($B103,"_",$C103,"_",I$2,"_",$D103,"_",$E103),Database!$F$2:$G$65536,2,))</f>
        <v>#REF!</v>
      </c>
      <c r="J103" s="120" t="e">
        <f>IF(ISNUMBER(Y103),Y103,VLOOKUP(CONCATENATE($B103,"_",$C103,"_",J$2,"_",$D103,"_",$E103),Database!$F$2:$G$65536,2,))</f>
        <v>#REF!</v>
      </c>
      <c r="K103" s="118" t="e">
        <f>VLOOKUP(CONCATENATE($B103,"_",$C103,"_",K$2,"_",$D103,"_",$E103),SentData!$F$2:$G$65536,2,)</f>
        <v>#REF!</v>
      </c>
      <c r="L103" s="118" t="e">
        <f>VLOOKUP(CONCATENATE($B103,"_",$C103,"_",L$2,"_",$D103,"_",$E103),SentData!$F$2:$G$65536,2,)</f>
        <v>#REF!</v>
      </c>
      <c r="M103" s="114"/>
      <c r="N103" s="115" t="str">
        <f t="shared" si="19"/>
        <v>!!</v>
      </c>
      <c r="O103" s="115" t="str">
        <f t="shared" si="20"/>
        <v>!!</v>
      </c>
      <c r="P103" s="115" t="str">
        <f t="shared" si="21"/>
        <v>!!</v>
      </c>
      <c r="Q103" s="115" t="str">
        <f t="shared" si="22"/>
        <v>!!</v>
      </c>
      <c r="R103" s="115" t="str">
        <f t="shared" si="23"/>
        <v>!!</v>
      </c>
      <c r="S103" s="115" t="str">
        <f t="shared" si="24"/>
        <v>!!</v>
      </c>
      <c r="T103" s="114"/>
    </row>
    <row r="104" spans="1:24" ht="12.5" x14ac:dyDescent="0.25">
      <c r="A104" s="153" t="s">
        <v>707</v>
      </c>
      <c r="B104" s="153" t="e">
        <f>#REF!</f>
        <v>#REF!</v>
      </c>
      <c r="C104" s="153" t="s">
        <v>708</v>
      </c>
      <c r="D104" s="153" t="s">
        <v>639</v>
      </c>
      <c r="E104" s="154" t="s">
        <v>752</v>
      </c>
      <c r="F104" s="155" t="e">
        <f>IF(ISNUMBER(U104),U104,VLOOKUP(CONCATENATE($B104,"_",$C104,"_",F$2,"_","1000 NAC","_",$E104),Database!$F$2:$G$65536,2,)/VLOOKUP(CONCATENATE($B104,"_",$C104,"_",F$2,"_",$D104,"_",$E104),Database!$F$2:$G$65536,2,))</f>
        <v>#REF!</v>
      </c>
      <c r="G104" s="155" t="e">
        <f>IF(ISNUMBER(V104),V104,VLOOKUP(CONCATENATE($B104,"_",$C104,"_",G$2,"_","1000 NAC","_",$E104),Database!$F$2:$G$65536,2,)/VLOOKUP(CONCATENATE($B104,"_",$C104,"_",G$2,"_",$D104,"_",$E104),Database!$F$2:$G$65536,2,))</f>
        <v>#REF!</v>
      </c>
      <c r="H104" s="155" t="e">
        <f>IF(ISNUMBER(W104),W104,VLOOKUP(CONCATENATE($B104,"_",$C104,"_",H$2,"_","1000 NAC","_",$E104),Database!$F$2:$G$65536,2,)/VLOOKUP(CONCATENATE($B104,"_",$C104,"_",H$2,"_",$D104,"_",$E104),Database!$F$2:$G$65536,2,))</f>
        <v>#REF!</v>
      </c>
      <c r="I104" s="155" t="e">
        <f>IF(ISNUMBER(X104),X104,VLOOKUP(CONCATENATE($B104,"_",$C104,"_",I$2,"_","1000 NAC","_",$E104),Database!$F$2:$G$65536,2,)/VLOOKUP(CONCATENATE($B104,"_",$C104,"_",I$2,"_",$D104,"_",$E104),Database!$F$2:$G$65536,2,))</f>
        <v>#REF!</v>
      </c>
      <c r="J104" s="155" t="e">
        <f>IF(ISNUMBER(Y104),Y104,VLOOKUP(CONCATENATE($B104,"_",$C104,"_",J$2,"_","1000 NAC","_",$E104),Database!$F$2:$G$65536,2,)/VLOOKUP(CONCATENATE($B104,"_",$C104,"_",J$2,"_",$D104,"_",$E104),Database!$F$2:$G$65536,2,))</f>
        <v>#REF!</v>
      </c>
      <c r="K104" s="156" t="e">
        <f>VLOOKUP(CONCATENATE($B104,"_",$C104,"_",K$2,"_","1000 NAC","_",$E104),SentData!$F$2:$G$65536,2,)/VLOOKUP(CONCATENATE($B104,"_",$C104,"_",K$2,"_",$D104,"_",$E104),SentData!$F$2:$G$65536,2,)</f>
        <v>#REF!</v>
      </c>
      <c r="L104" s="156" t="e">
        <f>VLOOKUP(CONCATENATE($B104,"_",$C104,"_",L$2,"_","1000 NAC","_",$E104),SentData!$F$2:$G$65536,2,)/VLOOKUP(CONCATENATE($B104,"_",$C104,"_",L$2,"_",$D104,"_",$E104),SentData!$F$2:$G$65536,2,)</f>
        <v>#REF!</v>
      </c>
      <c r="M104" s="157"/>
      <c r="N104" s="158" t="str">
        <f t="shared" si="19"/>
        <v>!!</v>
      </c>
      <c r="O104" s="158" t="str">
        <f t="shared" si="20"/>
        <v>!!</v>
      </c>
      <c r="P104" s="158" t="str">
        <f t="shared" si="21"/>
        <v>!!</v>
      </c>
      <c r="Q104" s="158" t="str">
        <f t="shared" si="22"/>
        <v>!!</v>
      </c>
      <c r="R104" s="158" t="str">
        <f t="shared" si="23"/>
        <v>!!</v>
      </c>
      <c r="S104" s="158" t="str">
        <f t="shared" si="24"/>
        <v>!!</v>
      </c>
      <c r="T104" s="157"/>
      <c r="U104" s="161" t="str">
        <f>IF(ISNUMBER(U102),IF(ISNUMBER(U103),U103/U102,F103/U102),IF(ISNUMBER(U103),U103/F102,""))</f>
        <v/>
      </c>
      <c r="V104" s="161" t="str">
        <f>IF(ISNUMBER(V102),IF(ISNUMBER(V103),V103/V102,G103/V102),IF(ISNUMBER(V103),V103/G102,""))</f>
        <v/>
      </c>
      <c r="W104" s="161" t="str">
        <f>IF(ISNUMBER(W102),IF(ISNUMBER(W103),W103/W102,H103/W102),IF(ISNUMBER(W103),W103/H102,""))</f>
        <v/>
      </c>
      <c r="X104" s="161" t="str">
        <f>IF(ISNUMBER(X102),IF(ISNUMBER(X103),X103/X102,I103/X102),IF(ISNUMBER(X103),X103/I102,""))</f>
        <v/>
      </c>
    </row>
    <row r="105" spans="1:24" x14ac:dyDescent="0.2">
      <c r="A105" s="112" t="s">
        <v>703</v>
      </c>
      <c r="B105" s="112" t="e">
        <f>#REF!</f>
        <v>#REF!</v>
      </c>
      <c r="C105" s="112" t="s">
        <v>704</v>
      </c>
      <c r="D105" s="112" t="s">
        <v>639</v>
      </c>
      <c r="E105" s="113" t="s">
        <v>753</v>
      </c>
      <c r="F105" s="120" t="e">
        <f>IF(ISNUMBER(U105),U105,VLOOKUP(CONCATENATE($B105,"_",$C105,"_",F$2,"_",$D105,"_",$E105),Database!$F$2:$G$65536,2,))</f>
        <v>#REF!</v>
      </c>
      <c r="G105" s="120" t="e">
        <f>IF(ISNUMBER(V105),V105,VLOOKUP(CONCATENATE($B105,"_",$C105,"_",G$2,"_",$D105,"_",$E105),Database!$F$2:$G$65536,2,))</f>
        <v>#REF!</v>
      </c>
      <c r="H105" s="120" t="e">
        <f>IF(ISNUMBER(W105),W105,VLOOKUP(CONCATENATE($B105,"_",$C105,"_",H$2,"_",$D105,"_",$E105),Database!$F$2:$G$65536,2,))</f>
        <v>#REF!</v>
      </c>
      <c r="I105" s="120" t="e">
        <f>IF(ISNUMBER(X105),X105,VLOOKUP(CONCATENATE($B105,"_",$C105,"_",I$2,"_",$D105,"_",$E105),Database!$F$2:$G$65536,2,))</f>
        <v>#REF!</v>
      </c>
      <c r="J105" s="120" t="e">
        <f>VLOOKUP(CONCATENATE($B105,"_",$C105,"_",J$2,"_",$D105,"_",$E105),Database!$F$2:$G$65536,2,)</f>
        <v>#REF!</v>
      </c>
      <c r="K105" s="118" t="e">
        <f>VLOOKUP(CONCATENATE($B105,"_",$C105,"_",K$2,"_",$D105,"_",$E105),SentData!$F$2:$G$65536,2,)</f>
        <v>#REF!</v>
      </c>
      <c r="L105" s="118" t="e">
        <f>VLOOKUP(CONCATENATE($B105,"_",$C105,"_",L$2,"_",$D105,"_",$E105),SentData!$F$2:$G$65536,2,)</f>
        <v>#REF!</v>
      </c>
      <c r="M105" s="114"/>
      <c r="N105" s="115" t="str">
        <f t="shared" si="19"/>
        <v>!!</v>
      </c>
      <c r="O105" s="115" t="str">
        <f t="shared" si="20"/>
        <v>!!</v>
      </c>
      <c r="P105" s="115" t="str">
        <f t="shared" si="21"/>
        <v>!!</v>
      </c>
      <c r="Q105" s="115" t="str">
        <f t="shared" si="22"/>
        <v>!!</v>
      </c>
      <c r="R105" s="115" t="str">
        <f t="shared" si="23"/>
        <v>!!</v>
      </c>
      <c r="S105" s="115" t="str">
        <f t="shared" si="24"/>
        <v>!!</v>
      </c>
      <c r="T105" s="114"/>
    </row>
    <row r="106" spans="1:24" x14ac:dyDescent="0.2">
      <c r="A106" s="112" t="s">
        <v>705</v>
      </c>
      <c r="B106" s="112" t="e">
        <f>#REF!</f>
        <v>#REF!</v>
      </c>
      <c r="C106" s="112" t="s">
        <v>704</v>
      </c>
      <c r="D106" s="112" t="s">
        <v>706</v>
      </c>
      <c r="E106" s="113" t="s">
        <v>753</v>
      </c>
      <c r="F106" s="120" t="e">
        <f>IF(ISNUMBER(U106),U106,VLOOKUP(CONCATENATE($B106,"_",$C106,"_",F$2,"_",$D106,"_",$E106),Database!$F$2:$G$65536,2,))</f>
        <v>#REF!</v>
      </c>
      <c r="G106" s="120" t="e">
        <f>IF(ISNUMBER(V106),V106,VLOOKUP(CONCATENATE($B106,"_",$C106,"_",G$2,"_",$D106,"_",$E106),Database!$F$2:$G$65536,2,))</f>
        <v>#REF!</v>
      </c>
      <c r="H106" s="120" t="e">
        <f>IF(ISNUMBER(W106),W106,VLOOKUP(CONCATENATE($B106,"_",$C106,"_",H$2,"_",$D106,"_",$E106),Database!$F$2:$G$65536,2,))</f>
        <v>#REF!</v>
      </c>
      <c r="I106" s="120" t="e">
        <f>IF(ISNUMBER(X106),X106,VLOOKUP(CONCATENATE($B106,"_",$C106,"_",I$2,"_",$D106,"_",$E106),Database!$F$2:$G$65536,2,))</f>
        <v>#REF!</v>
      </c>
      <c r="J106" s="120" t="e">
        <f>IF(ISNUMBER(Y106),Y106,VLOOKUP(CONCATENATE($B106,"_",$C106,"_",J$2,"_",$D106,"_",$E106),Database!$F$2:$G$65536,2,))</f>
        <v>#REF!</v>
      </c>
      <c r="K106" s="118" t="e">
        <f>VLOOKUP(CONCATENATE($B106,"_",$C106,"_",K$2,"_",$D106,"_",$E106),SentData!$F$2:$G$65536,2,)</f>
        <v>#REF!</v>
      </c>
      <c r="L106" s="118" t="e">
        <f>VLOOKUP(CONCATENATE($B106,"_",$C106,"_",L$2,"_",$D106,"_",$E106),SentData!$F$2:$G$65536,2,)</f>
        <v>#REF!</v>
      </c>
      <c r="M106" s="114"/>
      <c r="N106" s="115" t="str">
        <f t="shared" si="19"/>
        <v>!!</v>
      </c>
      <c r="O106" s="115" t="str">
        <f t="shared" si="20"/>
        <v>!!</v>
      </c>
      <c r="P106" s="115" t="str">
        <f t="shared" si="21"/>
        <v>!!</v>
      </c>
      <c r="Q106" s="115" t="str">
        <f t="shared" si="22"/>
        <v>!!</v>
      </c>
      <c r="R106" s="115" t="str">
        <f t="shared" si="23"/>
        <v>!!</v>
      </c>
      <c r="S106" s="115" t="str">
        <f t="shared" si="24"/>
        <v>!!</v>
      </c>
      <c r="T106" s="114"/>
    </row>
    <row r="107" spans="1:24" ht="12.5" x14ac:dyDescent="0.25">
      <c r="A107" s="153" t="s">
        <v>707</v>
      </c>
      <c r="B107" s="153" t="e">
        <f>#REF!</f>
        <v>#REF!</v>
      </c>
      <c r="C107" s="153" t="s">
        <v>704</v>
      </c>
      <c r="D107" s="153" t="s">
        <v>639</v>
      </c>
      <c r="E107" s="154" t="s">
        <v>753</v>
      </c>
      <c r="F107" s="155" t="e">
        <f>IF(ISNUMBER(U107),U107,VLOOKUP(CONCATENATE($B107,"_",$C107,"_",F$2,"_","1000 NAC","_",$E107),Database!$F$2:$G$65536,2,)/VLOOKUP(CONCATENATE($B107,"_",$C107,"_",F$2,"_",$D107,"_",$E107),Database!$F$2:$G$65536,2,))</f>
        <v>#REF!</v>
      </c>
      <c r="G107" s="155" t="e">
        <f>IF(ISNUMBER(V107),V107,VLOOKUP(CONCATENATE($B107,"_",$C107,"_",G$2,"_","1000 NAC","_",$E107),Database!$F$2:$G$65536,2,)/VLOOKUP(CONCATENATE($B107,"_",$C107,"_",G$2,"_",$D107,"_",$E107),Database!$F$2:$G$65536,2,))</f>
        <v>#REF!</v>
      </c>
      <c r="H107" s="155" t="e">
        <f>IF(ISNUMBER(W107),W107,VLOOKUP(CONCATENATE($B107,"_",$C107,"_",H$2,"_","1000 NAC","_",$E107),Database!$F$2:$G$65536,2,)/VLOOKUP(CONCATENATE($B107,"_",$C107,"_",H$2,"_",$D107,"_",$E107),Database!$F$2:$G$65536,2,))</f>
        <v>#REF!</v>
      </c>
      <c r="I107" s="155" t="e">
        <f>IF(ISNUMBER(X107),X107,VLOOKUP(CONCATENATE($B107,"_",$C107,"_",I$2,"_","1000 NAC","_",$E107),Database!$F$2:$G$65536,2,)/VLOOKUP(CONCATENATE($B107,"_",$C107,"_",I$2,"_",$D107,"_",$E107),Database!$F$2:$G$65536,2,))</f>
        <v>#REF!</v>
      </c>
      <c r="J107" s="155" t="e">
        <f>IF(ISNUMBER(Y107),Y107,VLOOKUP(CONCATENATE($B107,"_",$C107,"_",J$2,"_","1000 NAC","_",$E107),Database!$F$2:$G$65536,2,)/VLOOKUP(CONCATENATE($B107,"_",$C107,"_",J$2,"_",$D107,"_",$E107),Database!$F$2:$G$65536,2,))</f>
        <v>#REF!</v>
      </c>
      <c r="K107" s="156" t="e">
        <f>VLOOKUP(CONCATENATE($B107,"_",$C107,"_",K$2,"_","1000 NAC","_",$E107),SentData!$F$2:$G$65536,2,)/VLOOKUP(CONCATENATE($B107,"_",$C107,"_",K$2,"_",$D107,"_",$E107),SentData!$F$2:$G$65536,2,)</f>
        <v>#REF!</v>
      </c>
      <c r="L107" s="156" t="e">
        <f>VLOOKUP(CONCATENATE($B107,"_",$C107,"_",L$2,"_","1000 NAC","_",$E107),SentData!$F$2:$G$65536,2,)/VLOOKUP(CONCATENATE($B107,"_",$C107,"_",L$2,"_",$D107,"_",$E107),SentData!$F$2:$G$65536,2,)</f>
        <v>#REF!</v>
      </c>
      <c r="M107" s="157"/>
      <c r="N107" s="158" t="str">
        <f t="shared" si="19"/>
        <v>!!</v>
      </c>
      <c r="O107" s="158" t="str">
        <f t="shared" si="20"/>
        <v>!!</v>
      </c>
      <c r="P107" s="158" t="str">
        <f t="shared" si="21"/>
        <v>!!</v>
      </c>
      <c r="Q107" s="158" t="str">
        <f t="shared" si="22"/>
        <v>!!</v>
      </c>
      <c r="R107" s="158" t="str">
        <f t="shared" si="23"/>
        <v>!!</v>
      </c>
      <c r="S107" s="158" t="str">
        <f t="shared" si="24"/>
        <v>!!</v>
      </c>
      <c r="T107" s="157"/>
      <c r="U107" s="161" t="str">
        <f>IF(ISNUMBER(U105),IF(ISNUMBER(U106),U106/U105,F106/U105),IF(ISNUMBER(U106),U106/F105,""))</f>
        <v/>
      </c>
      <c r="V107" s="161" t="str">
        <f>IF(ISNUMBER(V105),IF(ISNUMBER(V106),V106/V105,G106/V105),IF(ISNUMBER(V106),V106/G105,""))</f>
        <v/>
      </c>
      <c r="W107" s="161" t="str">
        <f>IF(ISNUMBER(W105),IF(ISNUMBER(W106),W106/W105,H106/W105),IF(ISNUMBER(W106),W106/H105,""))</f>
        <v/>
      </c>
      <c r="X107" s="161" t="str">
        <f>IF(ISNUMBER(X105),IF(ISNUMBER(X106),X106/X105,I106/X105),IF(ISNUMBER(X106),X106/I105,""))</f>
        <v/>
      </c>
    </row>
    <row r="108" spans="1:24" x14ac:dyDescent="0.2">
      <c r="A108" s="112" t="s">
        <v>703</v>
      </c>
      <c r="B108" s="112" t="e">
        <f>#REF!</f>
        <v>#REF!</v>
      </c>
      <c r="C108" s="112" t="s">
        <v>708</v>
      </c>
      <c r="D108" s="112" t="s">
        <v>639</v>
      </c>
      <c r="E108" s="113" t="s">
        <v>753</v>
      </c>
      <c r="F108" s="120" t="e">
        <f>IF(ISNUMBER(U108),U108,VLOOKUP(CONCATENATE($B108,"_",$C108,"_",F$2,"_",$D108,"_",$E108),Database!$F$2:$G$65536,2,))</f>
        <v>#REF!</v>
      </c>
      <c r="G108" s="120" t="e">
        <f>IF(ISNUMBER(V108),V108,VLOOKUP(CONCATENATE($B108,"_",$C108,"_",G$2,"_",$D108,"_",$E108),Database!$F$2:$G$65536,2,))</f>
        <v>#REF!</v>
      </c>
      <c r="H108" s="120" t="e">
        <f>IF(ISNUMBER(W108),W108,VLOOKUP(CONCATENATE($B108,"_",$C108,"_",H$2,"_",$D108,"_",$E108),Database!$F$2:$G$65536,2,))</f>
        <v>#REF!</v>
      </c>
      <c r="I108" s="120" t="e">
        <f>IF(ISNUMBER(X108),X108,VLOOKUP(CONCATENATE($B108,"_",$C108,"_",I$2,"_",$D108,"_",$E108),Database!$F$2:$G$65536,2,))</f>
        <v>#REF!</v>
      </c>
      <c r="J108" s="120" t="e">
        <f>VLOOKUP(CONCATENATE($B108,"_",$C108,"_",J$2,"_",$D108,"_",$E108),Database!$F$2:$G$65536,2,)</f>
        <v>#REF!</v>
      </c>
      <c r="K108" s="118" t="e">
        <f>VLOOKUP(CONCATENATE($B108,"_",$C108,"_",K$2,"_",$D108,"_",$E108),SentData!$F$2:$G$65536,2,)</f>
        <v>#REF!</v>
      </c>
      <c r="L108" s="118" t="e">
        <f>VLOOKUP(CONCATENATE($B108,"_",$C108,"_",L$2,"_",$D108,"_",$E108),SentData!$F$2:$G$65536,2,)</f>
        <v>#REF!</v>
      </c>
      <c r="M108" s="114"/>
      <c r="N108" s="115" t="str">
        <f t="shared" si="19"/>
        <v>!!</v>
      </c>
      <c r="O108" s="115" t="str">
        <f t="shared" si="20"/>
        <v>!!</v>
      </c>
      <c r="P108" s="115" t="str">
        <f t="shared" si="21"/>
        <v>!!</v>
      </c>
      <c r="Q108" s="115" t="str">
        <f t="shared" si="22"/>
        <v>!!</v>
      </c>
      <c r="R108" s="115" t="str">
        <f t="shared" si="23"/>
        <v>!!</v>
      </c>
      <c r="S108" s="115" t="str">
        <f t="shared" si="24"/>
        <v>!!</v>
      </c>
      <c r="T108" s="114"/>
    </row>
    <row r="109" spans="1:24" x14ac:dyDescent="0.2">
      <c r="A109" s="112" t="s">
        <v>705</v>
      </c>
      <c r="B109" s="112" t="e">
        <f>#REF!</f>
        <v>#REF!</v>
      </c>
      <c r="C109" s="112" t="s">
        <v>708</v>
      </c>
      <c r="D109" s="112" t="s">
        <v>706</v>
      </c>
      <c r="E109" s="113" t="s">
        <v>753</v>
      </c>
      <c r="F109" s="120" t="e">
        <f>IF(ISNUMBER(U109),U109,VLOOKUP(CONCATENATE($B109,"_",$C109,"_",F$2,"_",$D109,"_",$E109),Database!$F$2:$G$65536,2,))</f>
        <v>#REF!</v>
      </c>
      <c r="G109" s="120" t="e">
        <f>IF(ISNUMBER(V109),V109,VLOOKUP(CONCATENATE($B109,"_",$C109,"_",G$2,"_",$D109,"_",$E109),Database!$F$2:$G$65536,2,))</f>
        <v>#REF!</v>
      </c>
      <c r="H109" s="120" t="e">
        <f>IF(ISNUMBER(W109),W109,VLOOKUP(CONCATENATE($B109,"_",$C109,"_",H$2,"_",$D109,"_",$E109),Database!$F$2:$G$65536,2,))</f>
        <v>#REF!</v>
      </c>
      <c r="I109" s="120" t="e">
        <f>IF(ISNUMBER(X109),X109,VLOOKUP(CONCATENATE($B109,"_",$C109,"_",I$2,"_",$D109,"_",$E109),Database!$F$2:$G$65536,2,))</f>
        <v>#REF!</v>
      </c>
      <c r="J109" s="120" t="e">
        <f>IF(ISNUMBER(Y109),Y109,VLOOKUP(CONCATENATE($B109,"_",$C109,"_",J$2,"_",$D109,"_",$E109),Database!$F$2:$G$65536,2,))</f>
        <v>#REF!</v>
      </c>
      <c r="K109" s="118" t="e">
        <f>VLOOKUP(CONCATENATE($B109,"_",$C109,"_",K$2,"_",$D109,"_",$E109),SentData!$F$2:$G$65536,2,)</f>
        <v>#REF!</v>
      </c>
      <c r="L109" s="118" t="e">
        <f>VLOOKUP(CONCATENATE($B109,"_",$C109,"_",L$2,"_",$D109,"_",$E109),SentData!$F$2:$G$65536,2,)</f>
        <v>#REF!</v>
      </c>
      <c r="M109" s="114"/>
      <c r="N109" s="115" t="str">
        <f t="shared" si="19"/>
        <v>!!</v>
      </c>
      <c r="O109" s="115" t="str">
        <f t="shared" si="20"/>
        <v>!!</v>
      </c>
      <c r="P109" s="115" t="str">
        <f t="shared" si="21"/>
        <v>!!</v>
      </c>
      <c r="Q109" s="115" t="str">
        <f t="shared" si="22"/>
        <v>!!</v>
      </c>
      <c r="R109" s="115" t="str">
        <f t="shared" si="23"/>
        <v>!!</v>
      </c>
      <c r="S109" s="115" t="str">
        <f t="shared" si="24"/>
        <v>!!</v>
      </c>
      <c r="T109" s="114"/>
    </row>
    <row r="110" spans="1:24" ht="12.5" x14ac:dyDescent="0.25">
      <c r="A110" s="153" t="s">
        <v>707</v>
      </c>
      <c r="B110" s="153" t="e">
        <f>#REF!</f>
        <v>#REF!</v>
      </c>
      <c r="C110" s="153" t="s">
        <v>708</v>
      </c>
      <c r="D110" s="153" t="s">
        <v>639</v>
      </c>
      <c r="E110" s="154" t="s">
        <v>753</v>
      </c>
      <c r="F110" s="155" t="e">
        <f>IF(ISNUMBER(U110),U110,VLOOKUP(CONCATENATE($B110,"_",$C110,"_",F$2,"_","1000 NAC","_",$E110),Database!$F$2:$G$65536,2,)/VLOOKUP(CONCATENATE($B110,"_",$C110,"_",F$2,"_",$D110,"_",$E110),Database!$F$2:$G$65536,2,))</f>
        <v>#REF!</v>
      </c>
      <c r="G110" s="155" t="e">
        <f>IF(ISNUMBER(V110),V110,VLOOKUP(CONCATENATE($B110,"_",$C110,"_",G$2,"_","1000 NAC","_",$E110),Database!$F$2:$G$65536,2,)/VLOOKUP(CONCATENATE($B110,"_",$C110,"_",G$2,"_",$D110,"_",$E110),Database!$F$2:$G$65536,2,))</f>
        <v>#REF!</v>
      </c>
      <c r="H110" s="155" t="e">
        <f>IF(ISNUMBER(W110),W110,VLOOKUP(CONCATENATE($B110,"_",$C110,"_",H$2,"_","1000 NAC","_",$E110),Database!$F$2:$G$65536,2,)/VLOOKUP(CONCATENATE($B110,"_",$C110,"_",H$2,"_",$D110,"_",$E110),Database!$F$2:$G$65536,2,))</f>
        <v>#REF!</v>
      </c>
      <c r="I110" s="155" t="e">
        <f>IF(ISNUMBER(X110),X110,VLOOKUP(CONCATENATE($B110,"_",$C110,"_",I$2,"_","1000 NAC","_",$E110),Database!$F$2:$G$65536,2,)/VLOOKUP(CONCATENATE($B110,"_",$C110,"_",I$2,"_",$D110,"_",$E110),Database!$F$2:$G$65536,2,))</f>
        <v>#REF!</v>
      </c>
      <c r="J110" s="155" t="e">
        <f>IF(ISNUMBER(Y110),Y110,VLOOKUP(CONCATENATE($B110,"_",$C110,"_",J$2,"_","1000 NAC","_",$E110),Database!$F$2:$G$65536,2,)/VLOOKUP(CONCATENATE($B110,"_",$C110,"_",J$2,"_",$D110,"_",$E110),Database!$F$2:$G$65536,2,))</f>
        <v>#REF!</v>
      </c>
      <c r="K110" s="156" t="e">
        <f>VLOOKUP(CONCATENATE($B110,"_",$C110,"_",K$2,"_","1000 NAC","_",$E110),SentData!$F$2:$G$65536,2,)/VLOOKUP(CONCATENATE($B110,"_",$C110,"_",K$2,"_",$D110,"_",$E110),SentData!$F$2:$G$65536,2,)</f>
        <v>#REF!</v>
      </c>
      <c r="L110" s="156" t="e">
        <f>VLOOKUP(CONCATENATE($B110,"_",$C110,"_",L$2,"_","1000 NAC","_",$E110),SentData!$F$2:$G$65536,2,)/VLOOKUP(CONCATENATE($B110,"_",$C110,"_",L$2,"_",$D110,"_",$E110),SentData!$F$2:$G$65536,2,)</f>
        <v>#REF!</v>
      </c>
      <c r="M110" s="157"/>
      <c r="N110" s="158" t="str">
        <f t="shared" si="19"/>
        <v>!!</v>
      </c>
      <c r="O110" s="158" t="str">
        <f t="shared" si="20"/>
        <v>!!</v>
      </c>
      <c r="P110" s="158" t="str">
        <f t="shared" si="21"/>
        <v>!!</v>
      </c>
      <c r="Q110" s="158" t="str">
        <f t="shared" si="22"/>
        <v>!!</v>
      </c>
      <c r="R110" s="158" t="str">
        <f t="shared" si="23"/>
        <v>!!</v>
      </c>
      <c r="S110" s="158" t="str">
        <f t="shared" si="24"/>
        <v>!!</v>
      </c>
      <c r="T110" s="157"/>
      <c r="U110" s="161" t="str">
        <f>IF(ISNUMBER(U108),IF(ISNUMBER(U109),U109/U108,F109/U108),IF(ISNUMBER(U109),U109/F108,""))</f>
        <v/>
      </c>
      <c r="V110" s="161" t="str">
        <f>IF(ISNUMBER(V108),IF(ISNUMBER(V109),V109/V108,G109/V108),IF(ISNUMBER(V109),V109/G108,""))</f>
        <v/>
      </c>
      <c r="W110" s="161" t="str">
        <f>IF(ISNUMBER(W108),IF(ISNUMBER(W109),W109/W108,H109/W108),IF(ISNUMBER(W109),W109/H108,""))</f>
        <v/>
      </c>
      <c r="X110" s="161" t="str">
        <f>IF(ISNUMBER(X108),IF(ISNUMBER(X109),X109/X108,I109/X108),IF(ISNUMBER(X109),X109/I108,""))</f>
        <v/>
      </c>
    </row>
    <row r="111" spans="1:24" x14ac:dyDescent="0.2">
      <c r="A111" s="112" t="s">
        <v>703</v>
      </c>
      <c r="B111" s="112" t="e">
        <f>#REF!</f>
        <v>#REF!</v>
      </c>
      <c r="C111" s="112" t="s">
        <v>704</v>
      </c>
      <c r="D111" s="112" t="s">
        <v>639</v>
      </c>
      <c r="E111" s="113" t="s">
        <v>754</v>
      </c>
      <c r="F111" s="120" t="e">
        <f>IF(ISNUMBER(U111),U111,VLOOKUP(CONCATENATE($B111,"_",$C111,"_",F$2,"_",$D111,"_",$E111),Database!$F$2:$G$65536,2,))</f>
        <v>#REF!</v>
      </c>
      <c r="G111" s="120" t="e">
        <f>IF(ISNUMBER(V111),V111,VLOOKUP(CONCATENATE($B111,"_",$C111,"_",G$2,"_",$D111,"_",$E111),Database!$F$2:$G$65536,2,))</f>
        <v>#REF!</v>
      </c>
      <c r="H111" s="120" t="e">
        <f>IF(ISNUMBER(W111),W111,VLOOKUP(CONCATENATE($B111,"_",$C111,"_",H$2,"_",$D111,"_",$E111),Database!$F$2:$G$65536,2,))</f>
        <v>#REF!</v>
      </c>
      <c r="I111" s="120" t="e">
        <f>IF(ISNUMBER(X111),X111,VLOOKUP(CONCATENATE($B111,"_",$C111,"_",I$2,"_",$D111,"_",$E111),Database!$F$2:$G$65536,2,))</f>
        <v>#REF!</v>
      </c>
      <c r="J111" s="120" t="e">
        <f>VLOOKUP(CONCATENATE($B111,"_",$C111,"_",J$2,"_",$D111,"_",$E111),Database!$F$2:$G$65536,2,)</f>
        <v>#REF!</v>
      </c>
      <c r="K111" s="118" t="e">
        <f>VLOOKUP(CONCATENATE($B111,"_",$C111,"_",K$2,"_",$D111,"_",$E111),SentData!$F$2:$G$65536,2,)</f>
        <v>#REF!</v>
      </c>
      <c r="L111" s="118" t="e">
        <f>VLOOKUP(CONCATENATE($B111,"_",$C111,"_",L$2,"_",$D111,"_",$E111),SentData!$F$2:$G$65536,2,)</f>
        <v>#REF!</v>
      </c>
      <c r="M111" s="114"/>
      <c r="N111" s="115" t="str">
        <f t="shared" si="19"/>
        <v>!!</v>
      </c>
      <c r="O111" s="115" t="str">
        <f t="shared" si="20"/>
        <v>!!</v>
      </c>
      <c r="P111" s="115" t="str">
        <f t="shared" si="21"/>
        <v>!!</v>
      </c>
      <c r="Q111" s="115" t="str">
        <f t="shared" si="22"/>
        <v>!!</v>
      </c>
      <c r="R111" s="115" t="str">
        <f t="shared" si="23"/>
        <v>!!</v>
      </c>
      <c r="S111" s="115" t="str">
        <f t="shared" si="24"/>
        <v>!!</v>
      </c>
      <c r="T111" s="114"/>
    </row>
    <row r="112" spans="1:24" x14ac:dyDescent="0.2">
      <c r="A112" s="112" t="s">
        <v>705</v>
      </c>
      <c r="B112" s="112" t="e">
        <f>#REF!</f>
        <v>#REF!</v>
      </c>
      <c r="C112" s="112" t="s">
        <v>704</v>
      </c>
      <c r="D112" s="112" t="s">
        <v>706</v>
      </c>
      <c r="E112" s="113" t="s">
        <v>754</v>
      </c>
      <c r="F112" s="120" t="e">
        <f>IF(ISNUMBER(U112),U112,VLOOKUP(CONCATENATE($B112,"_",$C112,"_",F$2,"_",$D112,"_",$E112),Database!$F$2:$G$65536,2,))</f>
        <v>#REF!</v>
      </c>
      <c r="G112" s="120" t="e">
        <f>IF(ISNUMBER(V112),V112,VLOOKUP(CONCATENATE($B112,"_",$C112,"_",G$2,"_",$D112,"_",$E112),Database!$F$2:$G$65536,2,))</f>
        <v>#REF!</v>
      </c>
      <c r="H112" s="120" t="e">
        <f>IF(ISNUMBER(W112),W112,VLOOKUP(CONCATENATE($B112,"_",$C112,"_",H$2,"_",$D112,"_",$E112),Database!$F$2:$G$65536,2,))</f>
        <v>#REF!</v>
      </c>
      <c r="I112" s="120" t="e">
        <f>IF(ISNUMBER(X112),X112,VLOOKUP(CONCATENATE($B112,"_",$C112,"_",I$2,"_",$D112,"_",$E112),Database!$F$2:$G$65536,2,))</f>
        <v>#REF!</v>
      </c>
      <c r="J112" s="120" t="e">
        <f>IF(ISNUMBER(Y112),Y112,VLOOKUP(CONCATENATE($B112,"_",$C112,"_",J$2,"_",$D112,"_",$E112),Database!$F$2:$G$65536,2,))</f>
        <v>#REF!</v>
      </c>
      <c r="K112" s="118" t="e">
        <f>VLOOKUP(CONCATENATE($B112,"_",$C112,"_",K$2,"_",$D112,"_",$E112),SentData!$F$2:$G$65536,2,)</f>
        <v>#REF!</v>
      </c>
      <c r="L112" s="118" t="e">
        <f>VLOOKUP(CONCATENATE($B112,"_",$C112,"_",L$2,"_",$D112,"_",$E112),SentData!$F$2:$G$65536,2,)</f>
        <v>#REF!</v>
      </c>
      <c r="M112" s="114"/>
      <c r="N112" s="115" t="str">
        <f t="shared" si="19"/>
        <v>!!</v>
      </c>
      <c r="O112" s="115" t="str">
        <f t="shared" si="20"/>
        <v>!!</v>
      </c>
      <c r="P112" s="115" t="str">
        <f t="shared" si="21"/>
        <v>!!</v>
      </c>
      <c r="Q112" s="115" t="str">
        <f t="shared" si="22"/>
        <v>!!</v>
      </c>
      <c r="R112" s="115" t="str">
        <f t="shared" si="23"/>
        <v>!!</v>
      </c>
      <c r="S112" s="115" t="str">
        <f t="shared" si="24"/>
        <v>!!</v>
      </c>
      <c r="T112" s="114"/>
    </row>
    <row r="113" spans="1:24" ht="12.5" x14ac:dyDescent="0.25">
      <c r="A113" s="153" t="s">
        <v>707</v>
      </c>
      <c r="B113" s="153" t="e">
        <f>#REF!</f>
        <v>#REF!</v>
      </c>
      <c r="C113" s="153" t="s">
        <v>704</v>
      </c>
      <c r="D113" s="153" t="s">
        <v>639</v>
      </c>
      <c r="E113" s="154" t="s">
        <v>754</v>
      </c>
      <c r="F113" s="155" t="e">
        <f>IF(ISNUMBER(U113),U113,VLOOKUP(CONCATENATE($B113,"_",$C113,"_",F$2,"_","1000 NAC","_",$E113),Database!$F$2:$G$65536,2,)/VLOOKUP(CONCATENATE($B113,"_",$C113,"_",F$2,"_",$D113,"_",$E113),Database!$F$2:$G$65536,2,))</f>
        <v>#REF!</v>
      </c>
      <c r="G113" s="155" t="e">
        <f>IF(ISNUMBER(V113),V113,VLOOKUP(CONCATENATE($B113,"_",$C113,"_",G$2,"_","1000 NAC","_",$E113),Database!$F$2:$G$65536,2,)/VLOOKUP(CONCATENATE($B113,"_",$C113,"_",G$2,"_",$D113,"_",$E113),Database!$F$2:$G$65536,2,))</f>
        <v>#REF!</v>
      </c>
      <c r="H113" s="155" t="e">
        <f>IF(ISNUMBER(W113),W113,VLOOKUP(CONCATENATE($B113,"_",$C113,"_",H$2,"_","1000 NAC","_",$E113),Database!$F$2:$G$65536,2,)/VLOOKUP(CONCATENATE($B113,"_",$C113,"_",H$2,"_",$D113,"_",$E113),Database!$F$2:$G$65536,2,))</f>
        <v>#REF!</v>
      </c>
      <c r="I113" s="155" t="e">
        <f>IF(ISNUMBER(X113),X113,VLOOKUP(CONCATENATE($B113,"_",$C113,"_",I$2,"_","1000 NAC","_",$E113),Database!$F$2:$G$65536,2,)/VLOOKUP(CONCATENATE($B113,"_",$C113,"_",I$2,"_",$D113,"_",$E113),Database!$F$2:$G$65536,2,))</f>
        <v>#REF!</v>
      </c>
      <c r="J113" s="155" t="e">
        <f>IF(ISNUMBER(Y113),Y113,VLOOKUP(CONCATENATE($B113,"_",$C113,"_",J$2,"_","1000 NAC","_",$E113),Database!$F$2:$G$65536,2,)/VLOOKUP(CONCATENATE($B113,"_",$C113,"_",J$2,"_",$D113,"_",$E113),Database!$F$2:$G$65536,2,))</f>
        <v>#REF!</v>
      </c>
      <c r="K113" s="156" t="e">
        <f>VLOOKUP(CONCATENATE($B113,"_",$C113,"_",K$2,"_","1000 NAC","_",$E113),SentData!$F$2:$G$65536,2,)/VLOOKUP(CONCATENATE($B113,"_",$C113,"_",K$2,"_",$D113,"_",$E113),SentData!$F$2:$G$65536,2,)</f>
        <v>#REF!</v>
      </c>
      <c r="L113" s="156" t="e">
        <f>VLOOKUP(CONCATENATE($B113,"_",$C113,"_",L$2,"_","1000 NAC","_",$E113),SentData!$F$2:$G$65536,2,)/VLOOKUP(CONCATENATE($B113,"_",$C113,"_",L$2,"_",$D113,"_",$E113),SentData!$F$2:$G$65536,2,)</f>
        <v>#REF!</v>
      </c>
      <c r="M113" s="157"/>
      <c r="N113" s="158" t="str">
        <f t="shared" si="19"/>
        <v>!!</v>
      </c>
      <c r="O113" s="158" t="str">
        <f t="shared" si="20"/>
        <v>!!</v>
      </c>
      <c r="P113" s="158" t="str">
        <f t="shared" si="21"/>
        <v>!!</v>
      </c>
      <c r="Q113" s="158" t="str">
        <f t="shared" si="22"/>
        <v>!!</v>
      </c>
      <c r="R113" s="158" t="str">
        <f t="shared" si="23"/>
        <v>!!</v>
      </c>
      <c r="S113" s="158" t="str">
        <f t="shared" si="24"/>
        <v>!!</v>
      </c>
      <c r="T113" s="157"/>
      <c r="U113" s="161" t="str">
        <f>IF(ISNUMBER(U111),IF(ISNUMBER(U112),U112/U111,F112/U111),IF(ISNUMBER(U112),U112/F111,""))</f>
        <v/>
      </c>
      <c r="V113" s="161" t="str">
        <f>IF(ISNUMBER(V111),IF(ISNUMBER(V112),V112/V111,G112/V111),IF(ISNUMBER(V112),V112/G111,""))</f>
        <v/>
      </c>
      <c r="W113" s="161" t="str">
        <f>IF(ISNUMBER(W111),IF(ISNUMBER(W112),W112/W111,H112/W111),IF(ISNUMBER(W112),W112/H111,""))</f>
        <v/>
      </c>
      <c r="X113" s="161" t="str">
        <f>IF(ISNUMBER(X111),IF(ISNUMBER(X112),X112/X111,I112/X111),IF(ISNUMBER(X112),X112/I111,""))</f>
        <v/>
      </c>
    </row>
    <row r="114" spans="1:24" x14ac:dyDescent="0.2">
      <c r="A114" s="112" t="s">
        <v>703</v>
      </c>
      <c r="B114" s="112" t="e">
        <f>#REF!</f>
        <v>#REF!</v>
      </c>
      <c r="C114" s="112" t="s">
        <v>708</v>
      </c>
      <c r="D114" s="112" t="s">
        <v>639</v>
      </c>
      <c r="E114" s="113" t="s">
        <v>754</v>
      </c>
      <c r="F114" s="120" t="e">
        <f>IF(ISNUMBER(U114),U114,VLOOKUP(CONCATENATE($B114,"_",$C114,"_",F$2,"_",$D114,"_",$E114),Database!$F$2:$G$65536,2,))</f>
        <v>#REF!</v>
      </c>
      <c r="G114" s="120" t="e">
        <f>IF(ISNUMBER(V114),V114,VLOOKUP(CONCATENATE($B114,"_",$C114,"_",G$2,"_",$D114,"_",$E114),Database!$F$2:$G$65536,2,))</f>
        <v>#REF!</v>
      </c>
      <c r="H114" s="120" t="e">
        <f>IF(ISNUMBER(W114),W114,VLOOKUP(CONCATENATE($B114,"_",$C114,"_",H$2,"_",$D114,"_",$E114),Database!$F$2:$G$65536,2,))</f>
        <v>#REF!</v>
      </c>
      <c r="I114" s="120" t="e">
        <f>IF(ISNUMBER(X114),X114,VLOOKUP(CONCATENATE($B114,"_",$C114,"_",I$2,"_",$D114,"_",$E114),Database!$F$2:$G$65536,2,))</f>
        <v>#REF!</v>
      </c>
      <c r="J114" s="120" t="e">
        <f>VLOOKUP(CONCATENATE($B114,"_",$C114,"_",J$2,"_",$D114,"_",$E114),Database!$F$2:$G$65536,2,)</f>
        <v>#REF!</v>
      </c>
      <c r="K114" s="118" t="e">
        <f>VLOOKUP(CONCATENATE($B114,"_",$C114,"_",K$2,"_",$D114,"_",$E114),SentData!$F$2:$G$65536,2,)</f>
        <v>#REF!</v>
      </c>
      <c r="L114" s="118" t="e">
        <f>VLOOKUP(CONCATENATE($B114,"_",$C114,"_",L$2,"_",$D114,"_",$E114),SentData!$F$2:$G$65536,2,)</f>
        <v>#REF!</v>
      </c>
      <c r="M114" s="114"/>
      <c r="N114" s="115" t="str">
        <f t="shared" si="19"/>
        <v>!!</v>
      </c>
      <c r="O114" s="115" t="str">
        <f t="shared" si="20"/>
        <v>!!</v>
      </c>
      <c r="P114" s="115" t="str">
        <f t="shared" si="21"/>
        <v>!!</v>
      </c>
      <c r="Q114" s="115" t="str">
        <f t="shared" si="22"/>
        <v>!!</v>
      </c>
      <c r="R114" s="115" t="str">
        <f t="shared" si="23"/>
        <v>!!</v>
      </c>
      <c r="S114" s="115" t="str">
        <f t="shared" si="24"/>
        <v>!!</v>
      </c>
      <c r="T114" s="114"/>
    </row>
    <row r="115" spans="1:24" x14ac:dyDescent="0.2">
      <c r="A115" s="112" t="s">
        <v>705</v>
      </c>
      <c r="B115" s="112" t="e">
        <f>#REF!</f>
        <v>#REF!</v>
      </c>
      <c r="C115" s="112" t="s">
        <v>708</v>
      </c>
      <c r="D115" s="112" t="s">
        <v>706</v>
      </c>
      <c r="E115" s="113" t="s">
        <v>754</v>
      </c>
      <c r="F115" s="120" t="e">
        <f>IF(ISNUMBER(U115),U115,VLOOKUP(CONCATENATE($B115,"_",$C115,"_",F$2,"_",$D115,"_",$E115),Database!$F$2:$G$65536,2,))</f>
        <v>#REF!</v>
      </c>
      <c r="G115" s="120" t="e">
        <f>IF(ISNUMBER(V115),V115,VLOOKUP(CONCATENATE($B115,"_",$C115,"_",G$2,"_",$D115,"_",$E115),Database!$F$2:$G$65536,2,))</f>
        <v>#REF!</v>
      </c>
      <c r="H115" s="120" t="e">
        <f>IF(ISNUMBER(W115),W115,VLOOKUP(CONCATENATE($B115,"_",$C115,"_",H$2,"_",$D115,"_",$E115),Database!$F$2:$G$65536,2,))</f>
        <v>#REF!</v>
      </c>
      <c r="I115" s="120" t="e">
        <f>IF(ISNUMBER(X115),X115,VLOOKUP(CONCATENATE($B115,"_",$C115,"_",I$2,"_",$D115,"_",$E115),Database!$F$2:$G$65536,2,))</f>
        <v>#REF!</v>
      </c>
      <c r="J115" s="120" t="e">
        <f>IF(ISNUMBER(Y115),Y115,VLOOKUP(CONCATENATE($B115,"_",$C115,"_",J$2,"_",$D115,"_",$E115),Database!$F$2:$G$65536,2,))</f>
        <v>#REF!</v>
      </c>
      <c r="K115" s="118" t="e">
        <f>VLOOKUP(CONCATENATE($B115,"_",$C115,"_",K$2,"_",$D115,"_",$E115),SentData!$F$2:$G$65536,2,)</f>
        <v>#REF!</v>
      </c>
      <c r="L115" s="118" t="e">
        <f>VLOOKUP(CONCATENATE($B115,"_",$C115,"_",L$2,"_",$D115,"_",$E115),SentData!$F$2:$G$65536,2,)</f>
        <v>#REF!</v>
      </c>
      <c r="M115" s="114"/>
      <c r="N115" s="115" t="str">
        <f t="shared" si="19"/>
        <v>!!</v>
      </c>
      <c r="O115" s="115" t="str">
        <f t="shared" si="20"/>
        <v>!!</v>
      </c>
      <c r="P115" s="115" t="str">
        <f t="shared" si="21"/>
        <v>!!</v>
      </c>
      <c r="Q115" s="115" t="str">
        <f t="shared" si="22"/>
        <v>!!</v>
      </c>
      <c r="R115" s="115" t="str">
        <f t="shared" si="23"/>
        <v>!!</v>
      </c>
      <c r="S115" s="115" t="str">
        <f t="shared" si="24"/>
        <v>!!</v>
      </c>
      <c r="T115" s="114"/>
    </row>
    <row r="116" spans="1:24" ht="12.5" x14ac:dyDescent="0.25">
      <c r="A116" s="153" t="s">
        <v>707</v>
      </c>
      <c r="B116" s="153" t="e">
        <f>#REF!</f>
        <v>#REF!</v>
      </c>
      <c r="C116" s="153" t="s">
        <v>708</v>
      </c>
      <c r="D116" s="153" t="s">
        <v>639</v>
      </c>
      <c r="E116" s="154" t="s">
        <v>754</v>
      </c>
      <c r="F116" s="155" t="e">
        <f>IF(ISNUMBER(U116),U116,VLOOKUP(CONCATENATE($B116,"_",$C116,"_",F$2,"_","1000 NAC","_",$E116),Database!$F$2:$G$65536,2,)/VLOOKUP(CONCATENATE($B116,"_",$C116,"_",F$2,"_",$D116,"_",$E116),Database!$F$2:$G$65536,2,))</f>
        <v>#REF!</v>
      </c>
      <c r="G116" s="155" t="e">
        <f>IF(ISNUMBER(V116),V116,VLOOKUP(CONCATENATE($B116,"_",$C116,"_",G$2,"_","1000 NAC","_",$E116),Database!$F$2:$G$65536,2,)/VLOOKUP(CONCATENATE($B116,"_",$C116,"_",G$2,"_",$D116,"_",$E116),Database!$F$2:$G$65536,2,))</f>
        <v>#REF!</v>
      </c>
      <c r="H116" s="155" t="e">
        <f>IF(ISNUMBER(W116),W116,VLOOKUP(CONCATENATE($B116,"_",$C116,"_",H$2,"_","1000 NAC","_",$E116),Database!$F$2:$G$65536,2,)/VLOOKUP(CONCATENATE($B116,"_",$C116,"_",H$2,"_",$D116,"_",$E116),Database!$F$2:$G$65536,2,))</f>
        <v>#REF!</v>
      </c>
      <c r="I116" s="155" t="e">
        <f>IF(ISNUMBER(X116),X116,VLOOKUP(CONCATENATE($B116,"_",$C116,"_",I$2,"_","1000 NAC","_",$E116),Database!$F$2:$G$65536,2,)/VLOOKUP(CONCATENATE($B116,"_",$C116,"_",I$2,"_",$D116,"_",$E116),Database!$F$2:$G$65536,2,))</f>
        <v>#REF!</v>
      </c>
      <c r="J116" s="155" t="e">
        <f>IF(ISNUMBER(Y116),Y116,VLOOKUP(CONCATENATE($B116,"_",$C116,"_",J$2,"_","1000 NAC","_",$E116),Database!$F$2:$G$65536,2,)/VLOOKUP(CONCATENATE($B116,"_",$C116,"_",J$2,"_",$D116,"_",$E116),Database!$F$2:$G$65536,2,))</f>
        <v>#REF!</v>
      </c>
      <c r="K116" s="156" t="e">
        <f>VLOOKUP(CONCATENATE($B116,"_",$C116,"_",K$2,"_","1000 NAC","_",$E116),SentData!$F$2:$G$65536,2,)/VLOOKUP(CONCATENATE($B116,"_",$C116,"_",K$2,"_",$D116,"_",$E116),SentData!$F$2:$G$65536,2,)</f>
        <v>#REF!</v>
      </c>
      <c r="L116" s="156" t="e">
        <f>VLOOKUP(CONCATENATE($B116,"_",$C116,"_",L$2,"_","1000 NAC","_",$E116),SentData!$F$2:$G$65536,2,)/VLOOKUP(CONCATENATE($B116,"_",$C116,"_",L$2,"_",$D116,"_",$E116),SentData!$F$2:$G$65536,2,)</f>
        <v>#REF!</v>
      </c>
      <c r="M116" s="157"/>
      <c r="N116" s="158" t="str">
        <f t="shared" si="19"/>
        <v>!!</v>
      </c>
      <c r="O116" s="158" t="str">
        <f t="shared" si="20"/>
        <v>!!</v>
      </c>
      <c r="P116" s="158" t="str">
        <f t="shared" si="21"/>
        <v>!!</v>
      </c>
      <c r="Q116" s="158" t="str">
        <f t="shared" si="22"/>
        <v>!!</v>
      </c>
      <c r="R116" s="158" t="str">
        <f t="shared" si="23"/>
        <v>!!</v>
      </c>
      <c r="S116" s="158" t="str">
        <f t="shared" si="24"/>
        <v>!!</v>
      </c>
      <c r="T116" s="157"/>
      <c r="U116" s="161" t="str">
        <f>IF(ISNUMBER(U114),IF(ISNUMBER(U115),U115/U114,F115/U114),IF(ISNUMBER(U115),U115/F114,""))</f>
        <v/>
      </c>
      <c r="V116" s="161" t="str">
        <f>IF(ISNUMBER(V114),IF(ISNUMBER(V115),V115/V114,G115/V114),IF(ISNUMBER(V115),V115/G114,""))</f>
        <v/>
      </c>
      <c r="W116" s="161" t="str">
        <f>IF(ISNUMBER(W114),IF(ISNUMBER(W115),W115/W114,H115/W114),IF(ISNUMBER(W115),W115/H114,""))</f>
        <v/>
      </c>
      <c r="X116" s="161" t="str">
        <f>IF(ISNUMBER(X114),IF(ISNUMBER(X115),X115/X114,I115/X114),IF(ISNUMBER(X115),X115/I114,""))</f>
        <v/>
      </c>
    </row>
    <row r="117" spans="1:24" x14ac:dyDescent="0.2">
      <c r="A117" s="112" t="s">
        <v>703</v>
      </c>
      <c r="B117" s="112" t="e">
        <f>#REF!</f>
        <v>#REF!</v>
      </c>
      <c r="C117" s="112" t="s">
        <v>704</v>
      </c>
      <c r="D117" s="112" t="s">
        <v>639</v>
      </c>
      <c r="E117" s="113" t="s">
        <v>755</v>
      </c>
      <c r="F117" s="120" t="e">
        <f>IF(ISNUMBER(U117),U117,VLOOKUP(CONCATENATE($B117,"_",$C117,"_",F$2,"_",$D117,"_",$E117),Database!$F$2:$G$65536,2,))</f>
        <v>#REF!</v>
      </c>
      <c r="G117" s="120" t="e">
        <f>IF(ISNUMBER(V117),V117,VLOOKUP(CONCATENATE($B117,"_",$C117,"_",G$2,"_",$D117,"_",$E117),Database!$F$2:$G$65536,2,))</f>
        <v>#REF!</v>
      </c>
      <c r="H117" s="120" t="e">
        <f>IF(ISNUMBER(W117),W117,VLOOKUP(CONCATENATE($B117,"_",$C117,"_",H$2,"_",$D117,"_",$E117),Database!$F$2:$G$65536,2,))</f>
        <v>#REF!</v>
      </c>
      <c r="I117" s="120" t="e">
        <f>IF(ISNUMBER(X117),X117,VLOOKUP(CONCATENATE($B117,"_",$C117,"_",I$2,"_",$D117,"_",$E117),Database!$F$2:$G$65536,2,))</f>
        <v>#REF!</v>
      </c>
      <c r="J117" s="120" t="e">
        <f>VLOOKUP(CONCATENATE($B117,"_",$C117,"_",J$2,"_",$D117,"_",$E117),Database!$F$2:$G$65536,2,)</f>
        <v>#REF!</v>
      </c>
      <c r="K117" s="118" t="e">
        <f>VLOOKUP(CONCATENATE($B117,"_",$C117,"_",K$2,"_",$D117,"_",$E117),SentData!$F$2:$G$65536,2,)</f>
        <v>#REF!</v>
      </c>
      <c r="L117" s="118" t="e">
        <f>VLOOKUP(CONCATENATE($B117,"_",$C117,"_",L$2,"_",$D117,"_",$E117),SentData!$F$2:$G$65536,2,)</f>
        <v>#REF!</v>
      </c>
      <c r="M117" s="114"/>
      <c r="N117" s="115" t="str">
        <f t="shared" si="19"/>
        <v>!!</v>
      </c>
      <c r="O117" s="115" t="str">
        <f t="shared" si="20"/>
        <v>!!</v>
      </c>
      <c r="P117" s="115" t="str">
        <f t="shared" si="21"/>
        <v>!!</v>
      </c>
      <c r="Q117" s="115" t="str">
        <f t="shared" si="22"/>
        <v>!!</v>
      </c>
      <c r="R117" s="115" t="str">
        <f t="shared" si="23"/>
        <v>!!</v>
      </c>
      <c r="S117" s="115" t="str">
        <f t="shared" si="24"/>
        <v>!!</v>
      </c>
      <c r="T117" s="114"/>
    </row>
    <row r="118" spans="1:24" x14ac:dyDescent="0.2">
      <c r="A118" s="112" t="s">
        <v>705</v>
      </c>
      <c r="B118" s="112" t="e">
        <f>#REF!</f>
        <v>#REF!</v>
      </c>
      <c r="C118" s="112" t="s">
        <v>704</v>
      </c>
      <c r="D118" s="112" t="s">
        <v>706</v>
      </c>
      <c r="E118" s="113" t="s">
        <v>755</v>
      </c>
      <c r="F118" s="120" t="e">
        <f>IF(ISNUMBER(U118),U118,VLOOKUP(CONCATENATE($B118,"_",$C118,"_",F$2,"_",$D118,"_",$E118),Database!$F$2:$G$65536,2,))</f>
        <v>#REF!</v>
      </c>
      <c r="G118" s="120" t="e">
        <f>IF(ISNUMBER(V118),V118,VLOOKUP(CONCATENATE($B118,"_",$C118,"_",G$2,"_",$D118,"_",$E118),Database!$F$2:$G$65536,2,))</f>
        <v>#REF!</v>
      </c>
      <c r="H118" s="120" t="e">
        <f>IF(ISNUMBER(W118),W118,VLOOKUP(CONCATENATE($B118,"_",$C118,"_",H$2,"_",$D118,"_",$E118),Database!$F$2:$G$65536,2,))</f>
        <v>#REF!</v>
      </c>
      <c r="I118" s="120" t="e">
        <f>IF(ISNUMBER(X118),X118,VLOOKUP(CONCATENATE($B118,"_",$C118,"_",I$2,"_",$D118,"_",$E118),Database!$F$2:$G$65536,2,))</f>
        <v>#REF!</v>
      </c>
      <c r="J118" s="120" t="e">
        <f>IF(ISNUMBER(Y118),Y118,VLOOKUP(CONCATENATE($B118,"_",$C118,"_",J$2,"_",$D118,"_",$E118),Database!$F$2:$G$65536,2,))</f>
        <v>#REF!</v>
      </c>
      <c r="K118" s="118" t="e">
        <f>VLOOKUP(CONCATENATE($B118,"_",$C118,"_",K$2,"_",$D118,"_",$E118),SentData!$F$2:$G$65536,2,)</f>
        <v>#REF!</v>
      </c>
      <c r="L118" s="118" t="e">
        <f>VLOOKUP(CONCATENATE($B118,"_",$C118,"_",L$2,"_",$D118,"_",$E118),SentData!$F$2:$G$65536,2,)</f>
        <v>#REF!</v>
      </c>
      <c r="M118" s="114"/>
      <c r="N118" s="115" t="str">
        <f t="shared" si="19"/>
        <v>!!</v>
      </c>
      <c r="O118" s="115" t="str">
        <f t="shared" si="20"/>
        <v>!!</v>
      </c>
      <c r="P118" s="115" t="str">
        <f t="shared" si="21"/>
        <v>!!</v>
      </c>
      <c r="Q118" s="115" t="str">
        <f t="shared" si="22"/>
        <v>!!</v>
      </c>
      <c r="R118" s="115" t="str">
        <f t="shared" si="23"/>
        <v>!!</v>
      </c>
      <c r="S118" s="115" t="str">
        <f t="shared" si="24"/>
        <v>!!</v>
      </c>
      <c r="T118" s="114"/>
    </row>
    <row r="119" spans="1:24" ht="12.5" x14ac:dyDescent="0.25">
      <c r="A119" s="153" t="s">
        <v>707</v>
      </c>
      <c r="B119" s="153" t="e">
        <f>#REF!</f>
        <v>#REF!</v>
      </c>
      <c r="C119" s="153" t="s">
        <v>704</v>
      </c>
      <c r="D119" s="153" t="s">
        <v>639</v>
      </c>
      <c r="E119" s="154" t="s">
        <v>755</v>
      </c>
      <c r="F119" s="155" t="e">
        <f>IF(ISNUMBER(U119),U119,VLOOKUP(CONCATENATE($B119,"_",$C119,"_",F$2,"_","1000 NAC","_",$E119),Database!$F$2:$G$65536,2,)/VLOOKUP(CONCATENATE($B119,"_",$C119,"_",F$2,"_",$D119,"_",$E119),Database!$F$2:$G$65536,2,))</f>
        <v>#REF!</v>
      </c>
      <c r="G119" s="155" t="e">
        <f>IF(ISNUMBER(V119),V119,VLOOKUP(CONCATENATE($B119,"_",$C119,"_",G$2,"_","1000 NAC","_",$E119),Database!$F$2:$G$65536,2,)/VLOOKUP(CONCATENATE($B119,"_",$C119,"_",G$2,"_",$D119,"_",$E119),Database!$F$2:$G$65536,2,))</f>
        <v>#REF!</v>
      </c>
      <c r="H119" s="155" t="e">
        <f>IF(ISNUMBER(W119),W119,VLOOKUP(CONCATENATE($B119,"_",$C119,"_",H$2,"_","1000 NAC","_",$E119),Database!$F$2:$G$65536,2,)/VLOOKUP(CONCATENATE($B119,"_",$C119,"_",H$2,"_",$D119,"_",$E119),Database!$F$2:$G$65536,2,))</f>
        <v>#REF!</v>
      </c>
      <c r="I119" s="155" t="e">
        <f>IF(ISNUMBER(X119),X119,VLOOKUP(CONCATENATE($B119,"_",$C119,"_",I$2,"_","1000 NAC","_",$E119),Database!$F$2:$G$65536,2,)/VLOOKUP(CONCATENATE($B119,"_",$C119,"_",I$2,"_",$D119,"_",$E119),Database!$F$2:$G$65536,2,))</f>
        <v>#REF!</v>
      </c>
      <c r="J119" s="155" t="e">
        <f>IF(ISNUMBER(Y119),Y119,VLOOKUP(CONCATENATE($B119,"_",$C119,"_",J$2,"_","1000 NAC","_",$E119),Database!$F$2:$G$65536,2,)/VLOOKUP(CONCATENATE($B119,"_",$C119,"_",J$2,"_",$D119,"_",$E119),Database!$F$2:$G$65536,2,))</f>
        <v>#REF!</v>
      </c>
      <c r="K119" s="156" t="e">
        <f>VLOOKUP(CONCATENATE($B119,"_",$C119,"_",K$2,"_","1000 NAC","_",$E119),SentData!$F$2:$G$65536,2,)/VLOOKUP(CONCATENATE($B119,"_",$C119,"_",K$2,"_",$D119,"_",$E119),SentData!$F$2:$G$65536,2,)</f>
        <v>#REF!</v>
      </c>
      <c r="L119" s="156" t="e">
        <f>VLOOKUP(CONCATENATE($B119,"_",$C119,"_",L$2,"_","1000 NAC","_",$E119),SentData!$F$2:$G$65536,2,)/VLOOKUP(CONCATENATE($B119,"_",$C119,"_",L$2,"_",$D119,"_",$E119),SentData!$F$2:$G$65536,2,)</f>
        <v>#REF!</v>
      </c>
      <c r="M119" s="157"/>
      <c r="N119" s="158" t="str">
        <f t="shared" si="19"/>
        <v>!!</v>
      </c>
      <c r="O119" s="158" t="str">
        <f t="shared" si="20"/>
        <v>!!</v>
      </c>
      <c r="P119" s="158" t="str">
        <f t="shared" si="21"/>
        <v>!!</v>
      </c>
      <c r="Q119" s="158" t="str">
        <f t="shared" si="22"/>
        <v>!!</v>
      </c>
      <c r="R119" s="158" t="str">
        <f t="shared" si="23"/>
        <v>!!</v>
      </c>
      <c r="S119" s="158" t="str">
        <f t="shared" si="24"/>
        <v>!!</v>
      </c>
      <c r="T119" s="157"/>
      <c r="U119" s="161" t="str">
        <f>IF(ISNUMBER(U117),IF(ISNUMBER(U118),U118/U117,F118/U117),IF(ISNUMBER(U118),U118/F117,""))</f>
        <v/>
      </c>
      <c r="V119" s="161" t="str">
        <f>IF(ISNUMBER(V117),IF(ISNUMBER(V118),V118/V117,G118/V117),IF(ISNUMBER(V118),V118/G117,""))</f>
        <v/>
      </c>
      <c r="W119" s="161" t="str">
        <f>IF(ISNUMBER(W117),IF(ISNUMBER(W118),W118/W117,H118/W117),IF(ISNUMBER(W118),W118/H117,""))</f>
        <v/>
      </c>
      <c r="X119" s="161" t="str">
        <f>IF(ISNUMBER(X117),IF(ISNUMBER(X118),X118/X117,I118/X117),IF(ISNUMBER(X118),X118/I117,""))</f>
        <v/>
      </c>
    </row>
    <row r="120" spans="1:24" x14ac:dyDescent="0.2">
      <c r="A120" s="112" t="s">
        <v>703</v>
      </c>
      <c r="B120" s="112" t="e">
        <f>#REF!</f>
        <v>#REF!</v>
      </c>
      <c r="C120" s="112" t="s">
        <v>708</v>
      </c>
      <c r="D120" s="112" t="s">
        <v>639</v>
      </c>
      <c r="E120" s="113" t="s">
        <v>755</v>
      </c>
      <c r="F120" s="120" t="e">
        <f>IF(ISNUMBER(U120),U120,VLOOKUP(CONCATENATE($B120,"_",$C120,"_",F$2,"_",$D120,"_",$E120),Database!$F$2:$G$65536,2,))</f>
        <v>#REF!</v>
      </c>
      <c r="G120" s="120" t="e">
        <f>IF(ISNUMBER(V120),V120,VLOOKUP(CONCATENATE($B120,"_",$C120,"_",G$2,"_",$D120,"_",$E120),Database!$F$2:$G$65536,2,))</f>
        <v>#REF!</v>
      </c>
      <c r="H120" s="120" t="e">
        <f>IF(ISNUMBER(W120),W120,VLOOKUP(CONCATENATE($B120,"_",$C120,"_",H$2,"_",$D120,"_",$E120),Database!$F$2:$G$65536,2,))</f>
        <v>#REF!</v>
      </c>
      <c r="I120" s="120" t="e">
        <f>IF(ISNUMBER(X120),X120,VLOOKUP(CONCATENATE($B120,"_",$C120,"_",I$2,"_",$D120,"_",$E120),Database!$F$2:$G$65536,2,))</f>
        <v>#REF!</v>
      </c>
      <c r="J120" s="120" t="e">
        <f>VLOOKUP(CONCATENATE($B120,"_",$C120,"_",J$2,"_",$D120,"_",$E120),Database!$F$2:$G$65536,2,)</f>
        <v>#REF!</v>
      </c>
      <c r="K120" s="118" t="e">
        <f>VLOOKUP(CONCATENATE($B120,"_",$C120,"_",K$2,"_",$D120,"_",$E120),SentData!$F$2:$G$65536,2,)</f>
        <v>#REF!</v>
      </c>
      <c r="L120" s="118" t="e">
        <f>VLOOKUP(CONCATENATE($B120,"_",$C120,"_",L$2,"_",$D120,"_",$E120),SentData!$F$2:$G$65536,2,)</f>
        <v>#REF!</v>
      </c>
      <c r="M120" s="114"/>
      <c r="N120" s="115" t="str">
        <f t="shared" si="19"/>
        <v>!!</v>
      </c>
      <c r="O120" s="115" t="str">
        <f t="shared" si="20"/>
        <v>!!</v>
      </c>
      <c r="P120" s="115" t="str">
        <f t="shared" si="21"/>
        <v>!!</v>
      </c>
      <c r="Q120" s="115" t="str">
        <f t="shared" si="22"/>
        <v>!!</v>
      </c>
      <c r="R120" s="115" t="str">
        <f t="shared" si="23"/>
        <v>!!</v>
      </c>
      <c r="S120" s="115" t="str">
        <f t="shared" si="24"/>
        <v>!!</v>
      </c>
      <c r="T120" s="114"/>
    </row>
    <row r="121" spans="1:24" x14ac:dyDescent="0.2">
      <c r="A121" s="112" t="s">
        <v>705</v>
      </c>
      <c r="B121" s="112" t="e">
        <f>#REF!</f>
        <v>#REF!</v>
      </c>
      <c r="C121" s="112" t="s">
        <v>708</v>
      </c>
      <c r="D121" s="112" t="s">
        <v>706</v>
      </c>
      <c r="E121" s="113" t="s">
        <v>755</v>
      </c>
      <c r="F121" s="120" t="e">
        <f>IF(ISNUMBER(U121),U121,VLOOKUP(CONCATENATE($B121,"_",$C121,"_",F$2,"_",$D121,"_",$E121),Database!$F$2:$G$65536,2,))</f>
        <v>#REF!</v>
      </c>
      <c r="G121" s="120" t="e">
        <f>IF(ISNUMBER(V121),V121,VLOOKUP(CONCATENATE($B121,"_",$C121,"_",G$2,"_",$D121,"_",$E121),Database!$F$2:$G$65536,2,))</f>
        <v>#REF!</v>
      </c>
      <c r="H121" s="120" t="e">
        <f>IF(ISNUMBER(W121),W121,VLOOKUP(CONCATENATE($B121,"_",$C121,"_",H$2,"_",$D121,"_",$E121),Database!$F$2:$G$65536,2,))</f>
        <v>#REF!</v>
      </c>
      <c r="I121" s="120" t="e">
        <f>IF(ISNUMBER(X121),X121,VLOOKUP(CONCATENATE($B121,"_",$C121,"_",I$2,"_",$D121,"_",$E121),Database!$F$2:$G$65536,2,))</f>
        <v>#REF!</v>
      </c>
      <c r="J121" s="120" t="e">
        <f>IF(ISNUMBER(Y121),Y121,VLOOKUP(CONCATENATE($B121,"_",$C121,"_",J$2,"_",$D121,"_",$E121),Database!$F$2:$G$65536,2,))</f>
        <v>#REF!</v>
      </c>
      <c r="K121" s="118" t="e">
        <f>VLOOKUP(CONCATENATE($B121,"_",$C121,"_",K$2,"_",$D121,"_",$E121),SentData!$F$2:$G$65536,2,)</f>
        <v>#REF!</v>
      </c>
      <c r="L121" s="118" t="e">
        <f>VLOOKUP(CONCATENATE($B121,"_",$C121,"_",L$2,"_",$D121,"_",$E121),SentData!$F$2:$G$65536,2,)</f>
        <v>#REF!</v>
      </c>
      <c r="M121" s="114"/>
      <c r="N121" s="115" t="str">
        <f t="shared" si="19"/>
        <v>!!</v>
      </c>
      <c r="O121" s="115" t="str">
        <f t="shared" si="20"/>
        <v>!!</v>
      </c>
      <c r="P121" s="115" t="str">
        <f t="shared" si="21"/>
        <v>!!</v>
      </c>
      <c r="Q121" s="115" t="str">
        <f t="shared" si="22"/>
        <v>!!</v>
      </c>
      <c r="R121" s="115" t="str">
        <f t="shared" si="23"/>
        <v>!!</v>
      </c>
      <c r="S121" s="115" t="str">
        <f t="shared" si="24"/>
        <v>!!</v>
      </c>
      <c r="T121" s="114"/>
    </row>
    <row r="122" spans="1:24" ht="12.5" x14ac:dyDescent="0.25">
      <c r="A122" s="153" t="s">
        <v>707</v>
      </c>
      <c r="B122" s="153" t="e">
        <f>#REF!</f>
        <v>#REF!</v>
      </c>
      <c r="C122" s="153" t="s">
        <v>708</v>
      </c>
      <c r="D122" s="153" t="s">
        <v>639</v>
      </c>
      <c r="E122" s="154" t="s">
        <v>755</v>
      </c>
      <c r="F122" s="155" t="e">
        <f>IF(ISNUMBER(U122),U122,VLOOKUP(CONCATENATE($B122,"_",$C122,"_",F$2,"_","1000 NAC","_",$E122),Database!$F$2:$G$65536,2,)/VLOOKUP(CONCATENATE($B122,"_",$C122,"_",F$2,"_",$D122,"_",$E122),Database!$F$2:$G$65536,2,))</f>
        <v>#REF!</v>
      </c>
      <c r="G122" s="155" t="e">
        <f>IF(ISNUMBER(V122),V122,VLOOKUP(CONCATENATE($B122,"_",$C122,"_",G$2,"_","1000 NAC","_",$E122),Database!$F$2:$G$65536,2,)/VLOOKUP(CONCATENATE($B122,"_",$C122,"_",G$2,"_",$D122,"_",$E122),Database!$F$2:$G$65536,2,))</f>
        <v>#REF!</v>
      </c>
      <c r="H122" s="155" t="e">
        <f>IF(ISNUMBER(W122),W122,VLOOKUP(CONCATENATE($B122,"_",$C122,"_",H$2,"_","1000 NAC","_",$E122),Database!$F$2:$G$65536,2,)/VLOOKUP(CONCATENATE($B122,"_",$C122,"_",H$2,"_",$D122,"_",$E122),Database!$F$2:$G$65536,2,))</f>
        <v>#REF!</v>
      </c>
      <c r="I122" s="155" t="e">
        <f>IF(ISNUMBER(X122),X122,VLOOKUP(CONCATENATE($B122,"_",$C122,"_",I$2,"_","1000 NAC","_",$E122),Database!$F$2:$G$65536,2,)/VLOOKUP(CONCATENATE($B122,"_",$C122,"_",I$2,"_",$D122,"_",$E122),Database!$F$2:$G$65536,2,))</f>
        <v>#REF!</v>
      </c>
      <c r="J122" s="155" t="e">
        <f>IF(ISNUMBER(Y122),Y122,VLOOKUP(CONCATENATE($B122,"_",$C122,"_",J$2,"_","1000 NAC","_",$E122),Database!$F$2:$G$65536,2,)/VLOOKUP(CONCATENATE($B122,"_",$C122,"_",J$2,"_",$D122,"_",$E122),Database!$F$2:$G$65536,2,))</f>
        <v>#REF!</v>
      </c>
      <c r="K122" s="156" t="e">
        <f>VLOOKUP(CONCATENATE($B122,"_",$C122,"_",K$2,"_","1000 NAC","_",$E122),SentData!$F$2:$G$65536,2,)/VLOOKUP(CONCATENATE($B122,"_",$C122,"_",K$2,"_",$D122,"_",$E122),SentData!$F$2:$G$65536,2,)</f>
        <v>#REF!</v>
      </c>
      <c r="L122" s="156" t="e">
        <f>VLOOKUP(CONCATENATE($B122,"_",$C122,"_",L$2,"_","1000 NAC","_",$E122),SentData!$F$2:$G$65536,2,)/VLOOKUP(CONCATENATE($B122,"_",$C122,"_",L$2,"_",$D122,"_",$E122),SentData!$F$2:$G$65536,2,)</f>
        <v>#REF!</v>
      </c>
      <c r="M122" s="157"/>
      <c r="N122" s="158" t="str">
        <f t="shared" si="19"/>
        <v>!!</v>
      </c>
      <c r="O122" s="158" t="str">
        <f t="shared" si="20"/>
        <v>!!</v>
      </c>
      <c r="P122" s="158" t="str">
        <f t="shared" si="21"/>
        <v>!!</v>
      </c>
      <c r="Q122" s="158" t="str">
        <f t="shared" si="22"/>
        <v>!!</v>
      </c>
      <c r="R122" s="158" t="str">
        <f t="shared" si="23"/>
        <v>!!</v>
      </c>
      <c r="S122" s="158" t="str">
        <f t="shared" si="24"/>
        <v>!!</v>
      </c>
      <c r="T122" s="157"/>
      <c r="U122" s="161" t="str">
        <f>IF(ISNUMBER(U120),IF(ISNUMBER(U121),U121/U120,F121/U120),IF(ISNUMBER(U121),U121/F120,""))</f>
        <v/>
      </c>
      <c r="V122" s="161" t="str">
        <f>IF(ISNUMBER(V120),IF(ISNUMBER(V121),V121/V120,G121/V120),IF(ISNUMBER(V121),V121/G120,""))</f>
        <v/>
      </c>
      <c r="W122" s="161" t="str">
        <f>IF(ISNUMBER(W120),IF(ISNUMBER(W121),W121/W120,H121/W120),IF(ISNUMBER(W121),W121/H120,""))</f>
        <v/>
      </c>
      <c r="X122" s="161" t="str">
        <f>IF(ISNUMBER(X120),IF(ISNUMBER(X121),X121/X120,I121/X120),IF(ISNUMBER(X121),X121/I120,""))</f>
        <v/>
      </c>
    </row>
    <row r="123" spans="1:24" x14ac:dyDescent="0.2">
      <c r="A123" s="112" t="s">
        <v>703</v>
      </c>
      <c r="B123" s="112" t="e">
        <f>#REF!</f>
        <v>#REF!</v>
      </c>
      <c r="C123" s="112" t="s">
        <v>704</v>
      </c>
      <c r="D123" s="112" t="s">
        <v>639</v>
      </c>
      <c r="E123" s="113" t="s">
        <v>756</v>
      </c>
      <c r="F123" s="120" t="e">
        <f>IF(ISNUMBER(U123),U123,VLOOKUP(CONCATENATE($B123,"_",$C123,"_",F$2,"_",$D123,"_",$E123),Database!$F$2:$G$65536,2,))</f>
        <v>#REF!</v>
      </c>
      <c r="G123" s="120" t="e">
        <f>IF(ISNUMBER(V123),V123,VLOOKUP(CONCATENATE($B123,"_",$C123,"_",G$2,"_",$D123,"_",$E123),Database!$F$2:$G$65536,2,))</f>
        <v>#REF!</v>
      </c>
      <c r="H123" s="120" t="e">
        <f>IF(ISNUMBER(W123),W123,VLOOKUP(CONCATENATE($B123,"_",$C123,"_",H$2,"_",$D123,"_",$E123),Database!$F$2:$G$65536,2,))</f>
        <v>#REF!</v>
      </c>
      <c r="I123" s="120" t="e">
        <f>IF(ISNUMBER(X123),X123,VLOOKUP(CONCATENATE($B123,"_",$C123,"_",I$2,"_",$D123,"_",$E123),Database!$F$2:$G$65536,2,))</f>
        <v>#REF!</v>
      </c>
      <c r="J123" s="120" t="e">
        <f>VLOOKUP(CONCATENATE($B123,"_",$C123,"_",J$2,"_",$D123,"_",$E123),Database!$F$2:$G$65536,2,)</f>
        <v>#REF!</v>
      </c>
      <c r="K123" s="118" t="e">
        <f>VLOOKUP(CONCATENATE($B123,"_",$C123,"_",K$2,"_",$D123,"_",$E123),SentData!$F$2:$G$65536,2,)</f>
        <v>#REF!</v>
      </c>
      <c r="L123" s="118" t="e">
        <f>VLOOKUP(CONCATENATE($B123,"_",$C123,"_",L$2,"_",$D123,"_",$E123),SentData!$F$2:$G$65536,2,)</f>
        <v>#REF!</v>
      </c>
      <c r="M123" s="114"/>
      <c r="N123" s="115" t="str">
        <f t="shared" si="19"/>
        <v>!!</v>
      </c>
      <c r="O123" s="115" t="str">
        <f t="shared" si="20"/>
        <v>!!</v>
      </c>
      <c r="P123" s="115" t="str">
        <f t="shared" si="21"/>
        <v>!!</v>
      </c>
      <c r="Q123" s="115" t="str">
        <f t="shared" si="22"/>
        <v>!!</v>
      </c>
      <c r="R123" s="115" t="str">
        <f t="shared" si="23"/>
        <v>!!</v>
      </c>
      <c r="S123" s="115" t="str">
        <f t="shared" si="24"/>
        <v>!!</v>
      </c>
      <c r="T123" s="114"/>
    </row>
    <row r="124" spans="1:24" x14ac:dyDescent="0.2">
      <c r="A124" s="112" t="s">
        <v>705</v>
      </c>
      <c r="B124" s="112" t="e">
        <f>#REF!</f>
        <v>#REF!</v>
      </c>
      <c r="C124" s="112" t="s">
        <v>704</v>
      </c>
      <c r="D124" s="112" t="s">
        <v>706</v>
      </c>
      <c r="E124" s="113" t="s">
        <v>756</v>
      </c>
      <c r="F124" s="120" t="e">
        <f>IF(ISNUMBER(U124),U124,VLOOKUP(CONCATENATE($B124,"_",$C124,"_",F$2,"_",$D124,"_",$E124),Database!$F$2:$G$65536,2,))</f>
        <v>#REF!</v>
      </c>
      <c r="G124" s="120" t="e">
        <f>IF(ISNUMBER(V124),V124,VLOOKUP(CONCATENATE($B124,"_",$C124,"_",G$2,"_",$D124,"_",$E124),Database!$F$2:$G$65536,2,))</f>
        <v>#REF!</v>
      </c>
      <c r="H124" s="120" t="e">
        <f>IF(ISNUMBER(W124),W124,VLOOKUP(CONCATENATE($B124,"_",$C124,"_",H$2,"_",$D124,"_",$E124),Database!$F$2:$G$65536,2,))</f>
        <v>#REF!</v>
      </c>
      <c r="I124" s="120" t="e">
        <f>IF(ISNUMBER(X124),X124,VLOOKUP(CONCATENATE($B124,"_",$C124,"_",I$2,"_",$D124,"_",$E124),Database!$F$2:$G$65536,2,))</f>
        <v>#REF!</v>
      </c>
      <c r="J124" s="120" t="e">
        <f>IF(ISNUMBER(Y124),Y124,VLOOKUP(CONCATENATE($B124,"_",$C124,"_",J$2,"_",$D124,"_",$E124),Database!$F$2:$G$65536,2,))</f>
        <v>#REF!</v>
      </c>
      <c r="K124" s="118" t="e">
        <f>VLOOKUP(CONCATENATE($B124,"_",$C124,"_",K$2,"_",$D124,"_",$E124),SentData!$F$2:$G$65536,2,)</f>
        <v>#REF!</v>
      </c>
      <c r="L124" s="118" t="e">
        <f>VLOOKUP(CONCATENATE($B124,"_",$C124,"_",L$2,"_",$D124,"_",$E124),SentData!$F$2:$G$65536,2,)</f>
        <v>#REF!</v>
      </c>
      <c r="M124" s="114"/>
      <c r="N124" s="115" t="str">
        <f t="shared" si="19"/>
        <v>!!</v>
      </c>
      <c r="O124" s="115" t="str">
        <f t="shared" si="20"/>
        <v>!!</v>
      </c>
      <c r="P124" s="115" t="str">
        <f t="shared" si="21"/>
        <v>!!</v>
      </c>
      <c r="Q124" s="115" t="str">
        <f t="shared" si="22"/>
        <v>!!</v>
      </c>
      <c r="R124" s="115" t="str">
        <f t="shared" si="23"/>
        <v>!!</v>
      </c>
      <c r="S124" s="115" t="str">
        <f t="shared" si="24"/>
        <v>!!</v>
      </c>
      <c r="T124" s="114"/>
    </row>
    <row r="125" spans="1:24" ht="12.5" x14ac:dyDescent="0.25">
      <c r="A125" s="153" t="s">
        <v>707</v>
      </c>
      <c r="B125" s="153" t="e">
        <f>#REF!</f>
        <v>#REF!</v>
      </c>
      <c r="C125" s="153" t="s">
        <v>704</v>
      </c>
      <c r="D125" s="153" t="s">
        <v>639</v>
      </c>
      <c r="E125" s="154" t="s">
        <v>756</v>
      </c>
      <c r="F125" s="155" t="e">
        <f>IF(ISNUMBER(U125),U125,VLOOKUP(CONCATENATE($B125,"_",$C125,"_",F$2,"_","1000 NAC","_",$E125),Database!$F$2:$G$65536,2,)/VLOOKUP(CONCATENATE($B125,"_",$C125,"_",F$2,"_",$D125,"_",$E125),Database!$F$2:$G$65536,2,))</f>
        <v>#REF!</v>
      </c>
      <c r="G125" s="155" t="e">
        <f>IF(ISNUMBER(V125),V125,VLOOKUP(CONCATENATE($B125,"_",$C125,"_",G$2,"_","1000 NAC","_",$E125),Database!$F$2:$G$65536,2,)/VLOOKUP(CONCATENATE($B125,"_",$C125,"_",G$2,"_",$D125,"_",$E125),Database!$F$2:$G$65536,2,))</f>
        <v>#REF!</v>
      </c>
      <c r="H125" s="155" t="e">
        <f>IF(ISNUMBER(W125),W125,VLOOKUP(CONCATENATE($B125,"_",$C125,"_",H$2,"_","1000 NAC","_",$E125),Database!$F$2:$G$65536,2,)/VLOOKUP(CONCATENATE($B125,"_",$C125,"_",H$2,"_",$D125,"_",$E125),Database!$F$2:$G$65536,2,))</f>
        <v>#REF!</v>
      </c>
      <c r="I125" s="155" t="e">
        <f>IF(ISNUMBER(X125),X125,VLOOKUP(CONCATENATE($B125,"_",$C125,"_",I$2,"_","1000 NAC","_",$E125),Database!$F$2:$G$65536,2,)/VLOOKUP(CONCATENATE($B125,"_",$C125,"_",I$2,"_",$D125,"_",$E125),Database!$F$2:$G$65536,2,))</f>
        <v>#REF!</v>
      </c>
      <c r="J125" s="155" t="e">
        <f>IF(ISNUMBER(Y125),Y125,VLOOKUP(CONCATENATE($B125,"_",$C125,"_",J$2,"_","1000 NAC","_",$E125),Database!$F$2:$G$65536,2,)/VLOOKUP(CONCATENATE($B125,"_",$C125,"_",J$2,"_",$D125,"_",$E125),Database!$F$2:$G$65536,2,))</f>
        <v>#REF!</v>
      </c>
      <c r="K125" s="156" t="e">
        <f>VLOOKUP(CONCATENATE($B125,"_",$C125,"_",K$2,"_","1000 NAC","_",$E125),SentData!$F$2:$G$65536,2,)/VLOOKUP(CONCATENATE($B125,"_",$C125,"_",K$2,"_",$D125,"_",$E125),SentData!$F$2:$G$65536,2,)</f>
        <v>#REF!</v>
      </c>
      <c r="L125" s="156" t="e">
        <f>VLOOKUP(CONCATENATE($B125,"_",$C125,"_",L$2,"_","1000 NAC","_",$E125),SentData!$F$2:$G$65536,2,)/VLOOKUP(CONCATENATE($B125,"_",$C125,"_",L$2,"_",$D125,"_",$E125),SentData!$F$2:$G$65536,2,)</f>
        <v>#REF!</v>
      </c>
      <c r="M125" s="157"/>
      <c r="N125" s="158" t="str">
        <f t="shared" si="19"/>
        <v>!!</v>
      </c>
      <c r="O125" s="158" t="str">
        <f t="shared" si="20"/>
        <v>!!</v>
      </c>
      <c r="P125" s="158" t="str">
        <f t="shared" si="21"/>
        <v>!!</v>
      </c>
      <c r="Q125" s="158" t="str">
        <f t="shared" si="22"/>
        <v>!!</v>
      </c>
      <c r="R125" s="158" t="str">
        <f t="shared" si="23"/>
        <v>!!</v>
      </c>
      <c r="S125" s="158" t="str">
        <f t="shared" si="24"/>
        <v>!!</v>
      </c>
      <c r="T125" s="157"/>
      <c r="U125" s="161" t="str">
        <f>IF(ISNUMBER(U123),IF(ISNUMBER(U124),U124/U123,F124/U123),IF(ISNUMBER(U124),U124/F123,""))</f>
        <v/>
      </c>
      <c r="V125" s="161" t="str">
        <f>IF(ISNUMBER(V123),IF(ISNUMBER(V124),V124/V123,G124/V123),IF(ISNUMBER(V124),V124/G123,""))</f>
        <v/>
      </c>
      <c r="W125" s="161" t="str">
        <f>IF(ISNUMBER(W123),IF(ISNUMBER(W124),W124/W123,H124/W123),IF(ISNUMBER(W124),W124/H123,""))</f>
        <v/>
      </c>
      <c r="X125" s="161" t="str">
        <f>IF(ISNUMBER(X123),IF(ISNUMBER(X124),X124/X123,I124/X123),IF(ISNUMBER(X124),X124/I123,""))</f>
        <v/>
      </c>
    </row>
    <row r="126" spans="1:24" x14ac:dyDescent="0.2">
      <c r="A126" s="112" t="s">
        <v>703</v>
      </c>
      <c r="B126" s="112" t="e">
        <f>#REF!</f>
        <v>#REF!</v>
      </c>
      <c r="C126" s="112" t="s">
        <v>708</v>
      </c>
      <c r="D126" s="112" t="s">
        <v>639</v>
      </c>
      <c r="E126" s="113" t="s">
        <v>756</v>
      </c>
      <c r="F126" s="120" t="e">
        <f>IF(ISNUMBER(U126),U126,VLOOKUP(CONCATENATE($B126,"_",$C126,"_",F$2,"_",$D126,"_",$E126),Database!$F$2:$G$65536,2,))</f>
        <v>#REF!</v>
      </c>
      <c r="G126" s="120" t="e">
        <f>IF(ISNUMBER(V126),V126,VLOOKUP(CONCATENATE($B126,"_",$C126,"_",G$2,"_",$D126,"_",$E126),Database!$F$2:$G$65536,2,))</f>
        <v>#REF!</v>
      </c>
      <c r="H126" s="120" t="e">
        <f>IF(ISNUMBER(W126),W126,VLOOKUP(CONCATENATE($B126,"_",$C126,"_",H$2,"_",$D126,"_",$E126),Database!$F$2:$G$65536,2,))</f>
        <v>#REF!</v>
      </c>
      <c r="I126" s="120" t="e">
        <f>IF(ISNUMBER(X126),X126,VLOOKUP(CONCATENATE($B126,"_",$C126,"_",I$2,"_",$D126,"_",$E126),Database!$F$2:$G$65536,2,))</f>
        <v>#REF!</v>
      </c>
      <c r="J126" s="120" t="e">
        <f>VLOOKUP(CONCATENATE($B126,"_",$C126,"_",J$2,"_",$D126,"_",$E126),Database!$F$2:$G$65536,2,)</f>
        <v>#REF!</v>
      </c>
      <c r="K126" s="118" t="e">
        <f>VLOOKUP(CONCATENATE($B126,"_",$C126,"_",K$2,"_",$D126,"_",$E126),SentData!$F$2:$G$65536,2,)</f>
        <v>#REF!</v>
      </c>
      <c r="L126" s="118" t="e">
        <f>VLOOKUP(CONCATENATE($B126,"_",$C126,"_",L$2,"_",$D126,"_",$E126),SentData!$F$2:$G$65536,2,)</f>
        <v>#REF!</v>
      </c>
      <c r="M126" s="114"/>
      <c r="N126" s="115" t="str">
        <f t="shared" si="19"/>
        <v>!!</v>
      </c>
      <c r="O126" s="115" t="str">
        <f t="shared" si="20"/>
        <v>!!</v>
      </c>
      <c r="P126" s="115" t="str">
        <f t="shared" si="21"/>
        <v>!!</v>
      </c>
      <c r="Q126" s="115" t="str">
        <f t="shared" si="22"/>
        <v>!!</v>
      </c>
      <c r="R126" s="115" t="str">
        <f t="shared" si="23"/>
        <v>!!</v>
      </c>
      <c r="S126" s="115" t="str">
        <f t="shared" si="24"/>
        <v>!!</v>
      </c>
      <c r="T126" s="114"/>
    </row>
    <row r="127" spans="1:24" x14ac:dyDescent="0.2">
      <c r="A127" s="112" t="s">
        <v>705</v>
      </c>
      <c r="B127" s="112" t="e">
        <f>#REF!</f>
        <v>#REF!</v>
      </c>
      <c r="C127" s="112" t="s">
        <v>708</v>
      </c>
      <c r="D127" s="112" t="s">
        <v>706</v>
      </c>
      <c r="E127" s="113" t="s">
        <v>756</v>
      </c>
      <c r="F127" s="120" t="e">
        <f>IF(ISNUMBER(U127),U127,VLOOKUP(CONCATENATE($B127,"_",$C127,"_",F$2,"_",$D127,"_",$E127),Database!$F$2:$G$65536,2,))</f>
        <v>#REF!</v>
      </c>
      <c r="G127" s="120" t="e">
        <f>IF(ISNUMBER(V127),V127,VLOOKUP(CONCATENATE($B127,"_",$C127,"_",G$2,"_",$D127,"_",$E127),Database!$F$2:$G$65536,2,))</f>
        <v>#REF!</v>
      </c>
      <c r="H127" s="120" t="e">
        <f>IF(ISNUMBER(W127),W127,VLOOKUP(CONCATENATE($B127,"_",$C127,"_",H$2,"_",$D127,"_",$E127),Database!$F$2:$G$65536,2,))</f>
        <v>#REF!</v>
      </c>
      <c r="I127" s="120" t="e">
        <f>IF(ISNUMBER(X127),X127,VLOOKUP(CONCATENATE($B127,"_",$C127,"_",I$2,"_",$D127,"_",$E127),Database!$F$2:$G$65536,2,))</f>
        <v>#REF!</v>
      </c>
      <c r="J127" s="120" t="e">
        <f>IF(ISNUMBER(Y127),Y127,VLOOKUP(CONCATENATE($B127,"_",$C127,"_",J$2,"_",$D127,"_",$E127),Database!$F$2:$G$65536,2,))</f>
        <v>#REF!</v>
      </c>
      <c r="K127" s="118" t="e">
        <f>VLOOKUP(CONCATENATE($B127,"_",$C127,"_",K$2,"_",$D127,"_",$E127),SentData!$F$2:$G$65536,2,)</f>
        <v>#REF!</v>
      </c>
      <c r="L127" s="118" t="e">
        <f>VLOOKUP(CONCATENATE($B127,"_",$C127,"_",L$2,"_",$D127,"_",$E127),SentData!$F$2:$G$65536,2,)</f>
        <v>#REF!</v>
      </c>
      <c r="M127" s="114"/>
      <c r="N127" s="115" t="str">
        <f t="shared" si="19"/>
        <v>!!</v>
      </c>
      <c r="O127" s="115" t="str">
        <f t="shared" si="20"/>
        <v>!!</v>
      </c>
      <c r="P127" s="115" t="str">
        <f t="shared" si="21"/>
        <v>!!</v>
      </c>
      <c r="Q127" s="115" t="str">
        <f t="shared" si="22"/>
        <v>!!</v>
      </c>
      <c r="R127" s="115" t="str">
        <f t="shared" si="23"/>
        <v>!!</v>
      </c>
      <c r="S127" s="115" t="str">
        <f t="shared" si="24"/>
        <v>!!</v>
      </c>
      <c r="T127" s="114"/>
    </row>
    <row r="128" spans="1:24" ht="12.5" x14ac:dyDescent="0.25">
      <c r="A128" s="153" t="s">
        <v>707</v>
      </c>
      <c r="B128" s="153" t="e">
        <f>#REF!</f>
        <v>#REF!</v>
      </c>
      <c r="C128" s="153" t="s">
        <v>708</v>
      </c>
      <c r="D128" s="153" t="s">
        <v>639</v>
      </c>
      <c r="E128" s="154" t="s">
        <v>756</v>
      </c>
      <c r="F128" s="155" t="e">
        <f>IF(ISNUMBER(U128),U128,VLOOKUP(CONCATENATE($B128,"_",$C128,"_",F$2,"_","1000 NAC","_",$E128),Database!$F$2:$G$65536,2,)/VLOOKUP(CONCATENATE($B128,"_",$C128,"_",F$2,"_",$D128,"_",$E128),Database!$F$2:$G$65536,2,))</f>
        <v>#REF!</v>
      </c>
      <c r="G128" s="155" t="e">
        <f>IF(ISNUMBER(V128),V128,VLOOKUP(CONCATENATE($B128,"_",$C128,"_",G$2,"_","1000 NAC","_",$E128),Database!$F$2:$G$65536,2,)/VLOOKUP(CONCATENATE($B128,"_",$C128,"_",G$2,"_",$D128,"_",$E128),Database!$F$2:$G$65536,2,))</f>
        <v>#REF!</v>
      </c>
      <c r="H128" s="155" t="e">
        <f>IF(ISNUMBER(W128),W128,VLOOKUP(CONCATENATE($B128,"_",$C128,"_",H$2,"_","1000 NAC","_",$E128),Database!$F$2:$G$65536,2,)/VLOOKUP(CONCATENATE($B128,"_",$C128,"_",H$2,"_",$D128,"_",$E128),Database!$F$2:$G$65536,2,))</f>
        <v>#REF!</v>
      </c>
      <c r="I128" s="155" t="e">
        <f>IF(ISNUMBER(X128),X128,VLOOKUP(CONCATENATE($B128,"_",$C128,"_",I$2,"_","1000 NAC","_",$E128),Database!$F$2:$G$65536,2,)/VLOOKUP(CONCATENATE($B128,"_",$C128,"_",I$2,"_",$D128,"_",$E128),Database!$F$2:$G$65536,2,))</f>
        <v>#REF!</v>
      </c>
      <c r="J128" s="155" t="e">
        <f>IF(ISNUMBER(Y128),Y128,VLOOKUP(CONCATENATE($B128,"_",$C128,"_",J$2,"_","1000 NAC","_",$E128),Database!$F$2:$G$65536,2,)/VLOOKUP(CONCATENATE($B128,"_",$C128,"_",J$2,"_",$D128,"_",$E128),Database!$F$2:$G$65536,2,))</f>
        <v>#REF!</v>
      </c>
      <c r="K128" s="156" t="e">
        <f>VLOOKUP(CONCATENATE($B128,"_",$C128,"_",K$2,"_","1000 NAC","_",$E128),SentData!$F$2:$G$65536,2,)/VLOOKUP(CONCATENATE($B128,"_",$C128,"_",K$2,"_",$D128,"_",$E128),SentData!$F$2:$G$65536,2,)</f>
        <v>#REF!</v>
      </c>
      <c r="L128" s="156" t="e">
        <f>VLOOKUP(CONCATENATE($B128,"_",$C128,"_",L$2,"_","1000 NAC","_",$E128),SentData!$F$2:$G$65536,2,)/VLOOKUP(CONCATENATE($B128,"_",$C128,"_",L$2,"_",$D128,"_",$E128),SentData!$F$2:$G$65536,2,)</f>
        <v>#REF!</v>
      </c>
      <c r="M128" s="157"/>
      <c r="N128" s="158" t="str">
        <f t="shared" si="19"/>
        <v>!!</v>
      </c>
      <c r="O128" s="158" t="str">
        <f t="shared" si="20"/>
        <v>!!</v>
      </c>
      <c r="P128" s="158" t="str">
        <f t="shared" si="21"/>
        <v>!!</v>
      </c>
      <c r="Q128" s="158" t="str">
        <f t="shared" si="22"/>
        <v>!!</v>
      </c>
      <c r="R128" s="158" t="str">
        <f t="shared" si="23"/>
        <v>!!</v>
      </c>
      <c r="S128" s="158" t="str">
        <f t="shared" si="24"/>
        <v>!!</v>
      </c>
      <c r="T128" s="157"/>
      <c r="U128" s="161" t="str">
        <f>IF(ISNUMBER(U126),IF(ISNUMBER(U127),U127/U126,F127/U126),IF(ISNUMBER(U127),U127/F126,""))</f>
        <v/>
      </c>
      <c r="V128" s="161" t="str">
        <f>IF(ISNUMBER(V126),IF(ISNUMBER(V127),V127/V126,G127/V126),IF(ISNUMBER(V127),V127/G126,""))</f>
        <v/>
      </c>
      <c r="W128" s="161" t="str">
        <f>IF(ISNUMBER(W126),IF(ISNUMBER(W127),W127/W126,H127/W126),IF(ISNUMBER(W127),W127/H126,""))</f>
        <v/>
      </c>
      <c r="X128" s="161" t="str">
        <f>IF(ISNUMBER(X126),IF(ISNUMBER(X127),X127/X126,I127/X126),IF(ISNUMBER(X127),X127/I126,""))</f>
        <v/>
      </c>
    </row>
    <row r="129" spans="1:24" x14ac:dyDescent="0.2">
      <c r="A129" s="112" t="s">
        <v>703</v>
      </c>
      <c r="B129" s="112" t="e">
        <f>#REF!</f>
        <v>#REF!</v>
      </c>
      <c r="C129" s="112" t="s">
        <v>704</v>
      </c>
      <c r="D129" s="112" t="s">
        <v>639</v>
      </c>
      <c r="E129" s="113" t="s">
        <v>757</v>
      </c>
      <c r="F129" s="120" t="e">
        <f>IF(ISNUMBER(U129),U129,VLOOKUP(CONCATENATE($B129,"_",$C129,"_",F$2,"_",$D129,"_",$E129),Database!$F$2:$G$65536,2,))</f>
        <v>#REF!</v>
      </c>
      <c r="G129" s="120" t="e">
        <f>IF(ISNUMBER(V129),V129,VLOOKUP(CONCATENATE($B129,"_",$C129,"_",G$2,"_",$D129,"_",$E129),Database!$F$2:$G$65536,2,))</f>
        <v>#REF!</v>
      </c>
      <c r="H129" s="120" t="e">
        <f>IF(ISNUMBER(W129),W129,VLOOKUP(CONCATENATE($B129,"_",$C129,"_",H$2,"_",$D129,"_",$E129),Database!$F$2:$G$65536,2,))</f>
        <v>#REF!</v>
      </c>
      <c r="I129" s="120" t="e">
        <f>IF(ISNUMBER(X129),X129,VLOOKUP(CONCATENATE($B129,"_",$C129,"_",I$2,"_",$D129,"_",$E129),Database!$F$2:$G$65536,2,))</f>
        <v>#REF!</v>
      </c>
      <c r="J129" s="120" t="e">
        <f>VLOOKUP(CONCATENATE($B129,"_",$C129,"_",J$2,"_",$D129,"_",$E129),Database!$F$2:$G$65536,2,)</f>
        <v>#REF!</v>
      </c>
      <c r="K129" s="118" t="e">
        <f>VLOOKUP(CONCATENATE($B129,"_",$C129,"_",K$2,"_",$D129,"_",$E129),SentData!$F$2:$G$65536,2,)</f>
        <v>#REF!</v>
      </c>
      <c r="L129" s="118" t="e">
        <f>VLOOKUP(CONCATENATE($B129,"_",$C129,"_",L$2,"_",$D129,"_",$E129),SentData!$F$2:$G$65536,2,)</f>
        <v>#REF!</v>
      </c>
      <c r="M129" s="114"/>
      <c r="N129" s="115" t="str">
        <f t="shared" si="19"/>
        <v>!!</v>
      </c>
      <c r="O129" s="115" t="str">
        <f t="shared" si="20"/>
        <v>!!</v>
      </c>
      <c r="P129" s="115" t="str">
        <f t="shared" si="21"/>
        <v>!!</v>
      </c>
      <c r="Q129" s="115" t="str">
        <f t="shared" si="22"/>
        <v>!!</v>
      </c>
      <c r="R129" s="115" t="str">
        <f t="shared" si="23"/>
        <v>!!</v>
      </c>
      <c r="S129" s="115" t="str">
        <f t="shared" si="24"/>
        <v>!!</v>
      </c>
      <c r="T129" s="114"/>
    </row>
    <row r="130" spans="1:24" x14ac:dyDescent="0.2">
      <c r="A130" s="112" t="s">
        <v>705</v>
      </c>
      <c r="B130" s="112" t="e">
        <f>#REF!</f>
        <v>#REF!</v>
      </c>
      <c r="C130" s="112" t="s">
        <v>704</v>
      </c>
      <c r="D130" s="112" t="s">
        <v>706</v>
      </c>
      <c r="E130" s="113" t="s">
        <v>757</v>
      </c>
      <c r="F130" s="120" t="e">
        <f>IF(ISNUMBER(U130),U130,VLOOKUP(CONCATENATE($B130,"_",$C130,"_",F$2,"_",$D130,"_",$E130),Database!$F$2:$G$65536,2,))</f>
        <v>#REF!</v>
      </c>
      <c r="G130" s="120" t="e">
        <f>IF(ISNUMBER(V130),V130,VLOOKUP(CONCATENATE($B130,"_",$C130,"_",G$2,"_",$D130,"_",$E130),Database!$F$2:$G$65536,2,))</f>
        <v>#REF!</v>
      </c>
      <c r="H130" s="120" t="e">
        <f>IF(ISNUMBER(W130),W130,VLOOKUP(CONCATENATE($B130,"_",$C130,"_",H$2,"_",$D130,"_",$E130),Database!$F$2:$G$65536,2,))</f>
        <v>#REF!</v>
      </c>
      <c r="I130" s="120" t="e">
        <f>IF(ISNUMBER(X130),X130,VLOOKUP(CONCATENATE($B130,"_",$C130,"_",I$2,"_",$D130,"_",$E130),Database!$F$2:$G$65536,2,))</f>
        <v>#REF!</v>
      </c>
      <c r="J130" s="120" t="e">
        <f>IF(ISNUMBER(Y130),Y130,VLOOKUP(CONCATENATE($B130,"_",$C130,"_",J$2,"_",$D130,"_",$E130),Database!$F$2:$G$65536,2,))</f>
        <v>#REF!</v>
      </c>
      <c r="K130" s="118" t="e">
        <f>VLOOKUP(CONCATENATE($B130,"_",$C130,"_",K$2,"_",$D130,"_",$E130),SentData!$F$2:$G$65536,2,)</f>
        <v>#REF!</v>
      </c>
      <c r="L130" s="118" t="e">
        <f>VLOOKUP(CONCATENATE($B130,"_",$C130,"_",L$2,"_",$D130,"_",$E130),SentData!$F$2:$G$65536,2,)</f>
        <v>#REF!</v>
      </c>
      <c r="M130" s="114"/>
      <c r="N130" s="115" t="str">
        <f t="shared" si="19"/>
        <v>!!</v>
      </c>
      <c r="O130" s="115" t="str">
        <f t="shared" si="20"/>
        <v>!!</v>
      </c>
      <c r="P130" s="115" t="str">
        <f t="shared" si="21"/>
        <v>!!</v>
      </c>
      <c r="Q130" s="115" t="str">
        <f t="shared" si="22"/>
        <v>!!</v>
      </c>
      <c r="R130" s="115" t="str">
        <f t="shared" si="23"/>
        <v>!!</v>
      </c>
      <c r="S130" s="115" t="str">
        <f t="shared" si="24"/>
        <v>!!</v>
      </c>
      <c r="T130" s="114"/>
    </row>
    <row r="131" spans="1:24" ht="12.5" x14ac:dyDescent="0.25">
      <c r="A131" s="153" t="s">
        <v>707</v>
      </c>
      <c r="B131" s="153" t="e">
        <f>#REF!</f>
        <v>#REF!</v>
      </c>
      <c r="C131" s="153" t="s">
        <v>704</v>
      </c>
      <c r="D131" s="153" t="s">
        <v>639</v>
      </c>
      <c r="E131" s="154" t="s">
        <v>757</v>
      </c>
      <c r="F131" s="155" t="e">
        <f>IF(ISNUMBER(U131),U131,VLOOKUP(CONCATENATE($B131,"_",$C131,"_",F$2,"_","1000 NAC","_",$E131),Database!$F$2:$G$65536,2,)/VLOOKUP(CONCATENATE($B131,"_",$C131,"_",F$2,"_",$D131,"_",$E131),Database!$F$2:$G$65536,2,))</f>
        <v>#REF!</v>
      </c>
      <c r="G131" s="155" t="e">
        <f>IF(ISNUMBER(V131),V131,VLOOKUP(CONCATENATE($B131,"_",$C131,"_",G$2,"_","1000 NAC","_",$E131),Database!$F$2:$G$65536,2,)/VLOOKUP(CONCATENATE($B131,"_",$C131,"_",G$2,"_",$D131,"_",$E131),Database!$F$2:$G$65536,2,))</f>
        <v>#REF!</v>
      </c>
      <c r="H131" s="155" t="e">
        <f>IF(ISNUMBER(W131),W131,VLOOKUP(CONCATENATE($B131,"_",$C131,"_",H$2,"_","1000 NAC","_",$E131),Database!$F$2:$G$65536,2,)/VLOOKUP(CONCATENATE($B131,"_",$C131,"_",H$2,"_",$D131,"_",$E131),Database!$F$2:$G$65536,2,))</f>
        <v>#REF!</v>
      </c>
      <c r="I131" s="155" t="e">
        <f>IF(ISNUMBER(X131),X131,VLOOKUP(CONCATENATE($B131,"_",$C131,"_",I$2,"_","1000 NAC","_",$E131),Database!$F$2:$G$65536,2,)/VLOOKUP(CONCATENATE($B131,"_",$C131,"_",I$2,"_",$D131,"_",$E131),Database!$F$2:$G$65536,2,))</f>
        <v>#REF!</v>
      </c>
      <c r="J131" s="155" t="e">
        <f>IF(ISNUMBER(Y131),Y131,VLOOKUP(CONCATENATE($B131,"_",$C131,"_",J$2,"_","1000 NAC","_",$E131),Database!$F$2:$G$65536,2,)/VLOOKUP(CONCATENATE($B131,"_",$C131,"_",J$2,"_",$D131,"_",$E131),Database!$F$2:$G$65536,2,))</f>
        <v>#REF!</v>
      </c>
      <c r="K131" s="156" t="e">
        <f>VLOOKUP(CONCATENATE($B131,"_",$C131,"_",K$2,"_","1000 NAC","_",$E131),SentData!$F$2:$G$65536,2,)/VLOOKUP(CONCATENATE($B131,"_",$C131,"_",K$2,"_",$D131,"_",$E131),SentData!$F$2:$G$65536,2,)</f>
        <v>#REF!</v>
      </c>
      <c r="L131" s="156" t="e">
        <f>VLOOKUP(CONCATENATE($B131,"_",$C131,"_",L$2,"_","1000 NAC","_",$E131),SentData!$F$2:$G$65536,2,)/VLOOKUP(CONCATENATE($B131,"_",$C131,"_",L$2,"_",$D131,"_",$E131),SentData!$F$2:$G$65536,2,)</f>
        <v>#REF!</v>
      </c>
      <c r="M131" s="157"/>
      <c r="N131" s="158" t="str">
        <f t="shared" ref="N131:N162" si="25">IF(OR(ISERROR(F131),ISERROR(G131)),"!!",IF(F131=0,"!!",G131/F131))</f>
        <v>!!</v>
      </c>
      <c r="O131" s="158" t="str">
        <f t="shared" ref="O131:O162" si="26">IF(OR(ISERROR(G131),ISERROR(H131)),"!!",IF(G131=0,"!!",H131/G131))</f>
        <v>!!</v>
      </c>
      <c r="P131" s="158" t="str">
        <f t="shared" ref="P131:P162" si="27">IF(OR(ISERROR(H131),ISERROR(I131)),"!!",IF(H131=0,"!!",I131/H131))</f>
        <v>!!</v>
      </c>
      <c r="Q131" s="158" t="str">
        <f t="shared" ref="Q131:Q162" si="28">IF(OR(ISERROR(I131),ISERROR(J131)),"!!",IF(I131=0,"!!",J131/I131))</f>
        <v>!!</v>
      </c>
      <c r="R131" s="158" t="str">
        <f t="shared" ref="R131:R162" si="29">IF(OR(ISERROR(J131),ISERROR(K131)),"!!",IF(J131=0,"!!",K131/J131))</f>
        <v>!!</v>
      </c>
      <c r="S131" s="158" t="str">
        <f t="shared" ref="S131:S162" si="30">IF(OR(ISERROR(K131),ISERROR(L131)),"!!",IF(K131=0,"!!",L131/K131))</f>
        <v>!!</v>
      </c>
      <c r="T131" s="157"/>
      <c r="U131" s="161" t="str">
        <f>IF(ISNUMBER(U129),IF(ISNUMBER(U130),U130/U129,F130/U129),IF(ISNUMBER(U130),U130/F129,""))</f>
        <v/>
      </c>
      <c r="V131" s="161" t="str">
        <f>IF(ISNUMBER(V129),IF(ISNUMBER(V130),V130/V129,G130/V129),IF(ISNUMBER(V130),V130/G129,""))</f>
        <v/>
      </c>
      <c r="W131" s="161" t="str">
        <f>IF(ISNUMBER(W129),IF(ISNUMBER(W130),W130/W129,H130/W129),IF(ISNUMBER(W130),W130/H129,""))</f>
        <v/>
      </c>
      <c r="X131" s="161" t="str">
        <f>IF(ISNUMBER(X129),IF(ISNUMBER(X130),X130/X129,I130/X129),IF(ISNUMBER(X130),X130/I129,""))</f>
        <v/>
      </c>
    </row>
    <row r="132" spans="1:24" x14ac:dyDescent="0.2">
      <c r="A132" s="112" t="s">
        <v>703</v>
      </c>
      <c r="B132" s="112" t="e">
        <f>#REF!</f>
        <v>#REF!</v>
      </c>
      <c r="C132" s="112" t="s">
        <v>708</v>
      </c>
      <c r="D132" s="112" t="s">
        <v>639</v>
      </c>
      <c r="E132" s="113" t="s">
        <v>757</v>
      </c>
      <c r="F132" s="120" t="e">
        <f>IF(ISNUMBER(U132),U132,VLOOKUP(CONCATENATE($B132,"_",$C132,"_",F$2,"_",$D132,"_",$E132),Database!$F$2:$G$65536,2,))</f>
        <v>#REF!</v>
      </c>
      <c r="G132" s="120" t="e">
        <f>IF(ISNUMBER(V132),V132,VLOOKUP(CONCATENATE($B132,"_",$C132,"_",G$2,"_",$D132,"_",$E132),Database!$F$2:$G$65536,2,))</f>
        <v>#REF!</v>
      </c>
      <c r="H132" s="120" t="e">
        <f>IF(ISNUMBER(W132),W132,VLOOKUP(CONCATENATE($B132,"_",$C132,"_",H$2,"_",$D132,"_",$E132),Database!$F$2:$G$65536,2,))</f>
        <v>#REF!</v>
      </c>
      <c r="I132" s="120" t="e">
        <f>IF(ISNUMBER(X132),X132,VLOOKUP(CONCATENATE($B132,"_",$C132,"_",I$2,"_",$D132,"_",$E132),Database!$F$2:$G$65536,2,))</f>
        <v>#REF!</v>
      </c>
      <c r="J132" s="120" t="e">
        <f>VLOOKUP(CONCATENATE($B132,"_",$C132,"_",J$2,"_",$D132,"_",$E132),Database!$F$2:$G$65536,2,)</f>
        <v>#REF!</v>
      </c>
      <c r="K132" s="118" t="e">
        <f>VLOOKUP(CONCATENATE($B132,"_",$C132,"_",K$2,"_",$D132,"_",$E132),SentData!$F$2:$G$65536,2,)</f>
        <v>#REF!</v>
      </c>
      <c r="L132" s="118" t="e">
        <f>VLOOKUP(CONCATENATE($B132,"_",$C132,"_",L$2,"_",$D132,"_",$E132),SentData!$F$2:$G$65536,2,)</f>
        <v>#REF!</v>
      </c>
      <c r="M132" s="114"/>
      <c r="N132" s="115" t="str">
        <f t="shared" si="25"/>
        <v>!!</v>
      </c>
      <c r="O132" s="115" t="str">
        <f t="shared" si="26"/>
        <v>!!</v>
      </c>
      <c r="P132" s="115" t="str">
        <f t="shared" si="27"/>
        <v>!!</v>
      </c>
      <c r="Q132" s="115" t="str">
        <f t="shared" si="28"/>
        <v>!!</v>
      </c>
      <c r="R132" s="115" t="str">
        <f t="shared" si="29"/>
        <v>!!</v>
      </c>
      <c r="S132" s="115" t="str">
        <f t="shared" si="30"/>
        <v>!!</v>
      </c>
      <c r="T132" s="114"/>
    </row>
    <row r="133" spans="1:24" x14ac:dyDescent="0.2">
      <c r="A133" s="112" t="s">
        <v>705</v>
      </c>
      <c r="B133" s="112" t="e">
        <f>#REF!</f>
        <v>#REF!</v>
      </c>
      <c r="C133" s="112" t="s">
        <v>708</v>
      </c>
      <c r="D133" s="112" t="s">
        <v>706</v>
      </c>
      <c r="E133" s="113" t="s">
        <v>757</v>
      </c>
      <c r="F133" s="120" t="e">
        <f>IF(ISNUMBER(U133),U133,VLOOKUP(CONCATENATE($B133,"_",$C133,"_",F$2,"_",$D133,"_",$E133),Database!$F$2:$G$65536,2,))</f>
        <v>#REF!</v>
      </c>
      <c r="G133" s="120" t="e">
        <f>IF(ISNUMBER(V133),V133,VLOOKUP(CONCATENATE($B133,"_",$C133,"_",G$2,"_",$D133,"_",$E133),Database!$F$2:$G$65536,2,))</f>
        <v>#REF!</v>
      </c>
      <c r="H133" s="120" t="e">
        <f>IF(ISNUMBER(W133),W133,VLOOKUP(CONCATENATE($B133,"_",$C133,"_",H$2,"_",$D133,"_",$E133),Database!$F$2:$G$65536,2,))</f>
        <v>#REF!</v>
      </c>
      <c r="I133" s="120" t="e">
        <f>IF(ISNUMBER(X133),X133,VLOOKUP(CONCATENATE($B133,"_",$C133,"_",I$2,"_",$D133,"_",$E133),Database!$F$2:$G$65536,2,))</f>
        <v>#REF!</v>
      </c>
      <c r="J133" s="120" t="e">
        <f>IF(ISNUMBER(Y133),Y133,VLOOKUP(CONCATENATE($B133,"_",$C133,"_",J$2,"_",$D133,"_",$E133),Database!$F$2:$G$65536,2,))</f>
        <v>#REF!</v>
      </c>
      <c r="K133" s="118" t="e">
        <f>VLOOKUP(CONCATENATE($B133,"_",$C133,"_",K$2,"_",$D133,"_",$E133),SentData!$F$2:$G$65536,2,)</f>
        <v>#REF!</v>
      </c>
      <c r="L133" s="118" t="e">
        <f>VLOOKUP(CONCATENATE($B133,"_",$C133,"_",L$2,"_",$D133,"_",$E133),SentData!$F$2:$G$65536,2,)</f>
        <v>#REF!</v>
      </c>
      <c r="M133" s="114"/>
      <c r="N133" s="115" t="str">
        <f t="shared" si="25"/>
        <v>!!</v>
      </c>
      <c r="O133" s="115" t="str">
        <f t="shared" si="26"/>
        <v>!!</v>
      </c>
      <c r="P133" s="115" t="str">
        <f t="shared" si="27"/>
        <v>!!</v>
      </c>
      <c r="Q133" s="115" t="str">
        <f t="shared" si="28"/>
        <v>!!</v>
      </c>
      <c r="R133" s="115" t="str">
        <f t="shared" si="29"/>
        <v>!!</v>
      </c>
      <c r="S133" s="115" t="str">
        <f t="shared" si="30"/>
        <v>!!</v>
      </c>
      <c r="T133" s="114"/>
    </row>
    <row r="134" spans="1:24" ht="12.5" x14ac:dyDescent="0.25">
      <c r="A134" s="153" t="s">
        <v>707</v>
      </c>
      <c r="B134" s="153" t="e">
        <f>#REF!</f>
        <v>#REF!</v>
      </c>
      <c r="C134" s="153" t="s">
        <v>708</v>
      </c>
      <c r="D134" s="153" t="s">
        <v>639</v>
      </c>
      <c r="E134" s="154" t="s">
        <v>757</v>
      </c>
      <c r="F134" s="155" t="e">
        <f>IF(ISNUMBER(U134),U134,VLOOKUP(CONCATENATE($B134,"_",$C134,"_",F$2,"_","1000 NAC","_",$E134),Database!$F$2:$G$65536,2,)/VLOOKUP(CONCATENATE($B134,"_",$C134,"_",F$2,"_",$D134,"_",$E134),Database!$F$2:$G$65536,2,))</f>
        <v>#REF!</v>
      </c>
      <c r="G134" s="155" t="e">
        <f>IF(ISNUMBER(V134),V134,VLOOKUP(CONCATENATE($B134,"_",$C134,"_",G$2,"_","1000 NAC","_",$E134),Database!$F$2:$G$65536,2,)/VLOOKUP(CONCATENATE($B134,"_",$C134,"_",G$2,"_",$D134,"_",$E134),Database!$F$2:$G$65536,2,))</f>
        <v>#REF!</v>
      </c>
      <c r="H134" s="155" t="e">
        <f>IF(ISNUMBER(W134),W134,VLOOKUP(CONCATENATE($B134,"_",$C134,"_",H$2,"_","1000 NAC","_",$E134),Database!$F$2:$G$65536,2,)/VLOOKUP(CONCATENATE($B134,"_",$C134,"_",H$2,"_",$D134,"_",$E134),Database!$F$2:$G$65536,2,))</f>
        <v>#REF!</v>
      </c>
      <c r="I134" s="155" t="e">
        <f>IF(ISNUMBER(X134),X134,VLOOKUP(CONCATENATE($B134,"_",$C134,"_",I$2,"_","1000 NAC","_",$E134),Database!$F$2:$G$65536,2,)/VLOOKUP(CONCATENATE($B134,"_",$C134,"_",I$2,"_",$D134,"_",$E134),Database!$F$2:$G$65536,2,))</f>
        <v>#REF!</v>
      </c>
      <c r="J134" s="155" t="e">
        <f>IF(ISNUMBER(Y134),Y134,VLOOKUP(CONCATENATE($B134,"_",$C134,"_",J$2,"_","1000 NAC","_",$E134),Database!$F$2:$G$65536,2,)/VLOOKUP(CONCATENATE($B134,"_",$C134,"_",J$2,"_",$D134,"_",$E134),Database!$F$2:$G$65536,2,))</f>
        <v>#REF!</v>
      </c>
      <c r="K134" s="156" t="e">
        <f>VLOOKUP(CONCATENATE($B134,"_",$C134,"_",K$2,"_","1000 NAC","_",$E134),SentData!$F$2:$G$65536,2,)/VLOOKUP(CONCATENATE($B134,"_",$C134,"_",K$2,"_",$D134,"_",$E134),SentData!$F$2:$G$65536,2,)</f>
        <v>#REF!</v>
      </c>
      <c r="L134" s="156" t="e">
        <f>VLOOKUP(CONCATENATE($B134,"_",$C134,"_",L$2,"_","1000 NAC","_",$E134),SentData!$F$2:$G$65536,2,)/VLOOKUP(CONCATENATE($B134,"_",$C134,"_",L$2,"_",$D134,"_",$E134),SentData!$F$2:$G$65536,2,)</f>
        <v>#REF!</v>
      </c>
      <c r="M134" s="157"/>
      <c r="N134" s="158" t="str">
        <f t="shared" si="25"/>
        <v>!!</v>
      </c>
      <c r="O134" s="158" t="str">
        <f t="shared" si="26"/>
        <v>!!</v>
      </c>
      <c r="P134" s="158" t="str">
        <f t="shared" si="27"/>
        <v>!!</v>
      </c>
      <c r="Q134" s="158" t="str">
        <f t="shared" si="28"/>
        <v>!!</v>
      </c>
      <c r="R134" s="158" t="str">
        <f t="shared" si="29"/>
        <v>!!</v>
      </c>
      <c r="S134" s="158" t="str">
        <f t="shared" si="30"/>
        <v>!!</v>
      </c>
      <c r="T134" s="157"/>
      <c r="U134" s="161" t="str">
        <f>IF(ISNUMBER(U132),IF(ISNUMBER(U133),U133/U132,F133/U132),IF(ISNUMBER(U133),U133/F132,""))</f>
        <v/>
      </c>
      <c r="V134" s="161" t="str">
        <f>IF(ISNUMBER(V132),IF(ISNUMBER(V133),V133/V132,G133/V132),IF(ISNUMBER(V133),V133/G132,""))</f>
        <v/>
      </c>
      <c r="W134" s="161" t="str">
        <f>IF(ISNUMBER(W132),IF(ISNUMBER(W133),W133/W132,H133/W132),IF(ISNUMBER(W133),W133/H132,""))</f>
        <v/>
      </c>
      <c r="X134" s="161" t="str">
        <f>IF(ISNUMBER(X132),IF(ISNUMBER(X133),X133/X132,I133/X132),IF(ISNUMBER(X133),X133/I132,""))</f>
        <v/>
      </c>
    </row>
    <row r="135" spans="1:24" x14ac:dyDescent="0.2">
      <c r="A135" s="112" t="s">
        <v>703</v>
      </c>
      <c r="B135" s="112" t="e">
        <f>#REF!</f>
        <v>#REF!</v>
      </c>
      <c r="C135" s="112" t="s">
        <v>704</v>
      </c>
      <c r="D135" s="112" t="s">
        <v>639</v>
      </c>
      <c r="E135" s="113" t="s">
        <v>758</v>
      </c>
      <c r="F135" s="120" t="e">
        <f>IF(ISNUMBER(U135),U135,VLOOKUP(CONCATENATE($B135,"_",$C135,"_",F$2,"_",$D135,"_",$E135),Database!$F$2:$G$65536,2,))</f>
        <v>#REF!</v>
      </c>
      <c r="G135" s="120" t="e">
        <f>IF(ISNUMBER(V135),V135,VLOOKUP(CONCATENATE($B135,"_",$C135,"_",G$2,"_",$D135,"_",$E135),Database!$F$2:$G$65536,2,))</f>
        <v>#REF!</v>
      </c>
      <c r="H135" s="120" t="e">
        <f>IF(ISNUMBER(W135),W135,VLOOKUP(CONCATENATE($B135,"_",$C135,"_",H$2,"_",$D135,"_",$E135),Database!$F$2:$G$65536,2,))</f>
        <v>#REF!</v>
      </c>
      <c r="I135" s="120" t="e">
        <f>IF(ISNUMBER(X135),X135,VLOOKUP(CONCATENATE($B135,"_",$C135,"_",I$2,"_",$D135,"_",$E135),Database!$F$2:$G$65536,2,))</f>
        <v>#REF!</v>
      </c>
      <c r="J135" s="120" t="e">
        <f>VLOOKUP(CONCATENATE($B135,"_",$C135,"_",J$2,"_",$D135,"_",$E135),Database!$F$2:$G$65536,2,)</f>
        <v>#REF!</v>
      </c>
      <c r="K135" s="118" t="e">
        <f>VLOOKUP(CONCATENATE($B135,"_",$C135,"_",K$2,"_",$D135,"_",$E135),SentData!$F$2:$G$65536,2,)</f>
        <v>#REF!</v>
      </c>
      <c r="L135" s="118" t="e">
        <f>VLOOKUP(CONCATENATE($B135,"_",$C135,"_",L$2,"_",$D135,"_",$E135),SentData!$F$2:$G$65536,2,)</f>
        <v>#REF!</v>
      </c>
      <c r="M135" s="114"/>
      <c r="N135" s="115" t="str">
        <f t="shared" si="25"/>
        <v>!!</v>
      </c>
      <c r="O135" s="115" t="str">
        <f t="shared" si="26"/>
        <v>!!</v>
      </c>
      <c r="P135" s="115" t="str">
        <f t="shared" si="27"/>
        <v>!!</v>
      </c>
      <c r="Q135" s="115" t="str">
        <f t="shared" si="28"/>
        <v>!!</v>
      </c>
      <c r="R135" s="115" t="str">
        <f t="shared" si="29"/>
        <v>!!</v>
      </c>
      <c r="S135" s="115" t="str">
        <f t="shared" si="30"/>
        <v>!!</v>
      </c>
      <c r="T135" s="114"/>
    </row>
    <row r="136" spans="1:24" x14ac:dyDescent="0.2">
      <c r="A136" s="112" t="s">
        <v>705</v>
      </c>
      <c r="B136" s="112" t="e">
        <f>#REF!</f>
        <v>#REF!</v>
      </c>
      <c r="C136" s="112" t="s">
        <v>704</v>
      </c>
      <c r="D136" s="112" t="s">
        <v>706</v>
      </c>
      <c r="E136" s="113" t="s">
        <v>758</v>
      </c>
      <c r="F136" s="120" t="e">
        <f>IF(ISNUMBER(U136),U136,VLOOKUP(CONCATENATE($B136,"_",$C136,"_",F$2,"_",$D136,"_",$E136),Database!$F$2:$G$65536,2,))</f>
        <v>#REF!</v>
      </c>
      <c r="G136" s="120" t="e">
        <f>IF(ISNUMBER(V136),V136,VLOOKUP(CONCATENATE($B136,"_",$C136,"_",G$2,"_",$D136,"_",$E136),Database!$F$2:$G$65536,2,))</f>
        <v>#REF!</v>
      </c>
      <c r="H136" s="120" t="e">
        <f>IF(ISNUMBER(W136),W136,VLOOKUP(CONCATENATE($B136,"_",$C136,"_",H$2,"_",$D136,"_",$E136),Database!$F$2:$G$65536,2,))</f>
        <v>#REF!</v>
      </c>
      <c r="I136" s="120" t="e">
        <f>IF(ISNUMBER(X136),X136,VLOOKUP(CONCATENATE($B136,"_",$C136,"_",I$2,"_",$D136,"_",$E136),Database!$F$2:$G$65536,2,))</f>
        <v>#REF!</v>
      </c>
      <c r="J136" s="120" t="e">
        <f>IF(ISNUMBER(Y136),Y136,VLOOKUP(CONCATENATE($B136,"_",$C136,"_",J$2,"_",$D136,"_",$E136),Database!$F$2:$G$65536,2,))</f>
        <v>#REF!</v>
      </c>
      <c r="K136" s="118" t="e">
        <f>VLOOKUP(CONCATENATE($B136,"_",$C136,"_",K$2,"_",$D136,"_",$E136),SentData!$F$2:$G$65536,2,)</f>
        <v>#REF!</v>
      </c>
      <c r="L136" s="118" t="e">
        <f>VLOOKUP(CONCATENATE($B136,"_",$C136,"_",L$2,"_",$D136,"_",$E136),SentData!$F$2:$G$65536,2,)</f>
        <v>#REF!</v>
      </c>
      <c r="M136" s="114"/>
      <c r="N136" s="115" t="str">
        <f t="shared" si="25"/>
        <v>!!</v>
      </c>
      <c r="O136" s="115" t="str">
        <f t="shared" si="26"/>
        <v>!!</v>
      </c>
      <c r="P136" s="115" t="str">
        <f t="shared" si="27"/>
        <v>!!</v>
      </c>
      <c r="Q136" s="115" t="str">
        <f t="shared" si="28"/>
        <v>!!</v>
      </c>
      <c r="R136" s="115" t="str">
        <f t="shared" si="29"/>
        <v>!!</v>
      </c>
      <c r="S136" s="115" t="str">
        <f t="shared" si="30"/>
        <v>!!</v>
      </c>
      <c r="T136" s="114"/>
    </row>
    <row r="137" spans="1:24" ht="12.5" x14ac:dyDescent="0.25">
      <c r="A137" s="153" t="s">
        <v>707</v>
      </c>
      <c r="B137" s="153" t="e">
        <f>#REF!</f>
        <v>#REF!</v>
      </c>
      <c r="C137" s="153" t="s">
        <v>704</v>
      </c>
      <c r="D137" s="153" t="s">
        <v>639</v>
      </c>
      <c r="E137" s="154" t="s">
        <v>758</v>
      </c>
      <c r="F137" s="155" t="e">
        <f>IF(ISNUMBER(U137),U137,VLOOKUP(CONCATENATE($B137,"_",$C137,"_",F$2,"_","1000 NAC","_",$E137),Database!$F$2:$G$65536,2,)/VLOOKUP(CONCATENATE($B137,"_",$C137,"_",F$2,"_",$D137,"_",$E137),Database!$F$2:$G$65536,2,))</f>
        <v>#REF!</v>
      </c>
      <c r="G137" s="155" t="e">
        <f>IF(ISNUMBER(V137),V137,VLOOKUP(CONCATENATE($B137,"_",$C137,"_",G$2,"_","1000 NAC","_",$E137),Database!$F$2:$G$65536,2,)/VLOOKUP(CONCATENATE($B137,"_",$C137,"_",G$2,"_",$D137,"_",$E137),Database!$F$2:$G$65536,2,))</f>
        <v>#REF!</v>
      </c>
      <c r="H137" s="155" t="e">
        <f>IF(ISNUMBER(W137),W137,VLOOKUP(CONCATENATE($B137,"_",$C137,"_",H$2,"_","1000 NAC","_",$E137),Database!$F$2:$G$65536,2,)/VLOOKUP(CONCATENATE($B137,"_",$C137,"_",H$2,"_",$D137,"_",$E137),Database!$F$2:$G$65536,2,))</f>
        <v>#REF!</v>
      </c>
      <c r="I137" s="155" t="e">
        <f>IF(ISNUMBER(X137),X137,VLOOKUP(CONCATENATE($B137,"_",$C137,"_",I$2,"_","1000 NAC","_",$E137),Database!$F$2:$G$65536,2,)/VLOOKUP(CONCATENATE($B137,"_",$C137,"_",I$2,"_",$D137,"_",$E137),Database!$F$2:$G$65536,2,))</f>
        <v>#REF!</v>
      </c>
      <c r="J137" s="155" t="e">
        <f>IF(ISNUMBER(Y137),Y137,VLOOKUP(CONCATENATE($B137,"_",$C137,"_",J$2,"_","1000 NAC","_",$E137),Database!$F$2:$G$65536,2,)/VLOOKUP(CONCATENATE($B137,"_",$C137,"_",J$2,"_",$D137,"_",$E137),Database!$F$2:$G$65536,2,))</f>
        <v>#REF!</v>
      </c>
      <c r="K137" s="156" t="e">
        <f>VLOOKUP(CONCATENATE($B137,"_",$C137,"_",K$2,"_","1000 NAC","_",$E137),SentData!$F$2:$G$65536,2,)/VLOOKUP(CONCATENATE($B137,"_",$C137,"_",K$2,"_",$D137,"_",$E137),SentData!$F$2:$G$65536,2,)</f>
        <v>#REF!</v>
      </c>
      <c r="L137" s="156" t="e">
        <f>VLOOKUP(CONCATENATE($B137,"_",$C137,"_",L$2,"_","1000 NAC","_",$E137),SentData!$F$2:$G$65536,2,)/VLOOKUP(CONCATENATE($B137,"_",$C137,"_",L$2,"_",$D137,"_",$E137),SentData!$F$2:$G$65536,2,)</f>
        <v>#REF!</v>
      </c>
      <c r="M137" s="157"/>
      <c r="N137" s="158" t="str">
        <f t="shared" si="25"/>
        <v>!!</v>
      </c>
      <c r="O137" s="158" t="str">
        <f t="shared" si="26"/>
        <v>!!</v>
      </c>
      <c r="P137" s="158" t="str">
        <f t="shared" si="27"/>
        <v>!!</v>
      </c>
      <c r="Q137" s="158" t="str">
        <f t="shared" si="28"/>
        <v>!!</v>
      </c>
      <c r="R137" s="158" t="str">
        <f t="shared" si="29"/>
        <v>!!</v>
      </c>
      <c r="S137" s="158" t="str">
        <f t="shared" si="30"/>
        <v>!!</v>
      </c>
      <c r="T137" s="157"/>
      <c r="U137" s="161" t="str">
        <f>IF(ISNUMBER(U135),IF(ISNUMBER(U136),U136/U135,F136/U135),IF(ISNUMBER(U136),U136/F135,""))</f>
        <v/>
      </c>
      <c r="V137" s="161" t="str">
        <f>IF(ISNUMBER(V135),IF(ISNUMBER(V136),V136/V135,G136/V135),IF(ISNUMBER(V136),V136/G135,""))</f>
        <v/>
      </c>
      <c r="W137" s="161" t="str">
        <f>IF(ISNUMBER(W135),IF(ISNUMBER(W136),W136/W135,H136/W135),IF(ISNUMBER(W136),W136/H135,""))</f>
        <v/>
      </c>
      <c r="X137" s="161" t="str">
        <f>IF(ISNUMBER(X135),IF(ISNUMBER(X136),X136/X135,I136/X135),IF(ISNUMBER(X136),X136/I135,""))</f>
        <v/>
      </c>
    </row>
    <row r="138" spans="1:24" x14ac:dyDescent="0.2">
      <c r="A138" s="112" t="s">
        <v>703</v>
      </c>
      <c r="B138" s="112" t="e">
        <f>#REF!</f>
        <v>#REF!</v>
      </c>
      <c r="C138" s="112" t="s">
        <v>708</v>
      </c>
      <c r="D138" s="112" t="s">
        <v>639</v>
      </c>
      <c r="E138" s="113" t="s">
        <v>758</v>
      </c>
      <c r="F138" s="120" t="e">
        <f>IF(ISNUMBER(U138),U138,VLOOKUP(CONCATENATE($B138,"_",$C138,"_",F$2,"_",$D138,"_",$E138),Database!$F$2:$G$65536,2,))</f>
        <v>#REF!</v>
      </c>
      <c r="G138" s="120" t="e">
        <f>IF(ISNUMBER(V138),V138,VLOOKUP(CONCATENATE($B138,"_",$C138,"_",G$2,"_",$D138,"_",$E138),Database!$F$2:$G$65536,2,))</f>
        <v>#REF!</v>
      </c>
      <c r="H138" s="120" t="e">
        <f>IF(ISNUMBER(W138),W138,VLOOKUP(CONCATENATE($B138,"_",$C138,"_",H$2,"_",$D138,"_",$E138),Database!$F$2:$G$65536,2,))</f>
        <v>#REF!</v>
      </c>
      <c r="I138" s="120" t="e">
        <f>IF(ISNUMBER(X138),X138,VLOOKUP(CONCATENATE($B138,"_",$C138,"_",I$2,"_",$D138,"_",$E138),Database!$F$2:$G$65536,2,))</f>
        <v>#REF!</v>
      </c>
      <c r="J138" s="120" t="e">
        <f>VLOOKUP(CONCATENATE($B138,"_",$C138,"_",J$2,"_",$D138,"_",$E138),Database!$F$2:$G$65536,2,)</f>
        <v>#REF!</v>
      </c>
      <c r="K138" s="118" t="e">
        <f>VLOOKUP(CONCATENATE($B138,"_",$C138,"_",K$2,"_",$D138,"_",$E138),SentData!$F$2:$G$65536,2,)</f>
        <v>#REF!</v>
      </c>
      <c r="L138" s="118" t="e">
        <f>VLOOKUP(CONCATENATE($B138,"_",$C138,"_",L$2,"_",$D138,"_",$E138),SentData!$F$2:$G$65536,2,)</f>
        <v>#REF!</v>
      </c>
      <c r="M138" s="114"/>
      <c r="N138" s="115" t="str">
        <f t="shared" si="25"/>
        <v>!!</v>
      </c>
      <c r="O138" s="115" t="str">
        <f t="shared" si="26"/>
        <v>!!</v>
      </c>
      <c r="P138" s="115" t="str">
        <f t="shared" si="27"/>
        <v>!!</v>
      </c>
      <c r="Q138" s="115" t="str">
        <f t="shared" si="28"/>
        <v>!!</v>
      </c>
      <c r="R138" s="115" t="str">
        <f t="shared" si="29"/>
        <v>!!</v>
      </c>
      <c r="S138" s="115" t="str">
        <f t="shared" si="30"/>
        <v>!!</v>
      </c>
      <c r="T138" s="114"/>
    </row>
    <row r="139" spans="1:24" x14ac:dyDescent="0.2">
      <c r="A139" s="112" t="s">
        <v>705</v>
      </c>
      <c r="B139" s="112" t="e">
        <f>#REF!</f>
        <v>#REF!</v>
      </c>
      <c r="C139" s="112" t="s">
        <v>708</v>
      </c>
      <c r="D139" s="112" t="s">
        <v>706</v>
      </c>
      <c r="E139" s="113" t="s">
        <v>758</v>
      </c>
      <c r="F139" s="120" t="e">
        <f>IF(ISNUMBER(U139),U139,VLOOKUP(CONCATENATE($B139,"_",$C139,"_",F$2,"_",$D139,"_",$E139),Database!$F$2:$G$65536,2,))</f>
        <v>#REF!</v>
      </c>
      <c r="G139" s="120" t="e">
        <f>IF(ISNUMBER(V139),V139,VLOOKUP(CONCATENATE($B139,"_",$C139,"_",G$2,"_",$D139,"_",$E139),Database!$F$2:$G$65536,2,))</f>
        <v>#REF!</v>
      </c>
      <c r="H139" s="120" t="e">
        <f>IF(ISNUMBER(W139),W139,VLOOKUP(CONCATENATE($B139,"_",$C139,"_",H$2,"_",$D139,"_",$E139),Database!$F$2:$G$65536,2,))</f>
        <v>#REF!</v>
      </c>
      <c r="I139" s="120" t="e">
        <f>IF(ISNUMBER(X139),X139,VLOOKUP(CONCATENATE($B139,"_",$C139,"_",I$2,"_",$D139,"_",$E139),Database!$F$2:$G$65536,2,))</f>
        <v>#REF!</v>
      </c>
      <c r="J139" s="120" t="e">
        <f>IF(ISNUMBER(Y139),Y139,VLOOKUP(CONCATENATE($B139,"_",$C139,"_",J$2,"_",$D139,"_",$E139),Database!$F$2:$G$65536,2,))</f>
        <v>#REF!</v>
      </c>
      <c r="K139" s="118" t="e">
        <f>VLOOKUP(CONCATENATE($B139,"_",$C139,"_",K$2,"_",$D139,"_",$E139),SentData!$F$2:$G$65536,2,)</f>
        <v>#REF!</v>
      </c>
      <c r="L139" s="118" t="e">
        <f>VLOOKUP(CONCATENATE($B139,"_",$C139,"_",L$2,"_",$D139,"_",$E139),SentData!$F$2:$G$65536,2,)</f>
        <v>#REF!</v>
      </c>
      <c r="M139" s="114"/>
      <c r="N139" s="115" t="str">
        <f t="shared" si="25"/>
        <v>!!</v>
      </c>
      <c r="O139" s="115" t="str">
        <f t="shared" si="26"/>
        <v>!!</v>
      </c>
      <c r="P139" s="115" t="str">
        <f t="shared" si="27"/>
        <v>!!</v>
      </c>
      <c r="Q139" s="115" t="str">
        <f t="shared" si="28"/>
        <v>!!</v>
      </c>
      <c r="R139" s="115" t="str">
        <f t="shared" si="29"/>
        <v>!!</v>
      </c>
      <c r="S139" s="115" t="str">
        <f t="shared" si="30"/>
        <v>!!</v>
      </c>
      <c r="T139" s="114"/>
    </row>
    <row r="140" spans="1:24" ht="12.5" x14ac:dyDescent="0.25">
      <c r="A140" s="153" t="s">
        <v>707</v>
      </c>
      <c r="B140" s="153" t="e">
        <f>#REF!</f>
        <v>#REF!</v>
      </c>
      <c r="C140" s="153" t="s">
        <v>708</v>
      </c>
      <c r="D140" s="153" t="s">
        <v>639</v>
      </c>
      <c r="E140" s="154" t="s">
        <v>758</v>
      </c>
      <c r="F140" s="155" t="e">
        <f>IF(ISNUMBER(U140),U140,VLOOKUP(CONCATENATE($B140,"_",$C140,"_",F$2,"_","1000 NAC","_",$E140),Database!$F$2:$G$65536,2,)/VLOOKUP(CONCATENATE($B140,"_",$C140,"_",F$2,"_",$D140,"_",$E140),Database!$F$2:$G$65536,2,))</f>
        <v>#REF!</v>
      </c>
      <c r="G140" s="155" t="e">
        <f>IF(ISNUMBER(V140),V140,VLOOKUP(CONCATENATE($B140,"_",$C140,"_",G$2,"_","1000 NAC","_",$E140),Database!$F$2:$G$65536,2,)/VLOOKUP(CONCATENATE($B140,"_",$C140,"_",G$2,"_",$D140,"_",$E140),Database!$F$2:$G$65536,2,))</f>
        <v>#REF!</v>
      </c>
      <c r="H140" s="155" t="e">
        <f>IF(ISNUMBER(W140),W140,VLOOKUP(CONCATENATE($B140,"_",$C140,"_",H$2,"_","1000 NAC","_",$E140),Database!$F$2:$G$65536,2,)/VLOOKUP(CONCATENATE($B140,"_",$C140,"_",H$2,"_",$D140,"_",$E140),Database!$F$2:$G$65536,2,))</f>
        <v>#REF!</v>
      </c>
      <c r="I140" s="155" t="e">
        <f>IF(ISNUMBER(X140),X140,VLOOKUP(CONCATENATE($B140,"_",$C140,"_",I$2,"_","1000 NAC","_",$E140),Database!$F$2:$G$65536,2,)/VLOOKUP(CONCATENATE($B140,"_",$C140,"_",I$2,"_",$D140,"_",$E140),Database!$F$2:$G$65536,2,))</f>
        <v>#REF!</v>
      </c>
      <c r="J140" s="155" t="e">
        <f>IF(ISNUMBER(Y140),Y140,VLOOKUP(CONCATENATE($B140,"_",$C140,"_",J$2,"_","1000 NAC","_",$E140),Database!$F$2:$G$65536,2,)/VLOOKUP(CONCATENATE($B140,"_",$C140,"_",J$2,"_",$D140,"_",$E140),Database!$F$2:$G$65536,2,))</f>
        <v>#REF!</v>
      </c>
      <c r="K140" s="156" t="e">
        <f>VLOOKUP(CONCATENATE($B140,"_",$C140,"_",K$2,"_","1000 NAC","_",$E140),SentData!$F$2:$G$65536,2,)/VLOOKUP(CONCATENATE($B140,"_",$C140,"_",K$2,"_",$D140,"_",$E140),SentData!$F$2:$G$65536,2,)</f>
        <v>#REF!</v>
      </c>
      <c r="L140" s="156" t="e">
        <f>VLOOKUP(CONCATENATE($B140,"_",$C140,"_",L$2,"_","1000 NAC","_",$E140),SentData!$F$2:$G$65536,2,)/VLOOKUP(CONCATENATE($B140,"_",$C140,"_",L$2,"_",$D140,"_",$E140),SentData!$F$2:$G$65536,2,)</f>
        <v>#REF!</v>
      </c>
      <c r="M140" s="157"/>
      <c r="N140" s="158" t="str">
        <f t="shared" si="25"/>
        <v>!!</v>
      </c>
      <c r="O140" s="158" t="str">
        <f t="shared" si="26"/>
        <v>!!</v>
      </c>
      <c r="P140" s="158" t="str">
        <f t="shared" si="27"/>
        <v>!!</v>
      </c>
      <c r="Q140" s="158" t="str">
        <f t="shared" si="28"/>
        <v>!!</v>
      </c>
      <c r="R140" s="158" t="str">
        <f t="shared" si="29"/>
        <v>!!</v>
      </c>
      <c r="S140" s="158" t="str">
        <f t="shared" si="30"/>
        <v>!!</v>
      </c>
      <c r="T140" s="157"/>
      <c r="U140" s="161" t="str">
        <f>IF(ISNUMBER(U138),IF(ISNUMBER(U139),U139/U138,F139/U138),IF(ISNUMBER(U139),U139/F138,""))</f>
        <v/>
      </c>
      <c r="V140" s="161" t="str">
        <f>IF(ISNUMBER(V138),IF(ISNUMBER(V139),V139/V138,G139/V138),IF(ISNUMBER(V139),V139/G138,""))</f>
        <v/>
      </c>
      <c r="W140" s="161" t="str">
        <f>IF(ISNUMBER(W138),IF(ISNUMBER(W139),W139/W138,H139/W138),IF(ISNUMBER(W139),W139/H138,""))</f>
        <v/>
      </c>
      <c r="X140" s="161" t="str">
        <f>IF(ISNUMBER(X138),IF(ISNUMBER(X139),X139/X138,I139/X138),IF(ISNUMBER(X139),X139/I138,""))</f>
        <v/>
      </c>
    </row>
    <row r="141" spans="1:24" x14ac:dyDescent="0.2">
      <c r="A141" s="112" t="s">
        <v>703</v>
      </c>
      <c r="B141" s="112" t="e">
        <f>#REF!</f>
        <v>#REF!</v>
      </c>
      <c r="C141" s="112" t="s">
        <v>704</v>
      </c>
      <c r="D141" s="112" t="s">
        <v>639</v>
      </c>
      <c r="E141" s="113" t="s">
        <v>759</v>
      </c>
      <c r="F141" s="120" t="e">
        <f>IF(ISNUMBER(U141),U141,VLOOKUP(CONCATENATE($B141,"_",$C141,"_",F$2,"_",$D141,"_",$E141),Database!$F$2:$G$65536,2,))</f>
        <v>#REF!</v>
      </c>
      <c r="G141" s="120" t="e">
        <f>IF(ISNUMBER(V141),V141,VLOOKUP(CONCATENATE($B141,"_",$C141,"_",G$2,"_",$D141,"_",$E141),Database!$F$2:$G$65536,2,))</f>
        <v>#REF!</v>
      </c>
      <c r="H141" s="120" t="e">
        <f>IF(ISNUMBER(W141),W141,VLOOKUP(CONCATENATE($B141,"_",$C141,"_",H$2,"_",$D141,"_",$E141),Database!$F$2:$G$65536,2,))</f>
        <v>#REF!</v>
      </c>
      <c r="I141" s="120" t="e">
        <f>IF(ISNUMBER(X141),X141,VLOOKUP(CONCATENATE($B141,"_",$C141,"_",I$2,"_",$D141,"_",$E141),Database!$F$2:$G$65536,2,))</f>
        <v>#REF!</v>
      </c>
      <c r="J141" s="120" t="e">
        <f>VLOOKUP(CONCATENATE($B141,"_",$C141,"_",J$2,"_",$D141,"_",$E141),Database!$F$2:$G$65536,2,)</f>
        <v>#REF!</v>
      </c>
      <c r="K141" s="118" t="e">
        <f>VLOOKUP(CONCATENATE($B141,"_",$C141,"_",K$2,"_",$D141,"_",$E141),SentData!$F$2:$G$65536,2,)</f>
        <v>#REF!</v>
      </c>
      <c r="L141" s="118" t="e">
        <f>VLOOKUP(CONCATENATE($B141,"_",$C141,"_",L$2,"_",$D141,"_",$E141),SentData!$F$2:$G$65536,2,)</f>
        <v>#REF!</v>
      </c>
      <c r="M141" s="114"/>
      <c r="N141" s="115" t="str">
        <f t="shared" si="25"/>
        <v>!!</v>
      </c>
      <c r="O141" s="115" t="str">
        <f t="shared" si="26"/>
        <v>!!</v>
      </c>
      <c r="P141" s="115" t="str">
        <f t="shared" si="27"/>
        <v>!!</v>
      </c>
      <c r="Q141" s="115" t="str">
        <f t="shared" si="28"/>
        <v>!!</v>
      </c>
      <c r="R141" s="115" t="str">
        <f t="shared" si="29"/>
        <v>!!</v>
      </c>
      <c r="S141" s="115" t="str">
        <f t="shared" si="30"/>
        <v>!!</v>
      </c>
      <c r="T141" s="114"/>
    </row>
    <row r="142" spans="1:24" x14ac:dyDescent="0.2">
      <c r="A142" s="112" t="s">
        <v>705</v>
      </c>
      <c r="B142" s="112" t="e">
        <f>#REF!</f>
        <v>#REF!</v>
      </c>
      <c r="C142" s="112" t="s">
        <v>704</v>
      </c>
      <c r="D142" s="112" t="s">
        <v>706</v>
      </c>
      <c r="E142" s="113" t="s">
        <v>759</v>
      </c>
      <c r="F142" s="120" t="e">
        <f>IF(ISNUMBER(U142),U142,VLOOKUP(CONCATENATE($B142,"_",$C142,"_",F$2,"_",$D142,"_",$E142),Database!$F$2:$G$65536,2,))</f>
        <v>#REF!</v>
      </c>
      <c r="G142" s="120" t="e">
        <f>IF(ISNUMBER(V142),V142,VLOOKUP(CONCATENATE($B142,"_",$C142,"_",G$2,"_",$D142,"_",$E142),Database!$F$2:$G$65536,2,))</f>
        <v>#REF!</v>
      </c>
      <c r="H142" s="120" t="e">
        <f>IF(ISNUMBER(W142),W142,VLOOKUP(CONCATENATE($B142,"_",$C142,"_",H$2,"_",$D142,"_",$E142),Database!$F$2:$G$65536,2,))</f>
        <v>#REF!</v>
      </c>
      <c r="I142" s="120" t="e">
        <f>IF(ISNUMBER(X142),X142,VLOOKUP(CONCATENATE($B142,"_",$C142,"_",I$2,"_",$D142,"_",$E142),Database!$F$2:$G$65536,2,))</f>
        <v>#REF!</v>
      </c>
      <c r="J142" s="120" t="e">
        <f>IF(ISNUMBER(Y142),Y142,VLOOKUP(CONCATENATE($B142,"_",$C142,"_",J$2,"_",$D142,"_",$E142),Database!$F$2:$G$65536,2,))</f>
        <v>#REF!</v>
      </c>
      <c r="K142" s="118" t="e">
        <f>VLOOKUP(CONCATENATE($B142,"_",$C142,"_",K$2,"_",$D142,"_",$E142),SentData!$F$2:$G$65536,2,)</f>
        <v>#REF!</v>
      </c>
      <c r="L142" s="118" t="e">
        <f>VLOOKUP(CONCATENATE($B142,"_",$C142,"_",L$2,"_",$D142,"_",$E142),SentData!$F$2:$G$65536,2,)</f>
        <v>#REF!</v>
      </c>
      <c r="M142" s="114"/>
      <c r="N142" s="115" t="str">
        <f t="shared" si="25"/>
        <v>!!</v>
      </c>
      <c r="O142" s="115" t="str">
        <f t="shared" si="26"/>
        <v>!!</v>
      </c>
      <c r="P142" s="115" t="str">
        <f t="shared" si="27"/>
        <v>!!</v>
      </c>
      <c r="Q142" s="115" t="str">
        <f t="shared" si="28"/>
        <v>!!</v>
      </c>
      <c r="R142" s="115" t="str">
        <f t="shared" si="29"/>
        <v>!!</v>
      </c>
      <c r="S142" s="115" t="str">
        <f t="shared" si="30"/>
        <v>!!</v>
      </c>
      <c r="T142" s="114"/>
    </row>
    <row r="143" spans="1:24" ht="12.5" x14ac:dyDescent="0.25">
      <c r="A143" s="153" t="s">
        <v>707</v>
      </c>
      <c r="B143" s="153" t="e">
        <f>#REF!</f>
        <v>#REF!</v>
      </c>
      <c r="C143" s="153" t="s">
        <v>704</v>
      </c>
      <c r="D143" s="153" t="s">
        <v>639</v>
      </c>
      <c r="E143" s="154" t="s">
        <v>759</v>
      </c>
      <c r="F143" s="155" t="e">
        <f>IF(ISNUMBER(U143),U143,VLOOKUP(CONCATENATE($B143,"_",$C143,"_",F$2,"_","1000 NAC","_",$E143),Database!$F$2:$G$65536,2,)/VLOOKUP(CONCATENATE($B143,"_",$C143,"_",F$2,"_",$D143,"_",$E143),Database!$F$2:$G$65536,2,))</f>
        <v>#REF!</v>
      </c>
      <c r="G143" s="155" t="e">
        <f>IF(ISNUMBER(V143),V143,VLOOKUP(CONCATENATE($B143,"_",$C143,"_",G$2,"_","1000 NAC","_",$E143),Database!$F$2:$G$65536,2,)/VLOOKUP(CONCATENATE($B143,"_",$C143,"_",G$2,"_",$D143,"_",$E143),Database!$F$2:$G$65536,2,))</f>
        <v>#REF!</v>
      </c>
      <c r="H143" s="155" t="e">
        <f>IF(ISNUMBER(W143),W143,VLOOKUP(CONCATENATE($B143,"_",$C143,"_",H$2,"_","1000 NAC","_",$E143),Database!$F$2:$G$65536,2,)/VLOOKUP(CONCATENATE($B143,"_",$C143,"_",H$2,"_",$D143,"_",$E143),Database!$F$2:$G$65536,2,))</f>
        <v>#REF!</v>
      </c>
      <c r="I143" s="155" t="e">
        <f>IF(ISNUMBER(X143),X143,VLOOKUP(CONCATENATE($B143,"_",$C143,"_",I$2,"_","1000 NAC","_",$E143),Database!$F$2:$G$65536,2,)/VLOOKUP(CONCATENATE($B143,"_",$C143,"_",I$2,"_",$D143,"_",$E143),Database!$F$2:$G$65536,2,))</f>
        <v>#REF!</v>
      </c>
      <c r="J143" s="155" t="e">
        <f>IF(ISNUMBER(Y143),Y143,VLOOKUP(CONCATENATE($B143,"_",$C143,"_",J$2,"_","1000 NAC","_",$E143),Database!$F$2:$G$65536,2,)/VLOOKUP(CONCATENATE($B143,"_",$C143,"_",J$2,"_",$D143,"_",$E143),Database!$F$2:$G$65536,2,))</f>
        <v>#REF!</v>
      </c>
      <c r="K143" s="156" t="e">
        <f>VLOOKUP(CONCATENATE($B143,"_",$C143,"_",K$2,"_","1000 NAC","_",$E143),SentData!$F$2:$G$65536,2,)/VLOOKUP(CONCATENATE($B143,"_",$C143,"_",K$2,"_",$D143,"_",$E143),SentData!$F$2:$G$65536,2,)</f>
        <v>#REF!</v>
      </c>
      <c r="L143" s="156" t="e">
        <f>VLOOKUP(CONCATENATE($B143,"_",$C143,"_",L$2,"_","1000 NAC","_",$E143),SentData!$F$2:$G$65536,2,)/VLOOKUP(CONCATENATE($B143,"_",$C143,"_",L$2,"_",$D143,"_",$E143),SentData!$F$2:$G$65536,2,)</f>
        <v>#REF!</v>
      </c>
      <c r="M143" s="157"/>
      <c r="N143" s="158" t="str">
        <f t="shared" si="25"/>
        <v>!!</v>
      </c>
      <c r="O143" s="158" t="str">
        <f t="shared" si="26"/>
        <v>!!</v>
      </c>
      <c r="P143" s="158" t="str">
        <f t="shared" si="27"/>
        <v>!!</v>
      </c>
      <c r="Q143" s="158" t="str">
        <f t="shared" si="28"/>
        <v>!!</v>
      </c>
      <c r="R143" s="158" t="str">
        <f t="shared" si="29"/>
        <v>!!</v>
      </c>
      <c r="S143" s="158" t="str">
        <f t="shared" si="30"/>
        <v>!!</v>
      </c>
      <c r="T143" s="157"/>
      <c r="U143" s="161" t="str">
        <f>IF(ISNUMBER(U141),IF(ISNUMBER(U142),U142/U141,F142/U141),IF(ISNUMBER(U142),U142/F141,""))</f>
        <v/>
      </c>
      <c r="V143" s="161" t="str">
        <f>IF(ISNUMBER(V141),IF(ISNUMBER(V142),V142/V141,G142/V141),IF(ISNUMBER(V142),V142/G141,""))</f>
        <v/>
      </c>
      <c r="W143" s="161" t="str">
        <f>IF(ISNUMBER(W141),IF(ISNUMBER(W142),W142/W141,H142/W141),IF(ISNUMBER(W142),W142/H141,""))</f>
        <v/>
      </c>
      <c r="X143" s="161" t="str">
        <f>IF(ISNUMBER(X141),IF(ISNUMBER(X142),X142/X141,I142/X141),IF(ISNUMBER(X142),X142/I141,""))</f>
        <v/>
      </c>
    </row>
    <row r="144" spans="1:24" x14ac:dyDescent="0.2">
      <c r="A144" s="112" t="s">
        <v>703</v>
      </c>
      <c r="B144" s="112" t="e">
        <f>#REF!</f>
        <v>#REF!</v>
      </c>
      <c r="C144" s="112" t="s">
        <v>708</v>
      </c>
      <c r="D144" s="112" t="s">
        <v>639</v>
      </c>
      <c r="E144" s="113" t="s">
        <v>759</v>
      </c>
      <c r="F144" s="120" t="e">
        <f>IF(ISNUMBER(U144),U144,VLOOKUP(CONCATENATE($B144,"_",$C144,"_",F$2,"_",$D144,"_",$E144),Database!$F$2:$G$65536,2,))</f>
        <v>#REF!</v>
      </c>
      <c r="G144" s="120" t="e">
        <f>IF(ISNUMBER(V144),V144,VLOOKUP(CONCATENATE($B144,"_",$C144,"_",G$2,"_",$D144,"_",$E144),Database!$F$2:$G$65536,2,))</f>
        <v>#REF!</v>
      </c>
      <c r="H144" s="120" t="e">
        <f>IF(ISNUMBER(W144),W144,VLOOKUP(CONCATENATE($B144,"_",$C144,"_",H$2,"_",$D144,"_",$E144),Database!$F$2:$G$65536,2,))</f>
        <v>#REF!</v>
      </c>
      <c r="I144" s="120" t="e">
        <f>IF(ISNUMBER(X144),X144,VLOOKUP(CONCATENATE($B144,"_",$C144,"_",I$2,"_",$D144,"_",$E144),Database!$F$2:$G$65536,2,))</f>
        <v>#REF!</v>
      </c>
      <c r="J144" s="120" t="e">
        <f>VLOOKUP(CONCATENATE($B144,"_",$C144,"_",J$2,"_",$D144,"_",$E144),Database!$F$2:$G$65536,2,)</f>
        <v>#REF!</v>
      </c>
      <c r="K144" s="118" t="e">
        <f>VLOOKUP(CONCATENATE($B144,"_",$C144,"_",K$2,"_",$D144,"_",$E144),SentData!$F$2:$G$65536,2,)</f>
        <v>#REF!</v>
      </c>
      <c r="L144" s="118" t="e">
        <f>VLOOKUP(CONCATENATE($B144,"_",$C144,"_",L$2,"_",$D144,"_",$E144),SentData!$F$2:$G$65536,2,)</f>
        <v>#REF!</v>
      </c>
      <c r="M144" s="114"/>
      <c r="N144" s="115" t="str">
        <f t="shared" si="25"/>
        <v>!!</v>
      </c>
      <c r="O144" s="115" t="str">
        <f t="shared" si="26"/>
        <v>!!</v>
      </c>
      <c r="P144" s="115" t="str">
        <f t="shared" si="27"/>
        <v>!!</v>
      </c>
      <c r="Q144" s="115" t="str">
        <f t="shared" si="28"/>
        <v>!!</v>
      </c>
      <c r="R144" s="115" t="str">
        <f t="shared" si="29"/>
        <v>!!</v>
      </c>
      <c r="S144" s="115" t="str">
        <f t="shared" si="30"/>
        <v>!!</v>
      </c>
      <c r="T144" s="114"/>
    </row>
    <row r="145" spans="1:24" x14ac:dyDescent="0.2">
      <c r="A145" s="112" t="s">
        <v>705</v>
      </c>
      <c r="B145" s="112" t="e">
        <f>#REF!</f>
        <v>#REF!</v>
      </c>
      <c r="C145" s="112" t="s">
        <v>708</v>
      </c>
      <c r="D145" s="112" t="s">
        <v>706</v>
      </c>
      <c r="E145" s="113" t="s">
        <v>759</v>
      </c>
      <c r="F145" s="120" t="e">
        <f>IF(ISNUMBER(U145),U145,VLOOKUP(CONCATENATE($B145,"_",$C145,"_",F$2,"_",$D145,"_",$E145),Database!$F$2:$G$65536,2,))</f>
        <v>#REF!</v>
      </c>
      <c r="G145" s="120" t="e">
        <f>IF(ISNUMBER(V145),V145,VLOOKUP(CONCATENATE($B145,"_",$C145,"_",G$2,"_",$D145,"_",$E145),Database!$F$2:$G$65536,2,))</f>
        <v>#REF!</v>
      </c>
      <c r="H145" s="120" t="e">
        <f>IF(ISNUMBER(W145),W145,VLOOKUP(CONCATENATE($B145,"_",$C145,"_",H$2,"_",$D145,"_",$E145),Database!$F$2:$G$65536,2,))</f>
        <v>#REF!</v>
      </c>
      <c r="I145" s="120" t="e">
        <f>IF(ISNUMBER(X145),X145,VLOOKUP(CONCATENATE($B145,"_",$C145,"_",I$2,"_",$D145,"_",$E145),Database!$F$2:$G$65536,2,))</f>
        <v>#REF!</v>
      </c>
      <c r="J145" s="120" t="e">
        <f>IF(ISNUMBER(Y145),Y145,VLOOKUP(CONCATENATE($B145,"_",$C145,"_",J$2,"_",$D145,"_",$E145),Database!$F$2:$G$65536,2,))</f>
        <v>#REF!</v>
      </c>
      <c r="K145" s="118" t="e">
        <f>VLOOKUP(CONCATENATE($B145,"_",$C145,"_",K$2,"_",$D145,"_",$E145),SentData!$F$2:$G$65536,2,)</f>
        <v>#REF!</v>
      </c>
      <c r="L145" s="118" t="e">
        <f>VLOOKUP(CONCATENATE($B145,"_",$C145,"_",L$2,"_",$D145,"_",$E145),SentData!$F$2:$G$65536,2,)</f>
        <v>#REF!</v>
      </c>
      <c r="M145" s="114"/>
      <c r="N145" s="115" t="str">
        <f t="shared" si="25"/>
        <v>!!</v>
      </c>
      <c r="O145" s="115" t="str">
        <f t="shared" si="26"/>
        <v>!!</v>
      </c>
      <c r="P145" s="115" t="str">
        <f t="shared" si="27"/>
        <v>!!</v>
      </c>
      <c r="Q145" s="115" t="str">
        <f t="shared" si="28"/>
        <v>!!</v>
      </c>
      <c r="R145" s="115" t="str">
        <f t="shared" si="29"/>
        <v>!!</v>
      </c>
      <c r="S145" s="115" t="str">
        <f t="shared" si="30"/>
        <v>!!</v>
      </c>
      <c r="T145" s="114"/>
    </row>
    <row r="146" spans="1:24" ht="12.5" x14ac:dyDescent="0.25">
      <c r="A146" s="153" t="s">
        <v>707</v>
      </c>
      <c r="B146" s="153" t="e">
        <f>#REF!</f>
        <v>#REF!</v>
      </c>
      <c r="C146" s="153" t="s">
        <v>708</v>
      </c>
      <c r="D146" s="153" t="s">
        <v>639</v>
      </c>
      <c r="E146" s="154" t="s">
        <v>759</v>
      </c>
      <c r="F146" s="155" t="e">
        <f>IF(ISNUMBER(U146),U146,VLOOKUP(CONCATENATE($B146,"_",$C146,"_",F$2,"_","1000 NAC","_",$E146),Database!$F$2:$G$65536,2,)/VLOOKUP(CONCATENATE($B146,"_",$C146,"_",F$2,"_",$D146,"_",$E146),Database!$F$2:$G$65536,2,))</f>
        <v>#REF!</v>
      </c>
      <c r="G146" s="155" t="e">
        <f>IF(ISNUMBER(V146),V146,VLOOKUP(CONCATENATE($B146,"_",$C146,"_",G$2,"_","1000 NAC","_",$E146),Database!$F$2:$G$65536,2,)/VLOOKUP(CONCATENATE($B146,"_",$C146,"_",G$2,"_",$D146,"_",$E146),Database!$F$2:$G$65536,2,))</f>
        <v>#REF!</v>
      </c>
      <c r="H146" s="155" t="e">
        <f>IF(ISNUMBER(W146),W146,VLOOKUP(CONCATENATE($B146,"_",$C146,"_",H$2,"_","1000 NAC","_",$E146),Database!$F$2:$G$65536,2,)/VLOOKUP(CONCATENATE($B146,"_",$C146,"_",H$2,"_",$D146,"_",$E146),Database!$F$2:$G$65536,2,))</f>
        <v>#REF!</v>
      </c>
      <c r="I146" s="155" t="e">
        <f>IF(ISNUMBER(X146),X146,VLOOKUP(CONCATENATE($B146,"_",$C146,"_",I$2,"_","1000 NAC","_",$E146),Database!$F$2:$G$65536,2,)/VLOOKUP(CONCATENATE($B146,"_",$C146,"_",I$2,"_",$D146,"_",$E146),Database!$F$2:$G$65536,2,))</f>
        <v>#REF!</v>
      </c>
      <c r="J146" s="155" t="e">
        <f>IF(ISNUMBER(Y146),Y146,VLOOKUP(CONCATENATE($B146,"_",$C146,"_",J$2,"_","1000 NAC","_",$E146),Database!$F$2:$G$65536,2,)/VLOOKUP(CONCATENATE($B146,"_",$C146,"_",J$2,"_",$D146,"_",$E146),Database!$F$2:$G$65536,2,))</f>
        <v>#REF!</v>
      </c>
      <c r="K146" s="156" t="e">
        <f>VLOOKUP(CONCATENATE($B146,"_",$C146,"_",K$2,"_","1000 NAC","_",$E146),SentData!$F$2:$G$65536,2,)/VLOOKUP(CONCATENATE($B146,"_",$C146,"_",K$2,"_",$D146,"_",$E146),SentData!$F$2:$G$65536,2,)</f>
        <v>#REF!</v>
      </c>
      <c r="L146" s="156" t="e">
        <f>VLOOKUP(CONCATENATE($B146,"_",$C146,"_",L$2,"_","1000 NAC","_",$E146),SentData!$F$2:$G$65536,2,)/VLOOKUP(CONCATENATE($B146,"_",$C146,"_",L$2,"_",$D146,"_",$E146),SentData!$F$2:$G$65536,2,)</f>
        <v>#REF!</v>
      </c>
      <c r="M146" s="157"/>
      <c r="N146" s="158" t="str">
        <f t="shared" si="25"/>
        <v>!!</v>
      </c>
      <c r="O146" s="158" t="str">
        <f t="shared" si="26"/>
        <v>!!</v>
      </c>
      <c r="P146" s="158" t="str">
        <f t="shared" si="27"/>
        <v>!!</v>
      </c>
      <c r="Q146" s="158" t="str">
        <f t="shared" si="28"/>
        <v>!!</v>
      </c>
      <c r="R146" s="158" t="str">
        <f t="shared" si="29"/>
        <v>!!</v>
      </c>
      <c r="S146" s="158" t="str">
        <f t="shared" si="30"/>
        <v>!!</v>
      </c>
      <c r="T146" s="157"/>
      <c r="U146" s="161" t="str">
        <f>IF(ISNUMBER(U144),IF(ISNUMBER(U145),U145/U144,F145/U144),IF(ISNUMBER(U145),U145/F144,""))</f>
        <v/>
      </c>
      <c r="V146" s="161" t="str">
        <f>IF(ISNUMBER(V144),IF(ISNUMBER(V145),V145/V144,G145/V144),IF(ISNUMBER(V145),V145/G144,""))</f>
        <v/>
      </c>
      <c r="W146" s="161" t="str">
        <f>IF(ISNUMBER(W144),IF(ISNUMBER(W145),W145/W144,H145/W144),IF(ISNUMBER(W145),W145/H144,""))</f>
        <v/>
      </c>
      <c r="X146" s="161" t="str">
        <f>IF(ISNUMBER(X144),IF(ISNUMBER(X145),X145/X144,I145/X144),IF(ISNUMBER(X145),X145/I144,""))</f>
        <v/>
      </c>
    </row>
    <row r="147" spans="1:24" x14ac:dyDescent="0.2">
      <c r="A147" s="112" t="s">
        <v>703</v>
      </c>
      <c r="B147" s="112" t="e">
        <f>#REF!</f>
        <v>#REF!</v>
      </c>
      <c r="C147" s="112" t="s">
        <v>704</v>
      </c>
      <c r="D147" s="112" t="s">
        <v>639</v>
      </c>
      <c r="E147" s="113" t="s">
        <v>760</v>
      </c>
      <c r="F147" s="120" t="e">
        <f>IF(ISNUMBER(U147),U147,VLOOKUP(CONCATENATE($B147,"_",$C147,"_",F$2,"_",$D147,"_",$E147),Database!$F$2:$G$65536,2,))</f>
        <v>#REF!</v>
      </c>
      <c r="G147" s="120" t="e">
        <f>IF(ISNUMBER(V147),V147,VLOOKUP(CONCATENATE($B147,"_",$C147,"_",G$2,"_",$D147,"_",$E147),Database!$F$2:$G$65536,2,))</f>
        <v>#REF!</v>
      </c>
      <c r="H147" s="120" t="e">
        <f>IF(ISNUMBER(W147),W147,VLOOKUP(CONCATENATE($B147,"_",$C147,"_",H$2,"_",$D147,"_",$E147),Database!$F$2:$G$65536,2,))</f>
        <v>#REF!</v>
      </c>
      <c r="I147" s="120" t="e">
        <f>IF(ISNUMBER(X147),X147,VLOOKUP(CONCATENATE($B147,"_",$C147,"_",I$2,"_",$D147,"_",$E147),Database!$F$2:$G$65536,2,))</f>
        <v>#REF!</v>
      </c>
      <c r="J147" s="120" t="e">
        <f>VLOOKUP(CONCATENATE($B147,"_",$C147,"_",J$2,"_",$D147,"_",$E147),Database!$F$2:$G$65536,2,)</f>
        <v>#REF!</v>
      </c>
      <c r="K147" s="118" t="e">
        <f>VLOOKUP(CONCATENATE($B147,"_",$C147,"_",K$2,"_",$D147,"_",$E147),SentData!$F$2:$G$65536,2,)</f>
        <v>#REF!</v>
      </c>
      <c r="L147" s="118" t="e">
        <f>VLOOKUP(CONCATENATE($B147,"_",$C147,"_",L$2,"_",$D147,"_",$E147),SentData!$F$2:$G$65536,2,)</f>
        <v>#REF!</v>
      </c>
      <c r="M147" s="114"/>
      <c r="N147" s="115" t="str">
        <f t="shared" si="25"/>
        <v>!!</v>
      </c>
      <c r="O147" s="115" t="str">
        <f t="shared" si="26"/>
        <v>!!</v>
      </c>
      <c r="P147" s="115" t="str">
        <f t="shared" si="27"/>
        <v>!!</v>
      </c>
      <c r="Q147" s="115" t="str">
        <f t="shared" si="28"/>
        <v>!!</v>
      </c>
      <c r="R147" s="115" t="str">
        <f t="shared" si="29"/>
        <v>!!</v>
      </c>
      <c r="S147" s="115" t="str">
        <f t="shared" si="30"/>
        <v>!!</v>
      </c>
      <c r="T147" s="114"/>
    </row>
    <row r="148" spans="1:24" x14ac:dyDescent="0.2">
      <c r="A148" s="112" t="s">
        <v>705</v>
      </c>
      <c r="B148" s="112" t="e">
        <f>#REF!</f>
        <v>#REF!</v>
      </c>
      <c r="C148" s="112" t="s">
        <v>704</v>
      </c>
      <c r="D148" s="112" t="s">
        <v>706</v>
      </c>
      <c r="E148" s="113" t="s">
        <v>760</v>
      </c>
      <c r="F148" s="120" t="e">
        <f>IF(ISNUMBER(U148),U148,VLOOKUP(CONCATENATE($B148,"_",$C148,"_",F$2,"_",$D148,"_",$E148),Database!$F$2:$G$65536,2,))</f>
        <v>#REF!</v>
      </c>
      <c r="G148" s="120" t="e">
        <f>IF(ISNUMBER(V148),V148,VLOOKUP(CONCATENATE($B148,"_",$C148,"_",G$2,"_",$D148,"_",$E148),Database!$F$2:$G$65536,2,))</f>
        <v>#REF!</v>
      </c>
      <c r="H148" s="120" t="e">
        <f>IF(ISNUMBER(W148),W148,VLOOKUP(CONCATENATE($B148,"_",$C148,"_",H$2,"_",$D148,"_",$E148),Database!$F$2:$G$65536,2,))</f>
        <v>#REF!</v>
      </c>
      <c r="I148" s="120" t="e">
        <f>IF(ISNUMBER(X148),X148,VLOOKUP(CONCATENATE($B148,"_",$C148,"_",I$2,"_",$D148,"_",$E148),Database!$F$2:$G$65536,2,))</f>
        <v>#REF!</v>
      </c>
      <c r="J148" s="120" t="e">
        <f>IF(ISNUMBER(Y148),Y148,VLOOKUP(CONCATENATE($B148,"_",$C148,"_",J$2,"_",$D148,"_",$E148),Database!$F$2:$G$65536,2,))</f>
        <v>#REF!</v>
      </c>
      <c r="K148" s="118" t="e">
        <f>VLOOKUP(CONCATENATE($B148,"_",$C148,"_",K$2,"_",$D148,"_",$E148),SentData!$F$2:$G$65536,2,)</f>
        <v>#REF!</v>
      </c>
      <c r="L148" s="118" t="e">
        <f>VLOOKUP(CONCATENATE($B148,"_",$C148,"_",L$2,"_",$D148,"_",$E148),SentData!$F$2:$G$65536,2,)</f>
        <v>#REF!</v>
      </c>
      <c r="M148" s="114"/>
      <c r="N148" s="115" t="str">
        <f t="shared" si="25"/>
        <v>!!</v>
      </c>
      <c r="O148" s="115" t="str">
        <f t="shared" si="26"/>
        <v>!!</v>
      </c>
      <c r="P148" s="115" t="str">
        <f t="shared" si="27"/>
        <v>!!</v>
      </c>
      <c r="Q148" s="115" t="str">
        <f t="shared" si="28"/>
        <v>!!</v>
      </c>
      <c r="R148" s="115" t="str">
        <f t="shared" si="29"/>
        <v>!!</v>
      </c>
      <c r="S148" s="115" t="str">
        <f t="shared" si="30"/>
        <v>!!</v>
      </c>
      <c r="T148" s="114"/>
    </row>
    <row r="149" spans="1:24" ht="12.5" x14ac:dyDescent="0.25">
      <c r="A149" s="153" t="s">
        <v>707</v>
      </c>
      <c r="B149" s="153" t="e">
        <f>#REF!</f>
        <v>#REF!</v>
      </c>
      <c r="C149" s="153" t="s">
        <v>704</v>
      </c>
      <c r="D149" s="153" t="s">
        <v>639</v>
      </c>
      <c r="E149" s="154" t="s">
        <v>760</v>
      </c>
      <c r="F149" s="155" t="e">
        <f>IF(ISNUMBER(U149),U149,VLOOKUP(CONCATENATE($B149,"_",$C149,"_",F$2,"_","1000 NAC","_",$E149),Database!$F$2:$G$65536,2,)/VLOOKUP(CONCATENATE($B149,"_",$C149,"_",F$2,"_",$D149,"_",$E149),Database!$F$2:$G$65536,2,))</f>
        <v>#REF!</v>
      </c>
      <c r="G149" s="155" t="e">
        <f>IF(ISNUMBER(V149),V149,VLOOKUP(CONCATENATE($B149,"_",$C149,"_",G$2,"_","1000 NAC","_",$E149),Database!$F$2:$G$65536,2,)/VLOOKUP(CONCATENATE($B149,"_",$C149,"_",G$2,"_",$D149,"_",$E149),Database!$F$2:$G$65536,2,))</f>
        <v>#REF!</v>
      </c>
      <c r="H149" s="155" t="e">
        <f>IF(ISNUMBER(W149),W149,VLOOKUP(CONCATENATE($B149,"_",$C149,"_",H$2,"_","1000 NAC","_",$E149),Database!$F$2:$G$65536,2,)/VLOOKUP(CONCATENATE($B149,"_",$C149,"_",H$2,"_",$D149,"_",$E149),Database!$F$2:$G$65536,2,))</f>
        <v>#REF!</v>
      </c>
      <c r="I149" s="155" t="e">
        <f>IF(ISNUMBER(X149),X149,VLOOKUP(CONCATENATE($B149,"_",$C149,"_",I$2,"_","1000 NAC","_",$E149),Database!$F$2:$G$65536,2,)/VLOOKUP(CONCATENATE($B149,"_",$C149,"_",I$2,"_",$D149,"_",$E149),Database!$F$2:$G$65536,2,))</f>
        <v>#REF!</v>
      </c>
      <c r="J149" s="155" t="e">
        <f>IF(ISNUMBER(Y149),Y149,VLOOKUP(CONCATENATE($B149,"_",$C149,"_",J$2,"_","1000 NAC","_",$E149),Database!$F$2:$G$65536,2,)/VLOOKUP(CONCATENATE($B149,"_",$C149,"_",J$2,"_",$D149,"_",$E149),Database!$F$2:$G$65536,2,))</f>
        <v>#REF!</v>
      </c>
      <c r="K149" s="156" t="e">
        <f>VLOOKUP(CONCATENATE($B149,"_",$C149,"_",K$2,"_","1000 NAC","_",$E149),SentData!$F$2:$G$65536,2,)/VLOOKUP(CONCATENATE($B149,"_",$C149,"_",K$2,"_",$D149,"_",$E149),SentData!$F$2:$G$65536,2,)</f>
        <v>#REF!</v>
      </c>
      <c r="L149" s="156" t="e">
        <f>VLOOKUP(CONCATENATE($B149,"_",$C149,"_",L$2,"_","1000 NAC","_",$E149),SentData!$F$2:$G$65536,2,)/VLOOKUP(CONCATENATE($B149,"_",$C149,"_",L$2,"_",$D149,"_",$E149),SentData!$F$2:$G$65536,2,)</f>
        <v>#REF!</v>
      </c>
      <c r="M149" s="157"/>
      <c r="N149" s="158" t="str">
        <f t="shared" si="25"/>
        <v>!!</v>
      </c>
      <c r="O149" s="158" t="str">
        <f t="shared" si="26"/>
        <v>!!</v>
      </c>
      <c r="P149" s="158" t="str">
        <f t="shared" si="27"/>
        <v>!!</v>
      </c>
      <c r="Q149" s="158" t="str">
        <f t="shared" si="28"/>
        <v>!!</v>
      </c>
      <c r="R149" s="158" t="str">
        <f t="shared" si="29"/>
        <v>!!</v>
      </c>
      <c r="S149" s="158" t="str">
        <f t="shared" si="30"/>
        <v>!!</v>
      </c>
      <c r="T149" s="157"/>
      <c r="U149" s="161" t="str">
        <f>IF(ISNUMBER(U147),IF(ISNUMBER(U148),U148/U147,F148/U147),IF(ISNUMBER(U148),U148/F147,""))</f>
        <v/>
      </c>
      <c r="V149" s="161" t="str">
        <f>IF(ISNUMBER(V147),IF(ISNUMBER(V148),V148/V147,G148/V147),IF(ISNUMBER(V148),V148/G147,""))</f>
        <v/>
      </c>
      <c r="W149" s="161" t="str">
        <f>IF(ISNUMBER(W147),IF(ISNUMBER(W148),W148/W147,H148/W147),IF(ISNUMBER(W148),W148/H147,""))</f>
        <v/>
      </c>
      <c r="X149" s="161" t="str">
        <f>IF(ISNUMBER(X147),IF(ISNUMBER(X148),X148/X147,I148/X147),IF(ISNUMBER(X148),X148/I147,""))</f>
        <v/>
      </c>
    </row>
    <row r="150" spans="1:24" x14ac:dyDescent="0.2">
      <c r="A150" s="112" t="s">
        <v>703</v>
      </c>
      <c r="B150" s="112" t="e">
        <f>#REF!</f>
        <v>#REF!</v>
      </c>
      <c r="C150" s="112" t="s">
        <v>708</v>
      </c>
      <c r="D150" s="112" t="s">
        <v>639</v>
      </c>
      <c r="E150" s="113" t="s">
        <v>760</v>
      </c>
      <c r="F150" s="120" t="e">
        <f>IF(ISNUMBER(U150),U150,VLOOKUP(CONCATENATE($B150,"_",$C150,"_",F$2,"_",$D150,"_",$E150),Database!$F$2:$G$65536,2,))</f>
        <v>#REF!</v>
      </c>
      <c r="G150" s="120" t="e">
        <f>IF(ISNUMBER(V150),V150,VLOOKUP(CONCATENATE($B150,"_",$C150,"_",G$2,"_",$D150,"_",$E150),Database!$F$2:$G$65536,2,))</f>
        <v>#REF!</v>
      </c>
      <c r="H150" s="120" t="e">
        <f>IF(ISNUMBER(W150),W150,VLOOKUP(CONCATENATE($B150,"_",$C150,"_",H$2,"_",$D150,"_",$E150),Database!$F$2:$G$65536,2,))</f>
        <v>#REF!</v>
      </c>
      <c r="I150" s="120" t="e">
        <f>IF(ISNUMBER(X150),X150,VLOOKUP(CONCATENATE($B150,"_",$C150,"_",I$2,"_",$D150,"_",$E150),Database!$F$2:$G$65536,2,))</f>
        <v>#REF!</v>
      </c>
      <c r="J150" s="120" t="e">
        <f>VLOOKUP(CONCATENATE($B150,"_",$C150,"_",J$2,"_",$D150,"_",$E150),Database!$F$2:$G$65536,2,)</f>
        <v>#REF!</v>
      </c>
      <c r="K150" s="118" t="e">
        <f>VLOOKUP(CONCATENATE($B150,"_",$C150,"_",K$2,"_",$D150,"_",$E150),SentData!$F$2:$G$65536,2,)</f>
        <v>#REF!</v>
      </c>
      <c r="L150" s="118" t="e">
        <f>VLOOKUP(CONCATENATE($B150,"_",$C150,"_",L$2,"_",$D150,"_",$E150),SentData!$F$2:$G$65536,2,)</f>
        <v>#REF!</v>
      </c>
      <c r="M150" s="114"/>
      <c r="N150" s="115" t="str">
        <f t="shared" si="25"/>
        <v>!!</v>
      </c>
      <c r="O150" s="115" t="str">
        <f t="shared" si="26"/>
        <v>!!</v>
      </c>
      <c r="P150" s="115" t="str">
        <f t="shared" si="27"/>
        <v>!!</v>
      </c>
      <c r="Q150" s="115" t="str">
        <f t="shared" si="28"/>
        <v>!!</v>
      </c>
      <c r="R150" s="115" t="str">
        <f t="shared" si="29"/>
        <v>!!</v>
      </c>
      <c r="S150" s="115" t="str">
        <f t="shared" si="30"/>
        <v>!!</v>
      </c>
      <c r="T150" s="114"/>
    </row>
    <row r="151" spans="1:24" x14ac:dyDescent="0.2">
      <c r="A151" s="112" t="s">
        <v>705</v>
      </c>
      <c r="B151" s="112" t="e">
        <f>#REF!</f>
        <v>#REF!</v>
      </c>
      <c r="C151" s="112" t="s">
        <v>708</v>
      </c>
      <c r="D151" s="112" t="s">
        <v>706</v>
      </c>
      <c r="E151" s="113" t="s">
        <v>760</v>
      </c>
      <c r="F151" s="120" t="e">
        <f>IF(ISNUMBER(U151),U151,VLOOKUP(CONCATENATE($B151,"_",$C151,"_",F$2,"_",$D151,"_",$E151),Database!$F$2:$G$65536,2,))</f>
        <v>#REF!</v>
      </c>
      <c r="G151" s="120" t="e">
        <f>IF(ISNUMBER(V151),V151,VLOOKUP(CONCATENATE($B151,"_",$C151,"_",G$2,"_",$D151,"_",$E151),Database!$F$2:$G$65536,2,))</f>
        <v>#REF!</v>
      </c>
      <c r="H151" s="120" t="e">
        <f>IF(ISNUMBER(W151),W151,VLOOKUP(CONCATENATE($B151,"_",$C151,"_",H$2,"_",$D151,"_",$E151),Database!$F$2:$G$65536,2,))</f>
        <v>#REF!</v>
      </c>
      <c r="I151" s="120" t="e">
        <f>IF(ISNUMBER(X151),X151,VLOOKUP(CONCATENATE($B151,"_",$C151,"_",I$2,"_",$D151,"_",$E151),Database!$F$2:$G$65536,2,))</f>
        <v>#REF!</v>
      </c>
      <c r="J151" s="120" t="e">
        <f>IF(ISNUMBER(Y151),Y151,VLOOKUP(CONCATENATE($B151,"_",$C151,"_",J$2,"_",$D151,"_",$E151),Database!$F$2:$G$65536,2,))</f>
        <v>#REF!</v>
      </c>
      <c r="K151" s="118" t="e">
        <f>VLOOKUP(CONCATENATE($B151,"_",$C151,"_",K$2,"_",$D151,"_",$E151),SentData!$F$2:$G$65536,2,)</f>
        <v>#REF!</v>
      </c>
      <c r="L151" s="118" t="e">
        <f>VLOOKUP(CONCATENATE($B151,"_",$C151,"_",L$2,"_",$D151,"_",$E151),SentData!$F$2:$G$65536,2,)</f>
        <v>#REF!</v>
      </c>
      <c r="M151" s="114"/>
      <c r="N151" s="115" t="str">
        <f t="shared" si="25"/>
        <v>!!</v>
      </c>
      <c r="O151" s="115" t="str">
        <f t="shared" si="26"/>
        <v>!!</v>
      </c>
      <c r="P151" s="115" t="str">
        <f t="shared" si="27"/>
        <v>!!</v>
      </c>
      <c r="Q151" s="115" t="str">
        <f t="shared" si="28"/>
        <v>!!</v>
      </c>
      <c r="R151" s="115" t="str">
        <f t="shared" si="29"/>
        <v>!!</v>
      </c>
      <c r="S151" s="115" t="str">
        <f t="shared" si="30"/>
        <v>!!</v>
      </c>
      <c r="T151" s="114"/>
    </row>
    <row r="152" spans="1:24" ht="12.5" x14ac:dyDescent="0.25">
      <c r="A152" s="153" t="s">
        <v>707</v>
      </c>
      <c r="B152" s="153" t="e">
        <f>#REF!</f>
        <v>#REF!</v>
      </c>
      <c r="C152" s="153" t="s">
        <v>708</v>
      </c>
      <c r="D152" s="153" t="s">
        <v>639</v>
      </c>
      <c r="E152" s="154" t="s">
        <v>760</v>
      </c>
      <c r="F152" s="155" t="e">
        <f>IF(ISNUMBER(U152),U152,VLOOKUP(CONCATENATE($B152,"_",$C152,"_",F$2,"_","1000 NAC","_",$E152),Database!$F$2:$G$65536,2,)/VLOOKUP(CONCATENATE($B152,"_",$C152,"_",F$2,"_",$D152,"_",$E152),Database!$F$2:$G$65536,2,))</f>
        <v>#REF!</v>
      </c>
      <c r="G152" s="155" t="e">
        <f>IF(ISNUMBER(V152),V152,VLOOKUP(CONCATENATE($B152,"_",$C152,"_",G$2,"_","1000 NAC","_",$E152),Database!$F$2:$G$65536,2,)/VLOOKUP(CONCATENATE($B152,"_",$C152,"_",G$2,"_",$D152,"_",$E152),Database!$F$2:$G$65536,2,))</f>
        <v>#REF!</v>
      </c>
      <c r="H152" s="155" t="e">
        <f>IF(ISNUMBER(W152),W152,VLOOKUP(CONCATENATE($B152,"_",$C152,"_",H$2,"_","1000 NAC","_",$E152),Database!$F$2:$G$65536,2,)/VLOOKUP(CONCATENATE($B152,"_",$C152,"_",H$2,"_",$D152,"_",$E152),Database!$F$2:$G$65536,2,))</f>
        <v>#REF!</v>
      </c>
      <c r="I152" s="155" t="e">
        <f>IF(ISNUMBER(X152),X152,VLOOKUP(CONCATENATE($B152,"_",$C152,"_",I$2,"_","1000 NAC","_",$E152),Database!$F$2:$G$65536,2,)/VLOOKUP(CONCATENATE($B152,"_",$C152,"_",I$2,"_",$D152,"_",$E152),Database!$F$2:$G$65536,2,))</f>
        <v>#REF!</v>
      </c>
      <c r="J152" s="155" t="e">
        <f>IF(ISNUMBER(Y152),Y152,VLOOKUP(CONCATENATE($B152,"_",$C152,"_",J$2,"_","1000 NAC","_",$E152),Database!$F$2:$G$65536,2,)/VLOOKUP(CONCATENATE($B152,"_",$C152,"_",J$2,"_",$D152,"_",$E152),Database!$F$2:$G$65536,2,))</f>
        <v>#REF!</v>
      </c>
      <c r="K152" s="156" t="e">
        <f>VLOOKUP(CONCATENATE($B152,"_",$C152,"_",K$2,"_","1000 NAC","_",$E152),SentData!$F$2:$G$65536,2,)/VLOOKUP(CONCATENATE($B152,"_",$C152,"_",K$2,"_",$D152,"_",$E152),SentData!$F$2:$G$65536,2,)</f>
        <v>#REF!</v>
      </c>
      <c r="L152" s="156" t="e">
        <f>VLOOKUP(CONCATENATE($B152,"_",$C152,"_",L$2,"_","1000 NAC","_",$E152),SentData!$F$2:$G$65536,2,)/VLOOKUP(CONCATENATE($B152,"_",$C152,"_",L$2,"_",$D152,"_",$E152),SentData!$F$2:$G$65536,2,)</f>
        <v>#REF!</v>
      </c>
      <c r="M152" s="157"/>
      <c r="N152" s="158" t="str">
        <f t="shared" si="25"/>
        <v>!!</v>
      </c>
      <c r="O152" s="158" t="str">
        <f t="shared" si="26"/>
        <v>!!</v>
      </c>
      <c r="P152" s="158" t="str">
        <f t="shared" si="27"/>
        <v>!!</v>
      </c>
      <c r="Q152" s="158" t="str">
        <f t="shared" si="28"/>
        <v>!!</v>
      </c>
      <c r="R152" s="158" t="str">
        <f t="shared" si="29"/>
        <v>!!</v>
      </c>
      <c r="S152" s="158" t="str">
        <f t="shared" si="30"/>
        <v>!!</v>
      </c>
      <c r="T152" s="157"/>
      <c r="U152" s="161" t="str">
        <f>IF(ISNUMBER(U150),IF(ISNUMBER(U151),U151/U150,F151/U150),IF(ISNUMBER(U151),U151/F150,""))</f>
        <v/>
      </c>
      <c r="V152" s="161" t="str">
        <f>IF(ISNUMBER(V150),IF(ISNUMBER(V151),V151/V150,G151/V150),IF(ISNUMBER(V151),V151/G150,""))</f>
        <v/>
      </c>
      <c r="W152" s="161" t="str">
        <f>IF(ISNUMBER(W150),IF(ISNUMBER(W151),W151/W150,H151/W150),IF(ISNUMBER(W151),W151/H150,""))</f>
        <v/>
      </c>
      <c r="X152" s="161" t="str">
        <f>IF(ISNUMBER(X150),IF(ISNUMBER(X151),X151/X150,I151/X150),IF(ISNUMBER(X151),X151/I150,""))</f>
        <v/>
      </c>
    </row>
    <row r="153" spans="1:24" x14ac:dyDescent="0.2">
      <c r="A153" s="112" t="s">
        <v>703</v>
      </c>
      <c r="B153" s="112" t="e">
        <f>#REF!</f>
        <v>#REF!</v>
      </c>
      <c r="C153" s="112" t="s">
        <v>704</v>
      </c>
      <c r="D153" s="112" t="s">
        <v>639</v>
      </c>
      <c r="E153" s="113" t="s">
        <v>761</v>
      </c>
      <c r="F153" s="120" t="e">
        <f>IF(ISNUMBER(U153),U153,VLOOKUP(CONCATENATE($B153,"_",$C153,"_",F$2,"_",$D153,"_",$E153),Database!$F$2:$G$65536,2,))</f>
        <v>#REF!</v>
      </c>
      <c r="G153" s="120" t="e">
        <f>IF(ISNUMBER(V153),V153,VLOOKUP(CONCATENATE($B153,"_",$C153,"_",G$2,"_",$D153,"_",$E153),Database!$F$2:$G$65536,2,))</f>
        <v>#REF!</v>
      </c>
      <c r="H153" s="120" t="e">
        <f>IF(ISNUMBER(W153),W153,VLOOKUP(CONCATENATE($B153,"_",$C153,"_",H$2,"_",$D153,"_",$E153),Database!$F$2:$G$65536,2,))</f>
        <v>#REF!</v>
      </c>
      <c r="I153" s="120" t="e">
        <f>IF(ISNUMBER(X153),X153,VLOOKUP(CONCATENATE($B153,"_",$C153,"_",I$2,"_",$D153,"_",$E153),Database!$F$2:$G$65536,2,))</f>
        <v>#REF!</v>
      </c>
      <c r="J153" s="120" t="e">
        <f>VLOOKUP(CONCATENATE($B153,"_",$C153,"_",J$2,"_",$D153,"_",$E153),Database!$F$2:$G$65536,2,)</f>
        <v>#REF!</v>
      </c>
      <c r="K153" s="118" t="e">
        <f>VLOOKUP(CONCATENATE($B153,"_",$C153,"_",K$2,"_",$D153,"_",$E153),SentData!$F$2:$G$65536,2,)</f>
        <v>#REF!</v>
      </c>
      <c r="L153" s="118" t="e">
        <f>VLOOKUP(CONCATENATE($B153,"_",$C153,"_",L$2,"_",$D153,"_",$E153),SentData!$F$2:$G$65536,2,)</f>
        <v>#REF!</v>
      </c>
      <c r="M153" s="114"/>
      <c r="N153" s="115" t="str">
        <f t="shared" si="25"/>
        <v>!!</v>
      </c>
      <c r="O153" s="115" t="str">
        <f t="shared" si="26"/>
        <v>!!</v>
      </c>
      <c r="P153" s="115" t="str">
        <f t="shared" si="27"/>
        <v>!!</v>
      </c>
      <c r="Q153" s="115" t="str">
        <f t="shared" si="28"/>
        <v>!!</v>
      </c>
      <c r="R153" s="115" t="str">
        <f t="shared" si="29"/>
        <v>!!</v>
      </c>
      <c r="S153" s="115" t="str">
        <f t="shared" si="30"/>
        <v>!!</v>
      </c>
      <c r="T153" s="114"/>
    </row>
    <row r="154" spans="1:24" x14ac:dyDescent="0.2">
      <c r="A154" s="112" t="s">
        <v>705</v>
      </c>
      <c r="B154" s="112" t="e">
        <f>#REF!</f>
        <v>#REF!</v>
      </c>
      <c r="C154" s="112" t="s">
        <v>704</v>
      </c>
      <c r="D154" s="112" t="s">
        <v>706</v>
      </c>
      <c r="E154" s="113" t="s">
        <v>761</v>
      </c>
      <c r="F154" s="120" t="e">
        <f>IF(ISNUMBER(U154),U154,VLOOKUP(CONCATENATE($B154,"_",$C154,"_",F$2,"_",$D154,"_",$E154),Database!$F$2:$G$65536,2,))</f>
        <v>#REF!</v>
      </c>
      <c r="G154" s="120" t="e">
        <f>IF(ISNUMBER(V154),V154,VLOOKUP(CONCATENATE($B154,"_",$C154,"_",G$2,"_",$D154,"_",$E154),Database!$F$2:$G$65536,2,))</f>
        <v>#REF!</v>
      </c>
      <c r="H154" s="120" t="e">
        <f>IF(ISNUMBER(W154),W154,VLOOKUP(CONCATENATE($B154,"_",$C154,"_",H$2,"_",$D154,"_",$E154),Database!$F$2:$G$65536,2,))</f>
        <v>#REF!</v>
      </c>
      <c r="I154" s="120" t="e">
        <f>IF(ISNUMBER(X154),X154,VLOOKUP(CONCATENATE($B154,"_",$C154,"_",I$2,"_",$D154,"_",$E154),Database!$F$2:$G$65536,2,))</f>
        <v>#REF!</v>
      </c>
      <c r="J154" s="120" t="e">
        <f>IF(ISNUMBER(Y154),Y154,VLOOKUP(CONCATENATE($B154,"_",$C154,"_",J$2,"_",$D154,"_",$E154),Database!$F$2:$G$65536,2,))</f>
        <v>#REF!</v>
      </c>
      <c r="K154" s="118" t="e">
        <f>VLOOKUP(CONCATENATE($B154,"_",$C154,"_",K$2,"_",$D154,"_",$E154),SentData!$F$2:$G$65536,2,)</f>
        <v>#REF!</v>
      </c>
      <c r="L154" s="118" t="e">
        <f>VLOOKUP(CONCATENATE($B154,"_",$C154,"_",L$2,"_",$D154,"_",$E154),SentData!$F$2:$G$65536,2,)</f>
        <v>#REF!</v>
      </c>
      <c r="M154" s="114"/>
      <c r="N154" s="115" t="str">
        <f t="shared" si="25"/>
        <v>!!</v>
      </c>
      <c r="O154" s="115" t="str">
        <f t="shared" si="26"/>
        <v>!!</v>
      </c>
      <c r="P154" s="115" t="str">
        <f t="shared" si="27"/>
        <v>!!</v>
      </c>
      <c r="Q154" s="115" t="str">
        <f t="shared" si="28"/>
        <v>!!</v>
      </c>
      <c r="R154" s="115" t="str">
        <f t="shared" si="29"/>
        <v>!!</v>
      </c>
      <c r="S154" s="115" t="str">
        <f t="shared" si="30"/>
        <v>!!</v>
      </c>
      <c r="T154" s="114"/>
    </row>
    <row r="155" spans="1:24" ht="12.5" x14ac:dyDescent="0.25">
      <c r="A155" s="153" t="s">
        <v>707</v>
      </c>
      <c r="B155" s="153" t="e">
        <f>#REF!</f>
        <v>#REF!</v>
      </c>
      <c r="C155" s="153" t="s">
        <v>704</v>
      </c>
      <c r="D155" s="153" t="s">
        <v>639</v>
      </c>
      <c r="E155" s="154" t="s">
        <v>761</v>
      </c>
      <c r="F155" s="155" t="e">
        <f>IF(ISNUMBER(U155),U155,VLOOKUP(CONCATENATE($B155,"_",$C155,"_",F$2,"_","1000 NAC","_",$E155),Database!$F$2:$G$65536,2,)/VLOOKUP(CONCATENATE($B155,"_",$C155,"_",F$2,"_",$D155,"_",$E155),Database!$F$2:$G$65536,2,))</f>
        <v>#REF!</v>
      </c>
      <c r="G155" s="155" t="e">
        <f>IF(ISNUMBER(V155),V155,VLOOKUP(CONCATENATE($B155,"_",$C155,"_",G$2,"_","1000 NAC","_",$E155),Database!$F$2:$G$65536,2,)/VLOOKUP(CONCATENATE($B155,"_",$C155,"_",G$2,"_",$D155,"_",$E155),Database!$F$2:$G$65536,2,))</f>
        <v>#REF!</v>
      </c>
      <c r="H155" s="155" t="e">
        <f>IF(ISNUMBER(W155),W155,VLOOKUP(CONCATENATE($B155,"_",$C155,"_",H$2,"_","1000 NAC","_",$E155),Database!$F$2:$G$65536,2,)/VLOOKUP(CONCATENATE($B155,"_",$C155,"_",H$2,"_",$D155,"_",$E155),Database!$F$2:$G$65536,2,))</f>
        <v>#REF!</v>
      </c>
      <c r="I155" s="155" t="e">
        <f>IF(ISNUMBER(X155),X155,VLOOKUP(CONCATENATE($B155,"_",$C155,"_",I$2,"_","1000 NAC","_",$E155),Database!$F$2:$G$65536,2,)/VLOOKUP(CONCATENATE($B155,"_",$C155,"_",I$2,"_",$D155,"_",$E155),Database!$F$2:$G$65536,2,))</f>
        <v>#REF!</v>
      </c>
      <c r="J155" s="155" t="e">
        <f>IF(ISNUMBER(Y155),Y155,VLOOKUP(CONCATENATE($B155,"_",$C155,"_",J$2,"_","1000 NAC","_",$E155),Database!$F$2:$G$65536,2,)/VLOOKUP(CONCATENATE($B155,"_",$C155,"_",J$2,"_",$D155,"_",$E155),Database!$F$2:$G$65536,2,))</f>
        <v>#REF!</v>
      </c>
      <c r="K155" s="156" t="e">
        <f>VLOOKUP(CONCATENATE($B155,"_",$C155,"_",K$2,"_","1000 NAC","_",$E155),SentData!$F$2:$G$65536,2,)/VLOOKUP(CONCATENATE($B155,"_",$C155,"_",K$2,"_",$D155,"_",$E155),SentData!$F$2:$G$65536,2,)</f>
        <v>#REF!</v>
      </c>
      <c r="L155" s="156" t="e">
        <f>VLOOKUP(CONCATENATE($B155,"_",$C155,"_",L$2,"_","1000 NAC","_",$E155),SentData!$F$2:$G$65536,2,)/VLOOKUP(CONCATENATE($B155,"_",$C155,"_",L$2,"_",$D155,"_",$E155),SentData!$F$2:$G$65536,2,)</f>
        <v>#REF!</v>
      </c>
      <c r="M155" s="157"/>
      <c r="N155" s="158" t="str">
        <f t="shared" si="25"/>
        <v>!!</v>
      </c>
      <c r="O155" s="158" t="str">
        <f t="shared" si="26"/>
        <v>!!</v>
      </c>
      <c r="P155" s="158" t="str">
        <f t="shared" si="27"/>
        <v>!!</v>
      </c>
      <c r="Q155" s="158" t="str">
        <f t="shared" si="28"/>
        <v>!!</v>
      </c>
      <c r="R155" s="158" t="str">
        <f t="shared" si="29"/>
        <v>!!</v>
      </c>
      <c r="S155" s="158" t="str">
        <f t="shared" si="30"/>
        <v>!!</v>
      </c>
      <c r="T155" s="157"/>
      <c r="U155" s="161" t="str">
        <f>IF(ISNUMBER(U153),IF(ISNUMBER(U154),U154/U153,F154/U153),IF(ISNUMBER(U154),U154/F153,""))</f>
        <v/>
      </c>
      <c r="V155" s="161" t="str">
        <f>IF(ISNUMBER(V153),IF(ISNUMBER(V154),V154/V153,G154/V153),IF(ISNUMBER(V154),V154/G153,""))</f>
        <v/>
      </c>
      <c r="W155" s="161" t="str">
        <f>IF(ISNUMBER(W153),IF(ISNUMBER(W154),W154/W153,H154/W153),IF(ISNUMBER(W154),W154/H153,""))</f>
        <v/>
      </c>
      <c r="X155" s="161" t="str">
        <f>IF(ISNUMBER(X153),IF(ISNUMBER(X154),X154/X153,I154/X153),IF(ISNUMBER(X154),X154/I153,""))</f>
        <v/>
      </c>
    </row>
    <row r="156" spans="1:24" x14ac:dyDescent="0.2">
      <c r="A156" s="112" t="s">
        <v>703</v>
      </c>
      <c r="B156" s="112" t="e">
        <f>#REF!</f>
        <v>#REF!</v>
      </c>
      <c r="C156" s="112" t="s">
        <v>708</v>
      </c>
      <c r="D156" s="112" t="s">
        <v>639</v>
      </c>
      <c r="E156" s="113" t="s">
        <v>761</v>
      </c>
      <c r="F156" s="120" t="e">
        <f>IF(ISNUMBER(U156),U156,VLOOKUP(CONCATENATE($B156,"_",$C156,"_",F$2,"_",$D156,"_",$E156),Database!$F$2:$G$65536,2,))</f>
        <v>#REF!</v>
      </c>
      <c r="G156" s="120" t="e">
        <f>IF(ISNUMBER(V156),V156,VLOOKUP(CONCATENATE($B156,"_",$C156,"_",G$2,"_",$D156,"_",$E156),Database!$F$2:$G$65536,2,))</f>
        <v>#REF!</v>
      </c>
      <c r="H156" s="120" t="e">
        <f>IF(ISNUMBER(W156),W156,VLOOKUP(CONCATENATE($B156,"_",$C156,"_",H$2,"_",$D156,"_",$E156),Database!$F$2:$G$65536,2,))</f>
        <v>#REF!</v>
      </c>
      <c r="I156" s="120" t="e">
        <f>IF(ISNUMBER(X156),X156,VLOOKUP(CONCATENATE($B156,"_",$C156,"_",I$2,"_",$D156,"_",$E156),Database!$F$2:$G$65536,2,))</f>
        <v>#REF!</v>
      </c>
      <c r="J156" s="120" t="e">
        <f>VLOOKUP(CONCATENATE($B156,"_",$C156,"_",J$2,"_",$D156,"_",$E156),Database!$F$2:$G$65536,2,)</f>
        <v>#REF!</v>
      </c>
      <c r="K156" s="118" t="e">
        <f>VLOOKUP(CONCATENATE($B156,"_",$C156,"_",K$2,"_",$D156,"_",$E156),SentData!$F$2:$G$65536,2,)</f>
        <v>#REF!</v>
      </c>
      <c r="L156" s="118" t="e">
        <f>VLOOKUP(CONCATENATE($B156,"_",$C156,"_",L$2,"_",$D156,"_",$E156),SentData!$F$2:$G$65536,2,)</f>
        <v>#REF!</v>
      </c>
      <c r="M156" s="114"/>
      <c r="N156" s="115" t="str">
        <f t="shared" si="25"/>
        <v>!!</v>
      </c>
      <c r="O156" s="115" t="str">
        <f t="shared" si="26"/>
        <v>!!</v>
      </c>
      <c r="P156" s="115" t="str">
        <f t="shared" si="27"/>
        <v>!!</v>
      </c>
      <c r="Q156" s="115" t="str">
        <f t="shared" si="28"/>
        <v>!!</v>
      </c>
      <c r="R156" s="115" t="str">
        <f t="shared" si="29"/>
        <v>!!</v>
      </c>
      <c r="S156" s="115" t="str">
        <f t="shared" si="30"/>
        <v>!!</v>
      </c>
      <c r="T156" s="114"/>
    </row>
    <row r="157" spans="1:24" x14ac:dyDescent="0.2">
      <c r="A157" s="112" t="s">
        <v>705</v>
      </c>
      <c r="B157" s="112" t="e">
        <f>#REF!</f>
        <v>#REF!</v>
      </c>
      <c r="C157" s="112" t="s">
        <v>708</v>
      </c>
      <c r="D157" s="112" t="s">
        <v>706</v>
      </c>
      <c r="E157" s="113" t="s">
        <v>761</v>
      </c>
      <c r="F157" s="120" t="e">
        <f>IF(ISNUMBER(U157),U157,VLOOKUP(CONCATENATE($B157,"_",$C157,"_",F$2,"_",$D157,"_",$E157),Database!$F$2:$G$65536,2,))</f>
        <v>#REF!</v>
      </c>
      <c r="G157" s="120" t="e">
        <f>IF(ISNUMBER(V157),V157,VLOOKUP(CONCATENATE($B157,"_",$C157,"_",G$2,"_",$D157,"_",$E157),Database!$F$2:$G$65536,2,))</f>
        <v>#REF!</v>
      </c>
      <c r="H157" s="120" t="e">
        <f>IF(ISNUMBER(W157),W157,VLOOKUP(CONCATENATE($B157,"_",$C157,"_",H$2,"_",$D157,"_",$E157),Database!$F$2:$G$65536,2,))</f>
        <v>#REF!</v>
      </c>
      <c r="I157" s="120" t="e">
        <f>IF(ISNUMBER(X157),X157,VLOOKUP(CONCATENATE($B157,"_",$C157,"_",I$2,"_",$D157,"_",$E157),Database!$F$2:$G$65536,2,))</f>
        <v>#REF!</v>
      </c>
      <c r="J157" s="120" t="e">
        <f>IF(ISNUMBER(Y157),Y157,VLOOKUP(CONCATENATE($B157,"_",$C157,"_",J$2,"_",$D157,"_",$E157),Database!$F$2:$G$65536,2,))</f>
        <v>#REF!</v>
      </c>
      <c r="K157" s="118" t="e">
        <f>VLOOKUP(CONCATENATE($B157,"_",$C157,"_",K$2,"_",$D157,"_",$E157),SentData!$F$2:$G$65536,2,)</f>
        <v>#REF!</v>
      </c>
      <c r="L157" s="118" t="e">
        <f>VLOOKUP(CONCATENATE($B157,"_",$C157,"_",L$2,"_",$D157,"_",$E157),SentData!$F$2:$G$65536,2,)</f>
        <v>#REF!</v>
      </c>
      <c r="M157" s="114"/>
      <c r="N157" s="115" t="str">
        <f t="shared" si="25"/>
        <v>!!</v>
      </c>
      <c r="O157" s="115" t="str">
        <f t="shared" si="26"/>
        <v>!!</v>
      </c>
      <c r="P157" s="115" t="str">
        <f t="shared" si="27"/>
        <v>!!</v>
      </c>
      <c r="Q157" s="115" t="str">
        <f t="shared" si="28"/>
        <v>!!</v>
      </c>
      <c r="R157" s="115" t="str">
        <f t="shared" si="29"/>
        <v>!!</v>
      </c>
      <c r="S157" s="115" t="str">
        <f t="shared" si="30"/>
        <v>!!</v>
      </c>
      <c r="T157" s="114"/>
    </row>
    <row r="158" spans="1:24" ht="12.5" x14ac:dyDescent="0.25">
      <c r="A158" s="153" t="s">
        <v>707</v>
      </c>
      <c r="B158" s="153" t="e">
        <f>#REF!</f>
        <v>#REF!</v>
      </c>
      <c r="C158" s="153" t="s">
        <v>708</v>
      </c>
      <c r="D158" s="153" t="s">
        <v>639</v>
      </c>
      <c r="E158" s="154" t="s">
        <v>761</v>
      </c>
      <c r="F158" s="155" t="e">
        <f>IF(ISNUMBER(U158),U158,VLOOKUP(CONCATENATE($B158,"_",$C158,"_",F$2,"_","1000 NAC","_",$E158),Database!$F$2:$G$65536,2,)/VLOOKUP(CONCATENATE($B158,"_",$C158,"_",F$2,"_",$D158,"_",$E158),Database!$F$2:$G$65536,2,))</f>
        <v>#REF!</v>
      </c>
      <c r="G158" s="155" t="e">
        <f>IF(ISNUMBER(V158),V158,VLOOKUP(CONCATENATE($B158,"_",$C158,"_",G$2,"_","1000 NAC","_",$E158),Database!$F$2:$G$65536,2,)/VLOOKUP(CONCATENATE($B158,"_",$C158,"_",G$2,"_",$D158,"_",$E158),Database!$F$2:$G$65536,2,))</f>
        <v>#REF!</v>
      </c>
      <c r="H158" s="155" t="e">
        <f>IF(ISNUMBER(W158),W158,VLOOKUP(CONCATENATE($B158,"_",$C158,"_",H$2,"_","1000 NAC","_",$E158),Database!$F$2:$G$65536,2,)/VLOOKUP(CONCATENATE($B158,"_",$C158,"_",H$2,"_",$D158,"_",$E158),Database!$F$2:$G$65536,2,))</f>
        <v>#REF!</v>
      </c>
      <c r="I158" s="155" t="e">
        <f>IF(ISNUMBER(X158),X158,VLOOKUP(CONCATENATE($B158,"_",$C158,"_",I$2,"_","1000 NAC","_",$E158),Database!$F$2:$G$65536,2,)/VLOOKUP(CONCATENATE($B158,"_",$C158,"_",I$2,"_",$D158,"_",$E158),Database!$F$2:$G$65536,2,))</f>
        <v>#REF!</v>
      </c>
      <c r="J158" s="155" t="e">
        <f>IF(ISNUMBER(Y158),Y158,VLOOKUP(CONCATENATE($B158,"_",$C158,"_",J$2,"_","1000 NAC","_",$E158),Database!$F$2:$G$65536,2,)/VLOOKUP(CONCATENATE($B158,"_",$C158,"_",J$2,"_",$D158,"_",$E158),Database!$F$2:$G$65536,2,))</f>
        <v>#REF!</v>
      </c>
      <c r="K158" s="156" t="e">
        <f>VLOOKUP(CONCATENATE($B158,"_",$C158,"_",K$2,"_","1000 NAC","_",$E158),SentData!$F$2:$G$65536,2,)/VLOOKUP(CONCATENATE($B158,"_",$C158,"_",K$2,"_",$D158,"_",$E158),SentData!$F$2:$G$65536,2,)</f>
        <v>#REF!</v>
      </c>
      <c r="L158" s="156" t="e">
        <f>VLOOKUP(CONCATENATE($B158,"_",$C158,"_",L$2,"_","1000 NAC","_",$E158),SentData!$F$2:$G$65536,2,)/VLOOKUP(CONCATENATE($B158,"_",$C158,"_",L$2,"_",$D158,"_",$E158),SentData!$F$2:$G$65536,2,)</f>
        <v>#REF!</v>
      </c>
      <c r="M158" s="157"/>
      <c r="N158" s="158" t="str">
        <f t="shared" si="25"/>
        <v>!!</v>
      </c>
      <c r="O158" s="158" t="str">
        <f t="shared" si="26"/>
        <v>!!</v>
      </c>
      <c r="P158" s="158" t="str">
        <f t="shared" si="27"/>
        <v>!!</v>
      </c>
      <c r="Q158" s="158" t="str">
        <f t="shared" si="28"/>
        <v>!!</v>
      </c>
      <c r="R158" s="158" t="str">
        <f t="shared" si="29"/>
        <v>!!</v>
      </c>
      <c r="S158" s="158" t="str">
        <f t="shared" si="30"/>
        <v>!!</v>
      </c>
      <c r="T158" s="157"/>
      <c r="U158" s="161" t="str">
        <f>IF(ISNUMBER(U156),IF(ISNUMBER(U157),U157/U156,F157/U156),IF(ISNUMBER(U157),U157/F156,""))</f>
        <v/>
      </c>
      <c r="V158" s="161" t="str">
        <f>IF(ISNUMBER(V156),IF(ISNUMBER(V157),V157/V156,G157/V156),IF(ISNUMBER(V157),V157/G156,""))</f>
        <v/>
      </c>
      <c r="W158" s="161" t="str">
        <f>IF(ISNUMBER(W156),IF(ISNUMBER(W157),W157/W156,H157/W156),IF(ISNUMBER(W157),W157/H156,""))</f>
        <v/>
      </c>
      <c r="X158" s="161" t="str">
        <f>IF(ISNUMBER(X156),IF(ISNUMBER(X157),X157/X156,I157/X156),IF(ISNUMBER(X157),X157/I156,""))</f>
        <v/>
      </c>
    </row>
    <row r="159" spans="1:24" x14ac:dyDescent="0.2">
      <c r="A159" s="112" t="s">
        <v>703</v>
      </c>
      <c r="B159" s="112" t="e">
        <f>#REF!</f>
        <v>#REF!</v>
      </c>
      <c r="C159" s="112" t="s">
        <v>704</v>
      </c>
      <c r="D159" s="112" t="s">
        <v>639</v>
      </c>
      <c r="E159" s="113" t="s">
        <v>762</v>
      </c>
      <c r="F159" s="120" t="e">
        <f>IF(ISNUMBER(U159),U159,VLOOKUP(CONCATENATE($B159,"_",$C159,"_",F$2,"_",$D159,"_",$E159),Database!$F$2:$G$65536,2,))</f>
        <v>#REF!</v>
      </c>
      <c r="G159" s="120" t="e">
        <f>IF(ISNUMBER(V159),V159,VLOOKUP(CONCATENATE($B159,"_",$C159,"_",G$2,"_",$D159,"_",$E159),Database!$F$2:$G$65536,2,))</f>
        <v>#REF!</v>
      </c>
      <c r="H159" s="120" t="e">
        <f>IF(ISNUMBER(W159),W159,VLOOKUP(CONCATENATE($B159,"_",$C159,"_",H$2,"_",$D159,"_",$E159),Database!$F$2:$G$65536,2,))</f>
        <v>#REF!</v>
      </c>
      <c r="I159" s="120" t="e">
        <f>IF(ISNUMBER(X159),X159,VLOOKUP(CONCATENATE($B159,"_",$C159,"_",I$2,"_",$D159,"_",$E159),Database!$F$2:$G$65536,2,))</f>
        <v>#REF!</v>
      </c>
      <c r="J159" s="120" t="e">
        <f>VLOOKUP(CONCATENATE($B159,"_",$C159,"_",J$2,"_",$D159,"_",$E159),Database!$F$2:$G$65536,2,)</f>
        <v>#REF!</v>
      </c>
      <c r="K159" s="118" t="e">
        <f>VLOOKUP(CONCATENATE($B159,"_",$C159,"_",K$2,"_",$D159,"_",$E159),SentData!$F$2:$G$65536,2,)</f>
        <v>#REF!</v>
      </c>
      <c r="L159" s="118" t="e">
        <f>VLOOKUP(CONCATENATE($B159,"_",$C159,"_",L$2,"_",$D159,"_",$E159),SentData!$F$2:$G$65536,2,)</f>
        <v>#REF!</v>
      </c>
      <c r="M159" s="114"/>
      <c r="N159" s="115" t="str">
        <f t="shared" si="25"/>
        <v>!!</v>
      </c>
      <c r="O159" s="115" t="str">
        <f t="shared" si="26"/>
        <v>!!</v>
      </c>
      <c r="P159" s="115" t="str">
        <f t="shared" si="27"/>
        <v>!!</v>
      </c>
      <c r="Q159" s="115" t="str">
        <f t="shared" si="28"/>
        <v>!!</v>
      </c>
      <c r="R159" s="115" t="str">
        <f t="shared" si="29"/>
        <v>!!</v>
      </c>
      <c r="S159" s="115" t="str">
        <f t="shared" si="30"/>
        <v>!!</v>
      </c>
      <c r="T159" s="114"/>
    </row>
    <row r="160" spans="1:24" x14ac:dyDescent="0.2">
      <c r="A160" s="112" t="s">
        <v>705</v>
      </c>
      <c r="B160" s="112" t="e">
        <f>#REF!</f>
        <v>#REF!</v>
      </c>
      <c r="C160" s="112" t="s">
        <v>704</v>
      </c>
      <c r="D160" s="112" t="s">
        <v>706</v>
      </c>
      <c r="E160" s="113" t="s">
        <v>762</v>
      </c>
      <c r="F160" s="120" t="e">
        <f>IF(ISNUMBER(U160),U160,VLOOKUP(CONCATENATE($B160,"_",$C160,"_",F$2,"_",$D160,"_",$E160),Database!$F$2:$G$65536,2,))</f>
        <v>#REF!</v>
      </c>
      <c r="G160" s="120" t="e">
        <f>IF(ISNUMBER(V160),V160,VLOOKUP(CONCATENATE($B160,"_",$C160,"_",G$2,"_",$D160,"_",$E160),Database!$F$2:$G$65536,2,))</f>
        <v>#REF!</v>
      </c>
      <c r="H160" s="120" t="e">
        <f>IF(ISNUMBER(W160),W160,VLOOKUP(CONCATENATE($B160,"_",$C160,"_",H$2,"_",$D160,"_",$E160),Database!$F$2:$G$65536,2,))</f>
        <v>#REF!</v>
      </c>
      <c r="I160" s="120" t="e">
        <f>IF(ISNUMBER(X160),X160,VLOOKUP(CONCATENATE($B160,"_",$C160,"_",I$2,"_",$D160,"_",$E160),Database!$F$2:$G$65536,2,))</f>
        <v>#REF!</v>
      </c>
      <c r="J160" s="120" t="e">
        <f>IF(ISNUMBER(Y160),Y160,VLOOKUP(CONCATENATE($B160,"_",$C160,"_",J$2,"_",$D160,"_",$E160),Database!$F$2:$G$65536,2,))</f>
        <v>#REF!</v>
      </c>
      <c r="K160" s="118" t="e">
        <f>VLOOKUP(CONCATENATE($B160,"_",$C160,"_",K$2,"_",$D160,"_",$E160),SentData!$F$2:$G$65536,2,)</f>
        <v>#REF!</v>
      </c>
      <c r="L160" s="118" t="e">
        <f>VLOOKUP(CONCATENATE($B160,"_",$C160,"_",L$2,"_",$D160,"_",$E160),SentData!$F$2:$G$65536,2,)</f>
        <v>#REF!</v>
      </c>
      <c r="M160" s="114"/>
      <c r="N160" s="115" t="str">
        <f t="shared" si="25"/>
        <v>!!</v>
      </c>
      <c r="O160" s="115" t="str">
        <f t="shared" si="26"/>
        <v>!!</v>
      </c>
      <c r="P160" s="115" t="str">
        <f t="shared" si="27"/>
        <v>!!</v>
      </c>
      <c r="Q160" s="115" t="str">
        <f t="shared" si="28"/>
        <v>!!</v>
      </c>
      <c r="R160" s="115" t="str">
        <f t="shared" si="29"/>
        <v>!!</v>
      </c>
      <c r="S160" s="115" t="str">
        <f t="shared" si="30"/>
        <v>!!</v>
      </c>
      <c r="T160" s="114"/>
    </row>
    <row r="161" spans="1:24" ht="12.5" x14ac:dyDescent="0.25">
      <c r="A161" s="153" t="s">
        <v>707</v>
      </c>
      <c r="B161" s="153" t="e">
        <f>#REF!</f>
        <v>#REF!</v>
      </c>
      <c r="C161" s="153" t="s">
        <v>704</v>
      </c>
      <c r="D161" s="153" t="s">
        <v>639</v>
      </c>
      <c r="E161" s="154" t="s">
        <v>762</v>
      </c>
      <c r="F161" s="155" t="e">
        <f>IF(ISNUMBER(U161),U161,VLOOKUP(CONCATENATE($B161,"_",$C161,"_",F$2,"_","1000 NAC","_",$E161),Database!$F$2:$G$65536,2,)/VLOOKUP(CONCATENATE($B161,"_",$C161,"_",F$2,"_",$D161,"_",$E161),Database!$F$2:$G$65536,2,))</f>
        <v>#REF!</v>
      </c>
      <c r="G161" s="155" t="e">
        <f>IF(ISNUMBER(V161),V161,VLOOKUP(CONCATENATE($B161,"_",$C161,"_",G$2,"_","1000 NAC","_",$E161),Database!$F$2:$G$65536,2,)/VLOOKUP(CONCATENATE($B161,"_",$C161,"_",G$2,"_",$D161,"_",$E161),Database!$F$2:$G$65536,2,))</f>
        <v>#REF!</v>
      </c>
      <c r="H161" s="155" t="e">
        <f>IF(ISNUMBER(W161),W161,VLOOKUP(CONCATENATE($B161,"_",$C161,"_",H$2,"_","1000 NAC","_",$E161),Database!$F$2:$G$65536,2,)/VLOOKUP(CONCATENATE($B161,"_",$C161,"_",H$2,"_",$D161,"_",$E161),Database!$F$2:$G$65536,2,))</f>
        <v>#REF!</v>
      </c>
      <c r="I161" s="155" t="e">
        <f>IF(ISNUMBER(X161),X161,VLOOKUP(CONCATENATE($B161,"_",$C161,"_",I$2,"_","1000 NAC","_",$E161),Database!$F$2:$G$65536,2,)/VLOOKUP(CONCATENATE($B161,"_",$C161,"_",I$2,"_",$D161,"_",$E161),Database!$F$2:$G$65536,2,))</f>
        <v>#REF!</v>
      </c>
      <c r="J161" s="155" t="e">
        <f>IF(ISNUMBER(Y161),Y161,VLOOKUP(CONCATENATE($B161,"_",$C161,"_",J$2,"_","1000 NAC","_",$E161),Database!$F$2:$G$65536,2,)/VLOOKUP(CONCATENATE($B161,"_",$C161,"_",J$2,"_",$D161,"_",$E161),Database!$F$2:$G$65536,2,))</f>
        <v>#REF!</v>
      </c>
      <c r="K161" s="156" t="e">
        <f>VLOOKUP(CONCATENATE($B161,"_",$C161,"_",K$2,"_","1000 NAC","_",$E161),SentData!$F$2:$G$65536,2,)/VLOOKUP(CONCATENATE($B161,"_",$C161,"_",K$2,"_",$D161,"_",$E161),SentData!$F$2:$G$65536,2,)</f>
        <v>#REF!</v>
      </c>
      <c r="L161" s="156" t="e">
        <f>VLOOKUP(CONCATENATE($B161,"_",$C161,"_",L$2,"_","1000 NAC","_",$E161),SentData!$F$2:$G$65536,2,)/VLOOKUP(CONCATENATE($B161,"_",$C161,"_",L$2,"_",$D161,"_",$E161),SentData!$F$2:$G$65536,2,)</f>
        <v>#REF!</v>
      </c>
      <c r="M161" s="157"/>
      <c r="N161" s="158" t="str">
        <f t="shared" si="25"/>
        <v>!!</v>
      </c>
      <c r="O161" s="158" t="str">
        <f t="shared" si="26"/>
        <v>!!</v>
      </c>
      <c r="P161" s="158" t="str">
        <f t="shared" si="27"/>
        <v>!!</v>
      </c>
      <c r="Q161" s="158" t="str">
        <f t="shared" si="28"/>
        <v>!!</v>
      </c>
      <c r="R161" s="158" t="str">
        <f t="shared" si="29"/>
        <v>!!</v>
      </c>
      <c r="S161" s="158" t="str">
        <f t="shared" si="30"/>
        <v>!!</v>
      </c>
      <c r="T161" s="157"/>
      <c r="U161" s="161" t="str">
        <f>IF(ISNUMBER(U159),IF(ISNUMBER(U160),U160/U159,F160/U159),IF(ISNUMBER(U160),U160/F159,""))</f>
        <v/>
      </c>
      <c r="V161" s="161" t="str">
        <f>IF(ISNUMBER(V159),IF(ISNUMBER(V160),V160/V159,G160/V159),IF(ISNUMBER(V160),V160/G159,""))</f>
        <v/>
      </c>
      <c r="W161" s="161" t="str">
        <f>IF(ISNUMBER(W159),IF(ISNUMBER(W160),W160/W159,H160/W159),IF(ISNUMBER(W160),W160/H159,""))</f>
        <v/>
      </c>
      <c r="X161" s="161" t="str">
        <f>IF(ISNUMBER(X159),IF(ISNUMBER(X160),X160/X159,I160/X159),IF(ISNUMBER(X160),X160/I159,""))</f>
        <v/>
      </c>
    </row>
    <row r="162" spans="1:24" x14ac:dyDescent="0.2">
      <c r="A162" s="112" t="s">
        <v>703</v>
      </c>
      <c r="B162" s="112" t="e">
        <f>#REF!</f>
        <v>#REF!</v>
      </c>
      <c r="C162" s="112" t="s">
        <v>708</v>
      </c>
      <c r="D162" s="112" t="s">
        <v>639</v>
      </c>
      <c r="E162" s="113" t="s">
        <v>762</v>
      </c>
      <c r="F162" s="120" t="e">
        <f>IF(ISNUMBER(U162),U162,VLOOKUP(CONCATENATE($B162,"_",$C162,"_",F$2,"_",$D162,"_",$E162),Database!$F$2:$G$65536,2,))</f>
        <v>#REF!</v>
      </c>
      <c r="G162" s="120" t="e">
        <f>IF(ISNUMBER(V162),V162,VLOOKUP(CONCATENATE($B162,"_",$C162,"_",G$2,"_",$D162,"_",$E162),Database!$F$2:$G$65536,2,))</f>
        <v>#REF!</v>
      </c>
      <c r="H162" s="120" t="e">
        <f>IF(ISNUMBER(W162),W162,VLOOKUP(CONCATENATE($B162,"_",$C162,"_",H$2,"_",$D162,"_",$E162),Database!$F$2:$G$65536,2,))</f>
        <v>#REF!</v>
      </c>
      <c r="I162" s="120" t="e">
        <f>IF(ISNUMBER(X162),X162,VLOOKUP(CONCATENATE($B162,"_",$C162,"_",I$2,"_",$D162,"_",$E162),Database!$F$2:$G$65536,2,))</f>
        <v>#REF!</v>
      </c>
      <c r="J162" s="120" t="e">
        <f>VLOOKUP(CONCATENATE($B162,"_",$C162,"_",J$2,"_",$D162,"_",$E162),Database!$F$2:$G$65536,2,)</f>
        <v>#REF!</v>
      </c>
      <c r="K162" s="118" t="e">
        <f>VLOOKUP(CONCATENATE($B162,"_",$C162,"_",K$2,"_",$D162,"_",$E162),SentData!$F$2:$G$65536,2,)</f>
        <v>#REF!</v>
      </c>
      <c r="L162" s="118" t="e">
        <f>VLOOKUP(CONCATENATE($B162,"_",$C162,"_",L$2,"_",$D162,"_",$E162),SentData!$F$2:$G$65536,2,)</f>
        <v>#REF!</v>
      </c>
      <c r="M162" s="114"/>
      <c r="N162" s="115" t="str">
        <f t="shared" si="25"/>
        <v>!!</v>
      </c>
      <c r="O162" s="115" t="str">
        <f t="shared" si="26"/>
        <v>!!</v>
      </c>
      <c r="P162" s="115" t="str">
        <f t="shared" si="27"/>
        <v>!!</v>
      </c>
      <c r="Q162" s="115" t="str">
        <f t="shared" si="28"/>
        <v>!!</v>
      </c>
      <c r="R162" s="115" t="str">
        <f t="shared" si="29"/>
        <v>!!</v>
      </c>
      <c r="S162" s="115" t="str">
        <f t="shared" si="30"/>
        <v>!!</v>
      </c>
      <c r="T162" s="114"/>
    </row>
    <row r="163" spans="1:24" x14ac:dyDescent="0.2">
      <c r="A163" s="112" t="s">
        <v>705</v>
      </c>
      <c r="B163" s="112" t="e">
        <f>#REF!</f>
        <v>#REF!</v>
      </c>
      <c r="C163" s="112" t="s">
        <v>708</v>
      </c>
      <c r="D163" s="112" t="s">
        <v>706</v>
      </c>
      <c r="E163" s="113" t="s">
        <v>762</v>
      </c>
      <c r="F163" s="120" t="e">
        <f>IF(ISNUMBER(U163),U163,VLOOKUP(CONCATENATE($B163,"_",$C163,"_",F$2,"_",$D163,"_",$E163),Database!$F$2:$G$65536,2,))</f>
        <v>#REF!</v>
      </c>
      <c r="G163" s="120" t="e">
        <f>IF(ISNUMBER(V163),V163,VLOOKUP(CONCATENATE($B163,"_",$C163,"_",G$2,"_",$D163,"_",$E163),Database!$F$2:$G$65536,2,))</f>
        <v>#REF!</v>
      </c>
      <c r="H163" s="120" t="e">
        <f>IF(ISNUMBER(W163),W163,VLOOKUP(CONCATENATE($B163,"_",$C163,"_",H$2,"_",$D163,"_",$E163),Database!$F$2:$G$65536,2,))</f>
        <v>#REF!</v>
      </c>
      <c r="I163" s="120" t="e">
        <f>IF(ISNUMBER(X163),X163,VLOOKUP(CONCATENATE($B163,"_",$C163,"_",I$2,"_",$D163,"_",$E163),Database!$F$2:$G$65536,2,))</f>
        <v>#REF!</v>
      </c>
      <c r="J163" s="120" t="e">
        <f>IF(ISNUMBER(Y163),Y163,VLOOKUP(CONCATENATE($B163,"_",$C163,"_",J$2,"_",$D163,"_",$E163),Database!$F$2:$G$65536,2,))</f>
        <v>#REF!</v>
      </c>
      <c r="K163" s="118" t="e">
        <f>VLOOKUP(CONCATENATE($B163,"_",$C163,"_",K$2,"_",$D163,"_",$E163),SentData!$F$2:$G$65536,2,)</f>
        <v>#REF!</v>
      </c>
      <c r="L163" s="118" t="e">
        <f>VLOOKUP(CONCATENATE($B163,"_",$C163,"_",L$2,"_",$D163,"_",$E163),SentData!$F$2:$G$65536,2,)</f>
        <v>#REF!</v>
      </c>
      <c r="M163" s="114"/>
      <c r="N163" s="115" t="str">
        <f t="shared" ref="N163:N194" si="31">IF(OR(ISERROR(F163),ISERROR(G163)),"!!",IF(F163=0,"!!",G163/F163))</f>
        <v>!!</v>
      </c>
      <c r="O163" s="115" t="str">
        <f t="shared" ref="O163:O194" si="32">IF(OR(ISERROR(G163),ISERROR(H163)),"!!",IF(G163=0,"!!",H163/G163))</f>
        <v>!!</v>
      </c>
      <c r="P163" s="115" t="str">
        <f t="shared" ref="P163:P194" si="33">IF(OR(ISERROR(H163),ISERROR(I163)),"!!",IF(H163=0,"!!",I163/H163))</f>
        <v>!!</v>
      </c>
      <c r="Q163" s="115" t="str">
        <f t="shared" ref="Q163:Q194" si="34">IF(OR(ISERROR(I163),ISERROR(J163)),"!!",IF(I163=0,"!!",J163/I163))</f>
        <v>!!</v>
      </c>
      <c r="R163" s="115" t="str">
        <f t="shared" ref="R163:R194" si="35">IF(OR(ISERROR(J163),ISERROR(K163)),"!!",IF(J163=0,"!!",K163/J163))</f>
        <v>!!</v>
      </c>
      <c r="S163" s="115" t="str">
        <f t="shared" ref="S163:S194" si="36">IF(OR(ISERROR(K163),ISERROR(L163)),"!!",IF(K163=0,"!!",L163/K163))</f>
        <v>!!</v>
      </c>
      <c r="T163" s="114"/>
    </row>
    <row r="164" spans="1:24" ht="12.5" x14ac:dyDescent="0.25">
      <c r="A164" s="153" t="s">
        <v>707</v>
      </c>
      <c r="B164" s="153" t="e">
        <f>#REF!</f>
        <v>#REF!</v>
      </c>
      <c r="C164" s="153" t="s">
        <v>708</v>
      </c>
      <c r="D164" s="153" t="s">
        <v>639</v>
      </c>
      <c r="E164" s="154" t="s">
        <v>762</v>
      </c>
      <c r="F164" s="155" t="e">
        <f>IF(ISNUMBER(U164),U164,VLOOKUP(CONCATENATE($B164,"_",$C164,"_",F$2,"_","1000 NAC","_",$E164),Database!$F$2:$G$65536,2,)/VLOOKUP(CONCATENATE($B164,"_",$C164,"_",F$2,"_",$D164,"_",$E164),Database!$F$2:$G$65536,2,))</f>
        <v>#REF!</v>
      </c>
      <c r="G164" s="155" t="e">
        <f>IF(ISNUMBER(V164),V164,VLOOKUP(CONCATENATE($B164,"_",$C164,"_",G$2,"_","1000 NAC","_",$E164),Database!$F$2:$G$65536,2,)/VLOOKUP(CONCATENATE($B164,"_",$C164,"_",G$2,"_",$D164,"_",$E164),Database!$F$2:$G$65536,2,))</f>
        <v>#REF!</v>
      </c>
      <c r="H164" s="155" t="e">
        <f>IF(ISNUMBER(W164),W164,VLOOKUP(CONCATENATE($B164,"_",$C164,"_",H$2,"_","1000 NAC","_",$E164),Database!$F$2:$G$65536,2,)/VLOOKUP(CONCATENATE($B164,"_",$C164,"_",H$2,"_",$D164,"_",$E164),Database!$F$2:$G$65536,2,))</f>
        <v>#REF!</v>
      </c>
      <c r="I164" s="155" t="e">
        <f>IF(ISNUMBER(X164),X164,VLOOKUP(CONCATENATE($B164,"_",$C164,"_",I$2,"_","1000 NAC","_",$E164),Database!$F$2:$G$65536,2,)/VLOOKUP(CONCATENATE($B164,"_",$C164,"_",I$2,"_",$D164,"_",$E164),Database!$F$2:$G$65536,2,))</f>
        <v>#REF!</v>
      </c>
      <c r="J164" s="155" t="e">
        <f>IF(ISNUMBER(Y164),Y164,VLOOKUP(CONCATENATE($B164,"_",$C164,"_",J$2,"_","1000 NAC","_",$E164),Database!$F$2:$G$65536,2,)/VLOOKUP(CONCATENATE($B164,"_",$C164,"_",J$2,"_",$D164,"_",$E164),Database!$F$2:$G$65536,2,))</f>
        <v>#REF!</v>
      </c>
      <c r="K164" s="156" t="e">
        <f>VLOOKUP(CONCATENATE($B164,"_",$C164,"_",K$2,"_","1000 NAC","_",$E164),SentData!$F$2:$G$65536,2,)/VLOOKUP(CONCATENATE($B164,"_",$C164,"_",K$2,"_",$D164,"_",$E164),SentData!$F$2:$G$65536,2,)</f>
        <v>#REF!</v>
      </c>
      <c r="L164" s="156" t="e">
        <f>VLOOKUP(CONCATENATE($B164,"_",$C164,"_",L$2,"_","1000 NAC","_",$E164),SentData!$F$2:$G$65536,2,)/VLOOKUP(CONCATENATE($B164,"_",$C164,"_",L$2,"_",$D164,"_",$E164),SentData!$F$2:$G$65536,2,)</f>
        <v>#REF!</v>
      </c>
      <c r="M164" s="157"/>
      <c r="N164" s="158" t="str">
        <f t="shared" si="31"/>
        <v>!!</v>
      </c>
      <c r="O164" s="158" t="str">
        <f t="shared" si="32"/>
        <v>!!</v>
      </c>
      <c r="P164" s="158" t="str">
        <f t="shared" si="33"/>
        <v>!!</v>
      </c>
      <c r="Q164" s="158" t="str">
        <f t="shared" si="34"/>
        <v>!!</v>
      </c>
      <c r="R164" s="158" t="str">
        <f t="shared" si="35"/>
        <v>!!</v>
      </c>
      <c r="S164" s="158" t="str">
        <f t="shared" si="36"/>
        <v>!!</v>
      </c>
      <c r="T164" s="157"/>
      <c r="U164" s="161" t="str">
        <f>IF(ISNUMBER(U162),IF(ISNUMBER(U163),U163/U162,F163/U162),IF(ISNUMBER(U163),U163/F162,""))</f>
        <v/>
      </c>
      <c r="V164" s="161" t="str">
        <f>IF(ISNUMBER(V162),IF(ISNUMBER(V163),V163/V162,G163/V162),IF(ISNUMBER(V163),V163/G162,""))</f>
        <v/>
      </c>
      <c r="W164" s="161" t="str">
        <f>IF(ISNUMBER(W162),IF(ISNUMBER(W163),W163/W162,H163/W162),IF(ISNUMBER(W163),W163/H162,""))</f>
        <v/>
      </c>
      <c r="X164" s="161" t="str">
        <f>IF(ISNUMBER(X162),IF(ISNUMBER(X163),X163/X162,I163/X162),IF(ISNUMBER(X163),X163/I162,""))</f>
        <v/>
      </c>
    </row>
    <row r="165" spans="1:24" x14ac:dyDescent="0.2">
      <c r="A165" s="112" t="s">
        <v>703</v>
      </c>
      <c r="B165" s="112" t="e">
        <f>#REF!</f>
        <v>#REF!</v>
      </c>
      <c r="C165" s="112" t="s">
        <v>704</v>
      </c>
      <c r="D165" s="112" t="s">
        <v>639</v>
      </c>
      <c r="E165" s="113" t="s">
        <v>763</v>
      </c>
      <c r="F165" s="120" t="e">
        <f>IF(ISNUMBER(U165),U165,VLOOKUP(CONCATENATE($B165,"_",$C165,"_",F$2,"_",$D165,"_",$E165),Database!$F$2:$G$65536,2,))</f>
        <v>#REF!</v>
      </c>
      <c r="G165" s="120" t="e">
        <f>IF(ISNUMBER(V165),V165,VLOOKUP(CONCATENATE($B165,"_",$C165,"_",G$2,"_",$D165,"_",$E165),Database!$F$2:$G$65536,2,))</f>
        <v>#REF!</v>
      </c>
      <c r="H165" s="120" t="e">
        <f>IF(ISNUMBER(W165),W165,VLOOKUP(CONCATENATE($B165,"_",$C165,"_",H$2,"_",$D165,"_",$E165),Database!$F$2:$G$65536,2,))</f>
        <v>#REF!</v>
      </c>
      <c r="I165" s="120" t="e">
        <f>IF(ISNUMBER(X165),X165,VLOOKUP(CONCATENATE($B165,"_",$C165,"_",I$2,"_",$D165,"_",$E165),Database!$F$2:$G$65536,2,))</f>
        <v>#REF!</v>
      </c>
      <c r="J165" s="120" t="e">
        <f>VLOOKUP(CONCATENATE($B165,"_",$C165,"_",J$2,"_",$D165,"_",$E165),Database!$F$2:$G$65536,2,)</f>
        <v>#REF!</v>
      </c>
      <c r="K165" s="118" t="e">
        <f>VLOOKUP(CONCATENATE($B165,"_",$C165,"_",K$2,"_",$D165,"_",$E165),SentData!$F$2:$G$65536,2,)</f>
        <v>#REF!</v>
      </c>
      <c r="L165" s="118" t="e">
        <f>VLOOKUP(CONCATENATE($B165,"_",$C165,"_",L$2,"_",$D165,"_",$E165),SentData!$F$2:$G$65536,2,)</f>
        <v>#REF!</v>
      </c>
      <c r="M165" s="114"/>
      <c r="N165" s="115" t="str">
        <f t="shared" si="31"/>
        <v>!!</v>
      </c>
      <c r="O165" s="115" t="str">
        <f t="shared" si="32"/>
        <v>!!</v>
      </c>
      <c r="P165" s="115" t="str">
        <f t="shared" si="33"/>
        <v>!!</v>
      </c>
      <c r="Q165" s="115" t="str">
        <f t="shared" si="34"/>
        <v>!!</v>
      </c>
      <c r="R165" s="115" t="str">
        <f t="shared" si="35"/>
        <v>!!</v>
      </c>
      <c r="S165" s="115" t="str">
        <f t="shared" si="36"/>
        <v>!!</v>
      </c>
      <c r="T165" s="114"/>
    </row>
    <row r="166" spans="1:24" x14ac:dyDescent="0.2">
      <c r="A166" s="112" t="s">
        <v>705</v>
      </c>
      <c r="B166" s="112" t="e">
        <f>#REF!</f>
        <v>#REF!</v>
      </c>
      <c r="C166" s="112" t="s">
        <v>704</v>
      </c>
      <c r="D166" s="112" t="s">
        <v>706</v>
      </c>
      <c r="E166" s="113" t="s">
        <v>763</v>
      </c>
      <c r="F166" s="120" t="e">
        <f>IF(ISNUMBER(U166),U166,VLOOKUP(CONCATENATE($B166,"_",$C166,"_",F$2,"_",$D166,"_",$E166),Database!$F$2:$G$65536,2,))</f>
        <v>#REF!</v>
      </c>
      <c r="G166" s="120" t="e">
        <f>IF(ISNUMBER(V166),V166,VLOOKUP(CONCATENATE($B166,"_",$C166,"_",G$2,"_",$D166,"_",$E166),Database!$F$2:$G$65536,2,))</f>
        <v>#REF!</v>
      </c>
      <c r="H166" s="120" t="e">
        <f>IF(ISNUMBER(W166),W166,VLOOKUP(CONCATENATE($B166,"_",$C166,"_",H$2,"_",$D166,"_",$E166),Database!$F$2:$G$65536,2,))</f>
        <v>#REF!</v>
      </c>
      <c r="I166" s="120" t="e">
        <f>IF(ISNUMBER(X166),X166,VLOOKUP(CONCATENATE($B166,"_",$C166,"_",I$2,"_",$D166,"_",$E166),Database!$F$2:$G$65536,2,))</f>
        <v>#REF!</v>
      </c>
      <c r="J166" s="120" t="e">
        <f>IF(ISNUMBER(Y166),Y166,VLOOKUP(CONCATENATE($B166,"_",$C166,"_",J$2,"_",$D166,"_",$E166),Database!$F$2:$G$65536,2,))</f>
        <v>#REF!</v>
      </c>
      <c r="K166" s="118" t="e">
        <f>VLOOKUP(CONCATENATE($B166,"_",$C166,"_",K$2,"_",$D166,"_",$E166),SentData!$F$2:$G$65536,2,)</f>
        <v>#REF!</v>
      </c>
      <c r="L166" s="118" t="e">
        <f>VLOOKUP(CONCATENATE($B166,"_",$C166,"_",L$2,"_",$D166,"_",$E166),SentData!$F$2:$G$65536,2,)</f>
        <v>#REF!</v>
      </c>
      <c r="M166" s="114"/>
      <c r="N166" s="115" t="str">
        <f t="shared" si="31"/>
        <v>!!</v>
      </c>
      <c r="O166" s="115" t="str">
        <f t="shared" si="32"/>
        <v>!!</v>
      </c>
      <c r="P166" s="115" t="str">
        <f t="shared" si="33"/>
        <v>!!</v>
      </c>
      <c r="Q166" s="115" t="str">
        <f t="shared" si="34"/>
        <v>!!</v>
      </c>
      <c r="R166" s="115" t="str">
        <f t="shared" si="35"/>
        <v>!!</v>
      </c>
      <c r="S166" s="115" t="str">
        <f t="shared" si="36"/>
        <v>!!</v>
      </c>
      <c r="T166" s="114"/>
    </row>
    <row r="167" spans="1:24" ht="12.5" x14ac:dyDescent="0.25">
      <c r="A167" s="153" t="s">
        <v>707</v>
      </c>
      <c r="B167" s="153" t="e">
        <f>#REF!</f>
        <v>#REF!</v>
      </c>
      <c r="C167" s="153" t="s">
        <v>704</v>
      </c>
      <c r="D167" s="153" t="s">
        <v>639</v>
      </c>
      <c r="E167" s="154" t="s">
        <v>763</v>
      </c>
      <c r="F167" s="155" t="e">
        <f>IF(ISNUMBER(U167),U167,VLOOKUP(CONCATENATE($B167,"_",$C167,"_",F$2,"_","1000 NAC","_",$E167),Database!$F$2:$G$65536,2,)/VLOOKUP(CONCATENATE($B167,"_",$C167,"_",F$2,"_",$D167,"_",$E167),Database!$F$2:$G$65536,2,))</f>
        <v>#REF!</v>
      </c>
      <c r="G167" s="155" t="e">
        <f>IF(ISNUMBER(V167),V167,VLOOKUP(CONCATENATE($B167,"_",$C167,"_",G$2,"_","1000 NAC","_",$E167),Database!$F$2:$G$65536,2,)/VLOOKUP(CONCATENATE($B167,"_",$C167,"_",G$2,"_",$D167,"_",$E167),Database!$F$2:$G$65536,2,))</f>
        <v>#REF!</v>
      </c>
      <c r="H167" s="155" t="e">
        <f>IF(ISNUMBER(W167),W167,VLOOKUP(CONCATENATE($B167,"_",$C167,"_",H$2,"_","1000 NAC","_",$E167),Database!$F$2:$G$65536,2,)/VLOOKUP(CONCATENATE($B167,"_",$C167,"_",H$2,"_",$D167,"_",$E167),Database!$F$2:$G$65536,2,))</f>
        <v>#REF!</v>
      </c>
      <c r="I167" s="155" t="e">
        <f>IF(ISNUMBER(X167),X167,VLOOKUP(CONCATENATE($B167,"_",$C167,"_",I$2,"_","1000 NAC","_",$E167),Database!$F$2:$G$65536,2,)/VLOOKUP(CONCATENATE($B167,"_",$C167,"_",I$2,"_",$D167,"_",$E167),Database!$F$2:$G$65536,2,))</f>
        <v>#REF!</v>
      </c>
      <c r="J167" s="155" t="e">
        <f>IF(ISNUMBER(Y167),Y167,VLOOKUP(CONCATENATE($B167,"_",$C167,"_",J$2,"_","1000 NAC","_",$E167),Database!$F$2:$G$65536,2,)/VLOOKUP(CONCATENATE($B167,"_",$C167,"_",J$2,"_",$D167,"_",$E167),Database!$F$2:$G$65536,2,))</f>
        <v>#REF!</v>
      </c>
      <c r="K167" s="156" t="e">
        <f>VLOOKUP(CONCATENATE($B167,"_",$C167,"_",K$2,"_","1000 NAC","_",$E167),SentData!$F$2:$G$65536,2,)/VLOOKUP(CONCATENATE($B167,"_",$C167,"_",K$2,"_",$D167,"_",$E167),SentData!$F$2:$G$65536,2,)</f>
        <v>#REF!</v>
      </c>
      <c r="L167" s="156" t="e">
        <f>VLOOKUP(CONCATENATE($B167,"_",$C167,"_",L$2,"_","1000 NAC","_",$E167),SentData!$F$2:$G$65536,2,)/VLOOKUP(CONCATENATE($B167,"_",$C167,"_",L$2,"_",$D167,"_",$E167),SentData!$F$2:$G$65536,2,)</f>
        <v>#REF!</v>
      </c>
      <c r="M167" s="157"/>
      <c r="N167" s="158" t="str">
        <f t="shared" si="31"/>
        <v>!!</v>
      </c>
      <c r="O167" s="158" t="str">
        <f t="shared" si="32"/>
        <v>!!</v>
      </c>
      <c r="P167" s="158" t="str">
        <f t="shared" si="33"/>
        <v>!!</v>
      </c>
      <c r="Q167" s="158" t="str">
        <f t="shared" si="34"/>
        <v>!!</v>
      </c>
      <c r="R167" s="158" t="str">
        <f t="shared" si="35"/>
        <v>!!</v>
      </c>
      <c r="S167" s="158" t="str">
        <f t="shared" si="36"/>
        <v>!!</v>
      </c>
      <c r="T167" s="157"/>
      <c r="U167" s="161" t="str">
        <f>IF(ISNUMBER(U165),IF(ISNUMBER(U166),U166/U165,F166/U165),IF(ISNUMBER(U166),U166/F165,""))</f>
        <v/>
      </c>
      <c r="V167" s="161" t="str">
        <f>IF(ISNUMBER(V165),IF(ISNUMBER(V166),V166/V165,G166/V165),IF(ISNUMBER(V166),V166/G165,""))</f>
        <v/>
      </c>
      <c r="W167" s="161" t="str">
        <f>IF(ISNUMBER(W165),IF(ISNUMBER(W166),W166/W165,H166/W165),IF(ISNUMBER(W166),W166/H165,""))</f>
        <v/>
      </c>
      <c r="X167" s="161" t="str">
        <f>IF(ISNUMBER(X165),IF(ISNUMBER(X166),X166/X165,I166/X165),IF(ISNUMBER(X166),X166/I165,""))</f>
        <v/>
      </c>
    </row>
    <row r="168" spans="1:24" x14ac:dyDescent="0.2">
      <c r="A168" s="112" t="s">
        <v>703</v>
      </c>
      <c r="B168" s="112" t="e">
        <f>#REF!</f>
        <v>#REF!</v>
      </c>
      <c r="C168" s="112" t="s">
        <v>708</v>
      </c>
      <c r="D168" s="112" t="s">
        <v>639</v>
      </c>
      <c r="E168" s="113" t="s">
        <v>763</v>
      </c>
      <c r="F168" s="120" t="e">
        <f>IF(ISNUMBER(U168),U168,VLOOKUP(CONCATENATE($B168,"_",$C168,"_",F$2,"_",$D168,"_",$E168),Database!$F$2:$G$65536,2,))</f>
        <v>#REF!</v>
      </c>
      <c r="G168" s="120" t="e">
        <f>IF(ISNUMBER(V168),V168,VLOOKUP(CONCATENATE($B168,"_",$C168,"_",G$2,"_",$D168,"_",$E168),Database!$F$2:$G$65536,2,))</f>
        <v>#REF!</v>
      </c>
      <c r="H168" s="120" t="e">
        <f>IF(ISNUMBER(W168),W168,VLOOKUP(CONCATENATE($B168,"_",$C168,"_",H$2,"_",$D168,"_",$E168),Database!$F$2:$G$65536,2,))</f>
        <v>#REF!</v>
      </c>
      <c r="I168" s="120" t="e">
        <f>IF(ISNUMBER(X168),X168,VLOOKUP(CONCATENATE($B168,"_",$C168,"_",I$2,"_",$D168,"_",$E168),Database!$F$2:$G$65536,2,))</f>
        <v>#REF!</v>
      </c>
      <c r="J168" s="120" t="e">
        <f>VLOOKUP(CONCATENATE($B168,"_",$C168,"_",J$2,"_",$D168,"_",$E168),Database!$F$2:$G$65536,2,)</f>
        <v>#REF!</v>
      </c>
      <c r="K168" s="118" t="e">
        <f>VLOOKUP(CONCATENATE($B168,"_",$C168,"_",K$2,"_",$D168,"_",$E168),SentData!$F$2:$G$65536,2,)</f>
        <v>#REF!</v>
      </c>
      <c r="L168" s="118" t="e">
        <f>VLOOKUP(CONCATENATE($B168,"_",$C168,"_",L$2,"_",$D168,"_",$E168),SentData!$F$2:$G$65536,2,)</f>
        <v>#REF!</v>
      </c>
      <c r="M168" s="114"/>
      <c r="N168" s="115" t="str">
        <f t="shared" si="31"/>
        <v>!!</v>
      </c>
      <c r="O168" s="115" t="str">
        <f t="shared" si="32"/>
        <v>!!</v>
      </c>
      <c r="P168" s="115" t="str">
        <f t="shared" si="33"/>
        <v>!!</v>
      </c>
      <c r="Q168" s="115" t="str">
        <f t="shared" si="34"/>
        <v>!!</v>
      </c>
      <c r="R168" s="115" t="str">
        <f t="shared" si="35"/>
        <v>!!</v>
      </c>
      <c r="S168" s="115" t="str">
        <f t="shared" si="36"/>
        <v>!!</v>
      </c>
      <c r="T168" s="114"/>
    </row>
    <row r="169" spans="1:24" x14ac:dyDescent="0.2">
      <c r="A169" s="112" t="s">
        <v>705</v>
      </c>
      <c r="B169" s="112" t="e">
        <f>#REF!</f>
        <v>#REF!</v>
      </c>
      <c r="C169" s="112" t="s">
        <v>708</v>
      </c>
      <c r="D169" s="112" t="s">
        <v>706</v>
      </c>
      <c r="E169" s="113" t="s">
        <v>763</v>
      </c>
      <c r="F169" s="120" t="e">
        <f>IF(ISNUMBER(U169),U169,VLOOKUP(CONCATENATE($B169,"_",$C169,"_",F$2,"_",$D169,"_",$E169),Database!$F$2:$G$65536,2,))</f>
        <v>#REF!</v>
      </c>
      <c r="G169" s="120" t="e">
        <f>IF(ISNUMBER(V169),V169,VLOOKUP(CONCATENATE($B169,"_",$C169,"_",G$2,"_",$D169,"_",$E169),Database!$F$2:$G$65536,2,))</f>
        <v>#REF!</v>
      </c>
      <c r="H169" s="120" t="e">
        <f>IF(ISNUMBER(W169),W169,VLOOKUP(CONCATENATE($B169,"_",$C169,"_",H$2,"_",$D169,"_",$E169),Database!$F$2:$G$65536,2,))</f>
        <v>#REF!</v>
      </c>
      <c r="I169" s="120" t="e">
        <f>IF(ISNUMBER(X169),X169,VLOOKUP(CONCATENATE($B169,"_",$C169,"_",I$2,"_",$D169,"_",$E169),Database!$F$2:$G$65536,2,))</f>
        <v>#REF!</v>
      </c>
      <c r="J169" s="120" t="e">
        <f>IF(ISNUMBER(Y169),Y169,VLOOKUP(CONCATENATE($B169,"_",$C169,"_",J$2,"_",$D169,"_",$E169),Database!$F$2:$G$65536,2,))</f>
        <v>#REF!</v>
      </c>
      <c r="K169" s="118" t="e">
        <f>VLOOKUP(CONCATENATE($B169,"_",$C169,"_",K$2,"_",$D169,"_",$E169),SentData!$F$2:$G$65536,2,)</f>
        <v>#REF!</v>
      </c>
      <c r="L169" s="118" t="e">
        <f>VLOOKUP(CONCATENATE($B169,"_",$C169,"_",L$2,"_",$D169,"_",$E169),SentData!$F$2:$G$65536,2,)</f>
        <v>#REF!</v>
      </c>
      <c r="M169" s="114"/>
      <c r="N169" s="115" t="str">
        <f t="shared" si="31"/>
        <v>!!</v>
      </c>
      <c r="O169" s="115" t="str">
        <f t="shared" si="32"/>
        <v>!!</v>
      </c>
      <c r="P169" s="115" t="str">
        <f t="shared" si="33"/>
        <v>!!</v>
      </c>
      <c r="Q169" s="115" t="str">
        <f t="shared" si="34"/>
        <v>!!</v>
      </c>
      <c r="R169" s="115" t="str">
        <f t="shared" si="35"/>
        <v>!!</v>
      </c>
      <c r="S169" s="115" t="str">
        <f t="shared" si="36"/>
        <v>!!</v>
      </c>
      <c r="T169" s="114"/>
    </row>
    <row r="170" spans="1:24" ht="12.5" x14ac:dyDescent="0.25">
      <c r="A170" s="153" t="s">
        <v>707</v>
      </c>
      <c r="B170" s="153" t="e">
        <f>#REF!</f>
        <v>#REF!</v>
      </c>
      <c r="C170" s="153" t="s">
        <v>708</v>
      </c>
      <c r="D170" s="153" t="s">
        <v>639</v>
      </c>
      <c r="E170" s="154" t="s">
        <v>763</v>
      </c>
      <c r="F170" s="155" t="e">
        <f>IF(ISNUMBER(U170),U170,VLOOKUP(CONCATENATE($B170,"_",$C170,"_",F$2,"_","1000 NAC","_",$E170),Database!$F$2:$G$65536,2,)/VLOOKUP(CONCATENATE($B170,"_",$C170,"_",F$2,"_",$D170,"_",$E170),Database!$F$2:$G$65536,2,))</f>
        <v>#REF!</v>
      </c>
      <c r="G170" s="155" t="e">
        <f>IF(ISNUMBER(V170),V170,VLOOKUP(CONCATENATE($B170,"_",$C170,"_",G$2,"_","1000 NAC","_",$E170),Database!$F$2:$G$65536,2,)/VLOOKUP(CONCATENATE($B170,"_",$C170,"_",G$2,"_",$D170,"_",$E170),Database!$F$2:$G$65536,2,))</f>
        <v>#REF!</v>
      </c>
      <c r="H170" s="155" t="e">
        <f>IF(ISNUMBER(W170),W170,VLOOKUP(CONCATENATE($B170,"_",$C170,"_",H$2,"_","1000 NAC","_",$E170),Database!$F$2:$G$65536,2,)/VLOOKUP(CONCATENATE($B170,"_",$C170,"_",H$2,"_",$D170,"_",$E170),Database!$F$2:$G$65536,2,))</f>
        <v>#REF!</v>
      </c>
      <c r="I170" s="155" t="e">
        <f>IF(ISNUMBER(X170),X170,VLOOKUP(CONCATENATE($B170,"_",$C170,"_",I$2,"_","1000 NAC","_",$E170),Database!$F$2:$G$65536,2,)/VLOOKUP(CONCATENATE($B170,"_",$C170,"_",I$2,"_",$D170,"_",$E170),Database!$F$2:$G$65536,2,))</f>
        <v>#REF!</v>
      </c>
      <c r="J170" s="155" t="e">
        <f>IF(ISNUMBER(Y170),Y170,VLOOKUP(CONCATENATE($B170,"_",$C170,"_",J$2,"_","1000 NAC","_",$E170),Database!$F$2:$G$65536,2,)/VLOOKUP(CONCATENATE($B170,"_",$C170,"_",J$2,"_",$D170,"_",$E170),Database!$F$2:$G$65536,2,))</f>
        <v>#REF!</v>
      </c>
      <c r="K170" s="156" t="e">
        <f>VLOOKUP(CONCATENATE($B170,"_",$C170,"_",K$2,"_","1000 NAC","_",$E170),SentData!$F$2:$G$65536,2,)/VLOOKUP(CONCATENATE($B170,"_",$C170,"_",K$2,"_",$D170,"_",$E170),SentData!$F$2:$G$65536,2,)</f>
        <v>#REF!</v>
      </c>
      <c r="L170" s="156" t="e">
        <f>VLOOKUP(CONCATENATE($B170,"_",$C170,"_",L$2,"_","1000 NAC","_",$E170),SentData!$F$2:$G$65536,2,)/VLOOKUP(CONCATENATE($B170,"_",$C170,"_",L$2,"_",$D170,"_",$E170),SentData!$F$2:$G$65536,2,)</f>
        <v>#REF!</v>
      </c>
      <c r="M170" s="157"/>
      <c r="N170" s="158" t="str">
        <f t="shared" si="31"/>
        <v>!!</v>
      </c>
      <c r="O170" s="158" t="str">
        <f t="shared" si="32"/>
        <v>!!</v>
      </c>
      <c r="P170" s="158" t="str">
        <f t="shared" si="33"/>
        <v>!!</v>
      </c>
      <c r="Q170" s="158" t="str">
        <f t="shared" si="34"/>
        <v>!!</v>
      </c>
      <c r="R170" s="158" t="str">
        <f t="shared" si="35"/>
        <v>!!</v>
      </c>
      <c r="S170" s="158" t="str">
        <f t="shared" si="36"/>
        <v>!!</v>
      </c>
      <c r="T170" s="157"/>
      <c r="U170" s="161" t="str">
        <f>IF(ISNUMBER(U168),IF(ISNUMBER(U169),U169/U168,F169/U168),IF(ISNUMBER(U169),U169/F168,""))</f>
        <v/>
      </c>
      <c r="V170" s="161" t="str">
        <f>IF(ISNUMBER(V168),IF(ISNUMBER(V169),V169/V168,G169/V168),IF(ISNUMBER(V169),V169/G168,""))</f>
        <v/>
      </c>
      <c r="W170" s="161" t="str">
        <f>IF(ISNUMBER(W168),IF(ISNUMBER(W169),W169/W168,H169/W168),IF(ISNUMBER(W169),W169/H168,""))</f>
        <v/>
      </c>
      <c r="X170" s="161" t="str">
        <f>IF(ISNUMBER(X168),IF(ISNUMBER(X169),X169/X168,I169/X168),IF(ISNUMBER(X169),X169/I168,""))</f>
        <v/>
      </c>
    </row>
    <row r="171" spans="1:24" x14ac:dyDescent="0.2">
      <c r="A171" s="112" t="s">
        <v>703</v>
      </c>
      <c r="B171" s="112" t="e">
        <f>#REF!</f>
        <v>#REF!</v>
      </c>
      <c r="C171" s="112" t="s">
        <v>704</v>
      </c>
      <c r="D171" s="112" t="s">
        <v>639</v>
      </c>
      <c r="E171" s="113" t="s">
        <v>764</v>
      </c>
      <c r="F171" s="120" t="e">
        <f>IF(ISNUMBER(U171),U171,VLOOKUP(CONCATENATE($B171,"_",$C171,"_",F$2,"_",$D171,"_",$E171),Database!$F$2:$G$65536,2,))</f>
        <v>#REF!</v>
      </c>
      <c r="G171" s="120" t="e">
        <f>IF(ISNUMBER(V171),V171,VLOOKUP(CONCATENATE($B171,"_",$C171,"_",G$2,"_",$D171,"_",$E171),Database!$F$2:$G$65536,2,))</f>
        <v>#REF!</v>
      </c>
      <c r="H171" s="120" t="e">
        <f>IF(ISNUMBER(W171),W171,VLOOKUP(CONCATENATE($B171,"_",$C171,"_",H$2,"_",$D171,"_",$E171),Database!$F$2:$G$65536,2,))</f>
        <v>#REF!</v>
      </c>
      <c r="I171" s="120" t="e">
        <f>IF(ISNUMBER(X171),X171,VLOOKUP(CONCATENATE($B171,"_",$C171,"_",I$2,"_",$D171,"_",$E171),Database!$F$2:$G$65536,2,))</f>
        <v>#REF!</v>
      </c>
      <c r="J171" s="120" t="e">
        <f>VLOOKUP(CONCATENATE($B171,"_",$C171,"_",J$2,"_",$D171,"_",$E171),Database!$F$2:$G$65536,2,)</f>
        <v>#REF!</v>
      </c>
      <c r="K171" s="118" t="e">
        <f>VLOOKUP(CONCATENATE($B171,"_",$C171,"_",K$2,"_",$D171,"_",$E171),SentData!$F$2:$G$65536,2,)</f>
        <v>#REF!</v>
      </c>
      <c r="L171" s="118" t="e">
        <f>VLOOKUP(CONCATENATE($B171,"_",$C171,"_",L$2,"_",$D171,"_",$E171),SentData!$F$2:$G$65536,2,)</f>
        <v>#REF!</v>
      </c>
      <c r="M171" s="114"/>
      <c r="N171" s="115" t="str">
        <f t="shared" si="31"/>
        <v>!!</v>
      </c>
      <c r="O171" s="115" t="str">
        <f t="shared" si="32"/>
        <v>!!</v>
      </c>
      <c r="P171" s="115" t="str">
        <f t="shared" si="33"/>
        <v>!!</v>
      </c>
      <c r="Q171" s="115" t="str">
        <f t="shared" si="34"/>
        <v>!!</v>
      </c>
      <c r="R171" s="115" t="str">
        <f t="shared" si="35"/>
        <v>!!</v>
      </c>
      <c r="S171" s="115" t="str">
        <f t="shared" si="36"/>
        <v>!!</v>
      </c>
      <c r="T171" s="114"/>
    </row>
    <row r="172" spans="1:24" x14ac:dyDescent="0.2">
      <c r="A172" s="112" t="s">
        <v>705</v>
      </c>
      <c r="B172" s="112" t="e">
        <f>#REF!</f>
        <v>#REF!</v>
      </c>
      <c r="C172" s="112" t="s">
        <v>704</v>
      </c>
      <c r="D172" s="112" t="s">
        <v>706</v>
      </c>
      <c r="E172" s="113" t="s">
        <v>764</v>
      </c>
      <c r="F172" s="120" t="e">
        <f>IF(ISNUMBER(U172),U172,VLOOKUP(CONCATENATE($B172,"_",$C172,"_",F$2,"_",$D172,"_",$E172),Database!$F$2:$G$65536,2,))</f>
        <v>#REF!</v>
      </c>
      <c r="G172" s="120" t="e">
        <f>IF(ISNUMBER(V172),V172,VLOOKUP(CONCATENATE($B172,"_",$C172,"_",G$2,"_",$D172,"_",$E172),Database!$F$2:$G$65536,2,))</f>
        <v>#REF!</v>
      </c>
      <c r="H172" s="120" t="e">
        <f>IF(ISNUMBER(W172),W172,VLOOKUP(CONCATENATE($B172,"_",$C172,"_",H$2,"_",$D172,"_",$E172),Database!$F$2:$G$65536,2,))</f>
        <v>#REF!</v>
      </c>
      <c r="I172" s="120" t="e">
        <f>IF(ISNUMBER(X172),X172,VLOOKUP(CONCATENATE($B172,"_",$C172,"_",I$2,"_",$D172,"_",$E172),Database!$F$2:$G$65536,2,))</f>
        <v>#REF!</v>
      </c>
      <c r="J172" s="120" t="e">
        <f>IF(ISNUMBER(Y172),Y172,VLOOKUP(CONCATENATE($B172,"_",$C172,"_",J$2,"_",$D172,"_",$E172),Database!$F$2:$G$65536,2,))</f>
        <v>#REF!</v>
      </c>
      <c r="K172" s="118" t="e">
        <f>VLOOKUP(CONCATENATE($B172,"_",$C172,"_",K$2,"_",$D172,"_",$E172),SentData!$F$2:$G$65536,2,)</f>
        <v>#REF!</v>
      </c>
      <c r="L172" s="118" t="e">
        <f>VLOOKUP(CONCATENATE($B172,"_",$C172,"_",L$2,"_",$D172,"_",$E172),SentData!$F$2:$G$65536,2,)</f>
        <v>#REF!</v>
      </c>
      <c r="M172" s="114"/>
      <c r="N172" s="115" t="str">
        <f t="shared" si="31"/>
        <v>!!</v>
      </c>
      <c r="O172" s="115" t="str">
        <f t="shared" si="32"/>
        <v>!!</v>
      </c>
      <c r="P172" s="115" t="str">
        <f t="shared" si="33"/>
        <v>!!</v>
      </c>
      <c r="Q172" s="115" t="str">
        <f t="shared" si="34"/>
        <v>!!</v>
      </c>
      <c r="R172" s="115" t="str">
        <f t="shared" si="35"/>
        <v>!!</v>
      </c>
      <c r="S172" s="115" t="str">
        <f t="shared" si="36"/>
        <v>!!</v>
      </c>
      <c r="T172" s="114"/>
    </row>
    <row r="173" spans="1:24" ht="12.5" x14ac:dyDescent="0.25">
      <c r="A173" s="153" t="s">
        <v>707</v>
      </c>
      <c r="B173" s="153" t="e">
        <f>#REF!</f>
        <v>#REF!</v>
      </c>
      <c r="C173" s="153" t="s">
        <v>704</v>
      </c>
      <c r="D173" s="153" t="s">
        <v>639</v>
      </c>
      <c r="E173" s="154" t="s">
        <v>764</v>
      </c>
      <c r="F173" s="155" t="e">
        <f>IF(ISNUMBER(U173),U173,VLOOKUP(CONCATENATE($B173,"_",$C173,"_",F$2,"_","1000 NAC","_",$E173),Database!$F$2:$G$65536,2,)/VLOOKUP(CONCATENATE($B173,"_",$C173,"_",F$2,"_",$D173,"_",$E173),Database!$F$2:$G$65536,2,))</f>
        <v>#REF!</v>
      </c>
      <c r="G173" s="155" t="e">
        <f>IF(ISNUMBER(V173),V173,VLOOKUP(CONCATENATE($B173,"_",$C173,"_",G$2,"_","1000 NAC","_",$E173),Database!$F$2:$G$65536,2,)/VLOOKUP(CONCATENATE($B173,"_",$C173,"_",G$2,"_",$D173,"_",$E173),Database!$F$2:$G$65536,2,))</f>
        <v>#REF!</v>
      </c>
      <c r="H173" s="155" t="e">
        <f>IF(ISNUMBER(W173),W173,VLOOKUP(CONCATENATE($B173,"_",$C173,"_",H$2,"_","1000 NAC","_",$E173),Database!$F$2:$G$65536,2,)/VLOOKUP(CONCATENATE($B173,"_",$C173,"_",H$2,"_",$D173,"_",$E173),Database!$F$2:$G$65536,2,))</f>
        <v>#REF!</v>
      </c>
      <c r="I173" s="155" t="e">
        <f>IF(ISNUMBER(X173),X173,VLOOKUP(CONCATENATE($B173,"_",$C173,"_",I$2,"_","1000 NAC","_",$E173),Database!$F$2:$G$65536,2,)/VLOOKUP(CONCATENATE($B173,"_",$C173,"_",I$2,"_",$D173,"_",$E173),Database!$F$2:$G$65536,2,))</f>
        <v>#REF!</v>
      </c>
      <c r="J173" s="155" t="e">
        <f>IF(ISNUMBER(Y173),Y173,VLOOKUP(CONCATENATE($B173,"_",$C173,"_",J$2,"_","1000 NAC","_",$E173),Database!$F$2:$G$65536,2,)/VLOOKUP(CONCATENATE($B173,"_",$C173,"_",J$2,"_",$D173,"_",$E173),Database!$F$2:$G$65536,2,))</f>
        <v>#REF!</v>
      </c>
      <c r="K173" s="156" t="e">
        <f>VLOOKUP(CONCATENATE($B173,"_",$C173,"_",K$2,"_","1000 NAC","_",$E173),SentData!$F$2:$G$65536,2,)/VLOOKUP(CONCATENATE($B173,"_",$C173,"_",K$2,"_",$D173,"_",$E173),SentData!$F$2:$G$65536,2,)</f>
        <v>#REF!</v>
      </c>
      <c r="L173" s="156" t="e">
        <f>VLOOKUP(CONCATENATE($B173,"_",$C173,"_",L$2,"_","1000 NAC","_",$E173),SentData!$F$2:$G$65536,2,)/VLOOKUP(CONCATENATE($B173,"_",$C173,"_",L$2,"_",$D173,"_",$E173),SentData!$F$2:$G$65536,2,)</f>
        <v>#REF!</v>
      </c>
      <c r="M173" s="157"/>
      <c r="N173" s="158" t="str">
        <f t="shared" si="31"/>
        <v>!!</v>
      </c>
      <c r="O173" s="158" t="str">
        <f t="shared" si="32"/>
        <v>!!</v>
      </c>
      <c r="P173" s="158" t="str">
        <f t="shared" si="33"/>
        <v>!!</v>
      </c>
      <c r="Q173" s="158" t="str">
        <f t="shared" si="34"/>
        <v>!!</v>
      </c>
      <c r="R173" s="158" t="str">
        <f t="shared" si="35"/>
        <v>!!</v>
      </c>
      <c r="S173" s="158" t="str">
        <f t="shared" si="36"/>
        <v>!!</v>
      </c>
      <c r="T173" s="157"/>
      <c r="U173" s="161" t="str">
        <f>IF(ISNUMBER(U171),IF(ISNUMBER(U172),U172/U171,F172/U171),IF(ISNUMBER(U172),U172/F171,""))</f>
        <v/>
      </c>
      <c r="V173" s="161" t="str">
        <f>IF(ISNUMBER(V171),IF(ISNUMBER(V172),V172/V171,G172/V171),IF(ISNUMBER(V172),V172/G171,""))</f>
        <v/>
      </c>
      <c r="W173" s="161" t="str">
        <f>IF(ISNUMBER(W171),IF(ISNUMBER(W172),W172/W171,H172/W171),IF(ISNUMBER(W172),W172/H171,""))</f>
        <v/>
      </c>
      <c r="X173" s="161" t="str">
        <f>IF(ISNUMBER(X171),IF(ISNUMBER(X172),X172/X171,I172/X171),IF(ISNUMBER(X172),X172/I171,""))</f>
        <v/>
      </c>
    </row>
    <row r="174" spans="1:24" x14ac:dyDescent="0.2">
      <c r="A174" s="112" t="s">
        <v>703</v>
      </c>
      <c r="B174" s="112" t="e">
        <f>#REF!</f>
        <v>#REF!</v>
      </c>
      <c r="C174" s="112" t="s">
        <v>708</v>
      </c>
      <c r="D174" s="112" t="s">
        <v>639</v>
      </c>
      <c r="E174" s="113" t="s">
        <v>764</v>
      </c>
      <c r="F174" s="120" t="e">
        <f>IF(ISNUMBER(U174),U174,VLOOKUP(CONCATENATE($B174,"_",$C174,"_",F$2,"_",$D174,"_",$E174),Database!$F$2:$G$65536,2,))</f>
        <v>#REF!</v>
      </c>
      <c r="G174" s="120" t="e">
        <f>IF(ISNUMBER(V174),V174,VLOOKUP(CONCATENATE($B174,"_",$C174,"_",G$2,"_",$D174,"_",$E174),Database!$F$2:$G$65536,2,))</f>
        <v>#REF!</v>
      </c>
      <c r="H174" s="120" t="e">
        <f>IF(ISNUMBER(W174),W174,VLOOKUP(CONCATENATE($B174,"_",$C174,"_",H$2,"_",$D174,"_",$E174),Database!$F$2:$G$65536,2,))</f>
        <v>#REF!</v>
      </c>
      <c r="I174" s="120" t="e">
        <f>IF(ISNUMBER(X174),X174,VLOOKUP(CONCATENATE($B174,"_",$C174,"_",I$2,"_",$D174,"_",$E174),Database!$F$2:$G$65536,2,))</f>
        <v>#REF!</v>
      </c>
      <c r="J174" s="120" t="e">
        <f>VLOOKUP(CONCATENATE($B174,"_",$C174,"_",J$2,"_",$D174,"_",$E174),Database!$F$2:$G$65536,2,)</f>
        <v>#REF!</v>
      </c>
      <c r="K174" s="118" t="e">
        <f>VLOOKUP(CONCATENATE($B174,"_",$C174,"_",K$2,"_",$D174,"_",$E174),SentData!$F$2:$G$65536,2,)</f>
        <v>#REF!</v>
      </c>
      <c r="L174" s="118" t="e">
        <f>VLOOKUP(CONCATENATE($B174,"_",$C174,"_",L$2,"_",$D174,"_",$E174),SentData!$F$2:$G$65536,2,)</f>
        <v>#REF!</v>
      </c>
      <c r="M174" s="114"/>
      <c r="N174" s="115" t="str">
        <f t="shared" si="31"/>
        <v>!!</v>
      </c>
      <c r="O174" s="115" t="str">
        <f t="shared" si="32"/>
        <v>!!</v>
      </c>
      <c r="P174" s="115" t="str">
        <f t="shared" si="33"/>
        <v>!!</v>
      </c>
      <c r="Q174" s="115" t="str">
        <f t="shared" si="34"/>
        <v>!!</v>
      </c>
      <c r="R174" s="115" t="str">
        <f t="shared" si="35"/>
        <v>!!</v>
      </c>
      <c r="S174" s="115" t="str">
        <f t="shared" si="36"/>
        <v>!!</v>
      </c>
      <c r="T174" s="114"/>
    </row>
    <row r="175" spans="1:24" x14ac:dyDescent="0.2">
      <c r="A175" s="112" t="s">
        <v>705</v>
      </c>
      <c r="B175" s="112" t="e">
        <f>#REF!</f>
        <v>#REF!</v>
      </c>
      <c r="C175" s="112" t="s">
        <v>708</v>
      </c>
      <c r="D175" s="112" t="s">
        <v>706</v>
      </c>
      <c r="E175" s="113" t="s">
        <v>764</v>
      </c>
      <c r="F175" s="120" t="e">
        <f>IF(ISNUMBER(U175),U175,VLOOKUP(CONCATENATE($B175,"_",$C175,"_",F$2,"_",$D175,"_",$E175),Database!$F$2:$G$65536,2,))</f>
        <v>#REF!</v>
      </c>
      <c r="G175" s="120" t="e">
        <f>IF(ISNUMBER(V175),V175,VLOOKUP(CONCATENATE($B175,"_",$C175,"_",G$2,"_",$D175,"_",$E175),Database!$F$2:$G$65536,2,))</f>
        <v>#REF!</v>
      </c>
      <c r="H175" s="120" t="e">
        <f>IF(ISNUMBER(W175),W175,VLOOKUP(CONCATENATE($B175,"_",$C175,"_",H$2,"_",$D175,"_",$E175),Database!$F$2:$G$65536,2,))</f>
        <v>#REF!</v>
      </c>
      <c r="I175" s="120" t="e">
        <f>IF(ISNUMBER(X175),X175,VLOOKUP(CONCATENATE($B175,"_",$C175,"_",I$2,"_",$D175,"_",$E175),Database!$F$2:$G$65536,2,))</f>
        <v>#REF!</v>
      </c>
      <c r="J175" s="120" t="e">
        <f>IF(ISNUMBER(Y175),Y175,VLOOKUP(CONCATENATE($B175,"_",$C175,"_",J$2,"_",$D175,"_",$E175),Database!$F$2:$G$65536,2,))</f>
        <v>#REF!</v>
      </c>
      <c r="K175" s="118" t="e">
        <f>VLOOKUP(CONCATENATE($B175,"_",$C175,"_",K$2,"_",$D175,"_",$E175),SentData!$F$2:$G$65536,2,)</f>
        <v>#REF!</v>
      </c>
      <c r="L175" s="118" t="e">
        <f>VLOOKUP(CONCATENATE($B175,"_",$C175,"_",L$2,"_",$D175,"_",$E175),SentData!$F$2:$G$65536,2,)</f>
        <v>#REF!</v>
      </c>
      <c r="M175" s="114"/>
      <c r="N175" s="115" t="str">
        <f t="shared" si="31"/>
        <v>!!</v>
      </c>
      <c r="O175" s="115" t="str">
        <f t="shared" si="32"/>
        <v>!!</v>
      </c>
      <c r="P175" s="115" t="str">
        <f t="shared" si="33"/>
        <v>!!</v>
      </c>
      <c r="Q175" s="115" t="str">
        <f t="shared" si="34"/>
        <v>!!</v>
      </c>
      <c r="R175" s="115" t="str">
        <f t="shared" si="35"/>
        <v>!!</v>
      </c>
      <c r="S175" s="115" t="str">
        <f t="shared" si="36"/>
        <v>!!</v>
      </c>
      <c r="T175" s="114"/>
    </row>
    <row r="176" spans="1:24" ht="12.5" x14ac:dyDescent="0.25">
      <c r="A176" s="153" t="s">
        <v>707</v>
      </c>
      <c r="B176" s="153" t="e">
        <f>#REF!</f>
        <v>#REF!</v>
      </c>
      <c r="C176" s="153" t="s">
        <v>708</v>
      </c>
      <c r="D176" s="153" t="s">
        <v>639</v>
      </c>
      <c r="E176" s="154" t="s">
        <v>764</v>
      </c>
      <c r="F176" s="155" t="e">
        <f>IF(ISNUMBER(U176),U176,VLOOKUP(CONCATENATE($B176,"_",$C176,"_",F$2,"_","1000 NAC","_",$E176),Database!$F$2:$G$65536,2,)/VLOOKUP(CONCATENATE($B176,"_",$C176,"_",F$2,"_",$D176,"_",$E176),Database!$F$2:$G$65536,2,))</f>
        <v>#REF!</v>
      </c>
      <c r="G176" s="155" t="e">
        <f>IF(ISNUMBER(V176),V176,VLOOKUP(CONCATENATE($B176,"_",$C176,"_",G$2,"_","1000 NAC","_",$E176),Database!$F$2:$G$65536,2,)/VLOOKUP(CONCATENATE($B176,"_",$C176,"_",G$2,"_",$D176,"_",$E176),Database!$F$2:$G$65536,2,))</f>
        <v>#REF!</v>
      </c>
      <c r="H176" s="155" t="e">
        <f>IF(ISNUMBER(W176),W176,VLOOKUP(CONCATENATE($B176,"_",$C176,"_",H$2,"_","1000 NAC","_",$E176),Database!$F$2:$G$65536,2,)/VLOOKUP(CONCATENATE($B176,"_",$C176,"_",H$2,"_",$D176,"_",$E176),Database!$F$2:$G$65536,2,))</f>
        <v>#REF!</v>
      </c>
      <c r="I176" s="155" t="e">
        <f>IF(ISNUMBER(X176),X176,VLOOKUP(CONCATENATE($B176,"_",$C176,"_",I$2,"_","1000 NAC","_",$E176),Database!$F$2:$G$65536,2,)/VLOOKUP(CONCATENATE($B176,"_",$C176,"_",I$2,"_",$D176,"_",$E176),Database!$F$2:$G$65536,2,))</f>
        <v>#REF!</v>
      </c>
      <c r="J176" s="155" t="e">
        <f>IF(ISNUMBER(Y176),Y176,VLOOKUP(CONCATENATE($B176,"_",$C176,"_",J$2,"_","1000 NAC","_",$E176),Database!$F$2:$G$65536,2,)/VLOOKUP(CONCATENATE($B176,"_",$C176,"_",J$2,"_",$D176,"_",$E176),Database!$F$2:$G$65536,2,))</f>
        <v>#REF!</v>
      </c>
      <c r="K176" s="156" t="e">
        <f>VLOOKUP(CONCATENATE($B176,"_",$C176,"_",K$2,"_","1000 NAC","_",$E176),SentData!$F$2:$G$65536,2,)/VLOOKUP(CONCATENATE($B176,"_",$C176,"_",K$2,"_",$D176,"_",$E176),SentData!$F$2:$G$65536,2,)</f>
        <v>#REF!</v>
      </c>
      <c r="L176" s="156" t="e">
        <f>VLOOKUP(CONCATENATE($B176,"_",$C176,"_",L$2,"_","1000 NAC","_",$E176),SentData!$F$2:$G$65536,2,)/VLOOKUP(CONCATENATE($B176,"_",$C176,"_",L$2,"_",$D176,"_",$E176),SentData!$F$2:$G$65536,2,)</f>
        <v>#REF!</v>
      </c>
      <c r="M176" s="157"/>
      <c r="N176" s="158" t="str">
        <f t="shared" si="31"/>
        <v>!!</v>
      </c>
      <c r="O176" s="158" t="str">
        <f t="shared" si="32"/>
        <v>!!</v>
      </c>
      <c r="P176" s="158" t="str">
        <f t="shared" si="33"/>
        <v>!!</v>
      </c>
      <c r="Q176" s="158" t="str">
        <f t="shared" si="34"/>
        <v>!!</v>
      </c>
      <c r="R176" s="158" t="str">
        <f t="shared" si="35"/>
        <v>!!</v>
      </c>
      <c r="S176" s="158" t="str">
        <f t="shared" si="36"/>
        <v>!!</v>
      </c>
      <c r="T176" s="157"/>
      <c r="U176" s="161" t="str">
        <f>IF(ISNUMBER(U174),IF(ISNUMBER(U175),U175/U174,F175/U174),IF(ISNUMBER(U175),U175/F174,""))</f>
        <v/>
      </c>
      <c r="V176" s="161" t="str">
        <f>IF(ISNUMBER(V174),IF(ISNUMBER(V175),V175/V174,G175/V174),IF(ISNUMBER(V175),V175/G174,""))</f>
        <v/>
      </c>
      <c r="W176" s="161" t="str">
        <f>IF(ISNUMBER(W174),IF(ISNUMBER(W175),W175/W174,H175/W174),IF(ISNUMBER(W175),W175/H174,""))</f>
        <v/>
      </c>
      <c r="X176" s="161" t="str">
        <f>IF(ISNUMBER(X174),IF(ISNUMBER(X175),X175/X174,I175/X174),IF(ISNUMBER(X175),X175/I174,""))</f>
        <v/>
      </c>
    </row>
    <row r="177" spans="1:24" x14ac:dyDescent="0.2">
      <c r="A177" s="112" t="s">
        <v>703</v>
      </c>
      <c r="B177" s="112" t="e">
        <f>#REF!</f>
        <v>#REF!</v>
      </c>
      <c r="C177" s="112" t="s">
        <v>704</v>
      </c>
      <c r="D177" s="112" t="s">
        <v>639</v>
      </c>
      <c r="E177" s="113" t="s">
        <v>765</v>
      </c>
      <c r="F177" s="120" t="e">
        <f>IF(ISNUMBER(U177),U177,VLOOKUP(CONCATENATE($B177,"_",$C177,"_",F$2,"_",$D177,"_",$E177),Database!$F$2:$G$65536,2,))</f>
        <v>#REF!</v>
      </c>
      <c r="G177" s="120" t="e">
        <f>IF(ISNUMBER(V177),V177,VLOOKUP(CONCATENATE($B177,"_",$C177,"_",G$2,"_",$D177,"_",$E177),Database!$F$2:$G$65536,2,))</f>
        <v>#REF!</v>
      </c>
      <c r="H177" s="120" t="e">
        <f>IF(ISNUMBER(W177),W177,VLOOKUP(CONCATENATE($B177,"_",$C177,"_",H$2,"_",$D177,"_",$E177),Database!$F$2:$G$65536,2,))</f>
        <v>#REF!</v>
      </c>
      <c r="I177" s="120" t="e">
        <f>IF(ISNUMBER(X177),X177,VLOOKUP(CONCATENATE($B177,"_",$C177,"_",I$2,"_",$D177,"_",$E177),Database!$F$2:$G$65536,2,))</f>
        <v>#REF!</v>
      </c>
      <c r="J177" s="120" t="e">
        <f>VLOOKUP(CONCATENATE($B177,"_",$C177,"_",J$2,"_",$D177,"_",$E177),Database!$F$2:$G$65536,2,)</f>
        <v>#REF!</v>
      </c>
      <c r="K177" s="118" t="e">
        <f>VLOOKUP(CONCATENATE($B177,"_",$C177,"_",K$2,"_",$D177,"_",$E177),SentData!$F$2:$G$65536,2,)</f>
        <v>#REF!</v>
      </c>
      <c r="L177" s="118" t="e">
        <f>VLOOKUP(CONCATENATE($B177,"_",$C177,"_",L$2,"_",$D177,"_",$E177),SentData!$F$2:$G$65536,2,)</f>
        <v>#REF!</v>
      </c>
      <c r="M177" s="114"/>
      <c r="N177" s="115" t="str">
        <f t="shared" si="31"/>
        <v>!!</v>
      </c>
      <c r="O177" s="115" t="str">
        <f t="shared" si="32"/>
        <v>!!</v>
      </c>
      <c r="P177" s="115" t="str">
        <f t="shared" si="33"/>
        <v>!!</v>
      </c>
      <c r="Q177" s="115" t="str">
        <f t="shared" si="34"/>
        <v>!!</v>
      </c>
      <c r="R177" s="115" t="str">
        <f t="shared" si="35"/>
        <v>!!</v>
      </c>
      <c r="S177" s="115" t="str">
        <f t="shared" si="36"/>
        <v>!!</v>
      </c>
      <c r="T177" s="114"/>
    </row>
    <row r="178" spans="1:24" x14ac:dyDescent="0.2">
      <c r="A178" s="112" t="s">
        <v>705</v>
      </c>
      <c r="B178" s="112" t="e">
        <f>#REF!</f>
        <v>#REF!</v>
      </c>
      <c r="C178" s="112" t="s">
        <v>704</v>
      </c>
      <c r="D178" s="112" t="s">
        <v>706</v>
      </c>
      <c r="E178" s="113" t="s">
        <v>765</v>
      </c>
      <c r="F178" s="120" t="e">
        <f>IF(ISNUMBER(U178),U178,VLOOKUP(CONCATENATE($B178,"_",$C178,"_",F$2,"_",$D178,"_",$E178),Database!$F$2:$G$65536,2,))</f>
        <v>#REF!</v>
      </c>
      <c r="G178" s="120" t="e">
        <f>IF(ISNUMBER(V178),V178,VLOOKUP(CONCATENATE($B178,"_",$C178,"_",G$2,"_",$D178,"_",$E178),Database!$F$2:$G$65536,2,))</f>
        <v>#REF!</v>
      </c>
      <c r="H178" s="120" t="e">
        <f>IF(ISNUMBER(W178),W178,VLOOKUP(CONCATENATE($B178,"_",$C178,"_",H$2,"_",$D178,"_",$E178),Database!$F$2:$G$65536,2,))</f>
        <v>#REF!</v>
      </c>
      <c r="I178" s="120" t="e">
        <f>IF(ISNUMBER(X178),X178,VLOOKUP(CONCATENATE($B178,"_",$C178,"_",I$2,"_",$D178,"_",$E178),Database!$F$2:$G$65536,2,))</f>
        <v>#REF!</v>
      </c>
      <c r="J178" s="120" t="e">
        <f>IF(ISNUMBER(Y178),Y178,VLOOKUP(CONCATENATE($B178,"_",$C178,"_",J$2,"_",$D178,"_",$E178),Database!$F$2:$G$65536,2,))</f>
        <v>#REF!</v>
      </c>
      <c r="K178" s="118" t="e">
        <f>VLOOKUP(CONCATENATE($B178,"_",$C178,"_",K$2,"_",$D178,"_",$E178),SentData!$F$2:$G$65536,2,)</f>
        <v>#REF!</v>
      </c>
      <c r="L178" s="118" t="e">
        <f>VLOOKUP(CONCATENATE($B178,"_",$C178,"_",L$2,"_",$D178,"_",$E178),SentData!$F$2:$G$65536,2,)</f>
        <v>#REF!</v>
      </c>
      <c r="M178" s="114"/>
      <c r="N178" s="115" t="str">
        <f t="shared" si="31"/>
        <v>!!</v>
      </c>
      <c r="O178" s="115" t="str">
        <f t="shared" si="32"/>
        <v>!!</v>
      </c>
      <c r="P178" s="115" t="str">
        <f t="shared" si="33"/>
        <v>!!</v>
      </c>
      <c r="Q178" s="115" t="str">
        <f t="shared" si="34"/>
        <v>!!</v>
      </c>
      <c r="R178" s="115" t="str">
        <f t="shared" si="35"/>
        <v>!!</v>
      </c>
      <c r="S178" s="115" t="str">
        <f t="shared" si="36"/>
        <v>!!</v>
      </c>
      <c r="T178" s="114"/>
    </row>
    <row r="179" spans="1:24" ht="12.5" x14ac:dyDescent="0.25">
      <c r="A179" s="153" t="s">
        <v>707</v>
      </c>
      <c r="B179" s="153" t="e">
        <f>#REF!</f>
        <v>#REF!</v>
      </c>
      <c r="C179" s="153" t="s">
        <v>704</v>
      </c>
      <c r="D179" s="153" t="s">
        <v>639</v>
      </c>
      <c r="E179" s="154" t="s">
        <v>765</v>
      </c>
      <c r="F179" s="155" t="e">
        <f>IF(ISNUMBER(U179),U179,VLOOKUP(CONCATENATE($B179,"_",$C179,"_",F$2,"_","1000 NAC","_",$E179),Database!$F$2:$G$65536,2,)/VLOOKUP(CONCATENATE($B179,"_",$C179,"_",F$2,"_",$D179,"_",$E179),Database!$F$2:$G$65536,2,))</f>
        <v>#REF!</v>
      </c>
      <c r="G179" s="155" t="e">
        <f>IF(ISNUMBER(V179),V179,VLOOKUP(CONCATENATE($B179,"_",$C179,"_",G$2,"_","1000 NAC","_",$E179),Database!$F$2:$G$65536,2,)/VLOOKUP(CONCATENATE($B179,"_",$C179,"_",G$2,"_",$D179,"_",$E179),Database!$F$2:$G$65536,2,))</f>
        <v>#REF!</v>
      </c>
      <c r="H179" s="155" t="e">
        <f>IF(ISNUMBER(W179),W179,VLOOKUP(CONCATENATE($B179,"_",$C179,"_",H$2,"_","1000 NAC","_",$E179),Database!$F$2:$G$65536,2,)/VLOOKUP(CONCATENATE($B179,"_",$C179,"_",H$2,"_",$D179,"_",$E179),Database!$F$2:$G$65536,2,))</f>
        <v>#REF!</v>
      </c>
      <c r="I179" s="155" t="e">
        <f>IF(ISNUMBER(X179),X179,VLOOKUP(CONCATENATE($B179,"_",$C179,"_",I$2,"_","1000 NAC","_",$E179),Database!$F$2:$G$65536,2,)/VLOOKUP(CONCATENATE($B179,"_",$C179,"_",I$2,"_",$D179,"_",$E179),Database!$F$2:$G$65536,2,))</f>
        <v>#REF!</v>
      </c>
      <c r="J179" s="155" t="e">
        <f>IF(ISNUMBER(Y179),Y179,VLOOKUP(CONCATENATE($B179,"_",$C179,"_",J$2,"_","1000 NAC","_",$E179),Database!$F$2:$G$65536,2,)/VLOOKUP(CONCATENATE($B179,"_",$C179,"_",J$2,"_",$D179,"_",$E179),Database!$F$2:$G$65536,2,))</f>
        <v>#REF!</v>
      </c>
      <c r="K179" s="156" t="e">
        <f>VLOOKUP(CONCATENATE($B179,"_",$C179,"_",K$2,"_","1000 NAC","_",$E179),SentData!$F$2:$G$65536,2,)/VLOOKUP(CONCATENATE($B179,"_",$C179,"_",K$2,"_",$D179,"_",$E179),SentData!$F$2:$G$65536,2,)</f>
        <v>#REF!</v>
      </c>
      <c r="L179" s="156" t="e">
        <f>VLOOKUP(CONCATENATE($B179,"_",$C179,"_",L$2,"_","1000 NAC","_",$E179),SentData!$F$2:$G$65536,2,)/VLOOKUP(CONCATENATE($B179,"_",$C179,"_",L$2,"_",$D179,"_",$E179),SentData!$F$2:$G$65536,2,)</f>
        <v>#REF!</v>
      </c>
      <c r="M179" s="157"/>
      <c r="N179" s="158" t="str">
        <f t="shared" si="31"/>
        <v>!!</v>
      </c>
      <c r="O179" s="158" t="str">
        <f t="shared" si="32"/>
        <v>!!</v>
      </c>
      <c r="P179" s="158" t="str">
        <f t="shared" si="33"/>
        <v>!!</v>
      </c>
      <c r="Q179" s="158" t="str">
        <f t="shared" si="34"/>
        <v>!!</v>
      </c>
      <c r="R179" s="158" t="str">
        <f t="shared" si="35"/>
        <v>!!</v>
      </c>
      <c r="S179" s="158" t="str">
        <f t="shared" si="36"/>
        <v>!!</v>
      </c>
      <c r="T179" s="157"/>
      <c r="U179" s="161" t="str">
        <f>IF(ISNUMBER(U177),IF(ISNUMBER(U178),U178/U177,F178/U177),IF(ISNUMBER(U178),U178/F177,""))</f>
        <v/>
      </c>
      <c r="V179" s="161" t="str">
        <f>IF(ISNUMBER(V177),IF(ISNUMBER(V178),V178/V177,G178/V177),IF(ISNUMBER(V178),V178/G177,""))</f>
        <v/>
      </c>
      <c r="W179" s="161" t="str">
        <f>IF(ISNUMBER(W177),IF(ISNUMBER(W178),W178/W177,H178/W177),IF(ISNUMBER(W178),W178/H177,""))</f>
        <v/>
      </c>
      <c r="X179" s="161" t="str">
        <f>IF(ISNUMBER(X177),IF(ISNUMBER(X178),X178/X177,I178/X177),IF(ISNUMBER(X178),X178/I177,""))</f>
        <v/>
      </c>
    </row>
    <row r="180" spans="1:24" x14ac:dyDescent="0.2">
      <c r="A180" s="112" t="s">
        <v>703</v>
      </c>
      <c r="B180" s="112" t="e">
        <f>#REF!</f>
        <v>#REF!</v>
      </c>
      <c r="C180" s="112" t="s">
        <v>708</v>
      </c>
      <c r="D180" s="112" t="s">
        <v>639</v>
      </c>
      <c r="E180" s="113" t="s">
        <v>765</v>
      </c>
      <c r="F180" s="120" t="e">
        <f>IF(ISNUMBER(U180),U180,VLOOKUP(CONCATENATE($B180,"_",$C180,"_",F$2,"_",$D180,"_",$E180),Database!$F$2:$G$65536,2,))</f>
        <v>#REF!</v>
      </c>
      <c r="G180" s="120" t="e">
        <f>IF(ISNUMBER(V180),V180,VLOOKUP(CONCATENATE($B180,"_",$C180,"_",G$2,"_",$D180,"_",$E180),Database!$F$2:$G$65536,2,))</f>
        <v>#REF!</v>
      </c>
      <c r="H180" s="120" t="e">
        <f>IF(ISNUMBER(W180),W180,VLOOKUP(CONCATENATE($B180,"_",$C180,"_",H$2,"_",$D180,"_",$E180),Database!$F$2:$G$65536,2,))</f>
        <v>#REF!</v>
      </c>
      <c r="I180" s="120" t="e">
        <f>IF(ISNUMBER(X180),X180,VLOOKUP(CONCATENATE($B180,"_",$C180,"_",I$2,"_",$D180,"_",$E180),Database!$F$2:$G$65536,2,))</f>
        <v>#REF!</v>
      </c>
      <c r="J180" s="120" t="e">
        <f>VLOOKUP(CONCATENATE($B180,"_",$C180,"_",J$2,"_",$D180,"_",$E180),Database!$F$2:$G$65536,2,)</f>
        <v>#REF!</v>
      </c>
      <c r="K180" s="118" t="e">
        <f>VLOOKUP(CONCATENATE($B180,"_",$C180,"_",K$2,"_",$D180,"_",$E180),SentData!$F$2:$G$65536,2,)</f>
        <v>#REF!</v>
      </c>
      <c r="L180" s="118" t="e">
        <f>VLOOKUP(CONCATENATE($B180,"_",$C180,"_",L$2,"_",$D180,"_",$E180),SentData!$F$2:$G$65536,2,)</f>
        <v>#REF!</v>
      </c>
      <c r="M180" s="114"/>
      <c r="N180" s="115" t="str">
        <f t="shared" si="31"/>
        <v>!!</v>
      </c>
      <c r="O180" s="115" t="str">
        <f t="shared" si="32"/>
        <v>!!</v>
      </c>
      <c r="P180" s="115" t="str">
        <f t="shared" si="33"/>
        <v>!!</v>
      </c>
      <c r="Q180" s="115" t="str">
        <f t="shared" si="34"/>
        <v>!!</v>
      </c>
      <c r="R180" s="115" t="str">
        <f t="shared" si="35"/>
        <v>!!</v>
      </c>
      <c r="S180" s="115" t="str">
        <f t="shared" si="36"/>
        <v>!!</v>
      </c>
      <c r="T180" s="114"/>
    </row>
    <row r="181" spans="1:24" x14ac:dyDescent="0.2">
      <c r="A181" s="112" t="s">
        <v>705</v>
      </c>
      <c r="B181" s="112" t="e">
        <f>#REF!</f>
        <v>#REF!</v>
      </c>
      <c r="C181" s="112" t="s">
        <v>708</v>
      </c>
      <c r="D181" s="112" t="s">
        <v>706</v>
      </c>
      <c r="E181" s="113" t="s">
        <v>765</v>
      </c>
      <c r="F181" s="120" t="e">
        <f>IF(ISNUMBER(U181),U181,VLOOKUP(CONCATENATE($B181,"_",$C181,"_",F$2,"_",$D181,"_",$E181),Database!$F$2:$G$65536,2,))</f>
        <v>#REF!</v>
      </c>
      <c r="G181" s="120" t="e">
        <f>IF(ISNUMBER(V181),V181,VLOOKUP(CONCATENATE($B181,"_",$C181,"_",G$2,"_",$D181,"_",$E181),Database!$F$2:$G$65536,2,))</f>
        <v>#REF!</v>
      </c>
      <c r="H181" s="120" t="e">
        <f>IF(ISNUMBER(W181),W181,VLOOKUP(CONCATENATE($B181,"_",$C181,"_",H$2,"_",$D181,"_",$E181),Database!$F$2:$G$65536,2,))</f>
        <v>#REF!</v>
      </c>
      <c r="I181" s="120" t="e">
        <f>IF(ISNUMBER(X181),X181,VLOOKUP(CONCATENATE($B181,"_",$C181,"_",I$2,"_",$D181,"_",$E181),Database!$F$2:$G$65536,2,))</f>
        <v>#REF!</v>
      </c>
      <c r="J181" s="120" t="e">
        <f>IF(ISNUMBER(Y181),Y181,VLOOKUP(CONCATENATE($B181,"_",$C181,"_",J$2,"_",$D181,"_",$E181),Database!$F$2:$G$65536,2,))</f>
        <v>#REF!</v>
      </c>
      <c r="K181" s="118" t="e">
        <f>VLOOKUP(CONCATENATE($B181,"_",$C181,"_",K$2,"_",$D181,"_",$E181),SentData!$F$2:$G$65536,2,)</f>
        <v>#REF!</v>
      </c>
      <c r="L181" s="118" t="e">
        <f>VLOOKUP(CONCATENATE($B181,"_",$C181,"_",L$2,"_",$D181,"_",$E181),SentData!$F$2:$G$65536,2,)</f>
        <v>#REF!</v>
      </c>
      <c r="M181" s="114"/>
      <c r="N181" s="115" t="str">
        <f t="shared" si="31"/>
        <v>!!</v>
      </c>
      <c r="O181" s="115" t="str">
        <f t="shared" si="32"/>
        <v>!!</v>
      </c>
      <c r="P181" s="115" t="str">
        <f t="shared" si="33"/>
        <v>!!</v>
      </c>
      <c r="Q181" s="115" t="str">
        <f t="shared" si="34"/>
        <v>!!</v>
      </c>
      <c r="R181" s="115" t="str">
        <f t="shared" si="35"/>
        <v>!!</v>
      </c>
      <c r="S181" s="115" t="str">
        <f t="shared" si="36"/>
        <v>!!</v>
      </c>
      <c r="T181" s="114"/>
    </row>
    <row r="182" spans="1:24" ht="12.5" x14ac:dyDescent="0.25">
      <c r="A182" s="153" t="s">
        <v>707</v>
      </c>
      <c r="B182" s="153" t="e">
        <f>#REF!</f>
        <v>#REF!</v>
      </c>
      <c r="C182" s="153" t="s">
        <v>708</v>
      </c>
      <c r="D182" s="153" t="s">
        <v>639</v>
      </c>
      <c r="E182" s="154" t="s">
        <v>765</v>
      </c>
      <c r="F182" s="155" t="e">
        <f>IF(ISNUMBER(U182),U182,VLOOKUP(CONCATENATE($B182,"_",$C182,"_",F$2,"_","1000 NAC","_",$E182),Database!$F$2:$G$65536,2,)/VLOOKUP(CONCATENATE($B182,"_",$C182,"_",F$2,"_",$D182,"_",$E182),Database!$F$2:$G$65536,2,))</f>
        <v>#REF!</v>
      </c>
      <c r="G182" s="155" t="e">
        <f>IF(ISNUMBER(V182),V182,VLOOKUP(CONCATENATE($B182,"_",$C182,"_",G$2,"_","1000 NAC","_",$E182),Database!$F$2:$G$65536,2,)/VLOOKUP(CONCATENATE($B182,"_",$C182,"_",G$2,"_",$D182,"_",$E182),Database!$F$2:$G$65536,2,))</f>
        <v>#REF!</v>
      </c>
      <c r="H182" s="155" t="e">
        <f>IF(ISNUMBER(W182),W182,VLOOKUP(CONCATENATE($B182,"_",$C182,"_",H$2,"_","1000 NAC","_",$E182),Database!$F$2:$G$65536,2,)/VLOOKUP(CONCATENATE($B182,"_",$C182,"_",H$2,"_",$D182,"_",$E182),Database!$F$2:$G$65536,2,))</f>
        <v>#REF!</v>
      </c>
      <c r="I182" s="155" t="e">
        <f>IF(ISNUMBER(X182),X182,VLOOKUP(CONCATENATE($B182,"_",$C182,"_",I$2,"_","1000 NAC","_",$E182),Database!$F$2:$G$65536,2,)/VLOOKUP(CONCATENATE($B182,"_",$C182,"_",I$2,"_",$D182,"_",$E182),Database!$F$2:$G$65536,2,))</f>
        <v>#REF!</v>
      </c>
      <c r="J182" s="155" t="e">
        <f>IF(ISNUMBER(Y182),Y182,VLOOKUP(CONCATENATE($B182,"_",$C182,"_",J$2,"_","1000 NAC","_",$E182),Database!$F$2:$G$65536,2,)/VLOOKUP(CONCATENATE($B182,"_",$C182,"_",J$2,"_",$D182,"_",$E182),Database!$F$2:$G$65536,2,))</f>
        <v>#REF!</v>
      </c>
      <c r="K182" s="156" t="e">
        <f>VLOOKUP(CONCATENATE($B182,"_",$C182,"_",K$2,"_","1000 NAC","_",$E182),SentData!$F$2:$G$65536,2,)/VLOOKUP(CONCATENATE($B182,"_",$C182,"_",K$2,"_",$D182,"_",$E182),SentData!$F$2:$G$65536,2,)</f>
        <v>#REF!</v>
      </c>
      <c r="L182" s="156" t="e">
        <f>VLOOKUP(CONCATENATE($B182,"_",$C182,"_",L$2,"_","1000 NAC","_",$E182),SentData!$F$2:$G$65536,2,)/VLOOKUP(CONCATENATE($B182,"_",$C182,"_",L$2,"_",$D182,"_",$E182),SentData!$F$2:$G$65536,2,)</f>
        <v>#REF!</v>
      </c>
      <c r="M182" s="157"/>
      <c r="N182" s="158" t="str">
        <f t="shared" si="31"/>
        <v>!!</v>
      </c>
      <c r="O182" s="158" t="str">
        <f t="shared" si="32"/>
        <v>!!</v>
      </c>
      <c r="P182" s="158" t="str">
        <f t="shared" si="33"/>
        <v>!!</v>
      </c>
      <c r="Q182" s="158" t="str">
        <f t="shared" si="34"/>
        <v>!!</v>
      </c>
      <c r="R182" s="158" t="str">
        <f t="shared" si="35"/>
        <v>!!</v>
      </c>
      <c r="S182" s="158" t="str">
        <f t="shared" si="36"/>
        <v>!!</v>
      </c>
      <c r="T182" s="157"/>
      <c r="U182" s="161" t="str">
        <f>IF(ISNUMBER(U180),IF(ISNUMBER(U181),U181/U180,F181/U180),IF(ISNUMBER(U181),U181/F180,""))</f>
        <v/>
      </c>
      <c r="V182" s="161" t="str">
        <f>IF(ISNUMBER(V180),IF(ISNUMBER(V181),V181/V180,G181/V180),IF(ISNUMBER(V181),V181/G180,""))</f>
        <v/>
      </c>
      <c r="W182" s="161" t="str">
        <f>IF(ISNUMBER(W180),IF(ISNUMBER(W181),W181/W180,H181/W180),IF(ISNUMBER(W181),W181/H180,""))</f>
        <v/>
      </c>
      <c r="X182" s="161" t="str">
        <f>IF(ISNUMBER(X180),IF(ISNUMBER(X181),X181/X180,I181/X180),IF(ISNUMBER(X181),X181/I180,""))</f>
        <v/>
      </c>
    </row>
    <row r="183" spans="1:24" x14ac:dyDescent="0.2">
      <c r="A183" s="112" t="s">
        <v>703</v>
      </c>
      <c r="B183" s="112" t="e">
        <f>#REF!</f>
        <v>#REF!</v>
      </c>
      <c r="C183" s="112" t="s">
        <v>704</v>
      </c>
      <c r="D183" s="112" t="s">
        <v>639</v>
      </c>
      <c r="E183" s="113" t="s">
        <v>766</v>
      </c>
      <c r="F183" s="120" t="e">
        <f>IF(ISNUMBER(U183),U183,VLOOKUP(CONCATENATE($B183,"_",$C183,"_",F$2,"_",$D183,"_",$E183),Database!$F$2:$G$65536,2,))</f>
        <v>#REF!</v>
      </c>
      <c r="G183" s="120" t="e">
        <f>IF(ISNUMBER(V183),V183,VLOOKUP(CONCATENATE($B183,"_",$C183,"_",G$2,"_",$D183,"_",$E183),Database!$F$2:$G$65536,2,))</f>
        <v>#REF!</v>
      </c>
      <c r="H183" s="120" t="e">
        <f>IF(ISNUMBER(W183),W183,VLOOKUP(CONCATENATE($B183,"_",$C183,"_",H$2,"_",$D183,"_",$E183),Database!$F$2:$G$65536,2,))</f>
        <v>#REF!</v>
      </c>
      <c r="I183" s="120" t="e">
        <f>IF(ISNUMBER(X183),X183,VLOOKUP(CONCATENATE($B183,"_",$C183,"_",I$2,"_",$D183,"_",$E183),Database!$F$2:$G$65536,2,))</f>
        <v>#REF!</v>
      </c>
      <c r="J183" s="120" t="e">
        <f>VLOOKUP(CONCATENATE($B183,"_",$C183,"_",J$2,"_",$D183,"_",$E183),Database!$F$2:$G$65536,2,)</f>
        <v>#REF!</v>
      </c>
      <c r="K183" s="118" t="e">
        <f>VLOOKUP(CONCATENATE($B183,"_",$C183,"_",K$2,"_",$D183,"_",$E183),SentData!$F$2:$G$65536,2,)</f>
        <v>#REF!</v>
      </c>
      <c r="L183" s="118" t="e">
        <f>VLOOKUP(CONCATENATE($B183,"_",$C183,"_",L$2,"_",$D183,"_",$E183),SentData!$F$2:$G$65536,2,)</f>
        <v>#REF!</v>
      </c>
      <c r="M183" s="114"/>
      <c r="N183" s="115" t="str">
        <f t="shared" si="31"/>
        <v>!!</v>
      </c>
      <c r="O183" s="115" t="str">
        <f t="shared" si="32"/>
        <v>!!</v>
      </c>
      <c r="P183" s="115" t="str">
        <f t="shared" si="33"/>
        <v>!!</v>
      </c>
      <c r="Q183" s="115" t="str">
        <f t="shared" si="34"/>
        <v>!!</v>
      </c>
      <c r="R183" s="115" t="str">
        <f t="shared" si="35"/>
        <v>!!</v>
      </c>
      <c r="S183" s="115" t="str">
        <f t="shared" si="36"/>
        <v>!!</v>
      </c>
      <c r="T183" s="114"/>
    </row>
    <row r="184" spans="1:24" x14ac:dyDescent="0.2">
      <c r="A184" s="112" t="s">
        <v>705</v>
      </c>
      <c r="B184" s="112" t="e">
        <f>#REF!</f>
        <v>#REF!</v>
      </c>
      <c r="C184" s="112" t="s">
        <v>704</v>
      </c>
      <c r="D184" s="112" t="s">
        <v>706</v>
      </c>
      <c r="E184" s="113" t="s">
        <v>766</v>
      </c>
      <c r="F184" s="120" t="e">
        <f>IF(ISNUMBER(U184),U184,VLOOKUP(CONCATENATE($B184,"_",$C184,"_",F$2,"_",$D184,"_",$E184),Database!$F$2:$G$65536,2,))</f>
        <v>#REF!</v>
      </c>
      <c r="G184" s="120" t="e">
        <f>IF(ISNUMBER(V184),V184,VLOOKUP(CONCATENATE($B184,"_",$C184,"_",G$2,"_",$D184,"_",$E184),Database!$F$2:$G$65536,2,))</f>
        <v>#REF!</v>
      </c>
      <c r="H184" s="120" t="e">
        <f>IF(ISNUMBER(W184),W184,VLOOKUP(CONCATENATE($B184,"_",$C184,"_",H$2,"_",$D184,"_",$E184),Database!$F$2:$G$65536,2,))</f>
        <v>#REF!</v>
      </c>
      <c r="I184" s="120" t="e">
        <f>IF(ISNUMBER(X184),X184,VLOOKUP(CONCATENATE($B184,"_",$C184,"_",I$2,"_",$D184,"_",$E184),Database!$F$2:$G$65536,2,))</f>
        <v>#REF!</v>
      </c>
      <c r="J184" s="120" t="e">
        <f>IF(ISNUMBER(Y184),Y184,VLOOKUP(CONCATENATE($B184,"_",$C184,"_",J$2,"_",$D184,"_",$E184),Database!$F$2:$G$65536,2,))</f>
        <v>#REF!</v>
      </c>
      <c r="K184" s="118" t="e">
        <f>VLOOKUP(CONCATENATE($B184,"_",$C184,"_",K$2,"_",$D184,"_",$E184),SentData!$F$2:$G$65536,2,)</f>
        <v>#REF!</v>
      </c>
      <c r="L184" s="118" t="e">
        <f>VLOOKUP(CONCATENATE($B184,"_",$C184,"_",L$2,"_",$D184,"_",$E184),SentData!$F$2:$G$65536,2,)</f>
        <v>#REF!</v>
      </c>
      <c r="M184" s="114"/>
      <c r="N184" s="115" t="str">
        <f t="shared" si="31"/>
        <v>!!</v>
      </c>
      <c r="O184" s="115" t="str">
        <f t="shared" si="32"/>
        <v>!!</v>
      </c>
      <c r="P184" s="115" t="str">
        <f t="shared" si="33"/>
        <v>!!</v>
      </c>
      <c r="Q184" s="115" t="str">
        <f t="shared" si="34"/>
        <v>!!</v>
      </c>
      <c r="R184" s="115" t="str">
        <f t="shared" si="35"/>
        <v>!!</v>
      </c>
      <c r="S184" s="115" t="str">
        <f t="shared" si="36"/>
        <v>!!</v>
      </c>
      <c r="T184" s="114"/>
    </row>
    <row r="185" spans="1:24" ht="12.5" x14ac:dyDescent="0.25">
      <c r="A185" s="153" t="s">
        <v>707</v>
      </c>
      <c r="B185" s="153" t="e">
        <f>#REF!</f>
        <v>#REF!</v>
      </c>
      <c r="C185" s="153" t="s">
        <v>704</v>
      </c>
      <c r="D185" s="153" t="s">
        <v>639</v>
      </c>
      <c r="E185" s="154" t="s">
        <v>766</v>
      </c>
      <c r="F185" s="155" t="e">
        <f>IF(ISNUMBER(U185),U185,VLOOKUP(CONCATENATE($B185,"_",$C185,"_",F$2,"_","1000 NAC","_",$E185),Database!$F$2:$G$65536,2,)/VLOOKUP(CONCATENATE($B185,"_",$C185,"_",F$2,"_",$D185,"_",$E185),Database!$F$2:$G$65536,2,))</f>
        <v>#REF!</v>
      </c>
      <c r="G185" s="155" t="e">
        <f>IF(ISNUMBER(V185),V185,VLOOKUP(CONCATENATE($B185,"_",$C185,"_",G$2,"_","1000 NAC","_",$E185),Database!$F$2:$G$65536,2,)/VLOOKUP(CONCATENATE($B185,"_",$C185,"_",G$2,"_",$D185,"_",$E185),Database!$F$2:$G$65536,2,))</f>
        <v>#REF!</v>
      </c>
      <c r="H185" s="155" t="e">
        <f>IF(ISNUMBER(W185),W185,VLOOKUP(CONCATENATE($B185,"_",$C185,"_",H$2,"_","1000 NAC","_",$E185),Database!$F$2:$G$65536,2,)/VLOOKUP(CONCATENATE($B185,"_",$C185,"_",H$2,"_",$D185,"_",$E185),Database!$F$2:$G$65536,2,))</f>
        <v>#REF!</v>
      </c>
      <c r="I185" s="155" t="e">
        <f>IF(ISNUMBER(X185),X185,VLOOKUP(CONCATENATE($B185,"_",$C185,"_",I$2,"_","1000 NAC","_",$E185),Database!$F$2:$G$65536,2,)/VLOOKUP(CONCATENATE($B185,"_",$C185,"_",I$2,"_",$D185,"_",$E185),Database!$F$2:$G$65536,2,))</f>
        <v>#REF!</v>
      </c>
      <c r="J185" s="155" t="e">
        <f>IF(ISNUMBER(Y185),Y185,VLOOKUP(CONCATENATE($B185,"_",$C185,"_",J$2,"_","1000 NAC","_",$E185),Database!$F$2:$G$65536,2,)/VLOOKUP(CONCATENATE($B185,"_",$C185,"_",J$2,"_",$D185,"_",$E185),Database!$F$2:$G$65536,2,))</f>
        <v>#REF!</v>
      </c>
      <c r="K185" s="156" t="e">
        <f>VLOOKUP(CONCATENATE($B185,"_",$C185,"_",K$2,"_","1000 NAC","_",$E185),SentData!$F$2:$G$65536,2,)/VLOOKUP(CONCATENATE($B185,"_",$C185,"_",K$2,"_",$D185,"_",$E185),SentData!$F$2:$G$65536,2,)</f>
        <v>#REF!</v>
      </c>
      <c r="L185" s="156" t="e">
        <f>VLOOKUP(CONCATENATE($B185,"_",$C185,"_",L$2,"_","1000 NAC","_",$E185),SentData!$F$2:$G$65536,2,)/VLOOKUP(CONCATENATE($B185,"_",$C185,"_",L$2,"_",$D185,"_",$E185),SentData!$F$2:$G$65536,2,)</f>
        <v>#REF!</v>
      </c>
      <c r="M185" s="157"/>
      <c r="N185" s="158" t="str">
        <f t="shared" si="31"/>
        <v>!!</v>
      </c>
      <c r="O185" s="158" t="str">
        <f t="shared" si="32"/>
        <v>!!</v>
      </c>
      <c r="P185" s="158" t="str">
        <f t="shared" si="33"/>
        <v>!!</v>
      </c>
      <c r="Q185" s="158" t="str">
        <f t="shared" si="34"/>
        <v>!!</v>
      </c>
      <c r="R185" s="158" t="str">
        <f t="shared" si="35"/>
        <v>!!</v>
      </c>
      <c r="S185" s="158" t="str">
        <f t="shared" si="36"/>
        <v>!!</v>
      </c>
      <c r="T185" s="157"/>
      <c r="U185" s="161" t="str">
        <f>IF(ISNUMBER(U183),IF(ISNUMBER(U184),U184/U183,F184/U183),IF(ISNUMBER(U184),U184/F183,""))</f>
        <v/>
      </c>
      <c r="V185" s="161" t="str">
        <f>IF(ISNUMBER(V183),IF(ISNUMBER(V184),V184/V183,G184/V183),IF(ISNUMBER(V184),V184/G183,""))</f>
        <v/>
      </c>
      <c r="W185" s="161" t="str">
        <f>IF(ISNUMBER(W183),IF(ISNUMBER(W184),W184/W183,H184/W183),IF(ISNUMBER(W184),W184/H183,""))</f>
        <v/>
      </c>
      <c r="X185" s="161" t="str">
        <f>IF(ISNUMBER(X183),IF(ISNUMBER(X184),X184/X183,I184/X183),IF(ISNUMBER(X184),X184/I183,""))</f>
        <v/>
      </c>
    </row>
    <row r="186" spans="1:24" x14ac:dyDescent="0.2">
      <c r="A186" s="112" t="s">
        <v>703</v>
      </c>
      <c r="B186" s="112" t="e">
        <f>#REF!</f>
        <v>#REF!</v>
      </c>
      <c r="C186" s="112" t="s">
        <v>708</v>
      </c>
      <c r="D186" s="112" t="s">
        <v>639</v>
      </c>
      <c r="E186" s="113" t="s">
        <v>766</v>
      </c>
      <c r="F186" s="120" t="e">
        <f>IF(ISNUMBER(U186),U186,VLOOKUP(CONCATENATE($B186,"_",$C186,"_",F$2,"_",$D186,"_",$E186),Database!$F$2:$G$65536,2,))</f>
        <v>#REF!</v>
      </c>
      <c r="G186" s="120" t="e">
        <f>IF(ISNUMBER(V186),V186,VLOOKUP(CONCATENATE($B186,"_",$C186,"_",G$2,"_",$D186,"_",$E186),Database!$F$2:$G$65536,2,))</f>
        <v>#REF!</v>
      </c>
      <c r="H186" s="120" t="e">
        <f>IF(ISNUMBER(W186),W186,VLOOKUP(CONCATENATE($B186,"_",$C186,"_",H$2,"_",$D186,"_",$E186),Database!$F$2:$G$65536,2,))</f>
        <v>#REF!</v>
      </c>
      <c r="I186" s="120" t="e">
        <f>IF(ISNUMBER(X186),X186,VLOOKUP(CONCATENATE($B186,"_",$C186,"_",I$2,"_",$D186,"_",$E186),Database!$F$2:$G$65536,2,))</f>
        <v>#REF!</v>
      </c>
      <c r="J186" s="120" t="e">
        <f>VLOOKUP(CONCATENATE($B186,"_",$C186,"_",J$2,"_",$D186,"_",$E186),Database!$F$2:$G$65536,2,)</f>
        <v>#REF!</v>
      </c>
      <c r="K186" s="118" t="e">
        <f>VLOOKUP(CONCATENATE($B186,"_",$C186,"_",K$2,"_",$D186,"_",$E186),SentData!$F$2:$G$65536,2,)</f>
        <v>#REF!</v>
      </c>
      <c r="L186" s="118" t="e">
        <f>VLOOKUP(CONCATENATE($B186,"_",$C186,"_",L$2,"_",$D186,"_",$E186),SentData!$F$2:$G$65536,2,)</f>
        <v>#REF!</v>
      </c>
      <c r="M186" s="114"/>
      <c r="N186" s="115" t="str">
        <f t="shared" si="31"/>
        <v>!!</v>
      </c>
      <c r="O186" s="115" t="str">
        <f t="shared" si="32"/>
        <v>!!</v>
      </c>
      <c r="P186" s="115" t="str">
        <f t="shared" si="33"/>
        <v>!!</v>
      </c>
      <c r="Q186" s="115" t="str">
        <f t="shared" si="34"/>
        <v>!!</v>
      </c>
      <c r="R186" s="115" t="str">
        <f t="shared" si="35"/>
        <v>!!</v>
      </c>
      <c r="S186" s="115" t="str">
        <f t="shared" si="36"/>
        <v>!!</v>
      </c>
      <c r="T186" s="114"/>
    </row>
    <row r="187" spans="1:24" x14ac:dyDescent="0.2">
      <c r="A187" s="112" t="s">
        <v>705</v>
      </c>
      <c r="B187" s="112" t="e">
        <f>#REF!</f>
        <v>#REF!</v>
      </c>
      <c r="C187" s="112" t="s">
        <v>708</v>
      </c>
      <c r="D187" s="112" t="s">
        <v>706</v>
      </c>
      <c r="E187" s="113" t="s">
        <v>766</v>
      </c>
      <c r="F187" s="120" t="e">
        <f>IF(ISNUMBER(U187),U187,VLOOKUP(CONCATENATE($B187,"_",$C187,"_",F$2,"_",$D187,"_",$E187),Database!$F$2:$G$65536,2,))</f>
        <v>#REF!</v>
      </c>
      <c r="G187" s="120" t="e">
        <f>IF(ISNUMBER(V187),V187,VLOOKUP(CONCATENATE($B187,"_",$C187,"_",G$2,"_",$D187,"_",$E187),Database!$F$2:$G$65536,2,))</f>
        <v>#REF!</v>
      </c>
      <c r="H187" s="120" t="e">
        <f>IF(ISNUMBER(W187),W187,VLOOKUP(CONCATENATE($B187,"_",$C187,"_",H$2,"_",$D187,"_",$E187),Database!$F$2:$G$65536,2,))</f>
        <v>#REF!</v>
      </c>
      <c r="I187" s="120" t="e">
        <f>IF(ISNUMBER(X187),X187,VLOOKUP(CONCATENATE($B187,"_",$C187,"_",I$2,"_",$D187,"_",$E187),Database!$F$2:$G$65536,2,))</f>
        <v>#REF!</v>
      </c>
      <c r="J187" s="120" t="e">
        <f>IF(ISNUMBER(Y187),Y187,VLOOKUP(CONCATENATE($B187,"_",$C187,"_",J$2,"_",$D187,"_",$E187),Database!$F$2:$G$65536,2,))</f>
        <v>#REF!</v>
      </c>
      <c r="K187" s="118" t="e">
        <f>VLOOKUP(CONCATENATE($B187,"_",$C187,"_",K$2,"_",$D187,"_",$E187),SentData!$F$2:$G$65536,2,)</f>
        <v>#REF!</v>
      </c>
      <c r="L187" s="118" t="e">
        <f>VLOOKUP(CONCATENATE($B187,"_",$C187,"_",L$2,"_",$D187,"_",$E187),SentData!$F$2:$G$65536,2,)</f>
        <v>#REF!</v>
      </c>
      <c r="M187" s="114"/>
      <c r="N187" s="115" t="str">
        <f t="shared" si="31"/>
        <v>!!</v>
      </c>
      <c r="O187" s="115" t="str">
        <f t="shared" si="32"/>
        <v>!!</v>
      </c>
      <c r="P187" s="115" t="str">
        <f t="shared" si="33"/>
        <v>!!</v>
      </c>
      <c r="Q187" s="115" t="str">
        <f t="shared" si="34"/>
        <v>!!</v>
      </c>
      <c r="R187" s="115" t="str">
        <f t="shared" si="35"/>
        <v>!!</v>
      </c>
      <c r="S187" s="115" t="str">
        <f t="shared" si="36"/>
        <v>!!</v>
      </c>
      <c r="T187" s="114"/>
    </row>
    <row r="188" spans="1:24" ht="12.5" x14ac:dyDescent="0.25">
      <c r="A188" s="153" t="s">
        <v>707</v>
      </c>
      <c r="B188" s="153" t="e">
        <f>#REF!</f>
        <v>#REF!</v>
      </c>
      <c r="C188" s="153" t="s">
        <v>708</v>
      </c>
      <c r="D188" s="153" t="s">
        <v>639</v>
      </c>
      <c r="E188" s="154" t="s">
        <v>766</v>
      </c>
      <c r="F188" s="155" t="e">
        <f>IF(ISNUMBER(U188),U188,VLOOKUP(CONCATENATE($B188,"_",$C188,"_",F$2,"_","1000 NAC","_",$E188),Database!$F$2:$G$65536,2,)/VLOOKUP(CONCATENATE($B188,"_",$C188,"_",F$2,"_",$D188,"_",$E188),Database!$F$2:$G$65536,2,))</f>
        <v>#REF!</v>
      </c>
      <c r="G188" s="155" t="e">
        <f>IF(ISNUMBER(V188),V188,VLOOKUP(CONCATENATE($B188,"_",$C188,"_",G$2,"_","1000 NAC","_",$E188),Database!$F$2:$G$65536,2,)/VLOOKUP(CONCATENATE($B188,"_",$C188,"_",G$2,"_",$D188,"_",$E188),Database!$F$2:$G$65536,2,))</f>
        <v>#REF!</v>
      </c>
      <c r="H188" s="155" t="e">
        <f>IF(ISNUMBER(W188),W188,VLOOKUP(CONCATENATE($B188,"_",$C188,"_",H$2,"_","1000 NAC","_",$E188),Database!$F$2:$G$65536,2,)/VLOOKUP(CONCATENATE($B188,"_",$C188,"_",H$2,"_",$D188,"_",$E188),Database!$F$2:$G$65536,2,))</f>
        <v>#REF!</v>
      </c>
      <c r="I188" s="155" t="e">
        <f>IF(ISNUMBER(X188),X188,VLOOKUP(CONCATENATE($B188,"_",$C188,"_",I$2,"_","1000 NAC","_",$E188),Database!$F$2:$G$65536,2,)/VLOOKUP(CONCATENATE($B188,"_",$C188,"_",I$2,"_",$D188,"_",$E188),Database!$F$2:$G$65536,2,))</f>
        <v>#REF!</v>
      </c>
      <c r="J188" s="155" t="e">
        <f>IF(ISNUMBER(Y188),Y188,VLOOKUP(CONCATENATE($B188,"_",$C188,"_",J$2,"_","1000 NAC","_",$E188),Database!$F$2:$G$65536,2,)/VLOOKUP(CONCATENATE($B188,"_",$C188,"_",J$2,"_",$D188,"_",$E188),Database!$F$2:$G$65536,2,))</f>
        <v>#REF!</v>
      </c>
      <c r="K188" s="156" t="e">
        <f>VLOOKUP(CONCATENATE($B188,"_",$C188,"_",K$2,"_","1000 NAC","_",$E188),SentData!$F$2:$G$65536,2,)/VLOOKUP(CONCATENATE($B188,"_",$C188,"_",K$2,"_",$D188,"_",$E188),SentData!$F$2:$G$65536,2,)</f>
        <v>#REF!</v>
      </c>
      <c r="L188" s="156" t="e">
        <f>VLOOKUP(CONCATENATE($B188,"_",$C188,"_",L$2,"_","1000 NAC","_",$E188),SentData!$F$2:$G$65536,2,)/VLOOKUP(CONCATENATE($B188,"_",$C188,"_",L$2,"_",$D188,"_",$E188),SentData!$F$2:$G$65536,2,)</f>
        <v>#REF!</v>
      </c>
      <c r="M188" s="157"/>
      <c r="N188" s="158" t="str">
        <f t="shared" si="31"/>
        <v>!!</v>
      </c>
      <c r="O188" s="158" t="str">
        <f t="shared" si="32"/>
        <v>!!</v>
      </c>
      <c r="P188" s="158" t="str">
        <f t="shared" si="33"/>
        <v>!!</v>
      </c>
      <c r="Q188" s="158" t="str">
        <f t="shared" si="34"/>
        <v>!!</v>
      </c>
      <c r="R188" s="158" t="str">
        <f t="shared" si="35"/>
        <v>!!</v>
      </c>
      <c r="S188" s="158" t="str">
        <f t="shared" si="36"/>
        <v>!!</v>
      </c>
      <c r="T188" s="157"/>
      <c r="U188" s="161" t="str">
        <f>IF(ISNUMBER(U186),IF(ISNUMBER(U187),U187/U186,F187/U186),IF(ISNUMBER(U187),U187/F186,""))</f>
        <v/>
      </c>
      <c r="V188" s="161" t="str">
        <f>IF(ISNUMBER(V186),IF(ISNUMBER(V187),V187/V186,G187/V186),IF(ISNUMBER(V187),V187/G186,""))</f>
        <v/>
      </c>
      <c r="W188" s="161" t="str">
        <f>IF(ISNUMBER(W186),IF(ISNUMBER(W187),W187/W186,H187/W186),IF(ISNUMBER(W187),W187/H186,""))</f>
        <v/>
      </c>
      <c r="X188" s="161" t="str">
        <f>IF(ISNUMBER(X186),IF(ISNUMBER(X187),X187/X186,I187/X186),IF(ISNUMBER(X187),X187/I186,""))</f>
        <v/>
      </c>
    </row>
    <row r="189" spans="1:24" x14ac:dyDescent="0.2">
      <c r="A189" s="112" t="s">
        <v>703</v>
      </c>
      <c r="B189" s="112" t="e">
        <f>#REF!</f>
        <v>#REF!</v>
      </c>
      <c r="C189" s="112" t="s">
        <v>704</v>
      </c>
      <c r="D189" s="112" t="s">
        <v>639</v>
      </c>
      <c r="E189" s="113" t="s">
        <v>767</v>
      </c>
      <c r="F189" s="120" t="e">
        <f>IF(ISNUMBER(U189),U189,VLOOKUP(CONCATENATE($B189,"_",$C189,"_",F$2,"_",$D189,"_",$E189),Database!$F$2:$G$65536,2,))</f>
        <v>#REF!</v>
      </c>
      <c r="G189" s="120" t="e">
        <f>IF(ISNUMBER(V189),V189,VLOOKUP(CONCATENATE($B189,"_",$C189,"_",G$2,"_",$D189,"_",$E189),Database!$F$2:$G$65536,2,))</f>
        <v>#REF!</v>
      </c>
      <c r="H189" s="120" t="e">
        <f>IF(ISNUMBER(W189),W189,VLOOKUP(CONCATENATE($B189,"_",$C189,"_",H$2,"_",$D189,"_",$E189),Database!$F$2:$G$65536,2,))</f>
        <v>#REF!</v>
      </c>
      <c r="I189" s="120" t="e">
        <f>IF(ISNUMBER(X189),X189,VLOOKUP(CONCATENATE($B189,"_",$C189,"_",I$2,"_",$D189,"_",$E189),Database!$F$2:$G$65536,2,))</f>
        <v>#REF!</v>
      </c>
      <c r="J189" s="120" t="e">
        <f>VLOOKUP(CONCATENATE($B189,"_",$C189,"_",J$2,"_",$D189,"_",$E189),Database!$F$2:$G$65536,2,)</f>
        <v>#REF!</v>
      </c>
      <c r="K189" s="118" t="e">
        <f>VLOOKUP(CONCATENATE($B189,"_",$C189,"_",K$2,"_",$D189,"_",$E189),SentData!$F$2:$G$65536,2,)</f>
        <v>#REF!</v>
      </c>
      <c r="L189" s="118" t="e">
        <f>VLOOKUP(CONCATENATE($B189,"_",$C189,"_",L$2,"_",$D189,"_",$E189),SentData!$F$2:$G$65536,2,)</f>
        <v>#REF!</v>
      </c>
      <c r="M189" s="114"/>
      <c r="N189" s="115" t="str">
        <f t="shared" si="31"/>
        <v>!!</v>
      </c>
      <c r="O189" s="115" t="str">
        <f t="shared" si="32"/>
        <v>!!</v>
      </c>
      <c r="P189" s="115" t="str">
        <f t="shared" si="33"/>
        <v>!!</v>
      </c>
      <c r="Q189" s="115" t="str">
        <f t="shared" si="34"/>
        <v>!!</v>
      </c>
      <c r="R189" s="115" t="str">
        <f t="shared" si="35"/>
        <v>!!</v>
      </c>
      <c r="S189" s="115" t="str">
        <f t="shared" si="36"/>
        <v>!!</v>
      </c>
      <c r="T189" s="114"/>
    </row>
    <row r="190" spans="1:24" x14ac:dyDescent="0.2">
      <c r="A190" s="112" t="s">
        <v>705</v>
      </c>
      <c r="B190" s="112" t="e">
        <f>#REF!</f>
        <v>#REF!</v>
      </c>
      <c r="C190" s="112" t="s">
        <v>704</v>
      </c>
      <c r="D190" s="112" t="s">
        <v>706</v>
      </c>
      <c r="E190" s="113" t="s">
        <v>767</v>
      </c>
      <c r="F190" s="120" t="e">
        <f>IF(ISNUMBER(U190),U190,VLOOKUP(CONCATENATE($B190,"_",$C190,"_",F$2,"_",$D190,"_",$E190),Database!$F$2:$G$65536,2,))</f>
        <v>#REF!</v>
      </c>
      <c r="G190" s="120" t="e">
        <f>IF(ISNUMBER(V190),V190,VLOOKUP(CONCATENATE($B190,"_",$C190,"_",G$2,"_",$D190,"_",$E190),Database!$F$2:$G$65536,2,))</f>
        <v>#REF!</v>
      </c>
      <c r="H190" s="120" t="e">
        <f>IF(ISNUMBER(W190),W190,VLOOKUP(CONCATENATE($B190,"_",$C190,"_",H$2,"_",$D190,"_",$E190),Database!$F$2:$G$65536,2,))</f>
        <v>#REF!</v>
      </c>
      <c r="I190" s="120" t="e">
        <f>IF(ISNUMBER(X190),X190,VLOOKUP(CONCATENATE($B190,"_",$C190,"_",I$2,"_",$D190,"_",$E190),Database!$F$2:$G$65536,2,))</f>
        <v>#REF!</v>
      </c>
      <c r="J190" s="120" t="e">
        <f>IF(ISNUMBER(Y190),Y190,VLOOKUP(CONCATENATE($B190,"_",$C190,"_",J$2,"_",$D190,"_",$E190),Database!$F$2:$G$65536,2,))</f>
        <v>#REF!</v>
      </c>
      <c r="K190" s="118" t="e">
        <f>VLOOKUP(CONCATENATE($B190,"_",$C190,"_",K$2,"_",$D190,"_",$E190),SentData!$F$2:$G$65536,2,)</f>
        <v>#REF!</v>
      </c>
      <c r="L190" s="118" t="e">
        <f>VLOOKUP(CONCATENATE($B190,"_",$C190,"_",L$2,"_",$D190,"_",$E190),SentData!$F$2:$G$65536,2,)</f>
        <v>#REF!</v>
      </c>
      <c r="M190" s="114"/>
      <c r="N190" s="115" t="str">
        <f t="shared" si="31"/>
        <v>!!</v>
      </c>
      <c r="O190" s="115" t="str">
        <f t="shared" si="32"/>
        <v>!!</v>
      </c>
      <c r="P190" s="115" t="str">
        <f t="shared" si="33"/>
        <v>!!</v>
      </c>
      <c r="Q190" s="115" t="str">
        <f t="shared" si="34"/>
        <v>!!</v>
      </c>
      <c r="R190" s="115" t="str">
        <f t="shared" si="35"/>
        <v>!!</v>
      </c>
      <c r="S190" s="115" t="str">
        <f t="shared" si="36"/>
        <v>!!</v>
      </c>
      <c r="T190" s="114"/>
    </row>
    <row r="191" spans="1:24" ht="12.5" x14ac:dyDescent="0.25">
      <c r="A191" s="153" t="s">
        <v>707</v>
      </c>
      <c r="B191" s="153" t="e">
        <f>#REF!</f>
        <v>#REF!</v>
      </c>
      <c r="C191" s="153" t="s">
        <v>704</v>
      </c>
      <c r="D191" s="153" t="s">
        <v>639</v>
      </c>
      <c r="E191" s="154" t="s">
        <v>767</v>
      </c>
      <c r="F191" s="155" t="e">
        <f>IF(ISNUMBER(U191),U191,VLOOKUP(CONCATENATE($B191,"_",$C191,"_",F$2,"_","1000 NAC","_",$E191),Database!$F$2:$G$65536,2,)/VLOOKUP(CONCATENATE($B191,"_",$C191,"_",F$2,"_",$D191,"_",$E191),Database!$F$2:$G$65536,2,))</f>
        <v>#REF!</v>
      </c>
      <c r="G191" s="155" t="e">
        <f>IF(ISNUMBER(V191),V191,VLOOKUP(CONCATENATE($B191,"_",$C191,"_",G$2,"_","1000 NAC","_",$E191),Database!$F$2:$G$65536,2,)/VLOOKUP(CONCATENATE($B191,"_",$C191,"_",G$2,"_",$D191,"_",$E191),Database!$F$2:$G$65536,2,))</f>
        <v>#REF!</v>
      </c>
      <c r="H191" s="155" t="e">
        <f>IF(ISNUMBER(W191),W191,VLOOKUP(CONCATENATE($B191,"_",$C191,"_",H$2,"_","1000 NAC","_",$E191),Database!$F$2:$G$65536,2,)/VLOOKUP(CONCATENATE($B191,"_",$C191,"_",H$2,"_",$D191,"_",$E191),Database!$F$2:$G$65536,2,))</f>
        <v>#REF!</v>
      </c>
      <c r="I191" s="155" t="e">
        <f>IF(ISNUMBER(X191),X191,VLOOKUP(CONCATENATE($B191,"_",$C191,"_",I$2,"_","1000 NAC","_",$E191),Database!$F$2:$G$65536,2,)/VLOOKUP(CONCATENATE($B191,"_",$C191,"_",I$2,"_",$D191,"_",$E191),Database!$F$2:$G$65536,2,))</f>
        <v>#REF!</v>
      </c>
      <c r="J191" s="155" t="e">
        <f>IF(ISNUMBER(Y191),Y191,VLOOKUP(CONCATENATE($B191,"_",$C191,"_",J$2,"_","1000 NAC","_",$E191),Database!$F$2:$G$65536,2,)/VLOOKUP(CONCATENATE($B191,"_",$C191,"_",J$2,"_",$D191,"_",$E191),Database!$F$2:$G$65536,2,))</f>
        <v>#REF!</v>
      </c>
      <c r="K191" s="156" t="e">
        <f>VLOOKUP(CONCATENATE($B191,"_",$C191,"_",K$2,"_","1000 NAC","_",$E191),SentData!$F$2:$G$65536,2,)/VLOOKUP(CONCATENATE($B191,"_",$C191,"_",K$2,"_",$D191,"_",$E191),SentData!$F$2:$G$65536,2,)</f>
        <v>#REF!</v>
      </c>
      <c r="L191" s="156" t="e">
        <f>VLOOKUP(CONCATENATE($B191,"_",$C191,"_",L$2,"_","1000 NAC","_",$E191),SentData!$F$2:$G$65536,2,)/VLOOKUP(CONCATENATE($B191,"_",$C191,"_",L$2,"_",$D191,"_",$E191),SentData!$F$2:$G$65536,2,)</f>
        <v>#REF!</v>
      </c>
      <c r="M191" s="157"/>
      <c r="N191" s="158" t="str">
        <f t="shared" si="31"/>
        <v>!!</v>
      </c>
      <c r="O191" s="158" t="str">
        <f t="shared" si="32"/>
        <v>!!</v>
      </c>
      <c r="P191" s="158" t="str">
        <f t="shared" si="33"/>
        <v>!!</v>
      </c>
      <c r="Q191" s="158" t="str">
        <f t="shared" si="34"/>
        <v>!!</v>
      </c>
      <c r="R191" s="158" t="str">
        <f t="shared" si="35"/>
        <v>!!</v>
      </c>
      <c r="S191" s="158" t="str">
        <f t="shared" si="36"/>
        <v>!!</v>
      </c>
      <c r="T191" s="157"/>
      <c r="U191" s="161" t="str">
        <f>IF(ISNUMBER(U189),IF(ISNUMBER(U190),U190/U189,F190/U189),IF(ISNUMBER(U190),U190/F189,""))</f>
        <v/>
      </c>
      <c r="V191" s="161" t="str">
        <f>IF(ISNUMBER(V189),IF(ISNUMBER(V190),V190/V189,G190/V189),IF(ISNUMBER(V190),V190/G189,""))</f>
        <v/>
      </c>
      <c r="W191" s="161" t="str">
        <f>IF(ISNUMBER(W189),IF(ISNUMBER(W190),W190/W189,H190/W189),IF(ISNUMBER(W190),W190/H189,""))</f>
        <v/>
      </c>
      <c r="X191" s="161" t="str">
        <f>IF(ISNUMBER(X189),IF(ISNUMBER(X190),X190/X189,I190/X189),IF(ISNUMBER(X190),X190/I189,""))</f>
        <v/>
      </c>
    </row>
    <row r="192" spans="1:24" x14ac:dyDescent="0.2">
      <c r="A192" s="112" t="s">
        <v>703</v>
      </c>
      <c r="B192" s="112" t="e">
        <f>#REF!</f>
        <v>#REF!</v>
      </c>
      <c r="C192" s="112" t="s">
        <v>708</v>
      </c>
      <c r="D192" s="112" t="s">
        <v>639</v>
      </c>
      <c r="E192" s="113" t="s">
        <v>767</v>
      </c>
      <c r="F192" s="120" t="e">
        <f>IF(ISNUMBER(U192),U192,VLOOKUP(CONCATENATE($B192,"_",$C192,"_",F$2,"_",$D192,"_",$E192),Database!$F$2:$G$65536,2,))</f>
        <v>#REF!</v>
      </c>
      <c r="G192" s="120" t="e">
        <f>IF(ISNUMBER(V192),V192,VLOOKUP(CONCATENATE($B192,"_",$C192,"_",G$2,"_",$D192,"_",$E192),Database!$F$2:$G$65536,2,))</f>
        <v>#REF!</v>
      </c>
      <c r="H192" s="120" t="e">
        <f>IF(ISNUMBER(W192),W192,VLOOKUP(CONCATENATE($B192,"_",$C192,"_",H$2,"_",$D192,"_",$E192),Database!$F$2:$G$65536,2,))</f>
        <v>#REF!</v>
      </c>
      <c r="I192" s="120" t="e">
        <f>IF(ISNUMBER(X192),X192,VLOOKUP(CONCATENATE($B192,"_",$C192,"_",I$2,"_",$D192,"_",$E192),Database!$F$2:$G$65536,2,))</f>
        <v>#REF!</v>
      </c>
      <c r="J192" s="120" t="e">
        <f>VLOOKUP(CONCATENATE($B192,"_",$C192,"_",J$2,"_",$D192,"_",$E192),Database!$F$2:$G$65536,2,)</f>
        <v>#REF!</v>
      </c>
      <c r="K192" s="118" t="e">
        <f>VLOOKUP(CONCATENATE($B192,"_",$C192,"_",K$2,"_",$D192,"_",$E192),SentData!$F$2:$G$65536,2,)</f>
        <v>#REF!</v>
      </c>
      <c r="L192" s="118" t="e">
        <f>VLOOKUP(CONCATENATE($B192,"_",$C192,"_",L$2,"_",$D192,"_",$E192),SentData!$F$2:$G$65536,2,)</f>
        <v>#REF!</v>
      </c>
      <c r="M192" s="114"/>
      <c r="N192" s="115" t="str">
        <f t="shared" si="31"/>
        <v>!!</v>
      </c>
      <c r="O192" s="115" t="str">
        <f t="shared" si="32"/>
        <v>!!</v>
      </c>
      <c r="P192" s="115" t="str">
        <f t="shared" si="33"/>
        <v>!!</v>
      </c>
      <c r="Q192" s="115" t="str">
        <f t="shared" si="34"/>
        <v>!!</v>
      </c>
      <c r="R192" s="115" t="str">
        <f t="shared" si="35"/>
        <v>!!</v>
      </c>
      <c r="S192" s="115" t="str">
        <f t="shared" si="36"/>
        <v>!!</v>
      </c>
      <c r="T192" s="114"/>
    </row>
    <row r="193" spans="1:24" x14ac:dyDescent="0.2">
      <c r="A193" s="112" t="s">
        <v>705</v>
      </c>
      <c r="B193" s="112" t="e">
        <f>#REF!</f>
        <v>#REF!</v>
      </c>
      <c r="C193" s="112" t="s">
        <v>708</v>
      </c>
      <c r="D193" s="112" t="s">
        <v>706</v>
      </c>
      <c r="E193" s="113" t="s">
        <v>767</v>
      </c>
      <c r="F193" s="120" t="e">
        <f>IF(ISNUMBER(U193),U193,VLOOKUP(CONCATENATE($B193,"_",$C193,"_",F$2,"_",$D193,"_",$E193),Database!$F$2:$G$65536,2,))</f>
        <v>#REF!</v>
      </c>
      <c r="G193" s="120" t="e">
        <f>IF(ISNUMBER(V193),V193,VLOOKUP(CONCATENATE($B193,"_",$C193,"_",G$2,"_",$D193,"_",$E193),Database!$F$2:$G$65536,2,))</f>
        <v>#REF!</v>
      </c>
      <c r="H193" s="120" t="e">
        <f>IF(ISNUMBER(W193),W193,VLOOKUP(CONCATENATE($B193,"_",$C193,"_",H$2,"_",$D193,"_",$E193),Database!$F$2:$G$65536,2,))</f>
        <v>#REF!</v>
      </c>
      <c r="I193" s="120" t="e">
        <f>IF(ISNUMBER(X193),X193,VLOOKUP(CONCATENATE($B193,"_",$C193,"_",I$2,"_",$D193,"_",$E193),Database!$F$2:$G$65536,2,))</f>
        <v>#REF!</v>
      </c>
      <c r="J193" s="120" t="e">
        <f>IF(ISNUMBER(Y193),Y193,VLOOKUP(CONCATENATE($B193,"_",$C193,"_",J$2,"_",$D193,"_",$E193),Database!$F$2:$G$65536,2,))</f>
        <v>#REF!</v>
      </c>
      <c r="K193" s="118" t="e">
        <f>VLOOKUP(CONCATENATE($B193,"_",$C193,"_",K$2,"_",$D193,"_",$E193),SentData!$F$2:$G$65536,2,)</f>
        <v>#REF!</v>
      </c>
      <c r="L193" s="118" t="e">
        <f>VLOOKUP(CONCATENATE($B193,"_",$C193,"_",L$2,"_",$D193,"_",$E193),SentData!$F$2:$G$65536,2,)</f>
        <v>#REF!</v>
      </c>
      <c r="M193" s="114"/>
      <c r="N193" s="115" t="str">
        <f t="shared" si="31"/>
        <v>!!</v>
      </c>
      <c r="O193" s="115" t="str">
        <f t="shared" si="32"/>
        <v>!!</v>
      </c>
      <c r="P193" s="115" t="str">
        <f t="shared" si="33"/>
        <v>!!</v>
      </c>
      <c r="Q193" s="115" t="str">
        <f t="shared" si="34"/>
        <v>!!</v>
      </c>
      <c r="R193" s="115" t="str">
        <f t="shared" si="35"/>
        <v>!!</v>
      </c>
      <c r="S193" s="115" t="str">
        <f t="shared" si="36"/>
        <v>!!</v>
      </c>
      <c r="T193" s="114"/>
    </row>
    <row r="194" spans="1:24" ht="12.5" x14ac:dyDescent="0.25">
      <c r="A194" s="153" t="s">
        <v>707</v>
      </c>
      <c r="B194" s="153" t="e">
        <f>#REF!</f>
        <v>#REF!</v>
      </c>
      <c r="C194" s="153" t="s">
        <v>708</v>
      </c>
      <c r="D194" s="153" t="s">
        <v>639</v>
      </c>
      <c r="E194" s="154" t="s">
        <v>767</v>
      </c>
      <c r="F194" s="155" t="e">
        <f>IF(ISNUMBER(U194),U194,VLOOKUP(CONCATENATE($B194,"_",$C194,"_",F$2,"_","1000 NAC","_",$E194),Database!$F$2:$G$65536,2,)/VLOOKUP(CONCATENATE($B194,"_",$C194,"_",F$2,"_",$D194,"_",$E194),Database!$F$2:$G$65536,2,))</f>
        <v>#REF!</v>
      </c>
      <c r="G194" s="155" t="e">
        <f>IF(ISNUMBER(V194),V194,VLOOKUP(CONCATENATE($B194,"_",$C194,"_",G$2,"_","1000 NAC","_",$E194),Database!$F$2:$G$65536,2,)/VLOOKUP(CONCATENATE($B194,"_",$C194,"_",G$2,"_",$D194,"_",$E194),Database!$F$2:$G$65536,2,))</f>
        <v>#REF!</v>
      </c>
      <c r="H194" s="155" t="e">
        <f>IF(ISNUMBER(W194),W194,VLOOKUP(CONCATENATE($B194,"_",$C194,"_",H$2,"_","1000 NAC","_",$E194),Database!$F$2:$G$65536,2,)/VLOOKUP(CONCATENATE($B194,"_",$C194,"_",H$2,"_",$D194,"_",$E194),Database!$F$2:$G$65536,2,))</f>
        <v>#REF!</v>
      </c>
      <c r="I194" s="155" t="e">
        <f>IF(ISNUMBER(X194),X194,VLOOKUP(CONCATENATE($B194,"_",$C194,"_",I$2,"_","1000 NAC","_",$E194),Database!$F$2:$G$65536,2,)/VLOOKUP(CONCATENATE($B194,"_",$C194,"_",I$2,"_",$D194,"_",$E194),Database!$F$2:$G$65536,2,))</f>
        <v>#REF!</v>
      </c>
      <c r="J194" s="155" t="e">
        <f>IF(ISNUMBER(Y194),Y194,VLOOKUP(CONCATENATE($B194,"_",$C194,"_",J$2,"_","1000 NAC","_",$E194),Database!$F$2:$G$65536,2,)/VLOOKUP(CONCATENATE($B194,"_",$C194,"_",J$2,"_",$D194,"_",$E194),Database!$F$2:$G$65536,2,))</f>
        <v>#REF!</v>
      </c>
      <c r="K194" s="156" t="e">
        <f>VLOOKUP(CONCATENATE($B194,"_",$C194,"_",K$2,"_","1000 NAC","_",$E194),SentData!$F$2:$G$65536,2,)/VLOOKUP(CONCATENATE($B194,"_",$C194,"_",K$2,"_",$D194,"_",$E194),SentData!$F$2:$G$65536,2,)</f>
        <v>#REF!</v>
      </c>
      <c r="L194" s="156" t="e">
        <f>VLOOKUP(CONCATENATE($B194,"_",$C194,"_",L$2,"_","1000 NAC","_",$E194),SentData!$F$2:$G$65536,2,)/VLOOKUP(CONCATENATE($B194,"_",$C194,"_",L$2,"_",$D194,"_",$E194),SentData!$F$2:$G$65536,2,)</f>
        <v>#REF!</v>
      </c>
      <c r="M194" s="157"/>
      <c r="N194" s="158" t="str">
        <f t="shared" si="31"/>
        <v>!!</v>
      </c>
      <c r="O194" s="158" t="str">
        <f t="shared" si="32"/>
        <v>!!</v>
      </c>
      <c r="P194" s="158" t="str">
        <f t="shared" si="33"/>
        <v>!!</v>
      </c>
      <c r="Q194" s="158" t="str">
        <f t="shared" si="34"/>
        <v>!!</v>
      </c>
      <c r="R194" s="158" t="str">
        <f t="shared" si="35"/>
        <v>!!</v>
      </c>
      <c r="S194" s="158" t="str">
        <f t="shared" si="36"/>
        <v>!!</v>
      </c>
      <c r="T194" s="157"/>
      <c r="U194" s="161" t="str">
        <f>IF(ISNUMBER(U192),IF(ISNUMBER(U193),U193/U192,F193/U192),IF(ISNUMBER(U193),U193/F192,""))</f>
        <v/>
      </c>
      <c r="V194" s="161" t="str">
        <f>IF(ISNUMBER(V192),IF(ISNUMBER(V193),V193/V192,G193/V192),IF(ISNUMBER(V193),V193/G192,""))</f>
        <v/>
      </c>
      <c r="W194" s="161" t="str">
        <f>IF(ISNUMBER(W192),IF(ISNUMBER(W193),W193/W192,H193/W192),IF(ISNUMBER(W193),W193/H192,""))</f>
        <v/>
      </c>
      <c r="X194" s="161" t="str">
        <f>IF(ISNUMBER(X192),IF(ISNUMBER(X193),X193/X192,I193/X192),IF(ISNUMBER(X193),X193/I192,""))</f>
        <v/>
      </c>
    </row>
    <row r="195" spans="1:24" x14ac:dyDescent="0.2">
      <c r="A195" s="112" t="s">
        <v>703</v>
      </c>
      <c r="B195" s="112" t="e">
        <f>#REF!</f>
        <v>#REF!</v>
      </c>
      <c r="C195" s="112" t="s">
        <v>704</v>
      </c>
      <c r="D195" s="112" t="s">
        <v>639</v>
      </c>
      <c r="E195" s="113" t="s">
        <v>768</v>
      </c>
      <c r="F195" s="120" t="e">
        <f>IF(ISNUMBER(U195),U195,VLOOKUP(CONCATENATE($B195,"_",$C195,"_",F$2,"_",$D195,"_",$E195),Database!$F$2:$G$65536,2,))</f>
        <v>#REF!</v>
      </c>
      <c r="G195" s="120" t="e">
        <f>IF(ISNUMBER(V195),V195,VLOOKUP(CONCATENATE($B195,"_",$C195,"_",G$2,"_",$D195,"_",$E195),Database!$F$2:$G$65536,2,))</f>
        <v>#REF!</v>
      </c>
      <c r="H195" s="120" t="e">
        <f>IF(ISNUMBER(W195),W195,VLOOKUP(CONCATENATE($B195,"_",$C195,"_",H$2,"_",$D195,"_",$E195),Database!$F$2:$G$65536,2,))</f>
        <v>#REF!</v>
      </c>
      <c r="I195" s="120" t="e">
        <f>IF(ISNUMBER(X195),X195,VLOOKUP(CONCATENATE($B195,"_",$C195,"_",I$2,"_",$D195,"_",$E195),Database!$F$2:$G$65536,2,))</f>
        <v>#REF!</v>
      </c>
      <c r="J195" s="120" t="e">
        <f>VLOOKUP(CONCATENATE($B195,"_",$C195,"_",J$2,"_",$D195,"_",$E195),Database!$F$2:$G$65536,2,)</f>
        <v>#REF!</v>
      </c>
      <c r="K195" s="118" t="e">
        <f>VLOOKUP(CONCATENATE($B195,"_",$C195,"_",K$2,"_",$D195,"_",$E195),SentData!$F$2:$G$65536,2,)</f>
        <v>#REF!</v>
      </c>
      <c r="L195" s="118" t="e">
        <f>VLOOKUP(CONCATENATE($B195,"_",$C195,"_",L$2,"_",$D195,"_",$E195),SentData!$F$2:$G$65536,2,)</f>
        <v>#REF!</v>
      </c>
      <c r="M195" s="114"/>
      <c r="N195" s="115" t="str">
        <f t="shared" ref="N195:N200" si="37">IF(OR(ISERROR(F195),ISERROR(G195)),"!!",IF(F195=0,"!!",G195/F195))</f>
        <v>!!</v>
      </c>
      <c r="O195" s="115" t="str">
        <f t="shared" ref="O195:O200" si="38">IF(OR(ISERROR(G195),ISERROR(H195)),"!!",IF(G195=0,"!!",H195/G195))</f>
        <v>!!</v>
      </c>
      <c r="P195" s="115" t="str">
        <f t="shared" ref="P195:P200" si="39">IF(OR(ISERROR(H195),ISERROR(I195)),"!!",IF(H195=0,"!!",I195/H195))</f>
        <v>!!</v>
      </c>
      <c r="Q195" s="115" t="str">
        <f t="shared" ref="Q195:Q200" si="40">IF(OR(ISERROR(I195),ISERROR(J195)),"!!",IF(I195=0,"!!",J195/I195))</f>
        <v>!!</v>
      </c>
      <c r="R195" s="115" t="str">
        <f t="shared" ref="R195:R200" si="41">IF(OR(ISERROR(J195),ISERROR(K195)),"!!",IF(J195=0,"!!",K195/J195))</f>
        <v>!!</v>
      </c>
      <c r="S195" s="115" t="str">
        <f t="shared" ref="S195:S200" si="42">IF(OR(ISERROR(K195),ISERROR(L195)),"!!",IF(K195=0,"!!",L195/K195))</f>
        <v>!!</v>
      </c>
      <c r="T195" s="114"/>
    </row>
    <row r="196" spans="1:24" x14ac:dyDescent="0.2">
      <c r="A196" s="112" t="s">
        <v>705</v>
      </c>
      <c r="B196" s="112" t="e">
        <f>#REF!</f>
        <v>#REF!</v>
      </c>
      <c r="C196" s="112" t="s">
        <v>704</v>
      </c>
      <c r="D196" s="112" t="s">
        <v>706</v>
      </c>
      <c r="E196" s="113" t="s">
        <v>768</v>
      </c>
      <c r="F196" s="120" t="e">
        <f>IF(ISNUMBER(U196),U196,VLOOKUP(CONCATENATE($B196,"_",$C196,"_",F$2,"_",$D196,"_",$E196),Database!$F$2:$G$65536,2,))</f>
        <v>#REF!</v>
      </c>
      <c r="G196" s="120" t="e">
        <f>IF(ISNUMBER(V196),V196,VLOOKUP(CONCATENATE($B196,"_",$C196,"_",G$2,"_",$D196,"_",$E196),Database!$F$2:$G$65536,2,))</f>
        <v>#REF!</v>
      </c>
      <c r="H196" s="120" t="e">
        <f>IF(ISNUMBER(W196),W196,VLOOKUP(CONCATENATE($B196,"_",$C196,"_",H$2,"_",$D196,"_",$E196),Database!$F$2:$G$65536,2,))</f>
        <v>#REF!</v>
      </c>
      <c r="I196" s="120" t="e">
        <f>IF(ISNUMBER(X196),X196,VLOOKUP(CONCATENATE($B196,"_",$C196,"_",I$2,"_",$D196,"_",$E196),Database!$F$2:$G$65536,2,))</f>
        <v>#REF!</v>
      </c>
      <c r="J196" s="120" t="e">
        <f>IF(ISNUMBER(Y196),Y196,VLOOKUP(CONCATENATE($B196,"_",$C196,"_",J$2,"_",$D196,"_",$E196),Database!$F$2:$G$65536,2,))</f>
        <v>#REF!</v>
      </c>
      <c r="K196" s="118" t="e">
        <f>VLOOKUP(CONCATENATE($B196,"_",$C196,"_",K$2,"_",$D196,"_",$E196),SentData!$F$2:$G$65536,2,)</f>
        <v>#REF!</v>
      </c>
      <c r="L196" s="118" t="e">
        <f>VLOOKUP(CONCATENATE($B196,"_",$C196,"_",L$2,"_",$D196,"_",$E196),SentData!$F$2:$G$65536,2,)</f>
        <v>#REF!</v>
      </c>
      <c r="M196" s="114"/>
      <c r="N196" s="115" t="str">
        <f t="shared" si="37"/>
        <v>!!</v>
      </c>
      <c r="O196" s="115" t="str">
        <f t="shared" si="38"/>
        <v>!!</v>
      </c>
      <c r="P196" s="115" t="str">
        <f t="shared" si="39"/>
        <v>!!</v>
      </c>
      <c r="Q196" s="115" t="str">
        <f t="shared" si="40"/>
        <v>!!</v>
      </c>
      <c r="R196" s="115" t="str">
        <f t="shared" si="41"/>
        <v>!!</v>
      </c>
      <c r="S196" s="115" t="str">
        <f t="shared" si="42"/>
        <v>!!</v>
      </c>
      <c r="T196" s="114"/>
    </row>
    <row r="197" spans="1:24" ht="12.5" x14ac:dyDescent="0.25">
      <c r="A197" s="153" t="s">
        <v>707</v>
      </c>
      <c r="B197" s="153" t="e">
        <f>#REF!</f>
        <v>#REF!</v>
      </c>
      <c r="C197" s="153" t="s">
        <v>704</v>
      </c>
      <c r="D197" s="153" t="s">
        <v>639</v>
      </c>
      <c r="E197" s="154" t="s">
        <v>768</v>
      </c>
      <c r="F197" s="155" t="e">
        <f>IF(ISNUMBER(U197),U197,VLOOKUP(CONCATENATE($B197,"_",$C197,"_",F$2,"_","1000 NAC","_",$E197),Database!$F$2:$G$65536,2,)/VLOOKUP(CONCATENATE($B197,"_",$C197,"_",F$2,"_",$D197,"_",$E197),Database!$F$2:$G$65536,2,))</f>
        <v>#REF!</v>
      </c>
      <c r="G197" s="155" t="e">
        <f>IF(ISNUMBER(V197),V197,VLOOKUP(CONCATENATE($B197,"_",$C197,"_",G$2,"_","1000 NAC","_",$E197),Database!$F$2:$G$65536,2,)/VLOOKUP(CONCATENATE($B197,"_",$C197,"_",G$2,"_",$D197,"_",$E197),Database!$F$2:$G$65536,2,))</f>
        <v>#REF!</v>
      </c>
      <c r="H197" s="155" t="e">
        <f>IF(ISNUMBER(W197),W197,VLOOKUP(CONCATENATE($B197,"_",$C197,"_",H$2,"_","1000 NAC","_",$E197),Database!$F$2:$G$65536,2,)/VLOOKUP(CONCATENATE($B197,"_",$C197,"_",H$2,"_",$D197,"_",$E197),Database!$F$2:$G$65536,2,))</f>
        <v>#REF!</v>
      </c>
      <c r="I197" s="155" t="e">
        <f>IF(ISNUMBER(X197),X197,VLOOKUP(CONCATENATE($B197,"_",$C197,"_",I$2,"_","1000 NAC","_",$E197),Database!$F$2:$G$65536,2,)/VLOOKUP(CONCATENATE($B197,"_",$C197,"_",I$2,"_",$D197,"_",$E197),Database!$F$2:$G$65536,2,))</f>
        <v>#REF!</v>
      </c>
      <c r="J197" s="155" t="e">
        <f>IF(ISNUMBER(Y197),Y197,VLOOKUP(CONCATENATE($B197,"_",$C197,"_",J$2,"_","1000 NAC","_",$E197),Database!$F$2:$G$65536,2,)/VLOOKUP(CONCATENATE($B197,"_",$C197,"_",J$2,"_",$D197,"_",$E197),Database!$F$2:$G$65536,2,))</f>
        <v>#REF!</v>
      </c>
      <c r="K197" s="156" t="e">
        <f>VLOOKUP(CONCATENATE($B197,"_",$C197,"_",K$2,"_","1000 NAC","_",$E197),SentData!$F$2:$G$65536,2,)/VLOOKUP(CONCATENATE($B197,"_",$C197,"_",K$2,"_",$D197,"_",$E197),SentData!$F$2:$G$65536,2,)</f>
        <v>#REF!</v>
      </c>
      <c r="L197" s="156" t="e">
        <f>VLOOKUP(CONCATENATE($B197,"_",$C197,"_",L$2,"_","1000 NAC","_",$E197),SentData!$F$2:$G$65536,2,)/VLOOKUP(CONCATENATE($B197,"_",$C197,"_",L$2,"_",$D197,"_",$E197),SentData!$F$2:$G$65536,2,)</f>
        <v>#REF!</v>
      </c>
      <c r="M197" s="157"/>
      <c r="N197" s="158" t="str">
        <f t="shared" si="37"/>
        <v>!!</v>
      </c>
      <c r="O197" s="158" t="str">
        <f t="shared" si="38"/>
        <v>!!</v>
      </c>
      <c r="P197" s="158" t="str">
        <f t="shared" si="39"/>
        <v>!!</v>
      </c>
      <c r="Q197" s="158" t="str">
        <f t="shared" si="40"/>
        <v>!!</v>
      </c>
      <c r="R197" s="158" t="str">
        <f t="shared" si="41"/>
        <v>!!</v>
      </c>
      <c r="S197" s="158" t="str">
        <f t="shared" si="42"/>
        <v>!!</v>
      </c>
      <c r="T197" s="157"/>
      <c r="U197" s="161" t="str">
        <f>IF(ISNUMBER(U195),IF(ISNUMBER(U196),U196/U195,F196/U195),IF(ISNUMBER(U196),U196/F195,""))</f>
        <v/>
      </c>
      <c r="V197" s="161" t="str">
        <f>IF(ISNUMBER(V195),IF(ISNUMBER(V196),V196/V195,G196/V195),IF(ISNUMBER(V196),V196/G195,""))</f>
        <v/>
      </c>
      <c r="W197" s="161" t="str">
        <f>IF(ISNUMBER(W195),IF(ISNUMBER(W196),W196/W195,H196/W195),IF(ISNUMBER(W196),W196/H195,""))</f>
        <v/>
      </c>
      <c r="X197" s="161" t="str">
        <f>IF(ISNUMBER(X195),IF(ISNUMBER(X196),X196/X195,I196/X195),IF(ISNUMBER(X196),X196/I195,""))</f>
        <v/>
      </c>
    </row>
    <row r="198" spans="1:24" x14ac:dyDescent="0.2">
      <c r="A198" s="112" t="s">
        <v>703</v>
      </c>
      <c r="B198" s="112" t="e">
        <f>#REF!</f>
        <v>#REF!</v>
      </c>
      <c r="C198" s="112" t="s">
        <v>708</v>
      </c>
      <c r="D198" s="112" t="s">
        <v>639</v>
      </c>
      <c r="E198" s="113" t="s">
        <v>768</v>
      </c>
      <c r="F198" s="120" t="e">
        <f>IF(ISNUMBER(U198),U198,VLOOKUP(CONCATENATE($B198,"_",$C198,"_",F$2,"_",$D198,"_",$E198),Database!$F$2:$G$65536,2,))</f>
        <v>#REF!</v>
      </c>
      <c r="G198" s="120" t="e">
        <f>IF(ISNUMBER(V198),V198,VLOOKUP(CONCATENATE($B198,"_",$C198,"_",G$2,"_",$D198,"_",$E198),Database!$F$2:$G$65536,2,))</f>
        <v>#REF!</v>
      </c>
      <c r="H198" s="120" t="e">
        <f>IF(ISNUMBER(W198),W198,VLOOKUP(CONCATENATE($B198,"_",$C198,"_",H$2,"_",$D198,"_",$E198),Database!$F$2:$G$65536,2,))</f>
        <v>#REF!</v>
      </c>
      <c r="I198" s="120" t="e">
        <f>IF(ISNUMBER(X198),X198,VLOOKUP(CONCATENATE($B198,"_",$C198,"_",I$2,"_",$D198,"_",$E198),Database!$F$2:$G$65536,2,))</f>
        <v>#REF!</v>
      </c>
      <c r="J198" s="120" t="e">
        <f>VLOOKUP(CONCATENATE($B198,"_",$C198,"_",J$2,"_",$D198,"_",$E198),Database!$F$2:$G$65536,2,)</f>
        <v>#REF!</v>
      </c>
      <c r="K198" s="118" t="e">
        <f>VLOOKUP(CONCATENATE($B198,"_",$C198,"_",K$2,"_",$D198,"_",$E198),SentData!$F$2:$G$65536,2,)</f>
        <v>#REF!</v>
      </c>
      <c r="L198" s="118" t="e">
        <f>VLOOKUP(CONCATENATE($B198,"_",$C198,"_",L$2,"_",$D198,"_",$E198),SentData!$F$2:$G$65536,2,)</f>
        <v>#REF!</v>
      </c>
      <c r="M198" s="114"/>
      <c r="N198" s="115" t="str">
        <f t="shared" si="37"/>
        <v>!!</v>
      </c>
      <c r="O198" s="115" t="str">
        <f t="shared" si="38"/>
        <v>!!</v>
      </c>
      <c r="P198" s="115" t="str">
        <f t="shared" si="39"/>
        <v>!!</v>
      </c>
      <c r="Q198" s="115" t="str">
        <f t="shared" si="40"/>
        <v>!!</v>
      </c>
      <c r="R198" s="115" t="str">
        <f t="shared" si="41"/>
        <v>!!</v>
      </c>
      <c r="S198" s="115" t="str">
        <f t="shared" si="42"/>
        <v>!!</v>
      </c>
      <c r="T198" s="114"/>
    </row>
    <row r="199" spans="1:24" x14ac:dyDescent="0.2">
      <c r="A199" s="112" t="s">
        <v>705</v>
      </c>
      <c r="B199" s="112" t="e">
        <f>#REF!</f>
        <v>#REF!</v>
      </c>
      <c r="C199" s="112" t="s">
        <v>708</v>
      </c>
      <c r="D199" s="112" t="s">
        <v>706</v>
      </c>
      <c r="E199" s="113" t="s">
        <v>768</v>
      </c>
      <c r="F199" s="120" t="e">
        <f>IF(ISNUMBER(U199),U199,VLOOKUP(CONCATENATE($B199,"_",$C199,"_",F$2,"_",$D199,"_",$E199),Database!$F$2:$G$65536,2,))</f>
        <v>#REF!</v>
      </c>
      <c r="G199" s="120" t="e">
        <f>IF(ISNUMBER(V199),V199,VLOOKUP(CONCATENATE($B199,"_",$C199,"_",G$2,"_",$D199,"_",$E199),Database!$F$2:$G$65536,2,))</f>
        <v>#REF!</v>
      </c>
      <c r="H199" s="120" t="e">
        <f>IF(ISNUMBER(W199),W199,VLOOKUP(CONCATENATE($B199,"_",$C199,"_",H$2,"_",$D199,"_",$E199),Database!$F$2:$G$65536,2,))</f>
        <v>#REF!</v>
      </c>
      <c r="I199" s="120" t="e">
        <f>IF(ISNUMBER(X199),X199,VLOOKUP(CONCATENATE($B199,"_",$C199,"_",I$2,"_",$D199,"_",$E199),Database!$F$2:$G$65536,2,))</f>
        <v>#REF!</v>
      </c>
      <c r="J199" s="120" t="e">
        <f>IF(ISNUMBER(Y199),Y199,VLOOKUP(CONCATENATE($B199,"_",$C199,"_",J$2,"_",$D199,"_",$E199),Database!$F$2:$G$65536,2,))</f>
        <v>#REF!</v>
      </c>
      <c r="K199" s="118" t="e">
        <f>VLOOKUP(CONCATENATE($B199,"_",$C199,"_",K$2,"_",$D199,"_",$E199),SentData!$F$2:$G$65536,2,)</f>
        <v>#REF!</v>
      </c>
      <c r="L199" s="118" t="e">
        <f>VLOOKUP(CONCATENATE($B199,"_",$C199,"_",L$2,"_",$D199,"_",$E199),SentData!$F$2:$G$65536,2,)</f>
        <v>#REF!</v>
      </c>
      <c r="M199" s="114"/>
      <c r="N199" s="115" t="str">
        <f t="shared" si="37"/>
        <v>!!</v>
      </c>
      <c r="O199" s="115" t="str">
        <f t="shared" si="38"/>
        <v>!!</v>
      </c>
      <c r="P199" s="115" t="str">
        <f t="shared" si="39"/>
        <v>!!</v>
      </c>
      <c r="Q199" s="115" t="str">
        <f t="shared" si="40"/>
        <v>!!</v>
      </c>
      <c r="R199" s="115" t="str">
        <f t="shared" si="41"/>
        <v>!!</v>
      </c>
      <c r="S199" s="115" t="str">
        <f t="shared" si="42"/>
        <v>!!</v>
      </c>
      <c r="T199" s="114"/>
    </row>
    <row r="200" spans="1:24" ht="12.5" x14ac:dyDescent="0.25">
      <c r="A200" s="153" t="s">
        <v>707</v>
      </c>
      <c r="B200" s="153" t="e">
        <f>#REF!</f>
        <v>#REF!</v>
      </c>
      <c r="C200" s="153" t="s">
        <v>708</v>
      </c>
      <c r="D200" s="153" t="s">
        <v>639</v>
      </c>
      <c r="E200" s="154" t="s">
        <v>768</v>
      </c>
      <c r="F200" s="155" t="e">
        <f>IF(ISNUMBER(U200),U200,VLOOKUP(CONCATENATE($B200,"_",$C200,"_",F$2,"_","1000 NAC","_",$E200),Database!$F$2:$G$65536,2,)/VLOOKUP(CONCATENATE($B200,"_",$C200,"_",F$2,"_",$D200,"_",$E200),Database!$F$2:$G$65536,2,))</f>
        <v>#REF!</v>
      </c>
      <c r="G200" s="155" t="e">
        <f>IF(ISNUMBER(V200),V200,VLOOKUP(CONCATENATE($B200,"_",$C200,"_",G$2,"_","1000 NAC","_",$E200),Database!$F$2:$G$65536,2,)/VLOOKUP(CONCATENATE($B200,"_",$C200,"_",G$2,"_",$D200,"_",$E200),Database!$F$2:$G$65536,2,))</f>
        <v>#REF!</v>
      </c>
      <c r="H200" s="155" t="e">
        <f>IF(ISNUMBER(W200),W200,VLOOKUP(CONCATENATE($B200,"_",$C200,"_",H$2,"_","1000 NAC","_",$E200),Database!$F$2:$G$65536,2,)/VLOOKUP(CONCATENATE($B200,"_",$C200,"_",H$2,"_",$D200,"_",$E200),Database!$F$2:$G$65536,2,))</f>
        <v>#REF!</v>
      </c>
      <c r="I200" s="155" t="e">
        <f>IF(ISNUMBER(X200),X200,VLOOKUP(CONCATENATE($B200,"_",$C200,"_",I$2,"_","1000 NAC","_",$E200),Database!$F$2:$G$65536,2,)/VLOOKUP(CONCATENATE($B200,"_",$C200,"_",I$2,"_",$D200,"_",$E200),Database!$F$2:$G$65536,2,))</f>
        <v>#REF!</v>
      </c>
      <c r="J200" s="155" t="e">
        <f>IF(ISNUMBER(Y200),Y200,VLOOKUP(CONCATENATE($B200,"_",$C200,"_",J$2,"_","1000 NAC","_",$E200),Database!$F$2:$G$65536,2,)/VLOOKUP(CONCATENATE($B200,"_",$C200,"_",J$2,"_",$D200,"_",$E200),Database!$F$2:$G$65536,2,))</f>
        <v>#REF!</v>
      </c>
      <c r="K200" s="156" t="e">
        <f>VLOOKUP(CONCATENATE($B200,"_",$C200,"_",K$2,"_","1000 NAC","_",$E200),SentData!$F$2:$G$65536,2,)/VLOOKUP(CONCATENATE($B200,"_",$C200,"_",K$2,"_",$D200,"_",$E200),SentData!$F$2:$G$65536,2,)</f>
        <v>#REF!</v>
      </c>
      <c r="L200" s="156" t="e">
        <f>VLOOKUP(CONCATENATE($B200,"_",$C200,"_",L$2,"_","1000 NAC","_",$E200),SentData!$F$2:$G$65536,2,)/VLOOKUP(CONCATENATE($B200,"_",$C200,"_",L$2,"_",$D200,"_",$E200),SentData!$F$2:$G$65536,2,)</f>
        <v>#REF!</v>
      </c>
      <c r="M200" s="157"/>
      <c r="N200" s="158" t="str">
        <f t="shared" si="37"/>
        <v>!!</v>
      </c>
      <c r="O200" s="158" t="str">
        <f t="shared" si="38"/>
        <v>!!</v>
      </c>
      <c r="P200" s="158" t="str">
        <f t="shared" si="39"/>
        <v>!!</v>
      </c>
      <c r="Q200" s="158" t="str">
        <f t="shared" si="40"/>
        <v>!!</v>
      </c>
      <c r="R200" s="158" t="str">
        <f t="shared" si="41"/>
        <v>!!</v>
      </c>
      <c r="S200" s="158" t="str">
        <f t="shared" si="42"/>
        <v>!!</v>
      </c>
      <c r="T200" s="157"/>
      <c r="U200" s="161" t="str">
        <f>IF(ISNUMBER(U198),IF(ISNUMBER(U199),U199/U198,F199/U198),IF(ISNUMBER(U199),U199/F198,""))</f>
        <v/>
      </c>
      <c r="V200" s="161" t="str">
        <f>IF(ISNUMBER(V198),IF(ISNUMBER(V199),V199/V198,G199/V198),IF(ISNUMBER(V199),V199/G198,""))</f>
        <v/>
      </c>
      <c r="W200" s="161" t="str">
        <f>IF(ISNUMBER(W198),IF(ISNUMBER(W199),W199/W198,H199/W198),IF(ISNUMBER(W199),W199/H198,""))</f>
        <v/>
      </c>
      <c r="X200" s="161" t="str">
        <f>IF(ISNUMBER(X198),IF(ISNUMBER(X199),X199/X198,I199/X198),IF(ISNUMBER(X199),X199/I198,""))</f>
        <v/>
      </c>
    </row>
  </sheetData>
  <mergeCells count="1">
    <mergeCell ref="U1:X1"/>
  </mergeCells>
  <phoneticPr fontId="32" type="noConversion"/>
  <conditionalFormatting sqref="N3:S200">
    <cfRule type="cellIs" dxfId="2" priority="1" stopIfTrue="1" operator="notBetween">
      <formula>$C$1</formula>
      <formula>$E$1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indexed="55"/>
  </sheetPr>
  <dimension ref="A1:Y350"/>
  <sheetViews>
    <sheetView topLeftCell="A40" workbookViewId="0">
      <selection activeCell="H3" sqref="H3"/>
    </sheetView>
  </sheetViews>
  <sheetFormatPr defaultRowHeight="12.5" x14ac:dyDescent="0.25"/>
  <cols>
    <col min="1" max="1" width="3.25" bestFit="1" customWidth="1"/>
    <col min="2" max="2" width="5.75" bestFit="1" customWidth="1"/>
    <col min="3" max="3" width="4.08203125" bestFit="1" customWidth="1"/>
    <col min="4" max="4" width="7.75" bestFit="1" customWidth="1"/>
    <col min="5" max="5" width="7.08203125" bestFit="1" customWidth="1"/>
    <col min="6" max="10" width="6.25" style="121" bestFit="1" customWidth="1"/>
    <col min="11" max="12" width="5.75" style="122" bestFit="1" customWidth="1"/>
    <col min="13" max="13" width="2.5" customWidth="1"/>
    <col min="14" max="14" width="6.5" bestFit="1" customWidth="1"/>
    <col min="15" max="17" width="7.25" bestFit="1" customWidth="1"/>
    <col min="18" max="18" width="6.25" bestFit="1" customWidth="1"/>
    <col min="19" max="19" width="4.33203125" bestFit="1" customWidth="1"/>
    <col min="20" max="20" width="2.5" customWidth="1"/>
    <col min="21" max="21" width="4.5" bestFit="1" customWidth="1"/>
    <col min="22" max="25" width="3.75" bestFit="1" customWidth="1"/>
  </cols>
  <sheetData>
    <row r="1" spans="1:25" s="112" customFormat="1" ht="10" x14ac:dyDescent="0.2">
      <c r="A1" s="116" t="s">
        <v>631</v>
      </c>
      <c r="B1" s="116" t="s">
        <v>632</v>
      </c>
      <c r="C1" s="164">
        <v>0.8</v>
      </c>
      <c r="D1" s="117" t="s">
        <v>633</v>
      </c>
      <c r="E1" s="164">
        <v>1.2</v>
      </c>
      <c r="F1" s="120"/>
      <c r="G1" s="120"/>
      <c r="H1" s="120"/>
      <c r="I1" s="120"/>
      <c r="J1" s="120"/>
      <c r="K1" s="118"/>
      <c r="L1" s="118"/>
      <c r="U1" s="1863" t="s">
        <v>634</v>
      </c>
      <c r="V1" s="1863"/>
      <c r="W1" s="1863"/>
      <c r="X1" s="1863"/>
    </row>
    <row r="2" spans="1:25" s="112" customFormat="1" ht="10" x14ac:dyDescent="0.2">
      <c r="A2" s="112" t="s">
        <v>769</v>
      </c>
      <c r="B2" s="112" t="s">
        <v>636</v>
      </c>
      <c r="C2" s="112" t="s">
        <v>637</v>
      </c>
      <c r="D2" s="112" t="s">
        <v>311</v>
      </c>
      <c r="E2" s="113" t="s">
        <v>22</v>
      </c>
      <c r="F2" s="166" t="e">
        <f>$L$2-5</f>
        <v>#REF!</v>
      </c>
      <c r="G2" s="165" t="e">
        <f>$L$2-4</f>
        <v>#REF!</v>
      </c>
      <c r="H2" s="165" t="e">
        <f>$L$2-3</f>
        <v>#REF!</v>
      </c>
      <c r="I2" s="165" t="e">
        <f>$L$2-2</f>
        <v>#REF!</v>
      </c>
      <c r="J2" s="123" t="e">
        <f>$L$2-1</f>
        <v>#REF!</v>
      </c>
      <c r="K2" s="119" t="e">
        <f>$L$2-1</f>
        <v>#REF!</v>
      </c>
      <c r="L2" s="119" t="e">
        <f>#REF!</f>
        <v>#REF!</v>
      </c>
      <c r="M2" s="114"/>
      <c r="N2" s="165" t="e">
        <f t="shared" ref="N2:S2" si="0">CONCATENATE(RIGHT((F2),2),"/",RIGHT((G2),2))</f>
        <v>#REF!</v>
      </c>
      <c r="O2" s="165" t="e">
        <f t="shared" si="0"/>
        <v>#REF!</v>
      </c>
      <c r="P2" s="165" t="e">
        <f t="shared" si="0"/>
        <v>#REF!</v>
      </c>
      <c r="Q2" s="165" t="e">
        <f t="shared" si="0"/>
        <v>#REF!</v>
      </c>
      <c r="R2" s="123" t="e">
        <f t="shared" si="0"/>
        <v>#REF!</v>
      </c>
      <c r="S2" s="119" t="e">
        <f t="shared" si="0"/>
        <v>#REF!</v>
      </c>
      <c r="T2" s="114"/>
      <c r="U2" s="166" t="e">
        <f>$L$2-5</f>
        <v>#REF!</v>
      </c>
      <c r="V2" s="165" t="e">
        <f>$L$2-4</f>
        <v>#REF!</v>
      </c>
      <c r="W2" s="165" t="e">
        <f>$L$2-3</f>
        <v>#REF!</v>
      </c>
      <c r="X2" s="165" t="e">
        <f>$L$2-2</f>
        <v>#REF!</v>
      </c>
      <c r="Y2" s="159"/>
    </row>
    <row r="3" spans="1:25" s="112" customFormat="1" ht="10" x14ac:dyDescent="0.2">
      <c r="A3" s="112" t="s">
        <v>703</v>
      </c>
      <c r="B3" s="112" t="e">
        <f>#REF!</f>
        <v>#REF!</v>
      </c>
      <c r="C3" s="112" t="s">
        <v>770</v>
      </c>
      <c r="D3" s="112" t="s">
        <v>639</v>
      </c>
      <c r="E3" s="113">
        <v>1</v>
      </c>
      <c r="F3" s="120" t="e">
        <f>IF(ISNUMBER(U3),U3,VLOOKUP(CONCATENATE($B3,"_",$C3,"_",F$2,"_",$D3,"_",$E3),Database!$F$2:$G$65536,2,))</f>
        <v>#REF!</v>
      </c>
      <c r="G3" s="120" t="e">
        <f>IF(ISNUMBER(V3),V3,VLOOKUP(CONCATENATE($B3,"_",$C3,"_",G$2,"_",$D3,"_",$E3),Database!$F$2:$G$65536,2,))</f>
        <v>#REF!</v>
      </c>
      <c r="H3" s="120" t="e">
        <f>IF(ISNUMBER(W3),W3,VLOOKUP(CONCATENATE($B3,"_",$C3,"_",H$2,"_",$D3,"_",$E3),Database!$F$2:$G$65536,2,))</f>
        <v>#REF!</v>
      </c>
      <c r="I3" s="120" t="e">
        <f>IF(ISNUMBER(X3),X3,VLOOKUP(CONCATENATE($B3,"_",$C3,"_",I$2,"_",$D3,"_",$E3),Database!$F$2:$G$65536,2,))</f>
        <v>#REF!</v>
      </c>
      <c r="J3" s="120" t="e">
        <f>VLOOKUP(CONCATENATE($B3,"_",$C3,"_",J$2,"_",$D3,"_",$E3),Database!$F$2:$G$65536,2,)</f>
        <v>#REF!</v>
      </c>
      <c r="K3" s="118" t="e">
        <f>VLOOKUP(CONCATENATE($B3,"_",$C3,"_",K$2,"_",$D3,"_",$E3),SentData!$F$2:$G$65536,2,)</f>
        <v>#REF!</v>
      </c>
      <c r="L3" s="118" t="e">
        <f>VLOOKUP(CONCATENATE($B3,"_",$C3,"_",L$2,"_",$D3,"_",$E3),SentData!$F$2:$G$65536,2,)</f>
        <v>#REF!</v>
      </c>
      <c r="M3" s="114"/>
      <c r="N3" s="115" t="str">
        <f t="shared" ref="N3:N34" si="1">IF(OR(ISERROR(F3),ISERROR(G3)),"!!",IF(F3=0,"!!",G3/F3))</f>
        <v>!!</v>
      </c>
      <c r="O3" s="115" t="str">
        <f t="shared" ref="O3:O34" si="2">IF(OR(ISERROR(G3),ISERROR(H3)),"!!",IF(G3=0,"!!",H3/G3))</f>
        <v>!!</v>
      </c>
      <c r="P3" s="115" t="str">
        <f t="shared" ref="P3:P34" si="3">IF(OR(ISERROR(H3),ISERROR(I3)),"!!",IF(H3=0,"!!",I3/H3))</f>
        <v>!!</v>
      </c>
      <c r="Q3" s="115" t="str">
        <f t="shared" ref="Q3:Q34" si="4">IF(OR(ISERROR(I3),ISERROR(J3)),"!!",IF(I3=0,"!!",J3/I3))</f>
        <v>!!</v>
      </c>
      <c r="R3" s="115" t="str">
        <f t="shared" ref="R3:R34" si="5">IF(OR(ISERROR(J3),ISERROR(K3)),"!!",IF(J3=0,"!!",K3/J3))</f>
        <v>!!</v>
      </c>
      <c r="S3" s="115" t="str">
        <f t="shared" ref="S3:S34" si="6">IF(OR(ISERROR(K3),ISERROR(L3)),"!!",IF(K3=0,"!!",L3/K3))</f>
        <v>!!</v>
      </c>
      <c r="T3" s="114"/>
    </row>
    <row r="4" spans="1:25" s="112" customFormat="1" ht="10" x14ac:dyDescent="0.2">
      <c r="A4" s="112" t="s">
        <v>705</v>
      </c>
      <c r="B4" s="112" t="e">
        <f>#REF!</f>
        <v>#REF!</v>
      </c>
      <c r="C4" s="112" t="s">
        <v>770</v>
      </c>
      <c r="D4" s="112" t="s">
        <v>706</v>
      </c>
      <c r="E4" s="113">
        <v>1</v>
      </c>
      <c r="F4" s="120" t="e">
        <f>IF(ISNUMBER(U4),U4,VLOOKUP(CONCATENATE($B4,"_",$C4,"_",F$2,"_",$D4,"_",$E4),Database!$F$2:$G$65536,2,))</f>
        <v>#REF!</v>
      </c>
      <c r="G4" s="120" t="e">
        <f>IF(ISNUMBER(V4),V4,VLOOKUP(CONCATENATE($B4,"_",$C4,"_",G$2,"_",$D4,"_",$E4),Database!$F$2:$G$65536,2,))</f>
        <v>#REF!</v>
      </c>
      <c r="H4" s="120" t="e">
        <f>IF(ISNUMBER(W4),W4,VLOOKUP(CONCATENATE($B4,"_",$C4,"_",H$2,"_",$D4,"_",$E4),Database!$F$2:$G$65536,2,))</f>
        <v>#REF!</v>
      </c>
      <c r="I4" s="120" t="e">
        <f>IF(ISNUMBER(X4),X4,VLOOKUP(CONCATENATE($B4,"_",$C4,"_",I$2,"_",$D4,"_",$E4),Database!$F$2:$G$65536,2,))</f>
        <v>#REF!</v>
      </c>
      <c r="J4" s="120" t="e">
        <f>VLOOKUP(CONCATENATE($B4,"_",$C4,"_",J$2,"_",$D4,"_",$E4),Database!$F$2:$G$65536,2,)</f>
        <v>#REF!</v>
      </c>
      <c r="K4" s="118" t="e">
        <f>VLOOKUP(CONCATENATE($B4,"_",$C4,"_",K$2,"_",$D4,"_",$E4),SentData!$F$2:$G$65536,2,)</f>
        <v>#REF!</v>
      </c>
      <c r="L4" s="118" t="e">
        <f>VLOOKUP(CONCATENATE($B4,"_",$C4,"_",L$2,"_",$D4,"_",$E4),SentData!$F$2:$G$65536,2,)</f>
        <v>#REF!</v>
      </c>
      <c r="M4" s="114"/>
      <c r="N4" s="115" t="str">
        <f t="shared" si="1"/>
        <v>!!</v>
      </c>
      <c r="O4" s="115" t="str">
        <f t="shared" si="2"/>
        <v>!!</v>
      </c>
      <c r="P4" s="115" t="str">
        <f t="shared" si="3"/>
        <v>!!</v>
      </c>
      <c r="Q4" s="115" t="str">
        <f t="shared" si="4"/>
        <v>!!</v>
      </c>
      <c r="R4" s="115" t="str">
        <f t="shared" si="5"/>
        <v>!!</v>
      </c>
      <c r="S4" s="115" t="str">
        <f t="shared" si="6"/>
        <v>!!</v>
      </c>
      <c r="T4" s="114"/>
    </row>
    <row r="5" spans="1:25" x14ac:dyDescent="0.25">
      <c r="A5" s="153" t="s">
        <v>707</v>
      </c>
      <c r="B5" s="153" t="e">
        <f>#REF!</f>
        <v>#REF!</v>
      </c>
      <c r="C5" s="153" t="s">
        <v>770</v>
      </c>
      <c r="D5" s="153" t="s">
        <v>639</v>
      </c>
      <c r="E5" s="154">
        <v>1</v>
      </c>
      <c r="F5" s="155" t="e">
        <f>IF(ISNUMBER(U5),U5,VLOOKUP(CONCATENATE($B5,"_",$C5,"_",F$2,"_","1000 NAC","_",$E5),Database!$F$2:$G$65536,2,)/VLOOKUP(CONCATENATE($B5,"_",$C5,"_",F$2,"_",$D5,"_",$E5),Database!$F$2:$G$65536,2,))</f>
        <v>#REF!</v>
      </c>
      <c r="G5" s="155" t="e">
        <f>IF(ISNUMBER(V5),V5,VLOOKUP(CONCATENATE($B5,"_",$C5,"_",G$2,"_","1000 NAC","_",$E5),Database!$F$2:$G$65536,2,)/VLOOKUP(CONCATENATE($B5,"_",$C5,"_",G$2,"_",$D5,"_",$E5),Database!$F$2:$G$65536,2,))</f>
        <v>#REF!</v>
      </c>
      <c r="H5" s="155" t="e">
        <f>IF(ISNUMBER(W5),W5,VLOOKUP(CONCATENATE($B5,"_",$C5,"_",H$2,"_","1000 NAC","_",$E5),Database!$F$2:$G$65536,2,)/VLOOKUP(CONCATENATE($B5,"_",$C5,"_",H$2,"_",$D5,"_",$E5),Database!$F$2:$G$65536,2,))</f>
        <v>#REF!</v>
      </c>
      <c r="I5" s="155" t="e">
        <f>IF(ISNUMBER(X5),X5,VLOOKUP(CONCATENATE($B5,"_",$C5,"_",I$2,"_","1000 NAC","_",$E5),Database!$F$2:$G$65536,2,)/VLOOKUP(CONCATENATE($B5,"_",$C5,"_",I$2,"_",$D5,"_",$E5),Database!$F$2:$G$65536,2,))</f>
        <v>#REF!</v>
      </c>
      <c r="J5" s="155" t="e">
        <f>VLOOKUP(CONCATENATE($B5,"_",$C5,"_",J$2,"_","1000 NAC","_",$E5),Database!$F$2:$G$65536,2,)/VLOOKUP(CONCATENATE($B5,"_",$C5,"_",J$2,"_",$D5,"_",$E5),Database!$F$2:$G$65536,2,)</f>
        <v>#REF!</v>
      </c>
      <c r="K5" s="156" t="e">
        <f>VLOOKUP(CONCATENATE($B5,"_",$C5,"_",K$2,"_","1000 NAC","_",$E5),SentData!$F$2:$G$65536,2,)/VLOOKUP(CONCATENATE($B5,"_",$C5,"_",K$2,"_",$D5,"_",$E5),SentData!$F$2:$G$65536,2,)</f>
        <v>#REF!</v>
      </c>
      <c r="L5" s="156" t="e">
        <f>VLOOKUP(CONCATENATE($B5,"_",$C5,"_",L$2,"_","1000 NAC","_",$E5),SentData!$F$2:$G$65536,2,)/VLOOKUP(CONCATENATE($B5,"_",$C5,"_",L$2,"_",$D5,"_",$E5),SentData!$F$2:$G$65536,2,)</f>
        <v>#REF!</v>
      </c>
      <c r="M5" s="157"/>
      <c r="N5" s="158" t="str">
        <f t="shared" si="1"/>
        <v>!!</v>
      </c>
      <c r="O5" s="158" t="str">
        <f t="shared" si="2"/>
        <v>!!</v>
      </c>
      <c r="P5" s="158" t="str">
        <f t="shared" si="3"/>
        <v>!!</v>
      </c>
      <c r="Q5" s="158" t="str">
        <f t="shared" si="4"/>
        <v>!!</v>
      </c>
      <c r="R5" s="158" t="str">
        <f t="shared" si="5"/>
        <v>!!</v>
      </c>
      <c r="S5" s="158" t="str">
        <f t="shared" si="6"/>
        <v>!!</v>
      </c>
      <c r="T5" s="157"/>
      <c r="U5" s="161" t="str">
        <f>IF(ISNUMBER(U3),IF(ISNUMBER(U4),U4/U3,F4/U3),IF(ISNUMBER(U4),U4/F3,""))</f>
        <v/>
      </c>
      <c r="V5" s="161" t="str">
        <f>IF(ISNUMBER(V3),IF(ISNUMBER(V4),V4/V3,G4/V3),IF(ISNUMBER(V4),V4/G3,""))</f>
        <v/>
      </c>
      <c r="W5" s="161" t="str">
        <f>IF(ISNUMBER(W3),IF(ISNUMBER(W4),W4/W3,H4/W3),IF(ISNUMBER(W4),W4/H3,""))</f>
        <v/>
      </c>
      <c r="X5" s="161" t="str">
        <f>IF(ISNUMBER(X3),IF(ISNUMBER(X4),X4/X3,I4/X3),IF(ISNUMBER(X4),X4/I3,""))</f>
        <v/>
      </c>
    </row>
    <row r="6" spans="1:25" s="112" customFormat="1" ht="10" x14ac:dyDescent="0.2">
      <c r="A6" s="112" t="s">
        <v>703</v>
      </c>
      <c r="B6" s="112" t="e">
        <f>#REF!</f>
        <v>#REF!</v>
      </c>
      <c r="C6" s="112" t="s">
        <v>771</v>
      </c>
      <c r="D6" s="112" t="s">
        <v>639</v>
      </c>
      <c r="E6" s="113">
        <v>1</v>
      </c>
      <c r="F6" s="120" t="e">
        <f>IF(ISNUMBER(U6),U6,VLOOKUP(CONCATENATE($B6,"_",$C6,"_",F$2,"_",$D6,"_",$E6),Database!$F$2:$G$65536,2,))</f>
        <v>#REF!</v>
      </c>
      <c r="G6" s="120" t="e">
        <f>IF(ISNUMBER(V6),V6,VLOOKUP(CONCATENATE($B6,"_",$C6,"_",G$2,"_",$D6,"_",$E6),Database!$F$2:$G$65536,2,))</f>
        <v>#REF!</v>
      </c>
      <c r="H6" s="120" t="e">
        <f>IF(ISNUMBER(W6),W6,VLOOKUP(CONCATENATE($B6,"_",$C6,"_",H$2,"_",$D6,"_",$E6),Database!$F$2:$G$65536,2,))</f>
        <v>#REF!</v>
      </c>
      <c r="I6" s="120" t="e">
        <f>IF(ISNUMBER(X6),X6,VLOOKUP(CONCATENATE($B6,"_",$C6,"_",I$2,"_",$D6,"_",$E6),Database!$F$2:$G$65536,2,))</f>
        <v>#REF!</v>
      </c>
      <c r="J6" s="120" t="e">
        <f>VLOOKUP(CONCATENATE($B6,"_",$C6,"_",J$2,"_",$D6,"_",$E6),Database!$F$2:$G$65536,2,)</f>
        <v>#REF!</v>
      </c>
      <c r="K6" s="118" t="e">
        <f>VLOOKUP(CONCATENATE($B6,"_",$C6,"_",K$2,"_",$D6,"_",$E6),SentData!$F$2:$G$65536,2,)</f>
        <v>#REF!</v>
      </c>
      <c r="L6" s="118" t="e">
        <f>VLOOKUP(CONCATENATE($B6,"_",$C6,"_",L$2,"_",$D6,"_",$E6),SentData!$F$2:$G$65536,2,)</f>
        <v>#REF!</v>
      </c>
      <c r="M6" s="114"/>
      <c r="N6" s="115" t="str">
        <f t="shared" si="1"/>
        <v>!!</v>
      </c>
      <c r="O6" s="115" t="str">
        <f t="shared" si="2"/>
        <v>!!</v>
      </c>
      <c r="P6" s="115" t="str">
        <f t="shared" si="3"/>
        <v>!!</v>
      </c>
      <c r="Q6" s="115" t="str">
        <f t="shared" si="4"/>
        <v>!!</v>
      </c>
      <c r="R6" s="115" t="str">
        <f t="shared" si="5"/>
        <v>!!</v>
      </c>
      <c r="S6" s="115" t="str">
        <f t="shared" si="6"/>
        <v>!!</v>
      </c>
      <c r="T6" s="114"/>
    </row>
    <row r="7" spans="1:25" s="112" customFormat="1" ht="10" x14ac:dyDescent="0.2">
      <c r="A7" s="112" t="s">
        <v>705</v>
      </c>
      <c r="B7" s="112" t="e">
        <f>#REF!</f>
        <v>#REF!</v>
      </c>
      <c r="C7" s="112" t="s">
        <v>771</v>
      </c>
      <c r="D7" s="112" t="s">
        <v>706</v>
      </c>
      <c r="E7" s="113">
        <v>1</v>
      </c>
      <c r="F7" s="120" t="e">
        <f>IF(ISNUMBER(U7),U7,VLOOKUP(CONCATENATE($B7,"_",$C7,"_",F$2,"_",$D7,"_",$E7),Database!$F$2:$G$65536,2,))</f>
        <v>#REF!</v>
      </c>
      <c r="G7" s="120" t="e">
        <f>IF(ISNUMBER(V7),V7,VLOOKUP(CONCATENATE($B7,"_",$C7,"_",G$2,"_",$D7,"_",$E7),Database!$F$2:$G$65536,2,))</f>
        <v>#REF!</v>
      </c>
      <c r="H7" s="120" t="e">
        <f>IF(ISNUMBER(W7),W7,VLOOKUP(CONCATENATE($B7,"_",$C7,"_",H$2,"_",$D7,"_",$E7),Database!$F$2:$G$65536,2,))</f>
        <v>#REF!</v>
      </c>
      <c r="I7" s="120" t="e">
        <f>IF(ISNUMBER(X7),X7,VLOOKUP(CONCATENATE($B7,"_",$C7,"_",I$2,"_",$D7,"_",$E7),Database!$F$2:$G$65536,2,))</f>
        <v>#REF!</v>
      </c>
      <c r="J7" s="120" t="e">
        <f>VLOOKUP(CONCATENATE($B7,"_",$C7,"_",J$2,"_",$D7,"_",$E7),Database!$F$2:$G$65536,2,)</f>
        <v>#REF!</v>
      </c>
      <c r="K7" s="118" t="e">
        <f>VLOOKUP(CONCATENATE($B7,"_",$C7,"_",K$2,"_",$D7,"_",$E7),SentData!$F$2:$G$65536,2,)</f>
        <v>#REF!</v>
      </c>
      <c r="L7" s="118" t="e">
        <f>VLOOKUP(CONCATENATE($B7,"_",$C7,"_",L$2,"_",$D7,"_",$E7),SentData!$F$2:$G$65536,2,)</f>
        <v>#REF!</v>
      </c>
      <c r="M7" s="114"/>
      <c r="N7" s="115" t="str">
        <f t="shared" si="1"/>
        <v>!!</v>
      </c>
      <c r="O7" s="115" t="str">
        <f t="shared" si="2"/>
        <v>!!</v>
      </c>
      <c r="P7" s="115" t="str">
        <f t="shared" si="3"/>
        <v>!!</v>
      </c>
      <c r="Q7" s="115" t="str">
        <f t="shared" si="4"/>
        <v>!!</v>
      </c>
      <c r="R7" s="115" t="str">
        <f t="shared" si="5"/>
        <v>!!</v>
      </c>
      <c r="S7" s="115" t="str">
        <f t="shared" si="6"/>
        <v>!!</v>
      </c>
      <c r="T7" s="114"/>
    </row>
    <row r="8" spans="1:25" x14ac:dyDescent="0.25">
      <c r="A8" s="153" t="s">
        <v>707</v>
      </c>
      <c r="B8" s="153" t="e">
        <f>#REF!</f>
        <v>#REF!</v>
      </c>
      <c r="C8" s="153" t="s">
        <v>771</v>
      </c>
      <c r="D8" s="153" t="s">
        <v>639</v>
      </c>
      <c r="E8" s="154">
        <v>1</v>
      </c>
      <c r="F8" s="155" t="e">
        <f>IF(ISNUMBER(U8),U8,VLOOKUP(CONCATENATE($B8,"_",$C8,"_",F$2,"_","1000 NAC","_",$E8),Database!$F$2:$G$65536,2,)/VLOOKUP(CONCATENATE($B8,"_",$C8,"_",F$2,"_",$D8,"_",$E8),Database!$F$2:$G$65536,2,))</f>
        <v>#REF!</v>
      </c>
      <c r="G8" s="155" t="e">
        <f>IF(ISNUMBER(V8),V8,VLOOKUP(CONCATENATE($B8,"_",$C8,"_",G$2,"_","1000 NAC","_",$E8),Database!$F$2:$G$65536,2,)/VLOOKUP(CONCATENATE($B8,"_",$C8,"_",G$2,"_",$D8,"_",$E8),Database!$F$2:$G$65536,2,))</f>
        <v>#REF!</v>
      </c>
      <c r="H8" s="155" t="e">
        <f>IF(ISNUMBER(W8),W8,VLOOKUP(CONCATENATE($B8,"_",$C8,"_",H$2,"_","1000 NAC","_",$E8),Database!$F$2:$G$65536,2,)/VLOOKUP(CONCATENATE($B8,"_",$C8,"_",H$2,"_",$D8,"_",$E8),Database!$F$2:$G$65536,2,))</f>
        <v>#REF!</v>
      </c>
      <c r="I8" s="155" t="e">
        <f>IF(ISNUMBER(X8),X8,VLOOKUP(CONCATENATE($B8,"_",$C8,"_",I$2,"_","1000 NAC","_",$E8),Database!$F$2:$G$65536,2,)/VLOOKUP(CONCATENATE($B8,"_",$C8,"_",I$2,"_",$D8,"_",$E8),Database!$F$2:$G$65536,2,))</f>
        <v>#REF!</v>
      </c>
      <c r="J8" s="155" t="e">
        <f>VLOOKUP(CONCATENATE($B8,"_",$C8,"_",J$2,"_","1000 NAC","_",$E8),Database!$F$2:$G$65536,2,)/VLOOKUP(CONCATENATE($B8,"_",$C8,"_",J$2,"_",$D8,"_",$E8),Database!$F$2:$G$65536,2,)</f>
        <v>#REF!</v>
      </c>
      <c r="K8" s="156" t="e">
        <f>VLOOKUP(CONCATENATE($B8,"_",$C8,"_",K$2,"_","1000 NAC","_",$E8),SentData!$F$2:$G$65536,2,)/VLOOKUP(CONCATENATE($B8,"_",$C8,"_",K$2,"_",$D8,"_",$E8),SentData!$F$2:$G$65536,2,)</f>
        <v>#REF!</v>
      </c>
      <c r="L8" s="156" t="e">
        <f>VLOOKUP(CONCATENATE($B8,"_",$C8,"_",L$2,"_","1000 NAC","_",$E8),SentData!$F$2:$G$65536,2,)/VLOOKUP(CONCATENATE($B8,"_",$C8,"_",L$2,"_",$D8,"_",$E8),SentData!$F$2:$G$65536,2,)</f>
        <v>#REF!</v>
      </c>
      <c r="M8" s="157"/>
      <c r="N8" s="158" t="str">
        <f t="shared" si="1"/>
        <v>!!</v>
      </c>
      <c r="O8" s="158" t="str">
        <f t="shared" si="2"/>
        <v>!!</v>
      </c>
      <c r="P8" s="158" t="str">
        <f t="shared" si="3"/>
        <v>!!</v>
      </c>
      <c r="Q8" s="158" t="str">
        <f t="shared" si="4"/>
        <v>!!</v>
      </c>
      <c r="R8" s="158" t="str">
        <f t="shared" si="5"/>
        <v>!!</v>
      </c>
      <c r="S8" s="158" t="str">
        <f t="shared" si="6"/>
        <v>!!</v>
      </c>
      <c r="T8" s="157"/>
      <c r="U8" s="161" t="str">
        <f>IF(ISNUMBER(U6),IF(ISNUMBER(U7),U7/U6,F7/U6),IF(ISNUMBER(U7),U7/F6,""))</f>
        <v/>
      </c>
      <c r="V8" s="161"/>
      <c r="W8" s="161"/>
      <c r="X8" s="161"/>
    </row>
    <row r="9" spans="1:25" s="112" customFormat="1" ht="10" x14ac:dyDescent="0.2">
      <c r="A9" s="112" t="s">
        <v>703</v>
      </c>
      <c r="B9" s="112" t="e">
        <f>#REF!</f>
        <v>#REF!</v>
      </c>
      <c r="C9" s="112" t="s">
        <v>770</v>
      </c>
      <c r="D9" s="112" t="s">
        <v>639</v>
      </c>
      <c r="E9" s="113" t="s">
        <v>643</v>
      </c>
      <c r="F9" s="120" t="e">
        <f>IF(ISNUMBER(U9),U9,VLOOKUP(CONCATENATE($B9,"_",$C9,"_",F$2,"_",$D9,"_",$E9),Database!$F$2:$G$65536,2,))</f>
        <v>#REF!</v>
      </c>
      <c r="G9" s="120" t="e">
        <f>IF(ISNUMBER(V9),V9,VLOOKUP(CONCATENATE($B9,"_",$C9,"_",G$2,"_",$D9,"_",$E9),Database!$F$2:$G$65536,2,))</f>
        <v>#REF!</v>
      </c>
      <c r="H9" s="120" t="e">
        <f>IF(ISNUMBER(W9),W9,VLOOKUP(CONCATENATE($B9,"_",$C9,"_",H$2,"_",$D9,"_",$E9),Database!$F$2:$G$65536,2,))</f>
        <v>#REF!</v>
      </c>
      <c r="I9" s="120" t="e">
        <f>IF(ISNUMBER(X9),X9,VLOOKUP(CONCATENATE($B9,"_",$C9,"_",I$2,"_",$D9,"_",$E9),Database!$F$2:$G$65536,2,))</f>
        <v>#REF!</v>
      </c>
      <c r="J9" s="120" t="e">
        <f>VLOOKUP(CONCATENATE($B9,"_",$C9,"_",J$2,"_",$D9,"_",$E9),Database!$F$2:$G$65536,2,)</f>
        <v>#REF!</v>
      </c>
      <c r="K9" s="118" t="e">
        <f>VLOOKUP(CONCATENATE($B9,"_",$C9,"_",K$2,"_",$D9,"_",$E9),SentData!$F$2:$G$65536,2,)</f>
        <v>#REF!</v>
      </c>
      <c r="L9" s="118" t="e">
        <f>VLOOKUP(CONCATENATE($B9,"_",$C9,"_",L$2,"_",$D9,"_",$E9),SentData!$F$2:$G$65536,2,)</f>
        <v>#REF!</v>
      </c>
      <c r="M9" s="114"/>
      <c r="N9" s="115" t="str">
        <f t="shared" si="1"/>
        <v>!!</v>
      </c>
      <c r="O9" s="115" t="str">
        <f t="shared" si="2"/>
        <v>!!</v>
      </c>
      <c r="P9" s="115" t="str">
        <f t="shared" si="3"/>
        <v>!!</v>
      </c>
      <c r="Q9" s="115" t="str">
        <f t="shared" si="4"/>
        <v>!!</v>
      </c>
      <c r="R9" s="115" t="str">
        <f t="shared" si="5"/>
        <v>!!</v>
      </c>
      <c r="S9" s="115" t="str">
        <f t="shared" si="6"/>
        <v>!!</v>
      </c>
      <c r="T9" s="114"/>
    </row>
    <row r="10" spans="1:25" s="112" customFormat="1" ht="10" x14ac:dyDescent="0.2">
      <c r="A10" s="112" t="s">
        <v>705</v>
      </c>
      <c r="B10" s="112" t="e">
        <f>#REF!</f>
        <v>#REF!</v>
      </c>
      <c r="C10" s="112" t="s">
        <v>770</v>
      </c>
      <c r="D10" s="112" t="s">
        <v>706</v>
      </c>
      <c r="E10" s="113" t="s">
        <v>643</v>
      </c>
      <c r="F10" s="120" t="e">
        <f>IF(ISNUMBER(U10),U10,VLOOKUP(CONCATENATE($B10,"_",$C10,"_",F$2,"_",$D10,"_",$E10),Database!$F$2:$G$65536,2,))</f>
        <v>#REF!</v>
      </c>
      <c r="G10" s="120" t="e">
        <f>IF(ISNUMBER(V10),V10,VLOOKUP(CONCATENATE($B10,"_",$C10,"_",G$2,"_",$D10,"_",$E10),Database!$F$2:$G$65536,2,))</f>
        <v>#REF!</v>
      </c>
      <c r="H10" s="120" t="e">
        <f>IF(ISNUMBER(W10),W10,VLOOKUP(CONCATENATE($B10,"_",$C10,"_",H$2,"_",$D10,"_",$E10),Database!$F$2:$G$65536,2,))</f>
        <v>#REF!</v>
      </c>
      <c r="I10" s="120" t="e">
        <f>IF(ISNUMBER(X10),X10,VLOOKUP(CONCATENATE($B10,"_",$C10,"_",I$2,"_",$D10,"_",$E10),Database!$F$2:$G$65536,2,))</f>
        <v>#REF!</v>
      </c>
      <c r="J10" s="120" t="e">
        <f>VLOOKUP(CONCATENATE($B10,"_",$C10,"_",J$2,"_",$D10,"_",$E10),Database!$F$2:$G$65536,2,)</f>
        <v>#REF!</v>
      </c>
      <c r="K10" s="118" t="e">
        <f>VLOOKUP(CONCATENATE($B10,"_",$C10,"_",K$2,"_",$D10,"_",$E10),SentData!$F$2:$G$65536,2,)</f>
        <v>#REF!</v>
      </c>
      <c r="L10" s="118" t="e">
        <f>VLOOKUP(CONCATENATE($B10,"_",$C10,"_",L$2,"_",$D10,"_",$E10),SentData!$F$2:$G$65536,2,)</f>
        <v>#REF!</v>
      </c>
      <c r="M10" s="114"/>
      <c r="N10" s="115" t="str">
        <f t="shared" si="1"/>
        <v>!!</v>
      </c>
      <c r="O10" s="115" t="str">
        <f t="shared" si="2"/>
        <v>!!</v>
      </c>
      <c r="P10" s="115" t="str">
        <f t="shared" si="3"/>
        <v>!!</v>
      </c>
      <c r="Q10" s="115" t="str">
        <f t="shared" si="4"/>
        <v>!!</v>
      </c>
      <c r="R10" s="115" t="str">
        <f t="shared" si="5"/>
        <v>!!</v>
      </c>
      <c r="S10" s="115" t="str">
        <f t="shared" si="6"/>
        <v>!!</v>
      </c>
      <c r="T10" s="114"/>
    </row>
    <row r="11" spans="1:25" x14ac:dyDescent="0.25">
      <c r="A11" s="153" t="s">
        <v>707</v>
      </c>
      <c r="B11" s="153" t="e">
        <f>#REF!</f>
        <v>#REF!</v>
      </c>
      <c r="C11" s="153" t="s">
        <v>770</v>
      </c>
      <c r="D11" s="153" t="s">
        <v>639</v>
      </c>
      <c r="E11" s="154" t="s">
        <v>643</v>
      </c>
      <c r="F11" s="155" t="e">
        <f>IF(ISNUMBER(U11),U11,VLOOKUP(CONCATENATE($B11,"_",$C11,"_",F$2,"_","1000 NAC","_",$E11),Database!$F$2:$G$65536,2,)/VLOOKUP(CONCATENATE($B11,"_",$C11,"_",F$2,"_",$D11,"_",$E11),Database!$F$2:$G$65536,2,))</f>
        <v>#REF!</v>
      </c>
      <c r="G11" s="155" t="e">
        <f>IF(ISNUMBER(V11),V11,VLOOKUP(CONCATENATE($B11,"_",$C11,"_",G$2,"_","1000 NAC","_",$E11),Database!$F$2:$G$65536,2,)/VLOOKUP(CONCATENATE($B11,"_",$C11,"_",G$2,"_",$D11,"_",$E11),Database!$F$2:$G$65536,2,))</f>
        <v>#REF!</v>
      </c>
      <c r="H11" s="155" t="e">
        <f>IF(ISNUMBER(W11),W11,VLOOKUP(CONCATENATE($B11,"_",$C11,"_",H$2,"_","1000 NAC","_",$E11),Database!$F$2:$G$65536,2,)/VLOOKUP(CONCATENATE($B11,"_",$C11,"_",H$2,"_",$D11,"_",$E11),Database!$F$2:$G$65536,2,))</f>
        <v>#REF!</v>
      </c>
      <c r="I11" s="155" t="e">
        <f>IF(ISNUMBER(X11),X11,VLOOKUP(CONCATENATE($B11,"_",$C11,"_",I$2,"_","1000 NAC","_",$E11),Database!$F$2:$G$65536,2,)/VLOOKUP(CONCATENATE($B11,"_",$C11,"_",I$2,"_",$D11,"_",$E11),Database!$F$2:$G$65536,2,))</f>
        <v>#REF!</v>
      </c>
      <c r="J11" s="155" t="e">
        <f>VLOOKUP(CONCATENATE($B11,"_",$C11,"_",J$2,"_","1000 NAC","_",$E11),Database!$F$2:$G$65536,2,)/VLOOKUP(CONCATENATE($B11,"_",$C11,"_",J$2,"_",$D11,"_",$E11),Database!$F$2:$G$65536,2,)</f>
        <v>#REF!</v>
      </c>
      <c r="K11" s="156" t="e">
        <f>VLOOKUP(CONCATENATE($B11,"_",$C11,"_",K$2,"_","1000 NAC","_",$E11),SentData!$F$2:$G$65536,2,)/VLOOKUP(CONCATENATE($B11,"_",$C11,"_",K$2,"_",$D11,"_",$E11),SentData!$F$2:$G$65536,2,)</f>
        <v>#REF!</v>
      </c>
      <c r="L11" s="156" t="e">
        <f>VLOOKUP(CONCATENATE($B11,"_",$C11,"_",L$2,"_","1000 NAC","_",$E11),SentData!$F$2:$G$65536,2,)/VLOOKUP(CONCATENATE($B11,"_",$C11,"_",L$2,"_",$D11,"_",$E11),SentData!$F$2:$G$65536,2,)</f>
        <v>#REF!</v>
      </c>
      <c r="M11" s="157"/>
      <c r="N11" s="158" t="str">
        <f t="shared" si="1"/>
        <v>!!</v>
      </c>
      <c r="O11" s="158" t="str">
        <f t="shared" si="2"/>
        <v>!!</v>
      </c>
      <c r="P11" s="158" t="str">
        <f t="shared" si="3"/>
        <v>!!</v>
      </c>
      <c r="Q11" s="158" t="str">
        <f t="shared" si="4"/>
        <v>!!</v>
      </c>
      <c r="R11" s="158" t="str">
        <f t="shared" si="5"/>
        <v>!!</v>
      </c>
      <c r="S11" s="158" t="str">
        <f t="shared" si="6"/>
        <v>!!</v>
      </c>
      <c r="T11" s="157"/>
      <c r="U11" s="161" t="str">
        <f>IF(ISNUMBER(U9),IF(ISNUMBER(U10),U10/U9,F10/U9),IF(ISNUMBER(U10),U10/F9,""))</f>
        <v/>
      </c>
      <c r="V11" s="161"/>
      <c r="W11" s="161"/>
      <c r="X11" s="161"/>
    </row>
    <row r="12" spans="1:25" s="112" customFormat="1" ht="10" x14ac:dyDescent="0.2">
      <c r="A12" s="112" t="s">
        <v>703</v>
      </c>
      <c r="B12" s="112" t="e">
        <f>#REF!</f>
        <v>#REF!</v>
      </c>
      <c r="C12" s="112" t="s">
        <v>771</v>
      </c>
      <c r="D12" s="112" t="s">
        <v>639</v>
      </c>
      <c r="E12" s="113" t="s">
        <v>643</v>
      </c>
      <c r="F12" s="120" t="e">
        <f>IF(ISNUMBER(U12),U12,VLOOKUP(CONCATENATE($B12,"_",$C12,"_",F$2,"_",$D12,"_",$E12),Database!$F$2:$G$65536,2,))</f>
        <v>#REF!</v>
      </c>
      <c r="G12" s="120" t="e">
        <f>IF(ISNUMBER(V12),V12,VLOOKUP(CONCATENATE($B12,"_",$C12,"_",G$2,"_",$D12,"_",$E12),Database!$F$2:$G$65536,2,))</f>
        <v>#REF!</v>
      </c>
      <c r="H12" s="120" t="e">
        <f>IF(ISNUMBER(W12),W12,VLOOKUP(CONCATENATE($B12,"_",$C12,"_",H$2,"_",$D12,"_",$E12),Database!$F$2:$G$65536,2,))</f>
        <v>#REF!</v>
      </c>
      <c r="I12" s="120" t="e">
        <f>IF(ISNUMBER(X12),X12,VLOOKUP(CONCATENATE($B12,"_",$C12,"_",I$2,"_",$D12,"_",$E12),Database!$F$2:$G$65536,2,))</f>
        <v>#REF!</v>
      </c>
      <c r="J12" s="120" t="e">
        <f>VLOOKUP(CONCATENATE($B12,"_",$C12,"_",J$2,"_",$D12,"_",$E12),Database!$F$2:$G$65536,2,)</f>
        <v>#REF!</v>
      </c>
      <c r="K12" s="118" t="e">
        <f>VLOOKUP(CONCATENATE($B12,"_",$C12,"_",K$2,"_",$D12,"_",$E12),SentData!$F$2:$G$65536,2,)</f>
        <v>#REF!</v>
      </c>
      <c r="L12" s="118" t="e">
        <f>VLOOKUP(CONCATENATE($B12,"_",$C12,"_",L$2,"_",$D12,"_",$E12),SentData!$F$2:$G$65536,2,)</f>
        <v>#REF!</v>
      </c>
      <c r="M12" s="114"/>
      <c r="N12" s="115" t="str">
        <f t="shared" si="1"/>
        <v>!!</v>
      </c>
      <c r="O12" s="115" t="str">
        <f t="shared" si="2"/>
        <v>!!</v>
      </c>
      <c r="P12" s="115" t="str">
        <f t="shared" si="3"/>
        <v>!!</v>
      </c>
      <c r="Q12" s="115" t="str">
        <f t="shared" si="4"/>
        <v>!!</v>
      </c>
      <c r="R12" s="115" t="str">
        <f t="shared" si="5"/>
        <v>!!</v>
      </c>
      <c r="S12" s="115" t="str">
        <f t="shared" si="6"/>
        <v>!!</v>
      </c>
      <c r="T12" s="114"/>
    </row>
    <row r="13" spans="1:25" s="112" customFormat="1" ht="10" x14ac:dyDescent="0.2">
      <c r="A13" s="112" t="s">
        <v>705</v>
      </c>
      <c r="B13" s="112" t="e">
        <f>#REF!</f>
        <v>#REF!</v>
      </c>
      <c r="C13" s="112" t="s">
        <v>771</v>
      </c>
      <c r="D13" s="112" t="s">
        <v>706</v>
      </c>
      <c r="E13" s="113" t="s">
        <v>643</v>
      </c>
      <c r="F13" s="120" t="e">
        <f>IF(ISNUMBER(U13),U13,VLOOKUP(CONCATENATE($B13,"_",$C13,"_",F$2,"_",$D13,"_",$E13),Database!$F$2:$G$65536,2,))</f>
        <v>#REF!</v>
      </c>
      <c r="G13" s="120" t="e">
        <f>IF(ISNUMBER(V13),V13,VLOOKUP(CONCATENATE($B13,"_",$C13,"_",G$2,"_",$D13,"_",$E13),Database!$F$2:$G$65536,2,))</f>
        <v>#REF!</v>
      </c>
      <c r="H13" s="120" t="e">
        <f>IF(ISNUMBER(W13),W13,VLOOKUP(CONCATENATE($B13,"_",$C13,"_",H$2,"_",$D13,"_",$E13),Database!$F$2:$G$65536,2,))</f>
        <v>#REF!</v>
      </c>
      <c r="I13" s="120" t="e">
        <f>IF(ISNUMBER(X13),X13,VLOOKUP(CONCATENATE($B13,"_",$C13,"_",I$2,"_",$D13,"_",$E13),Database!$F$2:$G$65536,2,))</f>
        <v>#REF!</v>
      </c>
      <c r="J13" s="120" t="e">
        <f>VLOOKUP(CONCATENATE($B13,"_",$C13,"_",J$2,"_",$D13,"_",$E13),Database!$F$2:$G$65536,2,)</f>
        <v>#REF!</v>
      </c>
      <c r="K13" s="118" t="e">
        <f>VLOOKUP(CONCATENATE($B13,"_",$C13,"_",K$2,"_",$D13,"_",$E13),SentData!$F$2:$G$65536,2,)</f>
        <v>#REF!</v>
      </c>
      <c r="L13" s="118" t="e">
        <f>VLOOKUP(CONCATENATE($B13,"_",$C13,"_",L$2,"_",$D13,"_",$E13),SentData!$F$2:$G$65536,2,)</f>
        <v>#REF!</v>
      </c>
      <c r="M13" s="114"/>
      <c r="N13" s="115" t="str">
        <f t="shared" si="1"/>
        <v>!!</v>
      </c>
      <c r="O13" s="115" t="str">
        <f t="shared" si="2"/>
        <v>!!</v>
      </c>
      <c r="P13" s="115" t="str">
        <f t="shared" si="3"/>
        <v>!!</v>
      </c>
      <c r="Q13" s="115" t="str">
        <f t="shared" si="4"/>
        <v>!!</v>
      </c>
      <c r="R13" s="115" t="str">
        <f t="shared" si="5"/>
        <v>!!</v>
      </c>
      <c r="S13" s="115" t="str">
        <f t="shared" si="6"/>
        <v>!!</v>
      </c>
      <c r="T13" s="114"/>
    </row>
    <row r="14" spans="1:25" x14ac:dyDescent="0.25">
      <c r="A14" s="153" t="s">
        <v>707</v>
      </c>
      <c r="B14" s="153" t="e">
        <f>#REF!</f>
        <v>#REF!</v>
      </c>
      <c r="C14" s="153" t="s">
        <v>771</v>
      </c>
      <c r="D14" s="153" t="s">
        <v>639</v>
      </c>
      <c r="E14" s="154" t="s">
        <v>643</v>
      </c>
      <c r="F14" s="155" t="e">
        <f>IF(ISNUMBER(U14),U14,VLOOKUP(CONCATENATE($B14,"_",$C14,"_",F$2,"_","1000 NAC","_",$E14),Database!$F$2:$G$65536,2,)/VLOOKUP(CONCATENATE($B14,"_",$C14,"_",F$2,"_",$D14,"_",$E14),Database!$F$2:$G$65536,2,))</f>
        <v>#REF!</v>
      </c>
      <c r="G14" s="155" t="e">
        <f>IF(ISNUMBER(V14),V14,VLOOKUP(CONCATENATE($B14,"_",$C14,"_",G$2,"_","1000 NAC","_",$E14),Database!$F$2:$G$65536,2,)/VLOOKUP(CONCATENATE($B14,"_",$C14,"_",G$2,"_",$D14,"_",$E14),Database!$F$2:$G$65536,2,))</f>
        <v>#REF!</v>
      </c>
      <c r="H14" s="155" t="e">
        <f>IF(ISNUMBER(W14),W14,VLOOKUP(CONCATENATE($B14,"_",$C14,"_",H$2,"_","1000 NAC","_",$E14),Database!$F$2:$G$65536,2,)/VLOOKUP(CONCATENATE($B14,"_",$C14,"_",H$2,"_",$D14,"_",$E14),Database!$F$2:$G$65536,2,))</f>
        <v>#REF!</v>
      </c>
      <c r="I14" s="155" t="e">
        <f>IF(ISNUMBER(X14),X14,VLOOKUP(CONCATENATE($B14,"_",$C14,"_",I$2,"_","1000 NAC","_",$E14),Database!$F$2:$G$65536,2,)/VLOOKUP(CONCATENATE($B14,"_",$C14,"_",I$2,"_",$D14,"_",$E14),Database!$F$2:$G$65536,2,))</f>
        <v>#REF!</v>
      </c>
      <c r="J14" s="155" t="e">
        <f>VLOOKUP(CONCATENATE($B14,"_",$C14,"_",J$2,"_","1000 NAC","_",$E14),Database!$F$2:$G$65536,2,)/VLOOKUP(CONCATENATE($B14,"_",$C14,"_",J$2,"_",$D14,"_",$E14),Database!$F$2:$G$65536,2,)</f>
        <v>#REF!</v>
      </c>
      <c r="K14" s="156" t="e">
        <f>VLOOKUP(CONCATENATE($B14,"_",$C14,"_",K$2,"_","1000 NAC","_",$E14),SentData!$F$2:$G$65536,2,)/VLOOKUP(CONCATENATE($B14,"_",$C14,"_",K$2,"_",$D14,"_",$E14),SentData!$F$2:$G$65536,2,)</f>
        <v>#REF!</v>
      </c>
      <c r="L14" s="156" t="e">
        <f>VLOOKUP(CONCATENATE($B14,"_",$C14,"_",L$2,"_","1000 NAC","_",$E14),SentData!$F$2:$G$65536,2,)/VLOOKUP(CONCATENATE($B14,"_",$C14,"_",L$2,"_",$D14,"_",$E14),SentData!$F$2:$G$65536,2,)</f>
        <v>#REF!</v>
      </c>
      <c r="M14" s="157"/>
      <c r="N14" s="158" t="str">
        <f t="shared" si="1"/>
        <v>!!</v>
      </c>
      <c r="O14" s="158" t="str">
        <f t="shared" si="2"/>
        <v>!!</v>
      </c>
      <c r="P14" s="158" t="str">
        <f t="shared" si="3"/>
        <v>!!</v>
      </c>
      <c r="Q14" s="158" t="str">
        <f t="shared" si="4"/>
        <v>!!</v>
      </c>
      <c r="R14" s="158" t="str">
        <f t="shared" si="5"/>
        <v>!!</v>
      </c>
      <c r="S14" s="158" t="str">
        <f t="shared" si="6"/>
        <v>!!</v>
      </c>
      <c r="T14" s="157"/>
      <c r="U14" s="161" t="str">
        <f>IF(ISNUMBER(U12),IF(ISNUMBER(U13),U13/U12,F13/U12),IF(ISNUMBER(U13),U13/F12,""))</f>
        <v/>
      </c>
      <c r="V14" s="161"/>
      <c r="W14" s="161"/>
      <c r="X14" s="161"/>
    </row>
    <row r="15" spans="1:25" s="112" customFormat="1" ht="10" x14ac:dyDescent="0.2">
      <c r="A15" s="112" t="s">
        <v>703</v>
      </c>
      <c r="B15" s="112" t="e">
        <f>#REF!</f>
        <v>#REF!</v>
      </c>
      <c r="C15" s="112" t="s">
        <v>770</v>
      </c>
      <c r="D15" s="112" t="s">
        <v>639</v>
      </c>
      <c r="E15" s="113" t="s">
        <v>646</v>
      </c>
      <c r="F15" s="120" t="e">
        <f>IF(ISNUMBER(U15),U15,VLOOKUP(CONCATENATE($B15,"_",$C15,"_",F$2,"_",$D15,"_",$E15),Database!$F$2:$G$65536,2,))</f>
        <v>#REF!</v>
      </c>
      <c r="G15" s="120" t="e">
        <f>IF(ISNUMBER(V15),V15,VLOOKUP(CONCATENATE($B15,"_",$C15,"_",G$2,"_",$D15,"_",$E15),Database!$F$2:$G$65536,2,))</f>
        <v>#REF!</v>
      </c>
      <c r="H15" s="120" t="e">
        <f>IF(ISNUMBER(W15),W15,VLOOKUP(CONCATENATE($B15,"_",$C15,"_",H$2,"_",$D15,"_",$E15),Database!$F$2:$G$65536,2,))</f>
        <v>#REF!</v>
      </c>
      <c r="I15" s="120" t="e">
        <f>IF(ISNUMBER(X15),X15,VLOOKUP(CONCATENATE($B15,"_",$C15,"_",I$2,"_",$D15,"_",$E15),Database!$F$2:$G$65536,2,))</f>
        <v>#REF!</v>
      </c>
      <c r="J15" s="120" t="e">
        <f>VLOOKUP(CONCATENATE($B15,"_",$C15,"_",J$2,"_",$D15,"_",$E15),Database!$F$2:$G$65536,2,)</f>
        <v>#REF!</v>
      </c>
      <c r="K15" s="118" t="e">
        <f>VLOOKUP(CONCATENATE($B15,"_",$C15,"_",K$2,"_",$D15,"_",$E15),SentData!$F$2:$G$65536,2,)</f>
        <v>#REF!</v>
      </c>
      <c r="L15" s="118" t="e">
        <f>VLOOKUP(CONCATENATE($B15,"_",$C15,"_",L$2,"_",$D15,"_",$E15),SentData!$F$2:$G$65536,2,)</f>
        <v>#REF!</v>
      </c>
      <c r="M15" s="114"/>
      <c r="N15" s="115" t="str">
        <f t="shared" si="1"/>
        <v>!!</v>
      </c>
      <c r="O15" s="115" t="str">
        <f t="shared" si="2"/>
        <v>!!</v>
      </c>
      <c r="P15" s="115" t="str">
        <f t="shared" si="3"/>
        <v>!!</v>
      </c>
      <c r="Q15" s="115" t="str">
        <f t="shared" si="4"/>
        <v>!!</v>
      </c>
      <c r="R15" s="115" t="str">
        <f t="shared" si="5"/>
        <v>!!</v>
      </c>
      <c r="S15" s="115" t="str">
        <f t="shared" si="6"/>
        <v>!!</v>
      </c>
      <c r="T15" s="114"/>
    </row>
    <row r="16" spans="1:25" s="112" customFormat="1" ht="10" x14ac:dyDescent="0.2">
      <c r="A16" s="112" t="s">
        <v>705</v>
      </c>
      <c r="B16" s="112" t="e">
        <f>#REF!</f>
        <v>#REF!</v>
      </c>
      <c r="C16" s="112" t="s">
        <v>770</v>
      </c>
      <c r="D16" s="112" t="s">
        <v>706</v>
      </c>
      <c r="E16" s="113" t="s">
        <v>646</v>
      </c>
      <c r="F16" s="120" t="e">
        <f>IF(ISNUMBER(U16),U16,VLOOKUP(CONCATENATE($B16,"_",$C16,"_",F$2,"_",$D16,"_",$E16),Database!$F$2:$G$65536,2,))</f>
        <v>#REF!</v>
      </c>
      <c r="G16" s="120" t="e">
        <f>IF(ISNUMBER(V16),V16,VLOOKUP(CONCATENATE($B16,"_",$C16,"_",G$2,"_",$D16,"_",$E16),Database!$F$2:$G$65536,2,))</f>
        <v>#REF!</v>
      </c>
      <c r="H16" s="120" t="e">
        <f>IF(ISNUMBER(W16),W16,VLOOKUP(CONCATENATE($B16,"_",$C16,"_",H$2,"_",$D16,"_",$E16),Database!$F$2:$G$65536,2,))</f>
        <v>#REF!</v>
      </c>
      <c r="I16" s="120" t="e">
        <f>IF(ISNUMBER(X16),X16,VLOOKUP(CONCATENATE($B16,"_",$C16,"_",I$2,"_",$D16,"_",$E16),Database!$F$2:$G$65536,2,))</f>
        <v>#REF!</v>
      </c>
      <c r="J16" s="120" t="e">
        <f>VLOOKUP(CONCATENATE($B16,"_",$C16,"_",J$2,"_",$D16,"_",$E16),Database!$F$2:$G$65536,2,)</f>
        <v>#REF!</v>
      </c>
      <c r="K16" s="118" t="e">
        <f>VLOOKUP(CONCATENATE($B16,"_",$C16,"_",K$2,"_",$D16,"_",$E16),SentData!$F$2:$G$65536,2,)</f>
        <v>#REF!</v>
      </c>
      <c r="L16" s="118" t="e">
        <f>VLOOKUP(CONCATENATE($B16,"_",$C16,"_",L$2,"_",$D16,"_",$E16),SentData!$F$2:$G$65536,2,)</f>
        <v>#REF!</v>
      </c>
      <c r="M16" s="114"/>
      <c r="N16" s="115" t="str">
        <f t="shared" si="1"/>
        <v>!!</v>
      </c>
      <c r="O16" s="115" t="str">
        <f t="shared" si="2"/>
        <v>!!</v>
      </c>
      <c r="P16" s="115" t="str">
        <f t="shared" si="3"/>
        <v>!!</v>
      </c>
      <c r="Q16" s="115" t="str">
        <f t="shared" si="4"/>
        <v>!!</v>
      </c>
      <c r="R16" s="115" t="str">
        <f t="shared" si="5"/>
        <v>!!</v>
      </c>
      <c r="S16" s="115" t="str">
        <f t="shared" si="6"/>
        <v>!!</v>
      </c>
      <c r="T16" s="114"/>
    </row>
    <row r="17" spans="1:24" x14ac:dyDescent="0.25">
      <c r="A17" s="153" t="s">
        <v>707</v>
      </c>
      <c r="B17" s="153" t="e">
        <f>#REF!</f>
        <v>#REF!</v>
      </c>
      <c r="C17" s="153" t="s">
        <v>770</v>
      </c>
      <c r="D17" s="153" t="s">
        <v>639</v>
      </c>
      <c r="E17" s="154" t="s">
        <v>646</v>
      </c>
      <c r="F17" s="155" t="e">
        <f>IF(ISNUMBER(U17),U17,VLOOKUP(CONCATENATE($B17,"_",$C17,"_",F$2,"_","1000 NAC","_",$E17),Database!$F$2:$G$65536,2,)/VLOOKUP(CONCATENATE($B17,"_",$C17,"_",F$2,"_",$D17,"_",$E17),Database!$F$2:$G$65536,2,))</f>
        <v>#REF!</v>
      </c>
      <c r="G17" s="155" t="e">
        <f>IF(ISNUMBER(V17),V17,VLOOKUP(CONCATENATE($B17,"_",$C17,"_",G$2,"_","1000 NAC","_",$E17),Database!$F$2:$G$65536,2,)/VLOOKUP(CONCATENATE($B17,"_",$C17,"_",G$2,"_",$D17,"_",$E17),Database!$F$2:$G$65536,2,))</f>
        <v>#REF!</v>
      </c>
      <c r="H17" s="155" t="e">
        <f>IF(ISNUMBER(W17),W17,VLOOKUP(CONCATENATE($B17,"_",$C17,"_",H$2,"_","1000 NAC","_",$E17),Database!$F$2:$G$65536,2,)/VLOOKUP(CONCATENATE($B17,"_",$C17,"_",H$2,"_",$D17,"_",$E17),Database!$F$2:$G$65536,2,))</f>
        <v>#REF!</v>
      </c>
      <c r="I17" s="155" t="e">
        <f>IF(ISNUMBER(X17),X17,VLOOKUP(CONCATENATE($B17,"_",$C17,"_",I$2,"_","1000 NAC","_",$E17),Database!$F$2:$G$65536,2,)/VLOOKUP(CONCATENATE($B17,"_",$C17,"_",I$2,"_",$D17,"_",$E17),Database!$F$2:$G$65536,2,))</f>
        <v>#REF!</v>
      </c>
      <c r="J17" s="155" t="e">
        <f>VLOOKUP(CONCATENATE($B17,"_",$C17,"_",J$2,"_","1000 NAC","_",$E17),Database!$F$2:$G$65536,2,)/VLOOKUP(CONCATENATE($B17,"_",$C17,"_",J$2,"_",$D17,"_",$E17),Database!$F$2:$G$65536,2,)</f>
        <v>#REF!</v>
      </c>
      <c r="K17" s="156" t="e">
        <f>VLOOKUP(CONCATENATE($B17,"_",$C17,"_",K$2,"_","1000 NAC","_",$E17),SentData!$F$2:$G$65536,2,)/VLOOKUP(CONCATENATE($B17,"_",$C17,"_",K$2,"_",$D17,"_",$E17),SentData!$F$2:$G$65536,2,)</f>
        <v>#REF!</v>
      </c>
      <c r="L17" s="156" t="e">
        <f>VLOOKUP(CONCATENATE($B17,"_",$C17,"_",L$2,"_","1000 NAC","_",$E17),SentData!$F$2:$G$65536,2,)/VLOOKUP(CONCATENATE($B17,"_",$C17,"_",L$2,"_",$D17,"_",$E17),SentData!$F$2:$G$65536,2,)</f>
        <v>#REF!</v>
      </c>
      <c r="M17" s="157"/>
      <c r="N17" s="158" t="str">
        <f t="shared" si="1"/>
        <v>!!</v>
      </c>
      <c r="O17" s="158" t="str">
        <f t="shared" si="2"/>
        <v>!!</v>
      </c>
      <c r="P17" s="158" t="str">
        <f t="shared" si="3"/>
        <v>!!</v>
      </c>
      <c r="Q17" s="158" t="str">
        <f t="shared" si="4"/>
        <v>!!</v>
      </c>
      <c r="R17" s="158" t="str">
        <f t="shared" si="5"/>
        <v>!!</v>
      </c>
      <c r="S17" s="158" t="str">
        <f t="shared" si="6"/>
        <v>!!</v>
      </c>
      <c r="T17" s="157"/>
      <c r="U17" s="161" t="str">
        <f>IF(ISNUMBER(U15),IF(ISNUMBER(U16),U16/U15,F16/U15),IF(ISNUMBER(U16),U16/F15,""))</f>
        <v/>
      </c>
      <c r="V17" s="161"/>
      <c r="W17" s="161"/>
      <c r="X17" s="161"/>
    </row>
    <row r="18" spans="1:24" s="112" customFormat="1" ht="10" x14ac:dyDescent="0.2">
      <c r="A18" s="112" t="s">
        <v>703</v>
      </c>
      <c r="B18" s="112" t="e">
        <f>#REF!</f>
        <v>#REF!</v>
      </c>
      <c r="C18" s="112" t="s">
        <v>771</v>
      </c>
      <c r="D18" s="112" t="s">
        <v>639</v>
      </c>
      <c r="E18" s="113" t="s">
        <v>646</v>
      </c>
      <c r="F18" s="120" t="e">
        <f>IF(ISNUMBER(U18),U18,VLOOKUP(CONCATENATE($B18,"_",$C18,"_",F$2,"_",$D18,"_",$E18),Database!$F$2:$G$65536,2,))</f>
        <v>#REF!</v>
      </c>
      <c r="G18" s="120" t="e">
        <f>IF(ISNUMBER(V18),V18,VLOOKUP(CONCATENATE($B18,"_",$C18,"_",G$2,"_",$D18,"_",$E18),Database!$F$2:$G$65536,2,))</f>
        <v>#REF!</v>
      </c>
      <c r="H18" s="120" t="e">
        <f>IF(ISNUMBER(W18),W18,VLOOKUP(CONCATENATE($B18,"_",$C18,"_",H$2,"_",$D18,"_",$E18),Database!$F$2:$G$65536,2,))</f>
        <v>#REF!</v>
      </c>
      <c r="I18" s="120" t="e">
        <f>IF(ISNUMBER(X18),X18,VLOOKUP(CONCATENATE($B18,"_",$C18,"_",I$2,"_",$D18,"_",$E18),Database!$F$2:$G$65536,2,))</f>
        <v>#REF!</v>
      </c>
      <c r="J18" s="120" t="e">
        <f>VLOOKUP(CONCATENATE($B18,"_",$C18,"_",J$2,"_",$D18,"_",$E18),Database!$F$2:$G$65536,2,)</f>
        <v>#REF!</v>
      </c>
      <c r="K18" s="118" t="e">
        <f>VLOOKUP(CONCATENATE($B18,"_",$C18,"_",K$2,"_",$D18,"_",$E18),SentData!$F$2:$G$65536,2,)</f>
        <v>#REF!</v>
      </c>
      <c r="L18" s="118" t="e">
        <f>VLOOKUP(CONCATENATE($B18,"_",$C18,"_",L$2,"_",$D18,"_",$E18),SentData!$F$2:$G$65536,2,)</f>
        <v>#REF!</v>
      </c>
      <c r="M18" s="114"/>
      <c r="N18" s="115" t="str">
        <f t="shared" si="1"/>
        <v>!!</v>
      </c>
      <c r="O18" s="115" t="str">
        <f t="shared" si="2"/>
        <v>!!</v>
      </c>
      <c r="P18" s="115" t="str">
        <f t="shared" si="3"/>
        <v>!!</v>
      </c>
      <c r="Q18" s="115" t="str">
        <f t="shared" si="4"/>
        <v>!!</v>
      </c>
      <c r="R18" s="115" t="str">
        <f t="shared" si="5"/>
        <v>!!</v>
      </c>
      <c r="S18" s="115" t="str">
        <f t="shared" si="6"/>
        <v>!!</v>
      </c>
      <c r="T18" s="114"/>
    </row>
    <row r="19" spans="1:24" s="112" customFormat="1" ht="10" x14ac:dyDescent="0.2">
      <c r="A19" s="112" t="s">
        <v>705</v>
      </c>
      <c r="B19" s="112" t="e">
        <f>#REF!</f>
        <v>#REF!</v>
      </c>
      <c r="C19" s="112" t="s">
        <v>771</v>
      </c>
      <c r="D19" s="112" t="s">
        <v>706</v>
      </c>
      <c r="E19" s="113" t="s">
        <v>646</v>
      </c>
      <c r="F19" s="120" t="e">
        <f>IF(ISNUMBER(U19),U19,VLOOKUP(CONCATENATE($B19,"_",$C19,"_",F$2,"_",$D19,"_",$E19),Database!$F$2:$G$65536,2,))</f>
        <v>#REF!</v>
      </c>
      <c r="G19" s="120" t="e">
        <f>IF(ISNUMBER(V19),V19,VLOOKUP(CONCATENATE($B19,"_",$C19,"_",G$2,"_",$D19,"_",$E19),Database!$F$2:$G$65536,2,))</f>
        <v>#REF!</v>
      </c>
      <c r="H19" s="120" t="e">
        <f>IF(ISNUMBER(W19),W19,VLOOKUP(CONCATENATE($B19,"_",$C19,"_",H$2,"_",$D19,"_",$E19),Database!$F$2:$G$65536,2,))</f>
        <v>#REF!</v>
      </c>
      <c r="I19" s="120" t="e">
        <f>IF(ISNUMBER(X19),X19,VLOOKUP(CONCATENATE($B19,"_",$C19,"_",I$2,"_",$D19,"_",$E19),Database!$F$2:$G$65536,2,))</f>
        <v>#REF!</v>
      </c>
      <c r="J19" s="120" t="e">
        <f>VLOOKUP(CONCATENATE($B19,"_",$C19,"_",J$2,"_",$D19,"_",$E19),Database!$F$2:$G$65536,2,)</f>
        <v>#REF!</v>
      </c>
      <c r="K19" s="118" t="e">
        <f>VLOOKUP(CONCATENATE($B19,"_",$C19,"_",K$2,"_",$D19,"_",$E19),SentData!$F$2:$G$65536,2,)</f>
        <v>#REF!</v>
      </c>
      <c r="L19" s="118" t="e">
        <f>VLOOKUP(CONCATENATE($B19,"_",$C19,"_",L$2,"_",$D19,"_",$E19),SentData!$F$2:$G$65536,2,)</f>
        <v>#REF!</v>
      </c>
      <c r="M19" s="114"/>
      <c r="N19" s="115" t="str">
        <f t="shared" si="1"/>
        <v>!!</v>
      </c>
      <c r="O19" s="115" t="str">
        <f t="shared" si="2"/>
        <v>!!</v>
      </c>
      <c r="P19" s="115" t="str">
        <f t="shared" si="3"/>
        <v>!!</v>
      </c>
      <c r="Q19" s="115" t="str">
        <f t="shared" si="4"/>
        <v>!!</v>
      </c>
      <c r="R19" s="115" t="str">
        <f t="shared" si="5"/>
        <v>!!</v>
      </c>
      <c r="S19" s="115" t="str">
        <f t="shared" si="6"/>
        <v>!!</v>
      </c>
      <c r="T19" s="114"/>
    </row>
    <row r="20" spans="1:24" x14ac:dyDescent="0.25">
      <c r="A20" s="153" t="s">
        <v>707</v>
      </c>
      <c r="B20" s="153" t="e">
        <f>#REF!</f>
        <v>#REF!</v>
      </c>
      <c r="C20" s="153" t="s">
        <v>771</v>
      </c>
      <c r="D20" s="153" t="s">
        <v>639</v>
      </c>
      <c r="E20" s="154" t="s">
        <v>646</v>
      </c>
      <c r="F20" s="155" t="e">
        <f>IF(ISNUMBER(U20),U20,VLOOKUP(CONCATENATE($B20,"_",$C20,"_",F$2,"_","1000 NAC","_",$E20),Database!$F$2:$G$65536,2,)/VLOOKUP(CONCATENATE($B20,"_",$C20,"_",F$2,"_",$D20,"_",$E20),Database!$F$2:$G$65536,2,))</f>
        <v>#REF!</v>
      </c>
      <c r="G20" s="155" t="e">
        <f>IF(ISNUMBER(V20),V20,VLOOKUP(CONCATENATE($B20,"_",$C20,"_",G$2,"_","1000 NAC","_",$E20),Database!$F$2:$G$65536,2,)/VLOOKUP(CONCATENATE($B20,"_",$C20,"_",G$2,"_",$D20,"_",$E20),Database!$F$2:$G$65536,2,))</f>
        <v>#REF!</v>
      </c>
      <c r="H20" s="155" t="e">
        <f>IF(ISNUMBER(W20),W20,VLOOKUP(CONCATENATE($B20,"_",$C20,"_",H$2,"_","1000 NAC","_",$E20),Database!$F$2:$G$65536,2,)/VLOOKUP(CONCATENATE($B20,"_",$C20,"_",H$2,"_",$D20,"_",$E20),Database!$F$2:$G$65536,2,))</f>
        <v>#REF!</v>
      </c>
      <c r="I20" s="155" t="e">
        <f>IF(ISNUMBER(X20),X20,VLOOKUP(CONCATENATE($B20,"_",$C20,"_",I$2,"_","1000 NAC","_",$E20),Database!$F$2:$G$65536,2,)/VLOOKUP(CONCATENATE($B20,"_",$C20,"_",I$2,"_",$D20,"_",$E20),Database!$F$2:$G$65536,2,))</f>
        <v>#REF!</v>
      </c>
      <c r="J20" s="155" t="e">
        <f>VLOOKUP(CONCATENATE($B20,"_",$C20,"_",J$2,"_","1000 NAC","_",$E20),Database!$F$2:$G$65536,2,)/VLOOKUP(CONCATENATE($B20,"_",$C20,"_",J$2,"_",$D20,"_",$E20),Database!$F$2:$G$65536,2,)</f>
        <v>#REF!</v>
      </c>
      <c r="K20" s="156" t="e">
        <f>VLOOKUP(CONCATENATE($B20,"_",$C20,"_",K$2,"_","1000 NAC","_",$E20),SentData!$F$2:$G$65536,2,)/VLOOKUP(CONCATENATE($B20,"_",$C20,"_",K$2,"_",$D20,"_",$E20),SentData!$F$2:$G$65536,2,)</f>
        <v>#REF!</v>
      </c>
      <c r="L20" s="156" t="e">
        <f>VLOOKUP(CONCATENATE($B20,"_",$C20,"_",L$2,"_","1000 NAC","_",$E20),SentData!$F$2:$G$65536,2,)/VLOOKUP(CONCATENATE($B20,"_",$C20,"_",L$2,"_",$D20,"_",$E20),SentData!$F$2:$G$65536,2,)</f>
        <v>#REF!</v>
      </c>
      <c r="M20" s="157"/>
      <c r="N20" s="158" t="str">
        <f t="shared" si="1"/>
        <v>!!</v>
      </c>
      <c r="O20" s="158" t="str">
        <f t="shared" si="2"/>
        <v>!!</v>
      </c>
      <c r="P20" s="158" t="str">
        <f t="shared" si="3"/>
        <v>!!</v>
      </c>
      <c r="Q20" s="158" t="str">
        <f t="shared" si="4"/>
        <v>!!</v>
      </c>
      <c r="R20" s="158" t="str">
        <f t="shared" si="5"/>
        <v>!!</v>
      </c>
      <c r="S20" s="158" t="str">
        <f t="shared" si="6"/>
        <v>!!</v>
      </c>
      <c r="T20" s="157"/>
      <c r="U20" s="161" t="str">
        <f>IF(ISNUMBER(U18),IF(ISNUMBER(U19),U19/U18,F19/U18),IF(ISNUMBER(U19),U19/F18,""))</f>
        <v/>
      </c>
      <c r="V20" s="161"/>
      <c r="W20" s="161"/>
      <c r="X20" s="161"/>
    </row>
    <row r="21" spans="1:24" s="112" customFormat="1" ht="10" x14ac:dyDescent="0.2">
      <c r="A21" s="112" t="s">
        <v>703</v>
      </c>
      <c r="B21" s="112" t="e">
        <f>#REF!</f>
        <v>#REF!</v>
      </c>
      <c r="C21" s="112" t="s">
        <v>770</v>
      </c>
      <c r="D21" s="112" t="s">
        <v>639</v>
      </c>
      <c r="E21" s="113" t="s">
        <v>647</v>
      </c>
      <c r="F21" s="120" t="e">
        <f>IF(ISNUMBER(U21),U21,VLOOKUP(CONCATENATE($B21,"_",$C21,"_",F$2,"_",$D21,"_",$E21),Database!$F$2:$G$65536,2,))</f>
        <v>#REF!</v>
      </c>
      <c r="G21" s="120" t="e">
        <f>IF(ISNUMBER(V21),V21,VLOOKUP(CONCATENATE($B21,"_",$C21,"_",G$2,"_",$D21,"_",$E21),Database!$F$2:$G$65536,2,))</f>
        <v>#REF!</v>
      </c>
      <c r="H21" s="120" t="e">
        <f>IF(ISNUMBER(W21),W21,VLOOKUP(CONCATENATE($B21,"_",$C21,"_",H$2,"_",$D21,"_",$E21),Database!$F$2:$G$65536,2,))</f>
        <v>#REF!</v>
      </c>
      <c r="I21" s="120" t="e">
        <f>IF(ISNUMBER(X21),X21,VLOOKUP(CONCATENATE($B21,"_",$C21,"_",I$2,"_",$D21,"_",$E21),Database!$F$2:$G$65536,2,))</f>
        <v>#REF!</v>
      </c>
      <c r="J21" s="120" t="e">
        <f>VLOOKUP(CONCATENATE($B21,"_",$C21,"_",J$2,"_",$D21,"_",$E21),Database!$F$2:$G$65536,2,)</f>
        <v>#REF!</v>
      </c>
      <c r="K21" s="118" t="e">
        <f>VLOOKUP(CONCATENATE($B21,"_",$C21,"_",K$2,"_",$D21,"_",$E21),SentData!$F$2:$G$65536,2,)</f>
        <v>#REF!</v>
      </c>
      <c r="L21" s="118" t="e">
        <f>VLOOKUP(CONCATENATE($B21,"_",$C21,"_",L$2,"_",$D21,"_",$E21),SentData!$F$2:$G$65536,2,)</f>
        <v>#REF!</v>
      </c>
      <c r="M21" s="114"/>
      <c r="N21" s="115" t="str">
        <f t="shared" si="1"/>
        <v>!!</v>
      </c>
      <c r="O21" s="115" t="str">
        <f t="shared" si="2"/>
        <v>!!</v>
      </c>
      <c r="P21" s="115" t="str">
        <f t="shared" si="3"/>
        <v>!!</v>
      </c>
      <c r="Q21" s="115" t="str">
        <f t="shared" si="4"/>
        <v>!!</v>
      </c>
      <c r="R21" s="115" t="str">
        <f t="shared" si="5"/>
        <v>!!</v>
      </c>
      <c r="S21" s="115" t="str">
        <f t="shared" si="6"/>
        <v>!!</v>
      </c>
      <c r="T21" s="114"/>
    </row>
    <row r="22" spans="1:24" s="112" customFormat="1" ht="10" x14ac:dyDescent="0.2">
      <c r="A22" s="112" t="s">
        <v>705</v>
      </c>
      <c r="B22" s="112" t="e">
        <f>#REF!</f>
        <v>#REF!</v>
      </c>
      <c r="C22" s="112" t="s">
        <v>770</v>
      </c>
      <c r="D22" s="112" t="s">
        <v>706</v>
      </c>
      <c r="E22" s="113" t="s">
        <v>647</v>
      </c>
      <c r="F22" s="120" t="e">
        <f>IF(ISNUMBER(U22),U22,VLOOKUP(CONCATENATE($B22,"_",$C22,"_",F$2,"_",$D22,"_",$E22),Database!$F$2:$G$65536,2,))</f>
        <v>#REF!</v>
      </c>
      <c r="G22" s="120" t="e">
        <f>IF(ISNUMBER(V22),V22,VLOOKUP(CONCATENATE($B22,"_",$C22,"_",G$2,"_",$D22,"_",$E22),Database!$F$2:$G$65536,2,))</f>
        <v>#REF!</v>
      </c>
      <c r="H22" s="120" t="e">
        <f>IF(ISNUMBER(W22),W22,VLOOKUP(CONCATENATE($B22,"_",$C22,"_",H$2,"_",$D22,"_",$E22),Database!$F$2:$G$65536,2,))</f>
        <v>#REF!</v>
      </c>
      <c r="I22" s="120" t="e">
        <f>IF(ISNUMBER(X22),X22,VLOOKUP(CONCATENATE($B22,"_",$C22,"_",I$2,"_",$D22,"_",$E22),Database!$F$2:$G$65536,2,))</f>
        <v>#REF!</v>
      </c>
      <c r="J22" s="120" t="e">
        <f>VLOOKUP(CONCATENATE($B22,"_",$C22,"_",J$2,"_",$D22,"_",$E22),Database!$F$2:$G$65536,2,)</f>
        <v>#REF!</v>
      </c>
      <c r="K22" s="118" t="e">
        <f>VLOOKUP(CONCATENATE($B22,"_",$C22,"_",K$2,"_",$D22,"_",$E22),SentData!$F$2:$G$65536,2,)</f>
        <v>#REF!</v>
      </c>
      <c r="L22" s="118" t="e">
        <f>VLOOKUP(CONCATENATE($B22,"_",$C22,"_",L$2,"_",$D22,"_",$E22),SentData!$F$2:$G$65536,2,)</f>
        <v>#REF!</v>
      </c>
      <c r="M22" s="114"/>
      <c r="N22" s="115" t="str">
        <f t="shared" si="1"/>
        <v>!!</v>
      </c>
      <c r="O22" s="115" t="str">
        <f t="shared" si="2"/>
        <v>!!</v>
      </c>
      <c r="P22" s="115" t="str">
        <f t="shared" si="3"/>
        <v>!!</v>
      </c>
      <c r="Q22" s="115" t="str">
        <f t="shared" si="4"/>
        <v>!!</v>
      </c>
      <c r="R22" s="115" t="str">
        <f t="shared" si="5"/>
        <v>!!</v>
      </c>
      <c r="S22" s="115" t="str">
        <f t="shared" si="6"/>
        <v>!!</v>
      </c>
      <c r="T22" s="114"/>
    </row>
    <row r="23" spans="1:24" x14ac:dyDescent="0.25">
      <c r="A23" s="153" t="s">
        <v>707</v>
      </c>
      <c r="B23" s="153" t="e">
        <f>#REF!</f>
        <v>#REF!</v>
      </c>
      <c r="C23" s="153" t="s">
        <v>770</v>
      </c>
      <c r="D23" s="153" t="s">
        <v>639</v>
      </c>
      <c r="E23" s="154" t="s">
        <v>647</v>
      </c>
      <c r="F23" s="155" t="e">
        <f>IF(ISNUMBER(U23),U23,VLOOKUP(CONCATENATE($B23,"_",$C23,"_",F$2,"_","1000 NAC","_",$E23),Database!$F$2:$G$65536,2,)/VLOOKUP(CONCATENATE($B23,"_",$C23,"_",F$2,"_",$D23,"_",$E23),Database!$F$2:$G$65536,2,))</f>
        <v>#REF!</v>
      </c>
      <c r="G23" s="155" t="e">
        <f>IF(ISNUMBER(V23),V23,VLOOKUP(CONCATENATE($B23,"_",$C23,"_",G$2,"_","1000 NAC","_",$E23),Database!$F$2:$G$65536,2,)/VLOOKUP(CONCATENATE($B23,"_",$C23,"_",G$2,"_",$D23,"_",$E23),Database!$F$2:$G$65536,2,))</f>
        <v>#REF!</v>
      </c>
      <c r="H23" s="155" t="e">
        <f>IF(ISNUMBER(W23),W23,VLOOKUP(CONCATENATE($B23,"_",$C23,"_",H$2,"_","1000 NAC","_",$E23),Database!$F$2:$G$65536,2,)/VLOOKUP(CONCATENATE($B23,"_",$C23,"_",H$2,"_",$D23,"_",$E23),Database!$F$2:$G$65536,2,))</f>
        <v>#REF!</v>
      </c>
      <c r="I23" s="155" t="e">
        <f>IF(ISNUMBER(X23),X23,VLOOKUP(CONCATENATE($B23,"_",$C23,"_",I$2,"_","1000 NAC","_",$E23),Database!$F$2:$G$65536,2,)/VLOOKUP(CONCATENATE($B23,"_",$C23,"_",I$2,"_",$D23,"_",$E23),Database!$F$2:$G$65536,2,))</f>
        <v>#REF!</v>
      </c>
      <c r="J23" s="155" t="e">
        <f>VLOOKUP(CONCATENATE($B23,"_",$C23,"_",J$2,"_","1000 NAC","_",$E23),Database!$F$2:$G$65536,2,)/VLOOKUP(CONCATENATE($B23,"_",$C23,"_",J$2,"_",$D23,"_",$E23),Database!$F$2:$G$65536,2,)</f>
        <v>#REF!</v>
      </c>
      <c r="K23" s="156" t="e">
        <f>VLOOKUP(CONCATENATE($B23,"_",$C23,"_",K$2,"_","1000 NAC","_",$E23),SentData!$F$2:$G$65536,2,)/VLOOKUP(CONCATENATE($B23,"_",$C23,"_",K$2,"_",$D23,"_",$E23),SentData!$F$2:$G$65536,2,)</f>
        <v>#REF!</v>
      </c>
      <c r="L23" s="156" t="e">
        <f>VLOOKUP(CONCATENATE($B23,"_",$C23,"_",L$2,"_","1000 NAC","_",$E23),SentData!$F$2:$G$65536,2,)/VLOOKUP(CONCATENATE($B23,"_",$C23,"_",L$2,"_",$D23,"_",$E23),SentData!$F$2:$G$65536,2,)</f>
        <v>#REF!</v>
      </c>
      <c r="M23" s="157"/>
      <c r="N23" s="158" t="str">
        <f t="shared" si="1"/>
        <v>!!</v>
      </c>
      <c r="O23" s="158" t="str">
        <f t="shared" si="2"/>
        <v>!!</v>
      </c>
      <c r="P23" s="158" t="str">
        <f t="shared" si="3"/>
        <v>!!</v>
      </c>
      <c r="Q23" s="158" t="str">
        <f t="shared" si="4"/>
        <v>!!</v>
      </c>
      <c r="R23" s="158" t="str">
        <f t="shared" si="5"/>
        <v>!!</v>
      </c>
      <c r="S23" s="158" t="str">
        <f t="shared" si="6"/>
        <v>!!</v>
      </c>
      <c r="T23" s="157"/>
      <c r="U23" s="161" t="str">
        <f>IF(ISNUMBER(U21),IF(ISNUMBER(U22),U22/U21,F22/U21),IF(ISNUMBER(U22),U22/F21,""))</f>
        <v/>
      </c>
      <c r="V23" s="161"/>
      <c r="W23" s="161"/>
      <c r="X23" s="161"/>
    </row>
    <row r="24" spans="1:24" s="112" customFormat="1" ht="10" x14ac:dyDescent="0.2">
      <c r="A24" s="112" t="s">
        <v>703</v>
      </c>
      <c r="B24" s="112" t="e">
        <f>#REF!</f>
        <v>#REF!</v>
      </c>
      <c r="C24" s="112" t="s">
        <v>771</v>
      </c>
      <c r="D24" s="112" t="s">
        <v>639</v>
      </c>
      <c r="E24" s="113" t="s">
        <v>647</v>
      </c>
      <c r="F24" s="120" t="e">
        <f>IF(ISNUMBER(U24),U24,VLOOKUP(CONCATENATE($B24,"_",$C24,"_",F$2,"_",$D24,"_",$E24),Database!$F$2:$G$65536,2,))</f>
        <v>#REF!</v>
      </c>
      <c r="G24" s="120" t="e">
        <f>IF(ISNUMBER(V24),V24,VLOOKUP(CONCATENATE($B24,"_",$C24,"_",G$2,"_",$D24,"_",$E24),Database!$F$2:$G$65536,2,))</f>
        <v>#REF!</v>
      </c>
      <c r="H24" s="120" t="e">
        <f>IF(ISNUMBER(W24),W24,VLOOKUP(CONCATENATE($B24,"_",$C24,"_",H$2,"_",$D24,"_",$E24),Database!$F$2:$G$65536,2,))</f>
        <v>#REF!</v>
      </c>
      <c r="I24" s="120" t="e">
        <f>IF(ISNUMBER(X24),X24,VLOOKUP(CONCATENATE($B24,"_",$C24,"_",I$2,"_",$D24,"_",$E24),Database!$F$2:$G$65536,2,))</f>
        <v>#REF!</v>
      </c>
      <c r="J24" s="120" t="e">
        <f>VLOOKUP(CONCATENATE($B24,"_",$C24,"_",J$2,"_",$D24,"_",$E24),Database!$F$2:$G$65536,2,)</f>
        <v>#REF!</v>
      </c>
      <c r="K24" s="118" t="e">
        <f>VLOOKUP(CONCATENATE($B24,"_",$C24,"_",K$2,"_",$D24,"_",$E24),SentData!$F$2:$G$65536,2,)</f>
        <v>#REF!</v>
      </c>
      <c r="L24" s="118" t="e">
        <f>VLOOKUP(CONCATENATE($B24,"_",$C24,"_",L$2,"_",$D24,"_",$E24),SentData!$F$2:$G$65536,2,)</f>
        <v>#REF!</v>
      </c>
      <c r="M24" s="114"/>
      <c r="N24" s="115" t="str">
        <f t="shared" si="1"/>
        <v>!!</v>
      </c>
      <c r="O24" s="115" t="str">
        <f t="shared" si="2"/>
        <v>!!</v>
      </c>
      <c r="P24" s="115" t="str">
        <f t="shared" si="3"/>
        <v>!!</v>
      </c>
      <c r="Q24" s="115" t="str">
        <f t="shared" si="4"/>
        <v>!!</v>
      </c>
      <c r="R24" s="115" t="str">
        <f t="shared" si="5"/>
        <v>!!</v>
      </c>
      <c r="S24" s="115" t="str">
        <f t="shared" si="6"/>
        <v>!!</v>
      </c>
      <c r="T24" s="114"/>
    </row>
    <row r="25" spans="1:24" s="112" customFormat="1" ht="10" x14ac:dyDescent="0.2">
      <c r="A25" s="112" t="s">
        <v>705</v>
      </c>
      <c r="B25" s="112" t="e">
        <f>#REF!</f>
        <v>#REF!</v>
      </c>
      <c r="C25" s="112" t="s">
        <v>771</v>
      </c>
      <c r="D25" s="112" t="s">
        <v>706</v>
      </c>
      <c r="E25" s="113" t="s">
        <v>647</v>
      </c>
      <c r="F25" s="120" t="e">
        <f>IF(ISNUMBER(U25),U25,VLOOKUP(CONCATENATE($B25,"_",$C25,"_",F$2,"_",$D25,"_",$E25),Database!$F$2:$G$65536,2,))</f>
        <v>#REF!</v>
      </c>
      <c r="G25" s="120" t="e">
        <f>IF(ISNUMBER(V25),V25,VLOOKUP(CONCATENATE($B25,"_",$C25,"_",G$2,"_",$D25,"_",$E25),Database!$F$2:$G$65536,2,))</f>
        <v>#REF!</v>
      </c>
      <c r="H25" s="120" t="e">
        <f>IF(ISNUMBER(W25),W25,VLOOKUP(CONCATENATE($B25,"_",$C25,"_",H$2,"_",$D25,"_",$E25),Database!$F$2:$G$65536,2,))</f>
        <v>#REF!</v>
      </c>
      <c r="I25" s="120" t="e">
        <f>IF(ISNUMBER(X25),X25,VLOOKUP(CONCATENATE($B25,"_",$C25,"_",I$2,"_",$D25,"_",$E25),Database!$F$2:$G$65536,2,))</f>
        <v>#REF!</v>
      </c>
      <c r="J25" s="120" t="e">
        <f>VLOOKUP(CONCATENATE($B25,"_",$C25,"_",J$2,"_",$D25,"_",$E25),Database!$F$2:$G$65536,2,)</f>
        <v>#REF!</v>
      </c>
      <c r="K25" s="118" t="e">
        <f>VLOOKUP(CONCATENATE($B25,"_",$C25,"_",K$2,"_",$D25,"_",$E25),SentData!$F$2:$G$65536,2,)</f>
        <v>#REF!</v>
      </c>
      <c r="L25" s="118" t="e">
        <f>VLOOKUP(CONCATENATE($B25,"_",$C25,"_",L$2,"_",$D25,"_",$E25),SentData!$F$2:$G$65536,2,)</f>
        <v>#REF!</v>
      </c>
      <c r="M25" s="114"/>
      <c r="N25" s="115" t="str">
        <f t="shared" si="1"/>
        <v>!!</v>
      </c>
      <c r="O25" s="115" t="str">
        <f t="shared" si="2"/>
        <v>!!</v>
      </c>
      <c r="P25" s="115" t="str">
        <f t="shared" si="3"/>
        <v>!!</v>
      </c>
      <c r="Q25" s="115" t="str">
        <f t="shared" si="4"/>
        <v>!!</v>
      </c>
      <c r="R25" s="115" t="str">
        <f t="shared" si="5"/>
        <v>!!</v>
      </c>
      <c r="S25" s="115" t="str">
        <f t="shared" si="6"/>
        <v>!!</v>
      </c>
      <c r="T25" s="114"/>
    </row>
    <row r="26" spans="1:24" x14ac:dyDescent="0.25">
      <c r="A26" s="153" t="s">
        <v>707</v>
      </c>
      <c r="B26" s="153" t="e">
        <f>#REF!</f>
        <v>#REF!</v>
      </c>
      <c r="C26" s="153" t="s">
        <v>771</v>
      </c>
      <c r="D26" s="153" t="s">
        <v>639</v>
      </c>
      <c r="E26" s="154" t="s">
        <v>647</v>
      </c>
      <c r="F26" s="155" t="e">
        <f>IF(ISNUMBER(U26),U26,VLOOKUP(CONCATENATE($B26,"_",$C26,"_",F$2,"_","1000 NAC","_",$E26),Database!$F$2:$G$65536,2,)/VLOOKUP(CONCATENATE($B26,"_",$C26,"_",F$2,"_",$D26,"_",$E26),Database!$F$2:$G$65536,2,))</f>
        <v>#REF!</v>
      </c>
      <c r="G26" s="155" t="e">
        <f>IF(ISNUMBER(V26),V26,VLOOKUP(CONCATENATE($B26,"_",$C26,"_",G$2,"_","1000 NAC","_",$E26),Database!$F$2:$G$65536,2,)/VLOOKUP(CONCATENATE($B26,"_",$C26,"_",G$2,"_",$D26,"_",$E26),Database!$F$2:$G$65536,2,))</f>
        <v>#REF!</v>
      </c>
      <c r="H26" s="155" t="e">
        <f>IF(ISNUMBER(W26),W26,VLOOKUP(CONCATENATE($B26,"_",$C26,"_",H$2,"_","1000 NAC","_",$E26),Database!$F$2:$G$65536,2,)/VLOOKUP(CONCATENATE($B26,"_",$C26,"_",H$2,"_",$D26,"_",$E26),Database!$F$2:$G$65536,2,))</f>
        <v>#REF!</v>
      </c>
      <c r="I26" s="155" t="e">
        <f>IF(ISNUMBER(X26),X26,VLOOKUP(CONCATENATE($B26,"_",$C26,"_",I$2,"_","1000 NAC","_",$E26),Database!$F$2:$G$65536,2,)/VLOOKUP(CONCATENATE($B26,"_",$C26,"_",I$2,"_",$D26,"_",$E26),Database!$F$2:$G$65536,2,))</f>
        <v>#REF!</v>
      </c>
      <c r="J26" s="155" t="e">
        <f>VLOOKUP(CONCATENATE($B26,"_",$C26,"_",J$2,"_","1000 NAC","_",$E26),Database!$F$2:$G$65536,2,)/VLOOKUP(CONCATENATE($B26,"_",$C26,"_",J$2,"_",$D26,"_",$E26),Database!$F$2:$G$65536,2,)</f>
        <v>#REF!</v>
      </c>
      <c r="K26" s="156" t="e">
        <f>VLOOKUP(CONCATENATE($B26,"_",$C26,"_",K$2,"_","1000 NAC","_",$E26),SentData!$F$2:$G$65536,2,)/VLOOKUP(CONCATENATE($B26,"_",$C26,"_",K$2,"_",$D26,"_",$E26),SentData!$F$2:$G$65536,2,)</f>
        <v>#REF!</v>
      </c>
      <c r="L26" s="156" t="e">
        <f>VLOOKUP(CONCATENATE($B26,"_",$C26,"_",L$2,"_","1000 NAC","_",$E26),SentData!$F$2:$G$65536,2,)/VLOOKUP(CONCATENATE($B26,"_",$C26,"_",L$2,"_",$D26,"_",$E26),SentData!$F$2:$G$65536,2,)</f>
        <v>#REF!</v>
      </c>
      <c r="M26" s="157"/>
      <c r="N26" s="158" t="str">
        <f t="shared" si="1"/>
        <v>!!</v>
      </c>
      <c r="O26" s="158" t="str">
        <f t="shared" si="2"/>
        <v>!!</v>
      </c>
      <c r="P26" s="158" t="str">
        <f t="shared" si="3"/>
        <v>!!</v>
      </c>
      <c r="Q26" s="158" t="str">
        <f t="shared" si="4"/>
        <v>!!</v>
      </c>
      <c r="R26" s="158" t="str">
        <f t="shared" si="5"/>
        <v>!!</v>
      </c>
      <c r="S26" s="158" t="str">
        <f t="shared" si="6"/>
        <v>!!</v>
      </c>
      <c r="T26" s="157"/>
      <c r="U26" s="161" t="str">
        <f>IF(ISNUMBER(U24),IF(ISNUMBER(U25),U25/U24,F25/U24),IF(ISNUMBER(U25),U25/F24,""))</f>
        <v/>
      </c>
      <c r="V26" s="161"/>
      <c r="W26" s="161"/>
      <c r="X26" s="161"/>
    </row>
    <row r="27" spans="1:24" s="112" customFormat="1" ht="10" x14ac:dyDescent="0.2">
      <c r="A27" s="112" t="s">
        <v>703</v>
      </c>
      <c r="B27" s="112" t="e">
        <f>#REF!</f>
        <v>#REF!</v>
      </c>
      <c r="C27" s="112" t="s">
        <v>770</v>
      </c>
      <c r="D27" s="112" t="s">
        <v>639</v>
      </c>
      <c r="E27" s="113" t="s">
        <v>648</v>
      </c>
      <c r="F27" s="120" t="e">
        <f>IF(ISNUMBER(U27),U27,VLOOKUP(CONCATENATE($B27,"_",$C27,"_",F$2,"_",$D27,"_",$E27),Database!$F$2:$G$65536,2,))</f>
        <v>#REF!</v>
      </c>
      <c r="G27" s="120" t="e">
        <f>IF(ISNUMBER(V27),V27,VLOOKUP(CONCATENATE($B27,"_",$C27,"_",G$2,"_",$D27,"_",$E27),Database!$F$2:$G$65536,2,))</f>
        <v>#REF!</v>
      </c>
      <c r="H27" s="120" t="e">
        <f>IF(ISNUMBER(W27),W27,VLOOKUP(CONCATENATE($B27,"_",$C27,"_",H$2,"_",$D27,"_",$E27),Database!$F$2:$G$65536,2,))</f>
        <v>#REF!</v>
      </c>
      <c r="I27" s="120" t="e">
        <f>IF(ISNUMBER(X27),X27,VLOOKUP(CONCATENATE($B27,"_",$C27,"_",I$2,"_",$D27,"_",$E27),Database!$F$2:$G$65536,2,))</f>
        <v>#REF!</v>
      </c>
      <c r="J27" s="120" t="e">
        <f>VLOOKUP(CONCATENATE($B27,"_",$C27,"_",J$2,"_",$D27,"_",$E27),Database!$F$2:$G$65536,2,)</f>
        <v>#REF!</v>
      </c>
      <c r="K27" s="118" t="e">
        <f>VLOOKUP(CONCATENATE($B27,"_",$C27,"_",K$2,"_",$D27,"_",$E27),SentData!$F$2:$G$65536,2,)</f>
        <v>#REF!</v>
      </c>
      <c r="L27" s="118" t="e">
        <f>VLOOKUP(CONCATENATE($B27,"_",$C27,"_",L$2,"_",$D27,"_",$E27),SentData!$F$2:$G$65536,2,)</f>
        <v>#REF!</v>
      </c>
      <c r="M27" s="114"/>
      <c r="N27" s="115" t="str">
        <f t="shared" si="1"/>
        <v>!!</v>
      </c>
      <c r="O27" s="115" t="str">
        <f t="shared" si="2"/>
        <v>!!</v>
      </c>
      <c r="P27" s="115" t="str">
        <f t="shared" si="3"/>
        <v>!!</v>
      </c>
      <c r="Q27" s="115" t="str">
        <f t="shared" si="4"/>
        <v>!!</v>
      </c>
      <c r="R27" s="115" t="str">
        <f t="shared" si="5"/>
        <v>!!</v>
      </c>
      <c r="S27" s="115" t="str">
        <f t="shared" si="6"/>
        <v>!!</v>
      </c>
      <c r="T27" s="114"/>
    </row>
    <row r="28" spans="1:24" s="112" customFormat="1" ht="10" x14ac:dyDescent="0.2">
      <c r="A28" s="112" t="s">
        <v>705</v>
      </c>
      <c r="B28" s="112" t="e">
        <f>#REF!</f>
        <v>#REF!</v>
      </c>
      <c r="C28" s="112" t="s">
        <v>770</v>
      </c>
      <c r="D28" s="112" t="s">
        <v>706</v>
      </c>
      <c r="E28" s="113" t="s">
        <v>648</v>
      </c>
      <c r="F28" s="120" t="e">
        <f>IF(ISNUMBER(U28),U28,VLOOKUP(CONCATENATE($B28,"_",$C28,"_",F$2,"_",$D28,"_",$E28),Database!$F$2:$G$65536,2,))</f>
        <v>#REF!</v>
      </c>
      <c r="G28" s="120" t="e">
        <f>IF(ISNUMBER(V28),V28,VLOOKUP(CONCATENATE($B28,"_",$C28,"_",G$2,"_",$D28,"_",$E28),Database!$F$2:$G$65536,2,))</f>
        <v>#REF!</v>
      </c>
      <c r="H28" s="120" t="e">
        <f>IF(ISNUMBER(W28),W28,VLOOKUP(CONCATENATE($B28,"_",$C28,"_",H$2,"_",$D28,"_",$E28),Database!$F$2:$G$65536,2,))</f>
        <v>#REF!</v>
      </c>
      <c r="I28" s="120" t="e">
        <f>IF(ISNUMBER(X28),X28,VLOOKUP(CONCATENATE($B28,"_",$C28,"_",I$2,"_",$D28,"_",$E28),Database!$F$2:$G$65536,2,))</f>
        <v>#REF!</v>
      </c>
      <c r="J28" s="120" t="e">
        <f>VLOOKUP(CONCATENATE($B28,"_",$C28,"_",J$2,"_",$D28,"_",$E28),Database!$F$2:$G$65536,2,)</f>
        <v>#REF!</v>
      </c>
      <c r="K28" s="118" t="e">
        <f>VLOOKUP(CONCATENATE($B28,"_",$C28,"_",K$2,"_",$D28,"_",$E28),SentData!$F$2:$G$65536,2,)</f>
        <v>#REF!</v>
      </c>
      <c r="L28" s="118" t="e">
        <f>VLOOKUP(CONCATENATE($B28,"_",$C28,"_",L$2,"_",$D28,"_",$E28),SentData!$F$2:$G$65536,2,)</f>
        <v>#REF!</v>
      </c>
      <c r="M28" s="114"/>
      <c r="N28" s="115" t="str">
        <f t="shared" si="1"/>
        <v>!!</v>
      </c>
      <c r="O28" s="115" t="str">
        <f t="shared" si="2"/>
        <v>!!</v>
      </c>
      <c r="P28" s="115" t="str">
        <f t="shared" si="3"/>
        <v>!!</v>
      </c>
      <c r="Q28" s="115" t="str">
        <f t="shared" si="4"/>
        <v>!!</v>
      </c>
      <c r="R28" s="115" t="str">
        <f t="shared" si="5"/>
        <v>!!</v>
      </c>
      <c r="S28" s="115" t="str">
        <f t="shared" si="6"/>
        <v>!!</v>
      </c>
      <c r="T28" s="114"/>
    </row>
    <row r="29" spans="1:24" x14ac:dyDescent="0.25">
      <c r="A29" s="153" t="s">
        <v>707</v>
      </c>
      <c r="B29" s="153" t="e">
        <f>#REF!</f>
        <v>#REF!</v>
      </c>
      <c r="C29" s="153" t="s">
        <v>770</v>
      </c>
      <c r="D29" s="153" t="s">
        <v>639</v>
      </c>
      <c r="E29" s="154" t="s">
        <v>648</v>
      </c>
      <c r="F29" s="155" t="e">
        <f>IF(ISNUMBER(U29),U29,VLOOKUP(CONCATENATE($B29,"_",$C29,"_",F$2,"_","1000 NAC","_",$E29),Database!$F$2:$G$65536,2,)/VLOOKUP(CONCATENATE($B29,"_",$C29,"_",F$2,"_",$D29,"_",$E29),Database!$F$2:$G$65536,2,))</f>
        <v>#REF!</v>
      </c>
      <c r="G29" s="155" t="e">
        <f>IF(ISNUMBER(V29),V29,VLOOKUP(CONCATENATE($B29,"_",$C29,"_",G$2,"_","1000 NAC","_",$E29),Database!$F$2:$G$65536,2,)/VLOOKUP(CONCATENATE($B29,"_",$C29,"_",G$2,"_",$D29,"_",$E29),Database!$F$2:$G$65536,2,))</f>
        <v>#REF!</v>
      </c>
      <c r="H29" s="155" t="e">
        <f>IF(ISNUMBER(W29),W29,VLOOKUP(CONCATENATE($B29,"_",$C29,"_",H$2,"_","1000 NAC","_",$E29),Database!$F$2:$G$65536,2,)/VLOOKUP(CONCATENATE($B29,"_",$C29,"_",H$2,"_",$D29,"_",$E29),Database!$F$2:$G$65536,2,))</f>
        <v>#REF!</v>
      </c>
      <c r="I29" s="155" t="e">
        <f>IF(ISNUMBER(X29),X29,VLOOKUP(CONCATENATE($B29,"_",$C29,"_",I$2,"_","1000 NAC","_",$E29),Database!$F$2:$G$65536,2,)/VLOOKUP(CONCATENATE($B29,"_",$C29,"_",I$2,"_",$D29,"_",$E29),Database!$F$2:$G$65536,2,))</f>
        <v>#REF!</v>
      </c>
      <c r="J29" s="155" t="e">
        <f>VLOOKUP(CONCATENATE($B29,"_",$C29,"_",J$2,"_","1000 NAC","_",$E29),Database!$F$2:$G$65536,2,)/VLOOKUP(CONCATENATE($B29,"_",$C29,"_",J$2,"_",$D29,"_",$E29),Database!$F$2:$G$65536,2,)</f>
        <v>#REF!</v>
      </c>
      <c r="K29" s="156" t="e">
        <f>VLOOKUP(CONCATENATE($B29,"_",$C29,"_",K$2,"_","1000 NAC","_",$E29),SentData!$F$2:$G$65536,2,)/VLOOKUP(CONCATENATE($B29,"_",$C29,"_",K$2,"_",$D29,"_",$E29),SentData!$F$2:$G$65536,2,)</f>
        <v>#REF!</v>
      </c>
      <c r="L29" s="156" t="e">
        <f>VLOOKUP(CONCATENATE($B29,"_",$C29,"_",L$2,"_","1000 NAC","_",$E29),SentData!$F$2:$G$65536,2,)/VLOOKUP(CONCATENATE($B29,"_",$C29,"_",L$2,"_",$D29,"_",$E29),SentData!$F$2:$G$65536,2,)</f>
        <v>#REF!</v>
      </c>
      <c r="M29" s="157"/>
      <c r="N29" s="158" t="str">
        <f t="shared" si="1"/>
        <v>!!</v>
      </c>
      <c r="O29" s="158" t="str">
        <f t="shared" si="2"/>
        <v>!!</v>
      </c>
      <c r="P29" s="158" t="str">
        <f t="shared" si="3"/>
        <v>!!</v>
      </c>
      <c r="Q29" s="158" t="str">
        <f t="shared" si="4"/>
        <v>!!</v>
      </c>
      <c r="R29" s="158" t="str">
        <f t="shared" si="5"/>
        <v>!!</v>
      </c>
      <c r="S29" s="158" t="str">
        <f t="shared" si="6"/>
        <v>!!</v>
      </c>
      <c r="T29" s="157"/>
      <c r="U29" s="161" t="str">
        <f>IF(ISNUMBER(U27),IF(ISNUMBER(U28),U28/U27,F28/U27),IF(ISNUMBER(U28),U28/F27,""))</f>
        <v/>
      </c>
      <c r="V29" s="161"/>
      <c r="W29" s="161"/>
      <c r="X29" s="161"/>
    </row>
    <row r="30" spans="1:24" s="112" customFormat="1" ht="10" x14ac:dyDescent="0.2">
      <c r="A30" s="112" t="s">
        <v>703</v>
      </c>
      <c r="B30" s="112" t="e">
        <f>#REF!</f>
        <v>#REF!</v>
      </c>
      <c r="C30" s="112" t="s">
        <v>771</v>
      </c>
      <c r="D30" s="112" t="s">
        <v>639</v>
      </c>
      <c r="E30" s="113" t="s">
        <v>648</v>
      </c>
      <c r="F30" s="120" t="e">
        <f>IF(ISNUMBER(U30),U30,VLOOKUP(CONCATENATE($B30,"_",$C30,"_",F$2,"_",$D30,"_",$E30),Database!$F$2:$G$65536,2,))</f>
        <v>#REF!</v>
      </c>
      <c r="G30" s="120" t="e">
        <f>IF(ISNUMBER(V30),V30,VLOOKUP(CONCATENATE($B30,"_",$C30,"_",G$2,"_",$D30,"_",$E30),Database!$F$2:$G$65536,2,))</f>
        <v>#REF!</v>
      </c>
      <c r="H30" s="120" t="e">
        <f>IF(ISNUMBER(W30),W30,VLOOKUP(CONCATENATE($B30,"_",$C30,"_",H$2,"_",$D30,"_",$E30),Database!$F$2:$G$65536,2,))</f>
        <v>#REF!</v>
      </c>
      <c r="I30" s="120" t="e">
        <f>IF(ISNUMBER(X30),X30,VLOOKUP(CONCATENATE($B30,"_",$C30,"_",I$2,"_",$D30,"_",$E30),Database!$F$2:$G$65536,2,))</f>
        <v>#REF!</v>
      </c>
      <c r="J30" s="120" t="e">
        <f>VLOOKUP(CONCATENATE($B30,"_",$C30,"_",J$2,"_",$D30,"_",$E30),Database!$F$2:$G$65536,2,)</f>
        <v>#REF!</v>
      </c>
      <c r="K30" s="118" t="e">
        <f>VLOOKUP(CONCATENATE($B30,"_",$C30,"_",K$2,"_",$D30,"_",$E30),SentData!$F$2:$G$65536,2,)</f>
        <v>#REF!</v>
      </c>
      <c r="L30" s="118" t="e">
        <f>VLOOKUP(CONCATENATE($B30,"_",$C30,"_",L$2,"_",$D30,"_",$E30),SentData!$F$2:$G$65536,2,)</f>
        <v>#REF!</v>
      </c>
      <c r="M30" s="114"/>
      <c r="N30" s="115" t="str">
        <f t="shared" si="1"/>
        <v>!!</v>
      </c>
      <c r="O30" s="115" t="str">
        <f t="shared" si="2"/>
        <v>!!</v>
      </c>
      <c r="P30" s="115" t="str">
        <f t="shared" si="3"/>
        <v>!!</v>
      </c>
      <c r="Q30" s="115" t="str">
        <f t="shared" si="4"/>
        <v>!!</v>
      </c>
      <c r="R30" s="115" t="str">
        <f t="shared" si="5"/>
        <v>!!</v>
      </c>
      <c r="S30" s="115" t="str">
        <f t="shared" si="6"/>
        <v>!!</v>
      </c>
      <c r="T30" s="114"/>
    </row>
    <row r="31" spans="1:24" s="112" customFormat="1" ht="10" x14ac:dyDescent="0.2">
      <c r="A31" s="112" t="s">
        <v>705</v>
      </c>
      <c r="B31" s="112" t="e">
        <f>#REF!</f>
        <v>#REF!</v>
      </c>
      <c r="C31" s="112" t="s">
        <v>771</v>
      </c>
      <c r="D31" s="112" t="s">
        <v>706</v>
      </c>
      <c r="E31" s="113" t="s">
        <v>648</v>
      </c>
      <c r="F31" s="120" t="e">
        <f>IF(ISNUMBER(U31),U31,VLOOKUP(CONCATENATE($B31,"_",$C31,"_",F$2,"_",$D31,"_",$E31),Database!$F$2:$G$65536,2,))</f>
        <v>#REF!</v>
      </c>
      <c r="G31" s="120" t="e">
        <f>IF(ISNUMBER(V31),V31,VLOOKUP(CONCATENATE($B31,"_",$C31,"_",G$2,"_",$D31,"_",$E31),Database!$F$2:$G$65536,2,))</f>
        <v>#REF!</v>
      </c>
      <c r="H31" s="120" t="e">
        <f>IF(ISNUMBER(W31),W31,VLOOKUP(CONCATENATE($B31,"_",$C31,"_",H$2,"_",$D31,"_",$E31),Database!$F$2:$G$65536,2,))</f>
        <v>#REF!</v>
      </c>
      <c r="I31" s="120" t="e">
        <f>IF(ISNUMBER(X31),X31,VLOOKUP(CONCATENATE($B31,"_",$C31,"_",I$2,"_",$D31,"_",$E31),Database!$F$2:$G$65536,2,))</f>
        <v>#REF!</v>
      </c>
      <c r="J31" s="120" t="e">
        <f>VLOOKUP(CONCATENATE($B31,"_",$C31,"_",J$2,"_",$D31,"_",$E31),Database!$F$2:$G$65536,2,)</f>
        <v>#REF!</v>
      </c>
      <c r="K31" s="118" t="e">
        <f>VLOOKUP(CONCATENATE($B31,"_",$C31,"_",K$2,"_",$D31,"_",$E31),SentData!$F$2:$G$65536,2,)</f>
        <v>#REF!</v>
      </c>
      <c r="L31" s="118" t="e">
        <f>VLOOKUP(CONCATENATE($B31,"_",$C31,"_",L$2,"_",$D31,"_",$E31),SentData!$F$2:$G$65536,2,)</f>
        <v>#REF!</v>
      </c>
      <c r="M31" s="114"/>
      <c r="N31" s="115" t="str">
        <f t="shared" si="1"/>
        <v>!!</v>
      </c>
      <c r="O31" s="115" t="str">
        <f t="shared" si="2"/>
        <v>!!</v>
      </c>
      <c r="P31" s="115" t="str">
        <f t="shared" si="3"/>
        <v>!!</v>
      </c>
      <c r="Q31" s="115" t="str">
        <f t="shared" si="4"/>
        <v>!!</v>
      </c>
      <c r="R31" s="115" t="str">
        <f t="shared" si="5"/>
        <v>!!</v>
      </c>
      <c r="S31" s="115" t="str">
        <f t="shared" si="6"/>
        <v>!!</v>
      </c>
      <c r="T31" s="114"/>
    </row>
    <row r="32" spans="1:24" x14ac:dyDescent="0.25">
      <c r="A32" s="153" t="s">
        <v>707</v>
      </c>
      <c r="B32" s="153" t="e">
        <f>#REF!</f>
        <v>#REF!</v>
      </c>
      <c r="C32" s="153" t="s">
        <v>771</v>
      </c>
      <c r="D32" s="153" t="s">
        <v>639</v>
      </c>
      <c r="E32" s="154" t="s">
        <v>648</v>
      </c>
      <c r="F32" s="155" t="e">
        <f>IF(ISNUMBER(U32),U32,VLOOKUP(CONCATENATE($B32,"_",$C32,"_",F$2,"_","1000 NAC","_",$E32),Database!$F$2:$G$65536,2,)/VLOOKUP(CONCATENATE($B32,"_",$C32,"_",F$2,"_",$D32,"_",$E32),Database!$F$2:$G$65536,2,))</f>
        <v>#REF!</v>
      </c>
      <c r="G32" s="155" t="e">
        <f>IF(ISNUMBER(V32),V32,VLOOKUP(CONCATENATE($B32,"_",$C32,"_",G$2,"_","1000 NAC","_",$E32),Database!$F$2:$G$65536,2,)/VLOOKUP(CONCATENATE($B32,"_",$C32,"_",G$2,"_",$D32,"_",$E32),Database!$F$2:$G$65536,2,))</f>
        <v>#REF!</v>
      </c>
      <c r="H32" s="155" t="e">
        <f>IF(ISNUMBER(W32),W32,VLOOKUP(CONCATENATE($B32,"_",$C32,"_",H$2,"_","1000 NAC","_",$E32),Database!$F$2:$G$65536,2,)/VLOOKUP(CONCATENATE($B32,"_",$C32,"_",H$2,"_",$D32,"_",$E32),Database!$F$2:$G$65536,2,))</f>
        <v>#REF!</v>
      </c>
      <c r="I32" s="155" t="e">
        <f>IF(ISNUMBER(X32),X32,VLOOKUP(CONCATENATE($B32,"_",$C32,"_",I$2,"_","1000 NAC","_",$E32),Database!$F$2:$G$65536,2,)/VLOOKUP(CONCATENATE($B32,"_",$C32,"_",I$2,"_",$D32,"_",$E32),Database!$F$2:$G$65536,2,))</f>
        <v>#REF!</v>
      </c>
      <c r="J32" s="155" t="e">
        <f>VLOOKUP(CONCATENATE($B32,"_",$C32,"_",J$2,"_","1000 NAC","_",$E32),Database!$F$2:$G$65536,2,)/VLOOKUP(CONCATENATE($B32,"_",$C32,"_",J$2,"_",$D32,"_",$E32),Database!$F$2:$G$65536,2,)</f>
        <v>#REF!</v>
      </c>
      <c r="K32" s="156" t="e">
        <f>VLOOKUP(CONCATENATE($B32,"_",$C32,"_",K$2,"_","1000 NAC","_",$E32),SentData!$F$2:$G$65536,2,)/VLOOKUP(CONCATENATE($B32,"_",$C32,"_",K$2,"_",$D32,"_",$E32),SentData!$F$2:$G$65536,2,)</f>
        <v>#REF!</v>
      </c>
      <c r="L32" s="156" t="e">
        <f>VLOOKUP(CONCATENATE($B32,"_",$C32,"_",L$2,"_","1000 NAC","_",$E32),SentData!$F$2:$G$65536,2,)/VLOOKUP(CONCATENATE($B32,"_",$C32,"_",L$2,"_",$D32,"_",$E32),SentData!$F$2:$G$65536,2,)</f>
        <v>#REF!</v>
      </c>
      <c r="M32" s="157"/>
      <c r="N32" s="158" t="str">
        <f t="shared" si="1"/>
        <v>!!</v>
      </c>
      <c r="O32" s="158" t="str">
        <f t="shared" si="2"/>
        <v>!!</v>
      </c>
      <c r="P32" s="158" t="str">
        <f t="shared" si="3"/>
        <v>!!</v>
      </c>
      <c r="Q32" s="158" t="str">
        <f t="shared" si="4"/>
        <v>!!</v>
      </c>
      <c r="R32" s="158" t="str">
        <f t="shared" si="5"/>
        <v>!!</v>
      </c>
      <c r="S32" s="158" t="str">
        <f t="shared" si="6"/>
        <v>!!</v>
      </c>
      <c r="T32" s="157"/>
      <c r="U32" s="161" t="str">
        <f>IF(ISNUMBER(U30),IF(ISNUMBER(U31),U31/U30,F31/U30),IF(ISNUMBER(U31),U31/F30,""))</f>
        <v/>
      </c>
      <c r="V32" s="161"/>
      <c r="W32" s="161"/>
      <c r="X32" s="161"/>
    </row>
    <row r="33" spans="1:24" s="112" customFormat="1" ht="10" x14ac:dyDescent="0.2">
      <c r="A33" s="112" t="s">
        <v>703</v>
      </c>
      <c r="B33" s="112" t="e">
        <f>#REF!</f>
        <v>#REF!</v>
      </c>
      <c r="C33" s="112" t="s">
        <v>770</v>
      </c>
      <c r="D33" s="112" t="s">
        <v>639</v>
      </c>
      <c r="E33" s="113" t="s">
        <v>709</v>
      </c>
      <c r="F33" s="120" t="e">
        <f>IF(ISNUMBER(U33),U33,VLOOKUP(CONCATENATE($B33,"_",$C33,"_",F$2,"_",$D33,"_",$E33),Database!$F$2:$G$65536,2,))</f>
        <v>#REF!</v>
      </c>
      <c r="G33" s="120" t="e">
        <f>IF(ISNUMBER(V33),V33,VLOOKUP(CONCATENATE($B33,"_",$C33,"_",G$2,"_",$D33,"_",$E33),Database!$F$2:$G$65536,2,))</f>
        <v>#REF!</v>
      </c>
      <c r="H33" s="120" t="e">
        <f>IF(ISNUMBER(W33),W33,VLOOKUP(CONCATENATE($B33,"_",$C33,"_",H$2,"_",$D33,"_",$E33),Database!$F$2:$G$65536,2,))</f>
        <v>#REF!</v>
      </c>
      <c r="I33" s="120" t="e">
        <f>IF(ISNUMBER(X33),X33,VLOOKUP(CONCATENATE($B33,"_",$C33,"_",I$2,"_",$D33,"_",$E33),Database!$F$2:$G$65536,2,))</f>
        <v>#REF!</v>
      </c>
      <c r="J33" s="120" t="e">
        <f>VLOOKUP(CONCATENATE($B33,"_",$C33,"_",J$2,"_",$D33,"_",$E33),Database!$F$2:$G$65536,2,)</f>
        <v>#REF!</v>
      </c>
      <c r="K33" s="118" t="e">
        <f>VLOOKUP(CONCATENATE($B33,"_",$C33,"_",K$2,"_",$D33,"_",$E33),SentData!$F$2:$G$65536,2,)</f>
        <v>#REF!</v>
      </c>
      <c r="L33" s="118" t="e">
        <f>VLOOKUP(CONCATENATE($B33,"_",$C33,"_",L$2,"_",$D33,"_",$E33),SentData!$F$2:$G$65536,2,)</f>
        <v>#REF!</v>
      </c>
      <c r="M33" s="114"/>
      <c r="N33" s="115" t="str">
        <f t="shared" si="1"/>
        <v>!!</v>
      </c>
      <c r="O33" s="115" t="str">
        <f t="shared" si="2"/>
        <v>!!</v>
      </c>
      <c r="P33" s="115" t="str">
        <f t="shared" si="3"/>
        <v>!!</v>
      </c>
      <c r="Q33" s="115" t="str">
        <f t="shared" si="4"/>
        <v>!!</v>
      </c>
      <c r="R33" s="115" t="str">
        <f t="shared" si="5"/>
        <v>!!</v>
      </c>
      <c r="S33" s="115" t="str">
        <f t="shared" si="6"/>
        <v>!!</v>
      </c>
      <c r="T33" s="114"/>
    </row>
    <row r="34" spans="1:24" s="112" customFormat="1" ht="10" x14ac:dyDescent="0.2">
      <c r="A34" s="112" t="s">
        <v>705</v>
      </c>
      <c r="B34" s="112" t="e">
        <f>#REF!</f>
        <v>#REF!</v>
      </c>
      <c r="C34" s="112" t="s">
        <v>770</v>
      </c>
      <c r="D34" s="112" t="s">
        <v>706</v>
      </c>
      <c r="E34" s="113" t="s">
        <v>709</v>
      </c>
      <c r="F34" s="120" t="e">
        <f>IF(ISNUMBER(U34),U34,VLOOKUP(CONCATENATE($B34,"_",$C34,"_",F$2,"_",$D34,"_",$E34),Database!$F$2:$G$65536,2,))</f>
        <v>#REF!</v>
      </c>
      <c r="G34" s="120" t="e">
        <f>IF(ISNUMBER(V34),V34,VLOOKUP(CONCATENATE($B34,"_",$C34,"_",G$2,"_",$D34,"_",$E34),Database!$F$2:$G$65536,2,))</f>
        <v>#REF!</v>
      </c>
      <c r="H34" s="120" t="e">
        <f>IF(ISNUMBER(W34),W34,VLOOKUP(CONCATENATE($B34,"_",$C34,"_",H$2,"_",$D34,"_",$E34),Database!$F$2:$G$65536,2,))</f>
        <v>#REF!</v>
      </c>
      <c r="I34" s="120" t="e">
        <f>IF(ISNUMBER(X34),X34,VLOOKUP(CONCATENATE($B34,"_",$C34,"_",I$2,"_",$D34,"_",$E34),Database!$F$2:$G$65536,2,))</f>
        <v>#REF!</v>
      </c>
      <c r="J34" s="120" t="e">
        <f>VLOOKUP(CONCATENATE($B34,"_",$C34,"_",J$2,"_",$D34,"_",$E34),Database!$F$2:$G$65536,2,)</f>
        <v>#REF!</v>
      </c>
      <c r="K34" s="118" t="e">
        <f>VLOOKUP(CONCATENATE($B34,"_",$C34,"_",K$2,"_",$D34,"_",$E34),SentData!$F$2:$G$65536,2,)</f>
        <v>#REF!</v>
      </c>
      <c r="L34" s="118" t="e">
        <f>VLOOKUP(CONCATENATE($B34,"_",$C34,"_",L$2,"_",$D34,"_",$E34),SentData!$F$2:$G$65536,2,)</f>
        <v>#REF!</v>
      </c>
      <c r="M34" s="114"/>
      <c r="N34" s="115" t="str">
        <f t="shared" si="1"/>
        <v>!!</v>
      </c>
      <c r="O34" s="115" t="str">
        <f t="shared" si="2"/>
        <v>!!</v>
      </c>
      <c r="P34" s="115" t="str">
        <f t="shared" si="3"/>
        <v>!!</v>
      </c>
      <c r="Q34" s="115" t="str">
        <f t="shared" si="4"/>
        <v>!!</v>
      </c>
      <c r="R34" s="115" t="str">
        <f t="shared" si="5"/>
        <v>!!</v>
      </c>
      <c r="S34" s="115" t="str">
        <f t="shared" si="6"/>
        <v>!!</v>
      </c>
      <c r="T34" s="114"/>
    </row>
    <row r="35" spans="1:24" x14ac:dyDescent="0.25">
      <c r="A35" s="153" t="s">
        <v>707</v>
      </c>
      <c r="B35" s="153" t="e">
        <f>#REF!</f>
        <v>#REF!</v>
      </c>
      <c r="C35" s="153" t="s">
        <v>770</v>
      </c>
      <c r="D35" s="153" t="s">
        <v>639</v>
      </c>
      <c r="E35" s="154" t="s">
        <v>709</v>
      </c>
      <c r="F35" s="155" t="e">
        <f>IF(ISNUMBER(U35),U35,VLOOKUP(CONCATENATE($B35,"_",$C35,"_",F$2,"_","1000 NAC","_",$E35),Database!$F$2:$G$65536,2,)/VLOOKUP(CONCATENATE($B35,"_",$C35,"_",F$2,"_",$D35,"_",$E35),Database!$F$2:$G$65536,2,))</f>
        <v>#REF!</v>
      </c>
      <c r="G35" s="155" t="e">
        <f>IF(ISNUMBER(V35),V35,VLOOKUP(CONCATENATE($B35,"_",$C35,"_",G$2,"_","1000 NAC","_",$E35),Database!$F$2:$G$65536,2,)/VLOOKUP(CONCATENATE($B35,"_",$C35,"_",G$2,"_",$D35,"_",$E35),Database!$F$2:$G$65536,2,))</f>
        <v>#REF!</v>
      </c>
      <c r="H35" s="155" t="e">
        <f>IF(ISNUMBER(W35),W35,VLOOKUP(CONCATENATE($B35,"_",$C35,"_",H$2,"_","1000 NAC","_",$E35),Database!$F$2:$G$65536,2,)/VLOOKUP(CONCATENATE($B35,"_",$C35,"_",H$2,"_",$D35,"_",$E35),Database!$F$2:$G$65536,2,))</f>
        <v>#REF!</v>
      </c>
      <c r="I35" s="155" t="e">
        <f>IF(ISNUMBER(X35),X35,VLOOKUP(CONCATENATE($B35,"_",$C35,"_",I$2,"_","1000 NAC","_",$E35),Database!$F$2:$G$65536,2,)/VLOOKUP(CONCATENATE($B35,"_",$C35,"_",I$2,"_",$D35,"_",$E35),Database!$F$2:$G$65536,2,))</f>
        <v>#REF!</v>
      </c>
      <c r="J35" s="155" t="e">
        <f>VLOOKUP(CONCATENATE($B35,"_",$C35,"_",J$2,"_","1000 NAC","_",$E35),Database!$F$2:$G$65536,2,)/VLOOKUP(CONCATENATE($B35,"_",$C35,"_",J$2,"_",$D35,"_",$E35),Database!$F$2:$G$65536,2,)</f>
        <v>#REF!</v>
      </c>
      <c r="K35" s="156" t="e">
        <f>VLOOKUP(CONCATENATE($B35,"_",$C35,"_",K$2,"_","1000 NAC","_",$E35),SentData!$F$2:$G$65536,2,)/VLOOKUP(CONCATENATE($B35,"_",$C35,"_",K$2,"_",$D35,"_",$E35),SentData!$F$2:$G$65536,2,)</f>
        <v>#REF!</v>
      </c>
      <c r="L35" s="156" t="e">
        <f>VLOOKUP(CONCATENATE($B35,"_",$C35,"_",L$2,"_","1000 NAC","_",$E35),SentData!$F$2:$G$65536,2,)/VLOOKUP(CONCATENATE($B35,"_",$C35,"_",L$2,"_",$D35,"_",$E35),SentData!$F$2:$G$65536,2,)</f>
        <v>#REF!</v>
      </c>
      <c r="M35" s="157"/>
      <c r="N35" s="158" t="str">
        <f t="shared" ref="N35:N90" si="7">IF(OR(ISERROR(F35),ISERROR(G35)),"!!",IF(F35=0,"!!",G35/F35))</f>
        <v>!!</v>
      </c>
      <c r="O35" s="158" t="str">
        <f t="shared" ref="O35:O90" si="8">IF(OR(ISERROR(G35),ISERROR(H35)),"!!",IF(G35=0,"!!",H35/G35))</f>
        <v>!!</v>
      </c>
      <c r="P35" s="158" t="str">
        <f t="shared" ref="P35:P90" si="9">IF(OR(ISERROR(H35),ISERROR(I35)),"!!",IF(H35=0,"!!",I35/H35))</f>
        <v>!!</v>
      </c>
      <c r="Q35" s="158" t="str">
        <f t="shared" ref="Q35:Q90" si="10">IF(OR(ISERROR(I35),ISERROR(J35)),"!!",IF(I35=0,"!!",J35/I35))</f>
        <v>!!</v>
      </c>
      <c r="R35" s="158" t="str">
        <f t="shared" ref="R35:R90" si="11">IF(OR(ISERROR(J35),ISERROR(K35)),"!!",IF(J35=0,"!!",K35/J35))</f>
        <v>!!</v>
      </c>
      <c r="S35" s="158" t="str">
        <f t="shared" ref="S35:S90" si="12">IF(OR(ISERROR(K35),ISERROR(L35)),"!!",IF(K35=0,"!!",L35/K35))</f>
        <v>!!</v>
      </c>
      <c r="T35" s="157"/>
      <c r="U35" s="161" t="str">
        <f>IF(ISNUMBER(U33),IF(ISNUMBER(U34),U34/U33,F34/U33),IF(ISNUMBER(U34),U34/F33,""))</f>
        <v/>
      </c>
      <c r="V35" s="161"/>
      <c r="W35" s="161"/>
      <c r="X35" s="161"/>
    </row>
    <row r="36" spans="1:24" s="112" customFormat="1" ht="10" x14ac:dyDescent="0.2">
      <c r="A36" s="112" t="s">
        <v>703</v>
      </c>
      <c r="B36" s="112" t="e">
        <f>#REF!</f>
        <v>#REF!</v>
      </c>
      <c r="C36" s="112" t="s">
        <v>771</v>
      </c>
      <c r="D36" s="112" t="s">
        <v>639</v>
      </c>
      <c r="E36" s="113" t="s">
        <v>709</v>
      </c>
      <c r="F36" s="120" t="e">
        <f>IF(ISNUMBER(U36),U36,VLOOKUP(CONCATENATE($B36,"_",$C36,"_",F$2,"_",$D36,"_",$E36),Database!$F$2:$G$65536,2,))</f>
        <v>#REF!</v>
      </c>
      <c r="G36" s="120" t="e">
        <f>IF(ISNUMBER(V36),V36,VLOOKUP(CONCATENATE($B36,"_",$C36,"_",G$2,"_",$D36,"_",$E36),Database!$F$2:$G$65536,2,))</f>
        <v>#REF!</v>
      </c>
      <c r="H36" s="120" t="e">
        <f>IF(ISNUMBER(W36),W36,VLOOKUP(CONCATENATE($B36,"_",$C36,"_",H$2,"_",$D36,"_",$E36),Database!$F$2:$G$65536,2,))</f>
        <v>#REF!</v>
      </c>
      <c r="I36" s="120" t="e">
        <f>IF(ISNUMBER(X36),X36,VLOOKUP(CONCATENATE($B36,"_",$C36,"_",I$2,"_",$D36,"_",$E36),Database!$F$2:$G$65536,2,))</f>
        <v>#REF!</v>
      </c>
      <c r="J36" s="120" t="e">
        <f>VLOOKUP(CONCATENATE($B36,"_",$C36,"_",J$2,"_",$D36,"_",$E36),Database!$F$2:$G$65536,2,)</f>
        <v>#REF!</v>
      </c>
      <c r="K36" s="118" t="e">
        <f>VLOOKUP(CONCATENATE($B36,"_",$C36,"_",K$2,"_",$D36,"_",$E36),SentData!$F$2:$G$65536,2,)</f>
        <v>#REF!</v>
      </c>
      <c r="L36" s="118" t="e">
        <f>VLOOKUP(CONCATENATE($B36,"_",$C36,"_",L$2,"_",$D36,"_",$E36),SentData!$F$2:$G$65536,2,)</f>
        <v>#REF!</v>
      </c>
      <c r="M36" s="114"/>
      <c r="N36" s="115" t="str">
        <f t="shared" si="7"/>
        <v>!!</v>
      </c>
      <c r="O36" s="115" t="str">
        <f t="shared" si="8"/>
        <v>!!</v>
      </c>
      <c r="P36" s="115" t="str">
        <f t="shared" si="9"/>
        <v>!!</v>
      </c>
      <c r="Q36" s="115" t="str">
        <f t="shared" si="10"/>
        <v>!!</v>
      </c>
      <c r="R36" s="115" t="str">
        <f t="shared" si="11"/>
        <v>!!</v>
      </c>
      <c r="S36" s="115" t="str">
        <f t="shared" si="12"/>
        <v>!!</v>
      </c>
      <c r="T36" s="114"/>
    </row>
    <row r="37" spans="1:24" s="112" customFormat="1" ht="10" x14ac:dyDescent="0.2">
      <c r="A37" s="112" t="s">
        <v>705</v>
      </c>
      <c r="B37" s="112" t="e">
        <f>#REF!</f>
        <v>#REF!</v>
      </c>
      <c r="C37" s="112" t="s">
        <v>771</v>
      </c>
      <c r="D37" s="112" t="s">
        <v>706</v>
      </c>
      <c r="E37" s="113" t="s">
        <v>709</v>
      </c>
      <c r="F37" s="120" t="e">
        <f>IF(ISNUMBER(U37),U37,VLOOKUP(CONCATENATE($B37,"_",$C37,"_",F$2,"_",$D37,"_",$E37),Database!$F$2:$G$65536,2,))</f>
        <v>#REF!</v>
      </c>
      <c r="G37" s="120" t="e">
        <f>IF(ISNUMBER(V37),V37,VLOOKUP(CONCATENATE($B37,"_",$C37,"_",G$2,"_",$D37,"_",$E37),Database!$F$2:$G$65536,2,))</f>
        <v>#REF!</v>
      </c>
      <c r="H37" s="120" t="e">
        <f>IF(ISNUMBER(W37),W37,VLOOKUP(CONCATENATE($B37,"_",$C37,"_",H$2,"_",$D37,"_",$E37),Database!$F$2:$G$65536,2,))</f>
        <v>#REF!</v>
      </c>
      <c r="I37" s="120" t="e">
        <f>IF(ISNUMBER(X37),X37,VLOOKUP(CONCATENATE($B37,"_",$C37,"_",I$2,"_",$D37,"_",$E37),Database!$F$2:$G$65536,2,))</f>
        <v>#REF!</v>
      </c>
      <c r="J37" s="120" t="e">
        <f>VLOOKUP(CONCATENATE($B37,"_",$C37,"_",J$2,"_",$D37,"_",$E37),Database!$F$2:$G$65536,2,)</f>
        <v>#REF!</v>
      </c>
      <c r="K37" s="118" t="e">
        <f>VLOOKUP(CONCATENATE($B37,"_",$C37,"_",K$2,"_",$D37,"_",$E37),SentData!$F$2:$G$65536,2,)</f>
        <v>#REF!</v>
      </c>
      <c r="L37" s="118" t="e">
        <f>VLOOKUP(CONCATENATE($B37,"_",$C37,"_",L$2,"_",$D37,"_",$E37),SentData!$F$2:$G$65536,2,)</f>
        <v>#REF!</v>
      </c>
      <c r="M37" s="114"/>
      <c r="N37" s="115" t="str">
        <f t="shared" si="7"/>
        <v>!!</v>
      </c>
      <c r="O37" s="115" t="str">
        <f t="shared" si="8"/>
        <v>!!</v>
      </c>
      <c r="P37" s="115" t="str">
        <f t="shared" si="9"/>
        <v>!!</v>
      </c>
      <c r="Q37" s="115" t="str">
        <f t="shared" si="10"/>
        <v>!!</v>
      </c>
      <c r="R37" s="115" t="str">
        <f t="shared" si="11"/>
        <v>!!</v>
      </c>
      <c r="S37" s="115" t="str">
        <f t="shared" si="12"/>
        <v>!!</v>
      </c>
      <c r="T37" s="114"/>
    </row>
    <row r="38" spans="1:24" x14ac:dyDescent="0.25">
      <c r="A38" s="153" t="s">
        <v>707</v>
      </c>
      <c r="B38" s="153" t="e">
        <f>#REF!</f>
        <v>#REF!</v>
      </c>
      <c r="C38" s="153" t="s">
        <v>771</v>
      </c>
      <c r="D38" s="153" t="s">
        <v>639</v>
      </c>
      <c r="E38" s="154" t="s">
        <v>709</v>
      </c>
      <c r="F38" s="155" t="e">
        <f>IF(ISNUMBER(U38),U38,VLOOKUP(CONCATENATE($B38,"_",$C38,"_",F$2,"_","1000 NAC","_",$E38),Database!$F$2:$G$65536,2,)/VLOOKUP(CONCATENATE($B38,"_",$C38,"_",F$2,"_",$D38,"_",$E38),Database!$F$2:$G$65536,2,))</f>
        <v>#REF!</v>
      </c>
      <c r="G38" s="155" t="e">
        <f>IF(ISNUMBER(V38),V38,VLOOKUP(CONCATENATE($B38,"_",$C38,"_",G$2,"_","1000 NAC","_",$E38),Database!$F$2:$G$65536,2,)/VLOOKUP(CONCATENATE($B38,"_",$C38,"_",G$2,"_",$D38,"_",$E38),Database!$F$2:$G$65536,2,))</f>
        <v>#REF!</v>
      </c>
      <c r="H38" s="155" t="e">
        <f>IF(ISNUMBER(W38),W38,VLOOKUP(CONCATENATE($B38,"_",$C38,"_",H$2,"_","1000 NAC","_",$E38),Database!$F$2:$G$65536,2,)/VLOOKUP(CONCATENATE($B38,"_",$C38,"_",H$2,"_",$D38,"_",$E38),Database!$F$2:$G$65536,2,))</f>
        <v>#REF!</v>
      </c>
      <c r="I38" s="155" t="e">
        <f>IF(ISNUMBER(X38),X38,VLOOKUP(CONCATENATE($B38,"_",$C38,"_",I$2,"_","1000 NAC","_",$E38),Database!$F$2:$G$65536,2,)/VLOOKUP(CONCATENATE($B38,"_",$C38,"_",I$2,"_",$D38,"_",$E38),Database!$F$2:$G$65536,2,))</f>
        <v>#REF!</v>
      </c>
      <c r="J38" s="155" t="e">
        <f>VLOOKUP(CONCATENATE($B38,"_",$C38,"_",J$2,"_","1000 NAC","_",$E38),Database!$F$2:$G$65536,2,)/VLOOKUP(CONCATENATE($B38,"_",$C38,"_",J$2,"_",$D38,"_",$E38),Database!$F$2:$G$65536,2,)</f>
        <v>#REF!</v>
      </c>
      <c r="K38" s="156" t="e">
        <f>VLOOKUP(CONCATENATE($B38,"_",$C38,"_",K$2,"_","1000 NAC","_",$E38),SentData!$F$2:$G$65536,2,)/VLOOKUP(CONCATENATE($B38,"_",$C38,"_",K$2,"_",$D38,"_",$E38),SentData!$F$2:$G$65536,2,)</f>
        <v>#REF!</v>
      </c>
      <c r="L38" s="156" t="e">
        <f>VLOOKUP(CONCATENATE($B38,"_",$C38,"_",L$2,"_","1000 NAC","_",$E38),SentData!$F$2:$G$65536,2,)/VLOOKUP(CONCATENATE($B38,"_",$C38,"_",L$2,"_",$D38,"_",$E38),SentData!$F$2:$G$65536,2,)</f>
        <v>#REF!</v>
      </c>
      <c r="M38" s="157"/>
      <c r="N38" s="158" t="str">
        <f t="shared" si="7"/>
        <v>!!</v>
      </c>
      <c r="O38" s="158" t="str">
        <f t="shared" si="8"/>
        <v>!!</v>
      </c>
      <c r="P38" s="158" t="str">
        <f t="shared" si="9"/>
        <v>!!</v>
      </c>
      <c r="Q38" s="158" t="str">
        <f t="shared" si="10"/>
        <v>!!</v>
      </c>
      <c r="R38" s="158" t="str">
        <f t="shared" si="11"/>
        <v>!!</v>
      </c>
      <c r="S38" s="158" t="str">
        <f t="shared" si="12"/>
        <v>!!</v>
      </c>
      <c r="T38" s="157"/>
      <c r="U38" s="161" t="str">
        <f>IF(ISNUMBER(U36),IF(ISNUMBER(U37),U37/U36,F37/U36),IF(ISNUMBER(U37),U37/F36,""))</f>
        <v/>
      </c>
      <c r="V38" s="161"/>
      <c r="W38" s="161"/>
      <c r="X38" s="161"/>
    </row>
    <row r="39" spans="1:24" s="112" customFormat="1" ht="10" x14ac:dyDescent="0.2">
      <c r="A39" s="112" t="s">
        <v>703</v>
      </c>
      <c r="B39" s="112" t="e">
        <f>#REF!</f>
        <v>#REF!</v>
      </c>
      <c r="C39" s="112" t="s">
        <v>770</v>
      </c>
      <c r="D39" s="112" t="s">
        <v>131</v>
      </c>
      <c r="E39" s="113">
        <v>2</v>
      </c>
      <c r="F39" s="120" t="e">
        <f>IF(ISNUMBER(U39),U39,VLOOKUP(CONCATENATE($B39,"_",$C39,"_",F$2,"_",$D39,"_",$E39),Database!$F$2:$G$65536,2,))</f>
        <v>#REF!</v>
      </c>
      <c r="G39" s="120" t="e">
        <f>IF(ISNUMBER(V39),V39,VLOOKUP(CONCATENATE($B39,"_",$C39,"_",G$2,"_",$D39,"_",$E39),Database!$F$2:$G$65536,2,))</f>
        <v>#REF!</v>
      </c>
      <c r="H39" s="120" t="e">
        <f>IF(ISNUMBER(W39),W39,VLOOKUP(CONCATENATE($B39,"_",$C39,"_",H$2,"_",$D39,"_",$E39),Database!$F$2:$G$65536,2,))</f>
        <v>#REF!</v>
      </c>
      <c r="I39" s="120" t="e">
        <f>IF(ISNUMBER(X39),X39,VLOOKUP(CONCATENATE($B39,"_",$C39,"_",I$2,"_",$D39,"_",$E39),Database!$F$2:$G$65536,2,))</f>
        <v>#REF!</v>
      </c>
      <c r="J39" s="120" t="e">
        <f>VLOOKUP(CONCATENATE($B39,"_",$C39,"_",J$2,"_",$D39,"_",$E39),Database!$F$2:$G$65536,2,)</f>
        <v>#REF!</v>
      </c>
      <c r="K39" s="118" t="e">
        <f>VLOOKUP(CONCATENATE($B39,"_",$C39,"_",K$2,"_",$D39,"_",$E39),SentData!$F$2:$G$65536,2,)</f>
        <v>#REF!</v>
      </c>
      <c r="L39" s="118" t="e">
        <f>VLOOKUP(CONCATENATE($B39,"_",$C39,"_",L$2,"_",$D39,"_",$E39),SentData!$F$2:$G$65536,2,)</f>
        <v>#REF!</v>
      </c>
      <c r="M39" s="114"/>
      <c r="N39" s="115" t="str">
        <f t="shared" si="7"/>
        <v>!!</v>
      </c>
      <c r="O39" s="115" t="str">
        <f t="shared" si="8"/>
        <v>!!</v>
      </c>
      <c r="P39" s="115" t="str">
        <f t="shared" si="9"/>
        <v>!!</v>
      </c>
      <c r="Q39" s="115" t="str">
        <f t="shared" si="10"/>
        <v>!!</v>
      </c>
      <c r="R39" s="115" t="str">
        <f t="shared" si="11"/>
        <v>!!</v>
      </c>
      <c r="S39" s="115" t="str">
        <f t="shared" si="12"/>
        <v>!!</v>
      </c>
      <c r="T39" s="114"/>
    </row>
    <row r="40" spans="1:24" s="112" customFormat="1" ht="10" x14ac:dyDescent="0.2">
      <c r="A40" s="112" t="s">
        <v>705</v>
      </c>
      <c r="B40" s="112" t="e">
        <f>#REF!</f>
        <v>#REF!</v>
      </c>
      <c r="C40" s="112" t="s">
        <v>770</v>
      </c>
      <c r="D40" s="112" t="s">
        <v>706</v>
      </c>
      <c r="E40" s="113">
        <v>2</v>
      </c>
      <c r="F40" s="120" t="e">
        <f>IF(ISNUMBER(U40),U40,VLOOKUP(CONCATENATE($B40,"_",$C40,"_",F$2,"_",$D40,"_",$E40),Database!$F$2:$G$65536,2,))</f>
        <v>#REF!</v>
      </c>
      <c r="G40" s="120" t="e">
        <f>IF(ISNUMBER(V40),V40,VLOOKUP(CONCATENATE($B40,"_",$C40,"_",G$2,"_",$D40,"_",$E40),Database!$F$2:$G$65536,2,))</f>
        <v>#REF!</v>
      </c>
      <c r="H40" s="120" t="e">
        <f>IF(ISNUMBER(W40),W40,VLOOKUP(CONCATENATE($B40,"_",$C40,"_",H$2,"_",$D40,"_",$E40),Database!$F$2:$G$65536,2,))</f>
        <v>#REF!</v>
      </c>
      <c r="I40" s="120" t="e">
        <f>IF(ISNUMBER(X40),X40,VLOOKUP(CONCATENATE($B40,"_",$C40,"_",I$2,"_",$D40,"_",$E40),Database!$F$2:$G$65536,2,))</f>
        <v>#REF!</v>
      </c>
      <c r="J40" s="120" t="e">
        <f>VLOOKUP(CONCATENATE($B40,"_",$C40,"_",J$2,"_",$D40,"_",$E40),Database!$F$2:$G$65536,2,)</f>
        <v>#REF!</v>
      </c>
      <c r="K40" s="118" t="e">
        <f>VLOOKUP(CONCATENATE($B40,"_",$C40,"_",K$2,"_",$D40,"_",$E40),SentData!$F$2:$G$65536,2,)</f>
        <v>#REF!</v>
      </c>
      <c r="L40" s="118" t="e">
        <f>VLOOKUP(CONCATENATE($B40,"_",$C40,"_",L$2,"_",$D40,"_",$E40),SentData!$F$2:$G$65536,2,)</f>
        <v>#REF!</v>
      </c>
      <c r="M40" s="114"/>
      <c r="N40" s="115" t="str">
        <f t="shared" si="7"/>
        <v>!!</v>
      </c>
      <c r="O40" s="115" t="str">
        <f t="shared" si="8"/>
        <v>!!</v>
      </c>
      <c r="P40" s="115" t="str">
        <f t="shared" si="9"/>
        <v>!!</v>
      </c>
      <c r="Q40" s="115" t="str">
        <f t="shared" si="10"/>
        <v>!!</v>
      </c>
      <c r="R40" s="115" t="str">
        <f t="shared" si="11"/>
        <v>!!</v>
      </c>
      <c r="S40" s="115" t="str">
        <f t="shared" si="12"/>
        <v>!!</v>
      </c>
      <c r="T40" s="114"/>
    </row>
    <row r="41" spans="1:24" x14ac:dyDescent="0.25">
      <c r="A41" s="153" t="s">
        <v>707</v>
      </c>
      <c r="B41" s="153" t="e">
        <f>#REF!</f>
        <v>#REF!</v>
      </c>
      <c r="C41" s="153" t="s">
        <v>770</v>
      </c>
      <c r="D41" s="153" t="s">
        <v>131</v>
      </c>
      <c r="E41" s="154">
        <v>2</v>
      </c>
      <c r="F41" s="155" t="e">
        <f>IF(ISNUMBER(U41),U41,VLOOKUP(CONCATENATE($B41,"_",$C41,"_",F$2,"_","1000 NAC","_",$E41),Database!$F$2:$G$65536,2,)/VLOOKUP(CONCATENATE($B41,"_",$C41,"_",F$2,"_",$D41,"_",$E41),Database!$F$2:$G$65536,2,))</f>
        <v>#REF!</v>
      </c>
      <c r="G41" s="155" t="e">
        <f>IF(ISNUMBER(V41),V41,VLOOKUP(CONCATENATE($B41,"_",$C41,"_",G$2,"_","1000 NAC","_",$E41),Database!$F$2:$G$65536,2,)/VLOOKUP(CONCATENATE($B41,"_",$C41,"_",G$2,"_",$D41,"_",$E41),Database!$F$2:$G$65536,2,))</f>
        <v>#REF!</v>
      </c>
      <c r="H41" s="155" t="e">
        <f>IF(ISNUMBER(W41),W41,VLOOKUP(CONCATENATE($B41,"_",$C41,"_",H$2,"_","1000 NAC","_",$E41),Database!$F$2:$G$65536,2,)/VLOOKUP(CONCATENATE($B41,"_",$C41,"_",H$2,"_",$D41,"_",$E41),Database!$F$2:$G$65536,2,))</f>
        <v>#REF!</v>
      </c>
      <c r="I41" s="155" t="e">
        <f>IF(ISNUMBER(X41),X41,VLOOKUP(CONCATENATE($B41,"_",$C41,"_",I$2,"_","1000 NAC","_",$E41),Database!$F$2:$G$65536,2,)/VLOOKUP(CONCATENATE($B41,"_",$C41,"_",I$2,"_",$D41,"_",$E41),Database!$F$2:$G$65536,2,))</f>
        <v>#REF!</v>
      </c>
      <c r="J41" s="155" t="e">
        <f>VLOOKUP(CONCATENATE($B41,"_",$C41,"_",J$2,"_","1000 NAC","_",$E41),Database!$F$2:$G$65536,2,)/VLOOKUP(CONCATENATE($B41,"_",$C41,"_",J$2,"_",$D41,"_",$E41),Database!$F$2:$G$65536,2,)</f>
        <v>#REF!</v>
      </c>
      <c r="K41" s="156" t="e">
        <f>VLOOKUP(CONCATENATE($B41,"_",$C41,"_",K$2,"_","1000 NAC","_",$E41),SentData!$F$2:$G$65536,2,)/VLOOKUP(CONCATENATE($B41,"_",$C41,"_",K$2,"_",$D41,"_",$E41),SentData!$F$2:$G$65536,2,)</f>
        <v>#REF!</v>
      </c>
      <c r="L41" s="156" t="e">
        <f>VLOOKUP(CONCATENATE($B41,"_",$C41,"_",L$2,"_","1000 NAC","_",$E41),SentData!$F$2:$G$65536,2,)/VLOOKUP(CONCATENATE($B41,"_",$C41,"_",L$2,"_",$D41,"_",$E41),SentData!$F$2:$G$65536,2,)</f>
        <v>#REF!</v>
      </c>
      <c r="M41" s="157"/>
      <c r="N41" s="158" t="str">
        <f t="shared" si="7"/>
        <v>!!</v>
      </c>
      <c r="O41" s="158" t="str">
        <f t="shared" si="8"/>
        <v>!!</v>
      </c>
      <c r="P41" s="158" t="str">
        <f t="shared" si="9"/>
        <v>!!</v>
      </c>
      <c r="Q41" s="158" t="str">
        <f t="shared" si="10"/>
        <v>!!</v>
      </c>
      <c r="R41" s="158" t="str">
        <f t="shared" si="11"/>
        <v>!!</v>
      </c>
      <c r="S41" s="158" t="str">
        <f t="shared" si="12"/>
        <v>!!</v>
      </c>
      <c r="T41" s="157"/>
      <c r="U41" s="161" t="str">
        <f>IF(ISNUMBER(U39),IF(ISNUMBER(U40),U40/U39,F40/U39),IF(ISNUMBER(U40),U40/F39,""))</f>
        <v/>
      </c>
      <c r="V41" s="161"/>
      <c r="W41" s="161"/>
      <c r="X41" s="161"/>
    </row>
    <row r="42" spans="1:24" s="112" customFormat="1" ht="10" x14ac:dyDescent="0.2">
      <c r="A42" s="112" t="s">
        <v>703</v>
      </c>
      <c r="B42" s="112" t="e">
        <f>#REF!</f>
        <v>#REF!</v>
      </c>
      <c r="C42" s="112" t="s">
        <v>771</v>
      </c>
      <c r="D42" s="112" t="s">
        <v>131</v>
      </c>
      <c r="E42" s="113">
        <v>2</v>
      </c>
      <c r="F42" s="120" t="e">
        <f>IF(ISNUMBER(U42),U42,VLOOKUP(CONCATENATE($B42,"_",$C42,"_",F$2,"_",$D42,"_",$E42),Database!$F$2:$G$65536,2,))</f>
        <v>#REF!</v>
      </c>
      <c r="G42" s="120" t="e">
        <f>IF(ISNUMBER(V42),V42,VLOOKUP(CONCATENATE($B42,"_",$C42,"_",G$2,"_",$D42,"_",$E42),Database!$F$2:$G$65536,2,))</f>
        <v>#REF!</v>
      </c>
      <c r="H42" s="120" t="e">
        <f>IF(ISNUMBER(W42),W42,VLOOKUP(CONCATENATE($B42,"_",$C42,"_",H$2,"_",$D42,"_",$E42),Database!$F$2:$G$65536,2,))</f>
        <v>#REF!</v>
      </c>
      <c r="I42" s="120" t="e">
        <f>IF(ISNUMBER(X42),X42,VLOOKUP(CONCATENATE($B42,"_",$C42,"_",I$2,"_",$D42,"_",$E42),Database!$F$2:$G$65536,2,))</f>
        <v>#REF!</v>
      </c>
      <c r="J42" s="120" t="e">
        <f>VLOOKUP(CONCATENATE($B42,"_",$C42,"_",J$2,"_",$D42,"_",$E42),Database!$F$2:$G$65536,2,)</f>
        <v>#REF!</v>
      </c>
      <c r="K42" s="118" t="e">
        <f>VLOOKUP(CONCATENATE($B42,"_",$C42,"_",K$2,"_",$D42,"_",$E42),SentData!$F$2:$G$65536,2,)</f>
        <v>#REF!</v>
      </c>
      <c r="L42" s="118" t="e">
        <f>VLOOKUP(CONCATENATE($B42,"_",$C42,"_",L$2,"_",$D42,"_",$E42),SentData!$F$2:$G$65536,2,)</f>
        <v>#REF!</v>
      </c>
      <c r="M42" s="114"/>
      <c r="N42" s="115" t="str">
        <f t="shared" si="7"/>
        <v>!!</v>
      </c>
      <c r="O42" s="115" t="str">
        <f t="shared" si="8"/>
        <v>!!</v>
      </c>
      <c r="P42" s="115" t="str">
        <f t="shared" si="9"/>
        <v>!!</v>
      </c>
      <c r="Q42" s="115" t="str">
        <f t="shared" si="10"/>
        <v>!!</v>
      </c>
      <c r="R42" s="115" t="str">
        <f t="shared" si="11"/>
        <v>!!</v>
      </c>
      <c r="S42" s="115" t="str">
        <f t="shared" si="12"/>
        <v>!!</v>
      </c>
      <c r="T42" s="114"/>
    </row>
    <row r="43" spans="1:24" s="112" customFormat="1" ht="10" x14ac:dyDescent="0.2">
      <c r="A43" s="112" t="s">
        <v>705</v>
      </c>
      <c r="B43" s="112" t="e">
        <f>#REF!</f>
        <v>#REF!</v>
      </c>
      <c r="C43" s="112" t="s">
        <v>771</v>
      </c>
      <c r="D43" s="112" t="s">
        <v>706</v>
      </c>
      <c r="E43" s="113">
        <v>2</v>
      </c>
      <c r="F43" s="120" t="e">
        <f>IF(ISNUMBER(U43),U43,VLOOKUP(CONCATENATE($B43,"_",$C43,"_",F$2,"_",$D43,"_",$E43),Database!$F$2:$G$65536,2,))</f>
        <v>#REF!</v>
      </c>
      <c r="G43" s="120" t="e">
        <f>IF(ISNUMBER(V43),V43,VLOOKUP(CONCATENATE($B43,"_",$C43,"_",G$2,"_",$D43,"_",$E43),Database!$F$2:$G$65536,2,))</f>
        <v>#REF!</v>
      </c>
      <c r="H43" s="120" t="e">
        <f>IF(ISNUMBER(W43),W43,VLOOKUP(CONCATENATE($B43,"_",$C43,"_",H$2,"_",$D43,"_",$E43),Database!$F$2:$G$65536,2,))</f>
        <v>#REF!</v>
      </c>
      <c r="I43" s="120" t="e">
        <f>IF(ISNUMBER(X43),X43,VLOOKUP(CONCATENATE($B43,"_",$C43,"_",I$2,"_",$D43,"_",$E43),Database!$F$2:$G$65536,2,))</f>
        <v>#REF!</v>
      </c>
      <c r="J43" s="120" t="e">
        <f>VLOOKUP(CONCATENATE($B43,"_",$C43,"_",J$2,"_",$D43,"_",$E43),Database!$F$2:$G$65536,2,)</f>
        <v>#REF!</v>
      </c>
      <c r="K43" s="118" t="e">
        <f>VLOOKUP(CONCATENATE($B43,"_",$C43,"_",K$2,"_",$D43,"_",$E43),SentData!$F$2:$G$65536,2,)</f>
        <v>#REF!</v>
      </c>
      <c r="L43" s="118" t="e">
        <f>VLOOKUP(CONCATENATE($B43,"_",$C43,"_",L$2,"_",$D43,"_",$E43),SentData!$F$2:$G$65536,2,)</f>
        <v>#REF!</v>
      </c>
      <c r="M43" s="114"/>
      <c r="N43" s="115" t="str">
        <f t="shared" si="7"/>
        <v>!!</v>
      </c>
      <c r="O43" s="115" t="str">
        <f t="shared" si="8"/>
        <v>!!</v>
      </c>
      <c r="P43" s="115" t="str">
        <f t="shared" si="9"/>
        <v>!!</v>
      </c>
      <c r="Q43" s="115" t="str">
        <f t="shared" si="10"/>
        <v>!!</v>
      </c>
      <c r="R43" s="115" t="str">
        <f t="shared" si="11"/>
        <v>!!</v>
      </c>
      <c r="S43" s="115" t="str">
        <f t="shared" si="12"/>
        <v>!!</v>
      </c>
      <c r="T43" s="114"/>
    </row>
    <row r="44" spans="1:24" x14ac:dyDescent="0.25">
      <c r="A44" s="153" t="s">
        <v>707</v>
      </c>
      <c r="B44" s="153" t="e">
        <f>#REF!</f>
        <v>#REF!</v>
      </c>
      <c r="C44" s="153" t="s">
        <v>771</v>
      </c>
      <c r="D44" s="153" t="s">
        <v>131</v>
      </c>
      <c r="E44" s="154">
        <v>2</v>
      </c>
      <c r="F44" s="155" t="e">
        <f>IF(ISNUMBER(U44),U44,VLOOKUP(CONCATENATE($B44,"_",$C44,"_",F$2,"_","1000 NAC","_",$E44),Database!$F$2:$G$65536,2,)/VLOOKUP(CONCATENATE($B44,"_",$C44,"_",F$2,"_",$D44,"_",$E44),Database!$F$2:$G$65536,2,))</f>
        <v>#REF!</v>
      </c>
      <c r="G44" s="155" t="e">
        <f>IF(ISNUMBER(V44),V44,VLOOKUP(CONCATENATE($B44,"_",$C44,"_",G$2,"_","1000 NAC","_",$E44),Database!$F$2:$G$65536,2,)/VLOOKUP(CONCATENATE($B44,"_",$C44,"_",G$2,"_",$D44,"_",$E44),Database!$F$2:$G$65536,2,))</f>
        <v>#REF!</v>
      </c>
      <c r="H44" s="155" t="e">
        <f>IF(ISNUMBER(W44),W44,VLOOKUP(CONCATENATE($B44,"_",$C44,"_",H$2,"_","1000 NAC","_",$E44),Database!$F$2:$G$65536,2,)/VLOOKUP(CONCATENATE($B44,"_",$C44,"_",H$2,"_",$D44,"_",$E44),Database!$F$2:$G$65536,2,))</f>
        <v>#REF!</v>
      </c>
      <c r="I44" s="155" t="e">
        <f>IF(ISNUMBER(X44),X44,VLOOKUP(CONCATENATE($B44,"_",$C44,"_",I$2,"_","1000 NAC","_",$E44),Database!$F$2:$G$65536,2,)/VLOOKUP(CONCATENATE($B44,"_",$C44,"_",I$2,"_",$D44,"_",$E44),Database!$F$2:$G$65536,2,))</f>
        <v>#REF!</v>
      </c>
      <c r="J44" s="155" t="e">
        <f>VLOOKUP(CONCATENATE($B44,"_",$C44,"_",J$2,"_","1000 NAC","_",$E44),Database!$F$2:$G$65536,2,)/VLOOKUP(CONCATENATE($B44,"_",$C44,"_",J$2,"_",$D44,"_",$E44),Database!$F$2:$G$65536,2,)</f>
        <v>#REF!</v>
      </c>
      <c r="K44" s="156" t="e">
        <f>VLOOKUP(CONCATENATE($B44,"_",$C44,"_",K$2,"_","1000 NAC","_",$E44),SentData!$F$2:$G$65536,2,)/VLOOKUP(CONCATENATE($B44,"_",$C44,"_",K$2,"_",$D44,"_",$E44),SentData!$F$2:$G$65536,2,)</f>
        <v>#REF!</v>
      </c>
      <c r="L44" s="156" t="e">
        <f>VLOOKUP(CONCATENATE($B44,"_",$C44,"_",L$2,"_","1000 NAC","_",$E44),SentData!$F$2:$G$65536,2,)/VLOOKUP(CONCATENATE($B44,"_",$C44,"_",L$2,"_",$D44,"_",$E44),SentData!$F$2:$G$65536,2,)</f>
        <v>#REF!</v>
      </c>
      <c r="M44" s="157"/>
      <c r="N44" s="158" t="str">
        <f t="shared" si="7"/>
        <v>!!</v>
      </c>
      <c r="O44" s="158" t="str">
        <f t="shared" si="8"/>
        <v>!!</v>
      </c>
      <c r="P44" s="158" t="str">
        <f t="shared" si="9"/>
        <v>!!</v>
      </c>
      <c r="Q44" s="158" t="str">
        <f t="shared" si="10"/>
        <v>!!</v>
      </c>
      <c r="R44" s="158" t="str">
        <f t="shared" si="11"/>
        <v>!!</v>
      </c>
      <c r="S44" s="158" t="str">
        <f t="shared" si="12"/>
        <v>!!</v>
      </c>
      <c r="T44" s="157"/>
      <c r="U44" s="161" t="str">
        <f>IF(ISNUMBER(U42),IF(ISNUMBER(U43),U43/U42,F43/U42),IF(ISNUMBER(U43),U43/F42,""))</f>
        <v/>
      </c>
      <c r="V44" s="161"/>
      <c r="W44" s="161"/>
      <c r="X44" s="161"/>
    </row>
    <row r="45" spans="1:24" s="112" customFormat="1" ht="10" x14ac:dyDescent="0.2">
      <c r="A45" s="112" t="s">
        <v>703</v>
      </c>
      <c r="B45" s="112" t="e">
        <f>#REF!</f>
        <v>#REF!</v>
      </c>
      <c r="C45" s="112" t="s">
        <v>770</v>
      </c>
      <c r="D45" s="112" t="s">
        <v>639</v>
      </c>
      <c r="E45" s="113">
        <v>3</v>
      </c>
      <c r="F45" s="120" t="e">
        <f>IF(ISNUMBER(U45),U45,VLOOKUP(CONCATENATE($B45,"_",$C45,"_",F$2,"_",$D45,"_",$E45),Database!$F$2:$G$65536,2,))</f>
        <v>#REF!</v>
      </c>
      <c r="G45" s="120" t="e">
        <f>IF(ISNUMBER(V45),V45,VLOOKUP(CONCATENATE($B45,"_",$C45,"_",G$2,"_",$D45,"_",$E45),Database!$F$2:$G$65536,2,))</f>
        <v>#REF!</v>
      </c>
      <c r="H45" s="120" t="e">
        <f>IF(ISNUMBER(W45),W45,VLOOKUP(CONCATENATE($B45,"_",$C45,"_",H$2,"_",$D45,"_",$E45),Database!$F$2:$G$65536,2,))</f>
        <v>#REF!</v>
      </c>
      <c r="I45" s="120" t="e">
        <f>IF(ISNUMBER(X45),X45,VLOOKUP(CONCATENATE($B45,"_",$C45,"_",I$2,"_",$D45,"_",$E45),Database!$F$2:$G$65536,2,))</f>
        <v>#REF!</v>
      </c>
      <c r="J45" s="120" t="e">
        <f>VLOOKUP(CONCATENATE($B45,"_",$C45,"_",J$2,"_",$D45,"_",$E45),Database!$F$2:$G$65536,2,)</f>
        <v>#REF!</v>
      </c>
      <c r="K45" s="118" t="e">
        <f>VLOOKUP(CONCATENATE($B45,"_",$C45,"_",K$2,"_",$D45,"_",$E45),SentData!$F$2:$G$65536,2,)</f>
        <v>#REF!</v>
      </c>
      <c r="L45" s="118" t="e">
        <f>VLOOKUP(CONCATENATE($B45,"_",$C45,"_",L$2,"_",$D45,"_",$E45),SentData!$F$2:$G$65536,2,)</f>
        <v>#REF!</v>
      </c>
      <c r="M45" s="114"/>
      <c r="N45" s="115" t="str">
        <f t="shared" si="7"/>
        <v>!!</v>
      </c>
      <c r="O45" s="115" t="str">
        <f t="shared" si="8"/>
        <v>!!</v>
      </c>
      <c r="P45" s="115" t="str">
        <f t="shared" si="9"/>
        <v>!!</v>
      </c>
      <c r="Q45" s="115" t="str">
        <f t="shared" si="10"/>
        <v>!!</v>
      </c>
      <c r="R45" s="115" t="str">
        <f t="shared" si="11"/>
        <v>!!</v>
      </c>
      <c r="S45" s="115" t="str">
        <f t="shared" si="12"/>
        <v>!!</v>
      </c>
      <c r="T45" s="114"/>
    </row>
    <row r="46" spans="1:24" s="112" customFormat="1" ht="10" x14ac:dyDescent="0.2">
      <c r="A46" s="112" t="s">
        <v>705</v>
      </c>
      <c r="B46" s="112" t="e">
        <f>#REF!</f>
        <v>#REF!</v>
      </c>
      <c r="C46" s="112" t="s">
        <v>770</v>
      </c>
      <c r="D46" s="112" t="s">
        <v>706</v>
      </c>
      <c r="E46" s="113">
        <v>3</v>
      </c>
      <c r="F46" s="120" t="e">
        <f>IF(ISNUMBER(U46),U46,VLOOKUP(CONCATENATE($B46,"_",$C46,"_",F$2,"_",$D46,"_",$E46),Database!$F$2:$G$65536,2,))</f>
        <v>#REF!</v>
      </c>
      <c r="G46" s="120" t="e">
        <f>IF(ISNUMBER(V46),V46,VLOOKUP(CONCATENATE($B46,"_",$C46,"_",G$2,"_",$D46,"_",$E46),Database!$F$2:$G$65536,2,))</f>
        <v>#REF!</v>
      </c>
      <c r="H46" s="120" t="e">
        <f>IF(ISNUMBER(W46),W46,VLOOKUP(CONCATENATE($B46,"_",$C46,"_",H$2,"_",$D46,"_",$E46),Database!$F$2:$G$65536,2,))</f>
        <v>#REF!</v>
      </c>
      <c r="I46" s="120" t="e">
        <f>IF(ISNUMBER(X46),X46,VLOOKUP(CONCATENATE($B46,"_",$C46,"_",I$2,"_",$D46,"_",$E46),Database!$F$2:$G$65536,2,))</f>
        <v>#REF!</v>
      </c>
      <c r="J46" s="120" t="e">
        <f>VLOOKUP(CONCATENATE($B46,"_",$C46,"_",J$2,"_",$D46,"_",$E46),Database!$F$2:$G$65536,2,)</f>
        <v>#REF!</v>
      </c>
      <c r="K46" s="118" t="e">
        <f>VLOOKUP(CONCATENATE($B46,"_",$C46,"_",K$2,"_",$D46,"_",$E46),SentData!$F$2:$G$65536,2,)</f>
        <v>#REF!</v>
      </c>
      <c r="L46" s="118" t="e">
        <f>VLOOKUP(CONCATENATE($B46,"_",$C46,"_",L$2,"_",$D46,"_",$E46),SentData!$F$2:$G$65536,2,)</f>
        <v>#REF!</v>
      </c>
      <c r="M46" s="114"/>
      <c r="N46" s="115" t="str">
        <f t="shared" si="7"/>
        <v>!!</v>
      </c>
      <c r="O46" s="115" t="str">
        <f t="shared" si="8"/>
        <v>!!</v>
      </c>
      <c r="P46" s="115" t="str">
        <f t="shared" si="9"/>
        <v>!!</v>
      </c>
      <c r="Q46" s="115" t="str">
        <f t="shared" si="10"/>
        <v>!!</v>
      </c>
      <c r="R46" s="115" t="str">
        <f t="shared" si="11"/>
        <v>!!</v>
      </c>
      <c r="S46" s="115" t="str">
        <f t="shared" si="12"/>
        <v>!!</v>
      </c>
      <c r="T46" s="114"/>
    </row>
    <row r="47" spans="1:24" x14ac:dyDescent="0.25">
      <c r="A47" s="153" t="s">
        <v>707</v>
      </c>
      <c r="B47" s="153" t="e">
        <f>#REF!</f>
        <v>#REF!</v>
      </c>
      <c r="C47" s="153" t="s">
        <v>770</v>
      </c>
      <c r="D47" s="153" t="s">
        <v>639</v>
      </c>
      <c r="E47" s="154">
        <v>3</v>
      </c>
      <c r="F47" s="155" t="e">
        <f>IF(ISNUMBER(U47),U47,VLOOKUP(CONCATENATE($B47,"_",$C47,"_",F$2,"_","1000 NAC","_",$E47),Database!$F$2:$G$65536,2,)/VLOOKUP(CONCATENATE($B47,"_",$C47,"_",F$2,"_",$D47,"_",$E47),Database!$F$2:$G$65536,2,))</f>
        <v>#REF!</v>
      </c>
      <c r="G47" s="155" t="e">
        <f>IF(ISNUMBER(V47),V47,VLOOKUP(CONCATENATE($B47,"_",$C47,"_",G$2,"_","1000 NAC","_",$E47),Database!$F$2:$G$65536,2,)/VLOOKUP(CONCATENATE($B47,"_",$C47,"_",G$2,"_",$D47,"_",$E47),Database!$F$2:$G$65536,2,))</f>
        <v>#REF!</v>
      </c>
      <c r="H47" s="155" t="e">
        <f>IF(ISNUMBER(W47),W47,VLOOKUP(CONCATENATE($B47,"_",$C47,"_",H$2,"_","1000 NAC","_",$E47),Database!$F$2:$G$65536,2,)/VLOOKUP(CONCATENATE($B47,"_",$C47,"_",H$2,"_",$D47,"_",$E47),Database!$F$2:$G$65536,2,))</f>
        <v>#REF!</v>
      </c>
      <c r="I47" s="155" t="e">
        <f>IF(ISNUMBER(X47),X47,VLOOKUP(CONCATENATE($B47,"_",$C47,"_",I$2,"_","1000 NAC","_",$E47),Database!$F$2:$G$65536,2,)/VLOOKUP(CONCATENATE($B47,"_",$C47,"_",I$2,"_",$D47,"_",$E47),Database!$F$2:$G$65536,2,))</f>
        <v>#REF!</v>
      </c>
      <c r="J47" s="155" t="e">
        <f>VLOOKUP(CONCATENATE($B47,"_",$C47,"_",J$2,"_","1000 NAC","_",$E47),Database!$F$2:$G$65536,2,)/VLOOKUP(CONCATENATE($B47,"_",$C47,"_",J$2,"_",$D47,"_",$E47),Database!$F$2:$G$65536,2,)</f>
        <v>#REF!</v>
      </c>
      <c r="K47" s="156" t="e">
        <f>VLOOKUP(CONCATENATE($B47,"_",$C47,"_",K$2,"_","1000 NAC","_",$E47),SentData!$F$2:$G$65536,2,)/VLOOKUP(CONCATENATE($B47,"_",$C47,"_",K$2,"_",$D47,"_",$E47),SentData!$F$2:$G$65536,2,)</f>
        <v>#REF!</v>
      </c>
      <c r="L47" s="156" t="e">
        <f>VLOOKUP(CONCATENATE($B47,"_",$C47,"_",L$2,"_","1000 NAC","_",$E47),SentData!$F$2:$G$65536,2,)/VLOOKUP(CONCATENATE($B47,"_",$C47,"_",L$2,"_",$D47,"_",$E47),SentData!$F$2:$G$65536,2,)</f>
        <v>#REF!</v>
      </c>
      <c r="M47" s="157"/>
      <c r="N47" s="158" t="str">
        <f t="shared" si="7"/>
        <v>!!</v>
      </c>
      <c r="O47" s="158" t="str">
        <f t="shared" si="8"/>
        <v>!!</v>
      </c>
      <c r="P47" s="158" t="str">
        <f t="shared" si="9"/>
        <v>!!</v>
      </c>
      <c r="Q47" s="158" t="str">
        <f t="shared" si="10"/>
        <v>!!</v>
      </c>
      <c r="R47" s="158" t="str">
        <f t="shared" si="11"/>
        <v>!!</v>
      </c>
      <c r="S47" s="158" t="str">
        <f t="shared" si="12"/>
        <v>!!</v>
      </c>
      <c r="T47" s="157"/>
      <c r="U47" s="161" t="str">
        <f>IF(ISNUMBER(U45),IF(ISNUMBER(U46),U46/U45,F46/U45),IF(ISNUMBER(U46),U46/F45,""))</f>
        <v/>
      </c>
      <c r="V47" s="161"/>
      <c r="W47" s="161"/>
      <c r="X47" s="161"/>
    </row>
    <row r="48" spans="1:24" s="112" customFormat="1" ht="10" x14ac:dyDescent="0.2">
      <c r="A48" s="112" t="s">
        <v>703</v>
      </c>
      <c r="B48" s="112" t="e">
        <f>#REF!</f>
        <v>#REF!</v>
      </c>
      <c r="C48" s="112" t="s">
        <v>771</v>
      </c>
      <c r="D48" s="112" t="s">
        <v>639</v>
      </c>
      <c r="E48" s="113">
        <v>3</v>
      </c>
      <c r="F48" s="120" t="e">
        <f>IF(ISNUMBER(U48),U48,VLOOKUP(CONCATENATE($B48,"_",$C48,"_",F$2,"_",$D48,"_",$E48),Database!$F$2:$G$65536,2,))</f>
        <v>#REF!</v>
      </c>
      <c r="G48" s="120" t="e">
        <f>IF(ISNUMBER(V48),V48,VLOOKUP(CONCATENATE($B48,"_",$C48,"_",G$2,"_",$D48,"_",$E48),Database!$F$2:$G$65536,2,))</f>
        <v>#REF!</v>
      </c>
      <c r="H48" s="120" t="e">
        <f>IF(ISNUMBER(W48),W48,VLOOKUP(CONCATENATE($B48,"_",$C48,"_",H$2,"_",$D48,"_",$E48),Database!$F$2:$G$65536,2,))</f>
        <v>#REF!</v>
      </c>
      <c r="I48" s="120" t="e">
        <f>IF(ISNUMBER(X48),X48,VLOOKUP(CONCATENATE($B48,"_",$C48,"_",I$2,"_",$D48,"_",$E48),Database!$F$2:$G$65536,2,))</f>
        <v>#REF!</v>
      </c>
      <c r="J48" s="120" t="e">
        <f>VLOOKUP(CONCATENATE($B48,"_",$C48,"_",J$2,"_",$D48,"_",$E48),Database!$F$2:$G$65536,2,)</f>
        <v>#REF!</v>
      </c>
      <c r="K48" s="118" t="e">
        <f>VLOOKUP(CONCATENATE($B48,"_",$C48,"_",K$2,"_",$D48,"_",$E48),SentData!$F$2:$G$65536,2,)</f>
        <v>#REF!</v>
      </c>
      <c r="L48" s="118" t="e">
        <f>VLOOKUP(CONCATENATE($B48,"_",$C48,"_",L$2,"_",$D48,"_",$E48),SentData!$F$2:$G$65536,2,)</f>
        <v>#REF!</v>
      </c>
      <c r="M48" s="114"/>
      <c r="N48" s="115" t="str">
        <f t="shared" si="7"/>
        <v>!!</v>
      </c>
      <c r="O48" s="115" t="str">
        <f t="shared" si="8"/>
        <v>!!</v>
      </c>
      <c r="P48" s="115" t="str">
        <f t="shared" si="9"/>
        <v>!!</v>
      </c>
      <c r="Q48" s="115" t="str">
        <f t="shared" si="10"/>
        <v>!!</v>
      </c>
      <c r="R48" s="115" t="str">
        <f t="shared" si="11"/>
        <v>!!</v>
      </c>
      <c r="S48" s="115" t="str">
        <f t="shared" si="12"/>
        <v>!!</v>
      </c>
      <c r="T48" s="114"/>
    </row>
    <row r="49" spans="1:24" s="112" customFormat="1" ht="10" x14ac:dyDescent="0.2">
      <c r="A49" s="112" t="s">
        <v>705</v>
      </c>
      <c r="B49" s="112" t="e">
        <f>#REF!</f>
        <v>#REF!</v>
      </c>
      <c r="C49" s="112" t="s">
        <v>771</v>
      </c>
      <c r="D49" s="112" t="s">
        <v>706</v>
      </c>
      <c r="E49" s="113">
        <v>3</v>
      </c>
      <c r="F49" s="120" t="e">
        <f>IF(ISNUMBER(U49),U49,VLOOKUP(CONCATENATE($B49,"_",$C49,"_",F$2,"_",$D49,"_",$E49),Database!$F$2:$G$65536,2,))</f>
        <v>#REF!</v>
      </c>
      <c r="G49" s="120" t="e">
        <f>IF(ISNUMBER(V49),V49,VLOOKUP(CONCATENATE($B49,"_",$C49,"_",G$2,"_",$D49,"_",$E49),Database!$F$2:$G$65536,2,))</f>
        <v>#REF!</v>
      </c>
      <c r="H49" s="120" t="e">
        <f>IF(ISNUMBER(W49),W49,VLOOKUP(CONCATENATE($B49,"_",$C49,"_",H$2,"_",$D49,"_",$E49),Database!$F$2:$G$65536,2,))</f>
        <v>#REF!</v>
      </c>
      <c r="I49" s="120" t="e">
        <f>IF(ISNUMBER(X49),X49,VLOOKUP(CONCATENATE($B49,"_",$C49,"_",I$2,"_",$D49,"_",$E49),Database!$F$2:$G$65536,2,))</f>
        <v>#REF!</v>
      </c>
      <c r="J49" s="120" t="e">
        <f>VLOOKUP(CONCATENATE($B49,"_",$C49,"_",J$2,"_",$D49,"_",$E49),Database!$F$2:$G$65536,2,)</f>
        <v>#REF!</v>
      </c>
      <c r="K49" s="118" t="e">
        <f>VLOOKUP(CONCATENATE($B49,"_",$C49,"_",K$2,"_",$D49,"_",$E49),SentData!$F$2:$G$65536,2,)</f>
        <v>#REF!</v>
      </c>
      <c r="L49" s="118" t="e">
        <f>VLOOKUP(CONCATENATE($B49,"_",$C49,"_",L$2,"_",$D49,"_",$E49),SentData!$F$2:$G$65536,2,)</f>
        <v>#REF!</v>
      </c>
      <c r="M49" s="114"/>
      <c r="N49" s="115" t="str">
        <f t="shared" si="7"/>
        <v>!!</v>
      </c>
      <c r="O49" s="115" t="str">
        <f t="shared" si="8"/>
        <v>!!</v>
      </c>
      <c r="P49" s="115" t="str">
        <f t="shared" si="9"/>
        <v>!!</v>
      </c>
      <c r="Q49" s="115" t="str">
        <f t="shared" si="10"/>
        <v>!!</v>
      </c>
      <c r="R49" s="115" t="str">
        <f t="shared" si="11"/>
        <v>!!</v>
      </c>
      <c r="S49" s="115" t="str">
        <f t="shared" si="12"/>
        <v>!!</v>
      </c>
      <c r="T49" s="114"/>
    </row>
    <row r="50" spans="1:24" x14ac:dyDescent="0.25">
      <c r="A50" s="153" t="s">
        <v>707</v>
      </c>
      <c r="B50" s="153" t="e">
        <f>#REF!</f>
        <v>#REF!</v>
      </c>
      <c r="C50" s="153" t="s">
        <v>771</v>
      </c>
      <c r="D50" s="153" t="s">
        <v>639</v>
      </c>
      <c r="E50" s="154">
        <v>3</v>
      </c>
      <c r="F50" s="155" t="e">
        <f>IF(ISNUMBER(U50),U50,VLOOKUP(CONCATENATE($B50,"_",$C50,"_",F$2,"_","1000 NAC","_",$E50),Database!$F$2:$G$65536,2,)/VLOOKUP(CONCATENATE($B50,"_",$C50,"_",F$2,"_",$D50,"_",$E50),Database!$F$2:$G$65536,2,))</f>
        <v>#REF!</v>
      </c>
      <c r="G50" s="155" t="e">
        <f>IF(ISNUMBER(V50),V50,VLOOKUP(CONCATENATE($B50,"_",$C50,"_",G$2,"_","1000 NAC","_",$E50),Database!$F$2:$G$65536,2,)/VLOOKUP(CONCATENATE($B50,"_",$C50,"_",G$2,"_",$D50,"_",$E50),Database!$F$2:$G$65536,2,))</f>
        <v>#REF!</v>
      </c>
      <c r="H50" s="155" t="e">
        <f>IF(ISNUMBER(W50),W50,VLOOKUP(CONCATENATE($B50,"_",$C50,"_",H$2,"_","1000 NAC","_",$E50),Database!$F$2:$G$65536,2,)/VLOOKUP(CONCATENATE($B50,"_",$C50,"_",H$2,"_",$D50,"_",$E50),Database!$F$2:$G$65536,2,))</f>
        <v>#REF!</v>
      </c>
      <c r="I50" s="155" t="e">
        <f>IF(ISNUMBER(X50),X50,VLOOKUP(CONCATENATE($B50,"_",$C50,"_",I$2,"_","1000 NAC","_",$E50),Database!$F$2:$G$65536,2,)/VLOOKUP(CONCATENATE($B50,"_",$C50,"_",I$2,"_",$D50,"_",$E50),Database!$F$2:$G$65536,2,))</f>
        <v>#REF!</v>
      </c>
      <c r="J50" s="155" t="e">
        <f>VLOOKUP(CONCATENATE($B50,"_",$C50,"_",J$2,"_","1000 NAC","_",$E50),Database!$F$2:$G$65536,2,)/VLOOKUP(CONCATENATE($B50,"_",$C50,"_",J$2,"_",$D50,"_",$E50),Database!$F$2:$G$65536,2,)</f>
        <v>#REF!</v>
      </c>
      <c r="K50" s="156" t="e">
        <f>VLOOKUP(CONCATENATE($B50,"_",$C50,"_",K$2,"_","1000 NAC","_",$E50),SentData!$F$2:$G$65536,2,)/VLOOKUP(CONCATENATE($B50,"_",$C50,"_",K$2,"_",$D50,"_",$E50),SentData!$F$2:$G$65536,2,)</f>
        <v>#REF!</v>
      </c>
      <c r="L50" s="156" t="e">
        <f>VLOOKUP(CONCATENATE($B50,"_",$C50,"_",L$2,"_","1000 NAC","_",$E50),SentData!$F$2:$G$65536,2,)/VLOOKUP(CONCATENATE($B50,"_",$C50,"_",L$2,"_",$D50,"_",$E50),SentData!$F$2:$G$65536,2,)</f>
        <v>#REF!</v>
      </c>
      <c r="M50" s="157"/>
      <c r="N50" s="158" t="str">
        <f t="shared" si="7"/>
        <v>!!</v>
      </c>
      <c r="O50" s="158" t="str">
        <f t="shared" si="8"/>
        <v>!!</v>
      </c>
      <c r="P50" s="158" t="str">
        <f t="shared" si="9"/>
        <v>!!</v>
      </c>
      <c r="Q50" s="158" t="str">
        <f t="shared" si="10"/>
        <v>!!</v>
      </c>
      <c r="R50" s="158" t="str">
        <f t="shared" si="11"/>
        <v>!!</v>
      </c>
      <c r="S50" s="158" t="str">
        <f t="shared" si="12"/>
        <v>!!</v>
      </c>
      <c r="T50" s="157"/>
      <c r="U50" s="161" t="str">
        <f>IF(ISNUMBER(U48),IF(ISNUMBER(U49),U49/U48,F49/U48),IF(ISNUMBER(U49),U49/F48,""))</f>
        <v/>
      </c>
      <c r="V50" s="161"/>
      <c r="W50" s="161"/>
      <c r="X50" s="161"/>
    </row>
    <row r="51" spans="1:24" x14ac:dyDescent="0.25">
      <c r="A51" s="112" t="s">
        <v>703</v>
      </c>
      <c r="B51" s="112" t="e">
        <f>#REF!</f>
        <v>#REF!</v>
      </c>
      <c r="C51" s="112" t="s">
        <v>770</v>
      </c>
      <c r="D51" s="112" t="s">
        <v>639</v>
      </c>
      <c r="E51" s="113" t="s">
        <v>659</v>
      </c>
      <c r="F51" s="120" t="e">
        <f>IF(ISNUMBER(U51),U51,VLOOKUP(CONCATENATE($B51,"_",$C51,"_",F$2,"_",$D51,"_",$E51),Database!$F$2:$G$65536,2,))</f>
        <v>#REF!</v>
      </c>
      <c r="G51" s="120" t="e">
        <f>IF(ISNUMBER(V51),V51,VLOOKUP(CONCATENATE($B51,"_",$C51,"_",G$2,"_",$D51,"_",$E51),Database!$F$2:$G$65536,2,))</f>
        <v>#REF!</v>
      </c>
      <c r="H51" s="120" t="e">
        <f>IF(ISNUMBER(W51),W51,VLOOKUP(CONCATENATE($B51,"_",$C51,"_",H$2,"_",$D51,"_",$E51),Database!$F$2:$G$65536,2,))</f>
        <v>#REF!</v>
      </c>
      <c r="I51" s="120" t="e">
        <f>IF(ISNUMBER(X51),X51,VLOOKUP(CONCATENATE($B51,"_",$C51,"_",I$2,"_",$D51,"_",$E51),Database!$F$2:$G$65536,2,))</f>
        <v>#REF!</v>
      </c>
      <c r="J51" s="120" t="e">
        <f>VLOOKUP(CONCATENATE($B51,"_",$C51,"_",J$2,"_",$D51,"_",$E51),Database!$F$2:$G$65536,2,)</f>
        <v>#REF!</v>
      </c>
      <c r="K51" s="118" t="e">
        <f>VLOOKUP(CONCATENATE($B51,"_",$C51,"_",K$2,"_",$D51,"_",$E51),SentData!$F$2:$G$65536,2,)</f>
        <v>#REF!</v>
      </c>
      <c r="L51" s="118" t="e">
        <f>VLOOKUP(CONCATENATE($B51,"_",$C51,"_",L$2,"_",$D51,"_",$E51),SentData!$F$2:$G$65536,2,)</f>
        <v>#REF!</v>
      </c>
      <c r="M51" s="114"/>
      <c r="N51" s="115" t="str">
        <f t="shared" ref="N51:N62" si="13">IF(OR(ISERROR(F51),ISERROR(G51)),"!!",IF(F51=0,"!!",G51/F51))</f>
        <v>!!</v>
      </c>
      <c r="O51" s="115" t="str">
        <f t="shared" ref="O51:O62" si="14">IF(OR(ISERROR(G51),ISERROR(H51)),"!!",IF(G51=0,"!!",H51/G51))</f>
        <v>!!</v>
      </c>
      <c r="P51" s="115" t="str">
        <f t="shared" ref="P51:P62" si="15">IF(OR(ISERROR(H51),ISERROR(I51)),"!!",IF(H51=0,"!!",I51/H51))</f>
        <v>!!</v>
      </c>
      <c r="Q51" s="115" t="str">
        <f t="shared" ref="Q51:Q62" si="16">IF(OR(ISERROR(I51),ISERROR(J51)),"!!",IF(I51=0,"!!",J51/I51))</f>
        <v>!!</v>
      </c>
      <c r="R51" s="115" t="str">
        <f t="shared" ref="R51:R62" si="17">IF(OR(ISERROR(J51),ISERROR(K51)),"!!",IF(J51=0,"!!",K51/J51))</f>
        <v>!!</v>
      </c>
      <c r="S51" s="115" t="str">
        <f t="shared" ref="S51:S62" si="18">IF(OR(ISERROR(K51),ISERROR(L51)),"!!",IF(K51=0,"!!",L51/K51))</f>
        <v>!!</v>
      </c>
      <c r="T51" s="114"/>
      <c r="U51" s="112"/>
      <c r="V51" s="112"/>
      <c r="W51" s="112"/>
      <c r="X51" s="112"/>
    </row>
    <row r="52" spans="1:24" x14ac:dyDescent="0.25">
      <c r="A52" s="112" t="s">
        <v>705</v>
      </c>
      <c r="B52" s="112" t="e">
        <f>#REF!</f>
        <v>#REF!</v>
      </c>
      <c r="C52" s="112" t="s">
        <v>770</v>
      </c>
      <c r="D52" s="112" t="s">
        <v>706</v>
      </c>
      <c r="E52" s="113" t="s">
        <v>659</v>
      </c>
      <c r="F52" s="120" t="e">
        <f>IF(ISNUMBER(U52),U52,VLOOKUP(CONCATENATE($B52,"_",$C52,"_",F$2,"_",$D52,"_",$E52),Database!$F$2:$G$65536,2,))</f>
        <v>#REF!</v>
      </c>
      <c r="G52" s="120" t="e">
        <f>IF(ISNUMBER(V52),V52,VLOOKUP(CONCATENATE($B52,"_",$C52,"_",G$2,"_",$D52,"_",$E52),Database!$F$2:$G$65536,2,))</f>
        <v>#REF!</v>
      </c>
      <c r="H52" s="120" t="e">
        <f>IF(ISNUMBER(W52),W52,VLOOKUP(CONCATENATE($B52,"_",$C52,"_",H$2,"_",$D52,"_",$E52),Database!$F$2:$G$65536,2,))</f>
        <v>#REF!</v>
      </c>
      <c r="I52" s="120" t="e">
        <f>IF(ISNUMBER(X52),X52,VLOOKUP(CONCATENATE($B52,"_",$C52,"_",I$2,"_",$D52,"_",$E52),Database!$F$2:$G$65536,2,))</f>
        <v>#REF!</v>
      </c>
      <c r="J52" s="120" t="e">
        <f>VLOOKUP(CONCATENATE($B52,"_",$C52,"_",J$2,"_",$D52,"_",$E52),Database!$F$2:$G$65536,2,)</f>
        <v>#REF!</v>
      </c>
      <c r="K52" s="118" t="e">
        <f>VLOOKUP(CONCATENATE($B52,"_",$C52,"_",K$2,"_",$D52,"_",$E52),SentData!$F$2:$G$65536,2,)</f>
        <v>#REF!</v>
      </c>
      <c r="L52" s="118" t="e">
        <f>VLOOKUP(CONCATENATE($B52,"_",$C52,"_",L$2,"_",$D52,"_",$E52),SentData!$F$2:$G$65536,2,)</f>
        <v>#REF!</v>
      </c>
      <c r="M52" s="114"/>
      <c r="N52" s="115" t="str">
        <f t="shared" si="13"/>
        <v>!!</v>
      </c>
      <c r="O52" s="115" t="str">
        <f t="shared" si="14"/>
        <v>!!</v>
      </c>
      <c r="P52" s="115" t="str">
        <f t="shared" si="15"/>
        <v>!!</v>
      </c>
      <c r="Q52" s="115" t="str">
        <f t="shared" si="16"/>
        <v>!!</v>
      </c>
      <c r="R52" s="115" t="str">
        <f t="shared" si="17"/>
        <v>!!</v>
      </c>
      <c r="S52" s="115" t="str">
        <f t="shared" si="18"/>
        <v>!!</v>
      </c>
      <c r="T52" s="114"/>
      <c r="U52" s="112"/>
      <c r="V52" s="112"/>
      <c r="W52" s="112"/>
      <c r="X52" s="112"/>
    </row>
    <row r="53" spans="1:24" x14ac:dyDescent="0.25">
      <c r="A53" s="153" t="s">
        <v>707</v>
      </c>
      <c r="B53" s="153" t="e">
        <f>#REF!</f>
        <v>#REF!</v>
      </c>
      <c r="C53" s="153" t="s">
        <v>770</v>
      </c>
      <c r="D53" s="153" t="s">
        <v>639</v>
      </c>
      <c r="E53" s="154" t="s">
        <v>659</v>
      </c>
      <c r="F53" s="155" t="e">
        <f>IF(ISNUMBER(U53),U53,VLOOKUP(CONCATENATE($B53,"_",$C53,"_",F$2,"_","1000 NAC","_",$E53),Database!$F$2:$G$65536,2,)/VLOOKUP(CONCATENATE($B53,"_",$C53,"_",F$2,"_",$D53,"_",$E53),Database!$F$2:$G$65536,2,))</f>
        <v>#REF!</v>
      </c>
      <c r="G53" s="155" t="e">
        <f>IF(ISNUMBER(V53),V53,VLOOKUP(CONCATENATE($B53,"_",$C53,"_",G$2,"_","1000 NAC","_",$E53),Database!$F$2:$G$65536,2,)/VLOOKUP(CONCATENATE($B53,"_",$C53,"_",G$2,"_",$D53,"_",$E53),Database!$F$2:$G$65536,2,))</f>
        <v>#REF!</v>
      </c>
      <c r="H53" s="155" t="e">
        <f>IF(ISNUMBER(W53),W53,VLOOKUP(CONCATENATE($B53,"_",$C53,"_",H$2,"_","1000 NAC","_",$E53),Database!$F$2:$G$65536,2,)/VLOOKUP(CONCATENATE($B53,"_",$C53,"_",H$2,"_",$D53,"_",$E53),Database!$F$2:$G$65536,2,))</f>
        <v>#REF!</v>
      </c>
      <c r="I53" s="155" t="e">
        <f>IF(ISNUMBER(X53),X53,VLOOKUP(CONCATENATE($B53,"_",$C53,"_",I$2,"_","1000 NAC","_",$E53),Database!$F$2:$G$65536,2,)/VLOOKUP(CONCATENATE($B53,"_",$C53,"_",I$2,"_",$D53,"_",$E53),Database!$F$2:$G$65536,2,))</f>
        <v>#REF!</v>
      </c>
      <c r="J53" s="155" t="e">
        <f>VLOOKUP(CONCATENATE($B53,"_",$C53,"_",J$2,"_","1000 NAC","_",$E53),Database!$F$2:$G$65536,2,)/VLOOKUP(CONCATENATE($B53,"_",$C53,"_",J$2,"_",$D53,"_",$E53),Database!$F$2:$G$65536,2,)</f>
        <v>#REF!</v>
      </c>
      <c r="K53" s="156" t="e">
        <f>VLOOKUP(CONCATENATE($B53,"_",$C53,"_",K$2,"_","1000 NAC","_",$E53),SentData!$F$2:$G$65536,2,)/VLOOKUP(CONCATENATE($B53,"_",$C53,"_",K$2,"_",$D53,"_",$E53),SentData!$F$2:$G$65536,2,)</f>
        <v>#REF!</v>
      </c>
      <c r="L53" s="156" t="e">
        <f>VLOOKUP(CONCATENATE($B53,"_",$C53,"_",L$2,"_","1000 NAC","_",$E53),SentData!$F$2:$G$65536,2,)/VLOOKUP(CONCATENATE($B53,"_",$C53,"_",L$2,"_",$D53,"_",$E53),SentData!$F$2:$G$65536,2,)</f>
        <v>#REF!</v>
      </c>
      <c r="M53" s="157"/>
      <c r="N53" s="158" t="str">
        <f t="shared" si="13"/>
        <v>!!</v>
      </c>
      <c r="O53" s="158" t="str">
        <f t="shared" si="14"/>
        <v>!!</v>
      </c>
      <c r="P53" s="158" t="str">
        <f t="shared" si="15"/>
        <v>!!</v>
      </c>
      <c r="Q53" s="158" t="str">
        <f t="shared" si="16"/>
        <v>!!</v>
      </c>
      <c r="R53" s="158" t="str">
        <f t="shared" si="17"/>
        <v>!!</v>
      </c>
      <c r="S53" s="158" t="str">
        <f t="shared" si="18"/>
        <v>!!</v>
      </c>
      <c r="T53" s="157"/>
      <c r="U53" s="161" t="str">
        <f>IF(ISNUMBER(U51),IF(ISNUMBER(U52),U52/U51,F52/U51),IF(ISNUMBER(U52),U52/F51,""))</f>
        <v/>
      </c>
      <c r="V53" s="161"/>
      <c r="W53" s="161"/>
      <c r="X53" s="161"/>
    </row>
    <row r="54" spans="1:24" x14ac:dyDescent="0.25">
      <c r="A54" s="112" t="s">
        <v>703</v>
      </c>
      <c r="B54" s="112" t="e">
        <f>#REF!</f>
        <v>#REF!</v>
      </c>
      <c r="C54" s="112" t="s">
        <v>771</v>
      </c>
      <c r="D54" s="112" t="s">
        <v>639</v>
      </c>
      <c r="E54" s="113" t="s">
        <v>659</v>
      </c>
      <c r="F54" s="120" t="e">
        <f>IF(ISNUMBER(U54),U54,VLOOKUP(CONCATENATE($B54,"_",$C54,"_",F$2,"_",$D54,"_",$E54),Database!$F$2:$G$65536,2,))</f>
        <v>#REF!</v>
      </c>
      <c r="G54" s="120" t="e">
        <f>IF(ISNUMBER(V54),V54,VLOOKUP(CONCATENATE($B54,"_",$C54,"_",G$2,"_",$D54,"_",$E54),Database!$F$2:$G$65536,2,))</f>
        <v>#REF!</v>
      </c>
      <c r="H54" s="120" t="e">
        <f>IF(ISNUMBER(W54),W54,VLOOKUP(CONCATENATE($B54,"_",$C54,"_",H$2,"_",$D54,"_",$E54),Database!$F$2:$G$65536,2,))</f>
        <v>#REF!</v>
      </c>
      <c r="I54" s="120" t="e">
        <f>IF(ISNUMBER(X54),X54,VLOOKUP(CONCATENATE($B54,"_",$C54,"_",I$2,"_",$D54,"_",$E54),Database!$F$2:$G$65536,2,))</f>
        <v>#REF!</v>
      </c>
      <c r="J54" s="120" t="e">
        <f>VLOOKUP(CONCATENATE($B54,"_",$C54,"_",J$2,"_",$D54,"_",$E54),Database!$F$2:$G$65536,2,)</f>
        <v>#REF!</v>
      </c>
      <c r="K54" s="118" t="e">
        <f>VLOOKUP(CONCATENATE($B54,"_",$C54,"_",K$2,"_",$D54,"_",$E54),SentData!$F$2:$G$65536,2,)</f>
        <v>#REF!</v>
      </c>
      <c r="L54" s="118" t="e">
        <f>VLOOKUP(CONCATENATE($B54,"_",$C54,"_",L$2,"_",$D54,"_",$E54),SentData!$F$2:$G$65536,2,)</f>
        <v>#REF!</v>
      </c>
      <c r="M54" s="114"/>
      <c r="N54" s="115" t="str">
        <f t="shared" si="13"/>
        <v>!!</v>
      </c>
      <c r="O54" s="115" t="str">
        <f t="shared" si="14"/>
        <v>!!</v>
      </c>
      <c r="P54" s="115" t="str">
        <f t="shared" si="15"/>
        <v>!!</v>
      </c>
      <c r="Q54" s="115" t="str">
        <f t="shared" si="16"/>
        <v>!!</v>
      </c>
      <c r="R54" s="115" t="str">
        <f t="shared" si="17"/>
        <v>!!</v>
      </c>
      <c r="S54" s="115" t="str">
        <f t="shared" si="18"/>
        <v>!!</v>
      </c>
      <c r="T54" s="114"/>
      <c r="U54" s="112"/>
      <c r="V54" s="112"/>
      <c r="W54" s="112"/>
      <c r="X54" s="112"/>
    </row>
    <row r="55" spans="1:24" x14ac:dyDescent="0.25">
      <c r="A55" s="112" t="s">
        <v>705</v>
      </c>
      <c r="B55" s="112" t="e">
        <f>#REF!</f>
        <v>#REF!</v>
      </c>
      <c r="C55" s="112" t="s">
        <v>771</v>
      </c>
      <c r="D55" s="112" t="s">
        <v>706</v>
      </c>
      <c r="E55" s="113" t="s">
        <v>659</v>
      </c>
      <c r="F55" s="120" t="e">
        <f>IF(ISNUMBER(U55),U55,VLOOKUP(CONCATENATE($B55,"_",$C55,"_",F$2,"_",$D55,"_",$E55),Database!$F$2:$G$65536,2,))</f>
        <v>#REF!</v>
      </c>
      <c r="G55" s="120" t="e">
        <f>IF(ISNUMBER(V55),V55,VLOOKUP(CONCATENATE($B55,"_",$C55,"_",G$2,"_",$D55,"_",$E55),Database!$F$2:$G$65536,2,))</f>
        <v>#REF!</v>
      </c>
      <c r="H55" s="120" t="e">
        <f>IF(ISNUMBER(W55),W55,VLOOKUP(CONCATENATE($B55,"_",$C55,"_",H$2,"_",$D55,"_",$E55),Database!$F$2:$G$65536,2,))</f>
        <v>#REF!</v>
      </c>
      <c r="I55" s="120" t="e">
        <f>IF(ISNUMBER(X55),X55,VLOOKUP(CONCATENATE($B55,"_",$C55,"_",I$2,"_",$D55,"_",$E55),Database!$F$2:$G$65536,2,))</f>
        <v>#REF!</v>
      </c>
      <c r="J55" s="120" t="e">
        <f>VLOOKUP(CONCATENATE($B55,"_",$C55,"_",J$2,"_",$D55,"_",$E55),Database!$F$2:$G$65536,2,)</f>
        <v>#REF!</v>
      </c>
      <c r="K55" s="118" t="e">
        <f>VLOOKUP(CONCATENATE($B55,"_",$C55,"_",K$2,"_",$D55,"_",$E55),SentData!$F$2:$G$65536,2,)</f>
        <v>#REF!</v>
      </c>
      <c r="L55" s="118" t="e">
        <f>VLOOKUP(CONCATENATE($B55,"_",$C55,"_",L$2,"_",$D55,"_",$E55),SentData!$F$2:$G$65536,2,)</f>
        <v>#REF!</v>
      </c>
      <c r="M55" s="114"/>
      <c r="N55" s="115" t="str">
        <f t="shared" si="13"/>
        <v>!!</v>
      </c>
      <c r="O55" s="115" t="str">
        <f t="shared" si="14"/>
        <v>!!</v>
      </c>
      <c r="P55" s="115" t="str">
        <f t="shared" si="15"/>
        <v>!!</v>
      </c>
      <c r="Q55" s="115" t="str">
        <f t="shared" si="16"/>
        <v>!!</v>
      </c>
      <c r="R55" s="115" t="str">
        <f t="shared" si="17"/>
        <v>!!</v>
      </c>
      <c r="S55" s="115" t="str">
        <f t="shared" si="18"/>
        <v>!!</v>
      </c>
      <c r="T55" s="114"/>
      <c r="U55" s="112"/>
      <c r="V55" s="112"/>
      <c r="W55" s="112"/>
      <c r="X55" s="112"/>
    </row>
    <row r="56" spans="1:24" x14ac:dyDescent="0.25">
      <c r="A56" s="153" t="s">
        <v>707</v>
      </c>
      <c r="B56" s="153" t="e">
        <f>#REF!</f>
        <v>#REF!</v>
      </c>
      <c r="C56" s="153" t="s">
        <v>771</v>
      </c>
      <c r="D56" s="153" t="s">
        <v>639</v>
      </c>
      <c r="E56" s="154" t="s">
        <v>659</v>
      </c>
      <c r="F56" s="155" t="e">
        <f>IF(ISNUMBER(U56),U56,VLOOKUP(CONCATENATE($B56,"_",$C56,"_",F$2,"_","1000 NAC","_",$E56),Database!$F$2:$G$65536,2,)/VLOOKUP(CONCATENATE($B56,"_",$C56,"_",F$2,"_",$D56,"_",$E56),Database!$F$2:$G$65536,2,))</f>
        <v>#REF!</v>
      </c>
      <c r="G56" s="155" t="e">
        <f>IF(ISNUMBER(V56),V56,VLOOKUP(CONCATENATE($B56,"_",$C56,"_",G$2,"_","1000 NAC","_",$E56),Database!$F$2:$G$65536,2,)/VLOOKUP(CONCATENATE($B56,"_",$C56,"_",G$2,"_",$D56,"_",$E56),Database!$F$2:$G$65536,2,))</f>
        <v>#REF!</v>
      </c>
      <c r="H56" s="155" t="e">
        <f>IF(ISNUMBER(W56),W56,VLOOKUP(CONCATENATE($B56,"_",$C56,"_",H$2,"_","1000 NAC","_",$E56),Database!$F$2:$G$65536,2,)/VLOOKUP(CONCATENATE($B56,"_",$C56,"_",H$2,"_",$D56,"_",$E56),Database!$F$2:$G$65536,2,))</f>
        <v>#REF!</v>
      </c>
      <c r="I56" s="155" t="e">
        <f>IF(ISNUMBER(X56),X56,VLOOKUP(CONCATENATE($B56,"_",$C56,"_",I$2,"_","1000 NAC","_",$E56),Database!$F$2:$G$65536,2,)/VLOOKUP(CONCATENATE($B56,"_",$C56,"_",I$2,"_",$D56,"_",$E56),Database!$F$2:$G$65536,2,))</f>
        <v>#REF!</v>
      </c>
      <c r="J56" s="155" t="e">
        <f>VLOOKUP(CONCATENATE($B56,"_",$C56,"_",J$2,"_","1000 NAC","_",$E56),Database!$F$2:$G$65536,2,)/VLOOKUP(CONCATENATE($B56,"_",$C56,"_",J$2,"_",$D56,"_",$E56),Database!$F$2:$G$65536,2,)</f>
        <v>#REF!</v>
      </c>
      <c r="K56" s="156" t="e">
        <f>VLOOKUP(CONCATENATE($B56,"_",$C56,"_",K$2,"_","1000 NAC","_",$E56),SentData!$F$2:$G$65536,2,)/VLOOKUP(CONCATENATE($B56,"_",$C56,"_",K$2,"_",$D56,"_",$E56),SentData!$F$2:$G$65536,2,)</f>
        <v>#REF!</v>
      </c>
      <c r="L56" s="156" t="e">
        <f>VLOOKUP(CONCATENATE($B56,"_",$C56,"_",L$2,"_","1000 NAC","_",$E56),SentData!$F$2:$G$65536,2,)/VLOOKUP(CONCATENATE($B56,"_",$C56,"_",L$2,"_",$D56,"_",$E56),SentData!$F$2:$G$65536,2,)</f>
        <v>#REF!</v>
      </c>
      <c r="M56" s="157"/>
      <c r="N56" s="158" t="str">
        <f t="shared" si="13"/>
        <v>!!</v>
      </c>
      <c r="O56" s="158" t="str">
        <f t="shared" si="14"/>
        <v>!!</v>
      </c>
      <c r="P56" s="158" t="str">
        <f t="shared" si="15"/>
        <v>!!</v>
      </c>
      <c r="Q56" s="158" t="str">
        <f t="shared" si="16"/>
        <v>!!</v>
      </c>
      <c r="R56" s="158" t="str">
        <f t="shared" si="17"/>
        <v>!!</v>
      </c>
      <c r="S56" s="158" t="str">
        <f t="shared" si="18"/>
        <v>!!</v>
      </c>
      <c r="T56" s="157"/>
      <c r="U56" s="161" t="str">
        <f>IF(ISNUMBER(U54),IF(ISNUMBER(U55),U55/U54,F55/U54),IF(ISNUMBER(U55),U55/F54,""))</f>
        <v/>
      </c>
      <c r="V56" s="161"/>
      <c r="W56" s="161"/>
      <c r="X56" s="161"/>
    </row>
    <row r="57" spans="1:24" x14ac:dyDescent="0.25">
      <c r="A57" s="112" t="s">
        <v>703</v>
      </c>
      <c r="B57" s="112" t="e">
        <f>#REF!</f>
        <v>#REF!</v>
      </c>
      <c r="C57" s="112" t="s">
        <v>770</v>
      </c>
      <c r="D57" s="112" t="s">
        <v>639</v>
      </c>
      <c r="E57" s="113" t="s">
        <v>660</v>
      </c>
      <c r="F57" s="120" t="e">
        <f>IF(ISNUMBER(U57),U57,VLOOKUP(CONCATENATE($B57,"_",$C57,"_",F$2,"_",$D57,"_",$E57),Database!$F$2:$G$65536,2,))</f>
        <v>#REF!</v>
      </c>
      <c r="G57" s="120" t="e">
        <f>IF(ISNUMBER(V57),V57,VLOOKUP(CONCATENATE($B57,"_",$C57,"_",G$2,"_",$D57,"_",$E57),Database!$F$2:$G$65536,2,))</f>
        <v>#REF!</v>
      </c>
      <c r="H57" s="120" t="e">
        <f>IF(ISNUMBER(W57),W57,VLOOKUP(CONCATENATE($B57,"_",$C57,"_",H$2,"_",$D57,"_",$E57),Database!$F$2:$G$65536,2,))</f>
        <v>#REF!</v>
      </c>
      <c r="I57" s="120" t="e">
        <f>IF(ISNUMBER(X57),X57,VLOOKUP(CONCATENATE($B57,"_",$C57,"_",I$2,"_",$D57,"_",$E57),Database!$F$2:$G$65536,2,))</f>
        <v>#REF!</v>
      </c>
      <c r="J57" s="120" t="e">
        <f>VLOOKUP(CONCATENATE($B57,"_",$C57,"_",J$2,"_",$D57,"_",$E57),Database!$F$2:$G$65536,2,)</f>
        <v>#REF!</v>
      </c>
      <c r="K57" s="118" t="e">
        <f>VLOOKUP(CONCATENATE($B57,"_",$C57,"_",K$2,"_",$D57,"_",$E57),SentData!$F$2:$G$65536,2,)</f>
        <v>#REF!</v>
      </c>
      <c r="L57" s="118" t="e">
        <f>VLOOKUP(CONCATENATE($B57,"_",$C57,"_",L$2,"_",$D57,"_",$E57),SentData!$F$2:$G$65536,2,)</f>
        <v>#REF!</v>
      </c>
      <c r="M57" s="114"/>
      <c r="N57" s="115" t="str">
        <f t="shared" si="13"/>
        <v>!!</v>
      </c>
      <c r="O57" s="115" t="str">
        <f t="shared" si="14"/>
        <v>!!</v>
      </c>
      <c r="P57" s="115" t="str">
        <f t="shared" si="15"/>
        <v>!!</v>
      </c>
      <c r="Q57" s="115" t="str">
        <f t="shared" si="16"/>
        <v>!!</v>
      </c>
      <c r="R57" s="115" t="str">
        <f t="shared" si="17"/>
        <v>!!</v>
      </c>
      <c r="S57" s="115" t="str">
        <f t="shared" si="18"/>
        <v>!!</v>
      </c>
      <c r="T57" s="114"/>
      <c r="U57" s="112"/>
      <c r="V57" s="112"/>
      <c r="W57" s="112"/>
      <c r="X57" s="112"/>
    </row>
    <row r="58" spans="1:24" x14ac:dyDescent="0.25">
      <c r="A58" s="112" t="s">
        <v>705</v>
      </c>
      <c r="B58" s="112" t="e">
        <f>#REF!</f>
        <v>#REF!</v>
      </c>
      <c r="C58" s="112" t="s">
        <v>770</v>
      </c>
      <c r="D58" s="112" t="s">
        <v>706</v>
      </c>
      <c r="E58" s="113" t="s">
        <v>660</v>
      </c>
      <c r="F58" s="120" t="e">
        <f>IF(ISNUMBER(U58),U58,VLOOKUP(CONCATENATE($B58,"_",$C58,"_",F$2,"_",$D58,"_",$E58),Database!$F$2:$G$65536,2,))</f>
        <v>#REF!</v>
      </c>
      <c r="G58" s="120" t="e">
        <f>IF(ISNUMBER(V58),V58,VLOOKUP(CONCATENATE($B58,"_",$C58,"_",G$2,"_",$D58,"_",$E58),Database!$F$2:$G$65536,2,))</f>
        <v>#REF!</v>
      </c>
      <c r="H58" s="120" t="e">
        <f>IF(ISNUMBER(W58),W58,VLOOKUP(CONCATENATE($B58,"_",$C58,"_",H$2,"_",$D58,"_",$E58),Database!$F$2:$G$65536,2,))</f>
        <v>#REF!</v>
      </c>
      <c r="I58" s="120" t="e">
        <f>IF(ISNUMBER(X58),X58,VLOOKUP(CONCATENATE($B58,"_",$C58,"_",I$2,"_",$D58,"_",$E58),Database!$F$2:$G$65536,2,))</f>
        <v>#REF!</v>
      </c>
      <c r="J58" s="120" t="e">
        <f>VLOOKUP(CONCATENATE($B58,"_",$C58,"_",J$2,"_",$D58,"_",$E58),Database!$F$2:$G$65536,2,)</f>
        <v>#REF!</v>
      </c>
      <c r="K58" s="118" t="e">
        <f>VLOOKUP(CONCATENATE($B58,"_",$C58,"_",K$2,"_",$D58,"_",$E58),SentData!$F$2:$G$65536,2,)</f>
        <v>#REF!</v>
      </c>
      <c r="L58" s="118" t="e">
        <f>VLOOKUP(CONCATENATE($B58,"_",$C58,"_",L$2,"_",$D58,"_",$E58),SentData!$F$2:$G$65536,2,)</f>
        <v>#REF!</v>
      </c>
      <c r="M58" s="114"/>
      <c r="N58" s="115" t="str">
        <f t="shared" si="13"/>
        <v>!!</v>
      </c>
      <c r="O58" s="115" t="str">
        <f t="shared" si="14"/>
        <v>!!</v>
      </c>
      <c r="P58" s="115" t="str">
        <f t="shared" si="15"/>
        <v>!!</v>
      </c>
      <c r="Q58" s="115" t="str">
        <f t="shared" si="16"/>
        <v>!!</v>
      </c>
      <c r="R58" s="115" t="str">
        <f t="shared" si="17"/>
        <v>!!</v>
      </c>
      <c r="S58" s="115" t="str">
        <f t="shared" si="18"/>
        <v>!!</v>
      </c>
      <c r="T58" s="114"/>
      <c r="U58" s="112"/>
      <c r="V58" s="112"/>
      <c r="W58" s="112"/>
      <c r="X58" s="112"/>
    </row>
    <row r="59" spans="1:24" x14ac:dyDescent="0.25">
      <c r="A59" s="153" t="s">
        <v>707</v>
      </c>
      <c r="B59" s="153" t="e">
        <f>#REF!</f>
        <v>#REF!</v>
      </c>
      <c r="C59" s="153" t="s">
        <v>770</v>
      </c>
      <c r="D59" s="153" t="s">
        <v>639</v>
      </c>
      <c r="E59" s="154" t="s">
        <v>660</v>
      </c>
      <c r="F59" s="155" t="e">
        <f>IF(ISNUMBER(U59),U59,VLOOKUP(CONCATENATE($B59,"_",$C59,"_",F$2,"_","1000 NAC","_",$E59),Database!$F$2:$G$65536,2,)/VLOOKUP(CONCATENATE($B59,"_",$C59,"_",F$2,"_",$D59,"_",$E59),Database!$F$2:$G$65536,2,))</f>
        <v>#REF!</v>
      </c>
      <c r="G59" s="155" t="e">
        <f>IF(ISNUMBER(V59),V59,VLOOKUP(CONCATENATE($B59,"_",$C59,"_",G$2,"_","1000 NAC","_",$E59),Database!$F$2:$G$65536,2,)/VLOOKUP(CONCATENATE($B59,"_",$C59,"_",G$2,"_",$D59,"_",$E59),Database!$F$2:$G$65536,2,))</f>
        <v>#REF!</v>
      </c>
      <c r="H59" s="155" t="e">
        <f>IF(ISNUMBER(W59),W59,VLOOKUP(CONCATENATE($B59,"_",$C59,"_",H$2,"_","1000 NAC","_",$E59),Database!$F$2:$G$65536,2,)/VLOOKUP(CONCATENATE($B59,"_",$C59,"_",H$2,"_",$D59,"_",$E59),Database!$F$2:$G$65536,2,))</f>
        <v>#REF!</v>
      </c>
      <c r="I59" s="155" t="e">
        <f>IF(ISNUMBER(X59),X59,VLOOKUP(CONCATENATE($B59,"_",$C59,"_",I$2,"_","1000 NAC","_",$E59),Database!$F$2:$G$65536,2,)/VLOOKUP(CONCATENATE($B59,"_",$C59,"_",I$2,"_",$D59,"_",$E59),Database!$F$2:$G$65536,2,))</f>
        <v>#REF!</v>
      </c>
      <c r="J59" s="155" t="e">
        <f>VLOOKUP(CONCATENATE($B59,"_",$C59,"_",J$2,"_","1000 NAC","_",$E59),Database!$F$2:$G$65536,2,)/VLOOKUP(CONCATENATE($B59,"_",$C59,"_",J$2,"_",$D59,"_",$E59),Database!$F$2:$G$65536,2,)</f>
        <v>#REF!</v>
      </c>
      <c r="K59" s="156" t="e">
        <f>VLOOKUP(CONCATENATE($B59,"_",$C59,"_",K$2,"_","1000 NAC","_",$E59),SentData!$F$2:$G$65536,2,)/VLOOKUP(CONCATENATE($B59,"_",$C59,"_",K$2,"_",$D59,"_",$E59),SentData!$F$2:$G$65536,2,)</f>
        <v>#REF!</v>
      </c>
      <c r="L59" s="156" t="e">
        <f>VLOOKUP(CONCATENATE($B59,"_",$C59,"_",L$2,"_","1000 NAC","_",$E59),SentData!$F$2:$G$65536,2,)/VLOOKUP(CONCATENATE($B59,"_",$C59,"_",L$2,"_",$D59,"_",$E59),SentData!$F$2:$G$65536,2,)</f>
        <v>#REF!</v>
      </c>
      <c r="M59" s="157"/>
      <c r="N59" s="158" t="str">
        <f t="shared" si="13"/>
        <v>!!</v>
      </c>
      <c r="O59" s="158" t="str">
        <f t="shared" si="14"/>
        <v>!!</v>
      </c>
      <c r="P59" s="158" t="str">
        <f t="shared" si="15"/>
        <v>!!</v>
      </c>
      <c r="Q59" s="158" t="str">
        <f t="shared" si="16"/>
        <v>!!</v>
      </c>
      <c r="R59" s="158" t="str">
        <f t="shared" si="17"/>
        <v>!!</v>
      </c>
      <c r="S59" s="158" t="str">
        <f t="shared" si="18"/>
        <v>!!</v>
      </c>
      <c r="T59" s="157"/>
      <c r="U59" s="161" t="str">
        <f>IF(ISNUMBER(U57),IF(ISNUMBER(U58),U58/U57,F58/U57),IF(ISNUMBER(U58),U58/F57,""))</f>
        <v/>
      </c>
      <c r="V59" s="161"/>
      <c r="W59" s="161"/>
      <c r="X59" s="161"/>
    </row>
    <row r="60" spans="1:24" x14ac:dyDescent="0.25">
      <c r="A60" s="112" t="s">
        <v>703</v>
      </c>
      <c r="B60" s="112" t="e">
        <f>#REF!</f>
        <v>#REF!</v>
      </c>
      <c r="C60" s="112" t="s">
        <v>771</v>
      </c>
      <c r="D60" s="112" t="s">
        <v>639</v>
      </c>
      <c r="E60" s="113" t="s">
        <v>660</v>
      </c>
      <c r="F60" s="120" t="e">
        <f>IF(ISNUMBER(U60),U60,VLOOKUP(CONCATENATE($B60,"_",$C60,"_",F$2,"_",$D60,"_",$E60),Database!$F$2:$G$65536,2,))</f>
        <v>#REF!</v>
      </c>
      <c r="G60" s="120" t="e">
        <f>IF(ISNUMBER(V60),V60,VLOOKUP(CONCATENATE($B60,"_",$C60,"_",G$2,"_",$D60,"_",$E60),Database!$F$2:$G$65536,2,))</f>
        <v>#REF!</v>
      </c>
      <c r="H60" s="120" t="e">
        <f>IF(ISNUMBER(W60),W60,VLOOKUP(CONCATENATE($B60,"_",$C60,"_",H$2,"_",$D60,"_",$E60),Database!$F$2:$G$65536,2,))</f>
        <v>#REF!</v>
      </c>
      <c r="I60" s="120" t="e">
        <f>IF(ISNUMBER(X60),X60,VLOOKUP(CONCATENATE($B60,"_",$C60,"_",I$2,"_",$D60,"_",$E60),Database!$F$2:$G$65536,2,))</f>
        <v>#REF!</v>
      </c>
      <c r="J60" s="120" t="e">
        <f>VLOOKUP(CONCATENATE($B60,"_",$C60,"_",J$2,"_",$D60,"_",$E60),Database!$F$2:$G$65536,2,)</f>
        <v>#REF!</v>
      </c>
      <c r="K60" s="118" t="e">
        <f>VLOOKUP(CONCATENATE($B60,"_",$C60,"_",K$2,"_",$D60,"_",$E60),SentData!$F$2:$G$65536,2,)</f>
        <v>#REF!</v>
      </c>
      <c r="L60" s="118" t="e">
        <f>VLOOKUP(CONCATENATE($B60,"_",$C60,"_",L$2,"_",$D60,"_",$E60),SentData!$F$2:$G$65536,2,)</f>
        <v>#REF!</v>
      </c>
      <c r="M60" s="114"/>
      <c r="N60" s="115" t="str">
        <f t="shared" si="13"/>
        <v>!!</v>
      </c>
      <c r="O60" s="115" t="str">
        <f t="shared" si="14"/>
        <v>!!</v>
      </c>
      <c r="P60" s="115" t="str">
        <f t="shared" si="15"/>
        <v>!!</v>
      </c>
      <c r="Q60" s="115" t="str">
        <f t="shared" si="16"/>
        <v>!!</v>
      </c>
      <c r="R60" s="115" t="str">
        <f t="shared" si="17"/>
        <v>!!</v>
      </c>
      <c r="S60" s="115" t="str">
        <f t="shared" si="18"/>
        <v>!!</v>
      </c>
      <c r="T60" s="114"/>
      <c r="U60" s="112"/>
      <c r="V60" s="112"/>
      <c r="W60" s="112"/>
      <c r="X60" s="112"/>
    </row>
    <row r="61" spans="1:24" x14ac:dyDescent="0.25">
      <c r="A61" s="112" t="s">
        <v>705</v>
      </c>
      <c r="B61" s="112" t="e">
        <f>#REF!</f>
        <v>#REF!</v>
      </c>
      <c r="C61" s="112" t="s">
        <v>771</v>
      </c>
      <c r="D61" s="112" t="s">
        <v>706</v>
      </c>
      <c r="E61" s="113" t="s">
        <v>660</v>
      </c>
      <c r="F61" s="120" t="e">
        <f>IF(ISNUMBER(U61),U61,VLOOKUP(CONCATENATE($B61,"_",$C61,"_",F$2,"_",$D61,"_",$E61),Database!$F$2:$G$65536,2,))</f>
        <v>#REF!</v>
      </c>
      <c r="G61" s="120" t="e">
        <f>IF(ISNUMBER(V61),V61,VLOOKUP(CONCATENATE($B61,"_",$C61,"_",G$2,"_",$D61,"_",$E61),Database!$F$2:$G$65536,2,))</f>
        <v>#REF!</v>
      </c>
      <c r="H61" s="120" t="e">
        <f>IF(ISNUMBER(W61),W61,VLOOKUP(CONCATENATE($B61,"_",$C61,"_",H$2,"_",$D61,"_",$E61),Database!$F$2:$G$65536,2,))</f>
        <v>#REF!</v>
      </c>
      <c r="I61" s="120" t="e">
        <f>IF(ISNUMBER(X61),X61,VLOOKUP(CONCATENATE($B61,"_",$C61,"_",I$2,"_",$D61,"_",$E61),Database!$F$2:$G$65536,2,))</f>
        <v>#REF!</v>
      </c>
      <c r="J61" s="120" t="e">
        <f>VLOOKUP(CONCATENATE($B61,"_",$C61,"_",J$2,"_",$D61,"_",$E61),Database!$F$2:$G$65536,2,)</f>
        <v>#REF!</v>
      </c>
      <c r="K61" s="118" t="e">
        <f>VLOOKUP(CONCATENATE($B61,"_",$C61,"_",K$2,"_",$D61,"_",$E61),SentData!$F$2:$G$65536,2,)</f>
        <v>#REF!</v>
      </c>
      <c r="L61" s="118" t="e">
        <f>VLOOKUP(CONCATENATE($B61,"_",$C61,"_",L$2,"_",$D61,"_",$E61),SentData!$F$2:$G$65536,2,)</f>
        <v>#REF!</v>
      </c>
      <c r="M61" s="114"/>
      <c r="N61" s="115" t="str">
        <f t="shared" si="13"/>
        <v>!!</v>
      </c>
      <c r="O61" s="115" t="str">
        <f t="shared" si="14"/>
        <v>!!</v>
      </c>
      <c r="P61" s="115" t="str">
        <f t="shared" si="15"/>
        <v>!!</v>
      </c>
      <c r="Q61" s="115" t="str">
        <f t="shared" si="16"/>
        <v>!!</v>
      </c>
      <c r="R61" s="115" t="str">
        <f t="shared" si="17"/>
        <v>!!</v>
      </c>
      <c r="S61" s="115" t="str">
        <f t="shared" si="18"/>
        <v>!!</v>
      </c>
      <c r="T61" s="114"/>
      <c r="U61" s="112"/>
      <c r="V61" s="112"/>
      <c r="W61" s="112"/>
      <c r="X61" s="112"/>
    </row>
    <row r="62" spans="1:24" x14ac:dyDescent="0.25">
      <c r="A62" s="153" t="s">
        <v>707</v>
      </c>
      <c r="B62" s="153" t="e">
        <f>#REF!</f>
        <v>#REF!</v>
      </c>
      <c r="C62" s="153" t="s">
        <v>771</v>
      </c>
      <c r="D62" s="153" t="s">
        <v>639</v>
      </c>
      <c r="E62" s="154" t="s">
        <v>660</v>
      </c>
      <c r="F62" s="155" t="e">
        <f>IF(ISNUMBER(U62),U62,VLOOKUP(CONCATENATE($B62,"_",$C62,"_",F$2,"_","1000 NAC","_",$E62),Database!$F$2:$G$65536,2,)/VLOOKUP(CONCATENATE($B62,"_",$C62,"_",F$2,"_",$D62,"_",$E62),Database!$F$2:$G$65536,2,))</f>
        <v>#REF!</v>
      </c>
      <c r="G62" s="155" t="e">
        <f>IF(ISNUMBER(V62),V62,VLOOKUP(CONCATENATE($B62,"_",$C62,"_",G$2,"_","1000 NAC","_",$E62),Database!$F$2:$G$65536,2,)/VLOOKUP(CONCATENATE($B62,"_",$C62,"_",G$2,"_",$D62,"_",$E62),Database!$F$2:$G$65536,2,))</f>
        <v>#REF!</v>
      </c>
      <c r="H62" s="155" t="e">
        <f>IF(ISNUMBER(W62),W62,VLOOKUP(CONCATENATE($B62,"_",$C62,"_",H$2,"_","1000 NAC","_",$E62),Database!$F$2:$G$65536,2,)/VLOOKUP(CONCATENATE($B62,"_",$C62,"_",H$2,"_",$D62,"_",$E62),Database!$F$2:$G$65536,2,))</f>
        <v>#REF!</v>
      </c>
      <c r="I62" s="155" t="e">
        <f>IF(ISNUMBER(X62),X62,VLOOKUP(CONCATENATE($B62,"_",$C62,"_",I$2,"_","1000 NAC","_",$E62),Database!$F$2:$G$65536,2,)/VLOOKUP(CONCATENATE($B62,"_",$C62,"_",I$2,"_",$D62,"_",$E62),Database!$F$2:$G$65536,2,))</f>
        <v>#REF!</v>
      </c>
      <c r="J62" s="155" t="e">
        <f>VLOOKUP(CONCATENATE($B62,"_",$C62,"_",J$2,"_","1000 NAC","_",$E62),Database!$F$2:$G$65536,2,)/VLOOKUP(CONCATENATE($B62,"_",$C62,"_",J$2,"_",$D62,"_",$E62),Database!$F$2:$G$65536,2,)</f>
        <v>#REF!</v>
      </c>
      <c r="K62" s="156" t="e">
        <f>VLOOKUP(CONCATENATE($B62,"_",$C62,"_",K$2,"_","1000 NAC","_",$E62),SentData!$F$2:$G$65536,2,)/VLOOKUP(CONCATENATE($B62,"_",$C62,"_",K$2,"_",$D62,"_",$E62),SentData!$F$2:$G$65536,2,)</f>
        <v>#REF!</v>
      </c>
      <c r="L62" s="156" t="e">
        <f>VLOOKUP(CONCATENATE($B62,"_",$C62,"_",L$2,"_","1000 NAC","_",$E62),SentData!$F$2:$G$65536,2,)/VLOOKUP(CONCATENATE($B62,"_",$C62,"_",L$2,"_",$D62,"_",$E62),SentData!$F$2:$G$65536,2,)</f>
        <v>#REF!</v>
      </c>
      <c r="M62" s="157"/>
      <c r="N62" s="158" t="str">
        <f t="shared" si="13"/>
        <v>!!</v>
      </c>
      <c r="O62" s="158" t="str">
        <f t="shared" si="14"/>
        <v>!!</v>
      </c>
      <c r="P62" s="158" t="str">
        <f t="shared" si="15"/>
        <v>!!</v>
      </c>
      <c r="Q62" s="158" t="str">
        <f t="shared" si="16"/>
        <v>!!</v>
      </c>
      <c r="R62" s="158" t="str">
        <f t="shared" si="17"/>
        <v>!!</v>
      </c>
      <c r="S62" s="158" t="str">
        <f t="shared" si="18"/>
        <v>!!</v>
      </c>
      <c r="T62" s="157"/>
      <c r="U62" s="161" t="str">
        <f>IF(ISNUMBER(U60),IF(ISNUMBER(U61),U61/U60,F61/U60),IF(ISNUMBER(U61),U61/F60,""))</f>
        <v/>
      </c>
      <c r="V62" s="161"/>
      <c r="W62" s="161"/>
      <c r="X62" s="161"/>
    </row>
    <row r="63" spans="1:24" s="112" customFormat="1" ht="10" x14ac:dyDescent="0.2">
      <c r="A63" s="112" t="s">
        <v>703</v>
      </c>
      <c r="B63" s="112" t="e">
        <f>#REF!</f>
        <v>#REF!</v>
      </c>
      <c r="C63" s="112" t="s">
        <v>770</v>
      </c>
      <c r="D63" s="112" t="s">
        <v>131</v>
      </c>
      <c r="E63" s="113">
        <v>4</v>
      </c>
      <c r="F63" s="120" t="e">
        <f>IF(ISNUMBER(U63),U63,VLOOKUP(CONCATENATE($B63,"_",$C63,"_",F$2,"_",$D63,"_",$E63),Database!$F$2:$G$65536,2,))</f>
        <v>#REF!</v>
      </c>
      <c r="G63" s="120" t="e">
        <f>IF(ISNUMBER(V63),V63,VLOOKUP(CONCATENATE($B63,"_",$C63,"_",G$2,"_",$D63,"_",$E63),Database!$F$2:$G$65536,2,))</f>
        <v>#REF!</v>
      </c>
      <c r="H63" s="120" t="e">
        <f>IF(ISNUMBER(W63),W63,VLOOKUP(CONCATENATE($B63,"_",$C63,"_",H$2,"_",$D63,"_",$E63),Database!$F$2:$G$65536,2,))</f>
        <v>#REF!</v>
      </c>
      <c r="I63" s="120" t="e">
        <f>IF(ISNUMBER(X63),X63,VLOOKUP(CONCATENATE($B63,"_",$C63,"_",I$2,"_",$D63,"_",$E63),Database!$F$2:$G$65536,2,))</f>
        <v>#REF!</v>
      </c>
      <c r="J63" s="120" t="e">
        <f>VLOOKUP(CONCATENATE($B63,"_",$C63,"_",J$2,"_",$D63,"_",$E63),Database!$F$2:$G$65536,2,)</f>
        <v>#REF!</v>
      </c>
      <c r="K63" s="118" t="e">
        <f>VLOOKUP(CONCATENATE($B63,"_",$C63,"_",K$2,"_",$D63,"_",$E63),SentData!$F$2:$G$65536,2,)</f>
        <v>#REF!</v>
      </c>
      <c r="L63" s="118" t="e">
        <f>VLOOKUP(CONCATENATE($B63,"_",$C63,"_",L$2,"_",$D63,"_",$E63),SentData!$F$2:$G$65536,2,)</f>
        <v>#REF!</v>
      </c>
      <c r="M63" s="114"/>
      <c r="N63" s="115" t="str">
        <f t="shared" si="7"/>
        <v>!!</v>
      </c>
      <c r="O63" s="115" t="str">
        <f t="shared" si="8"/>
        <v>!!</v>
      </c>
      <c r="P63" s="115" t="str">
        <f t="shared" si="9"/>
        <v>!!</v>
      </c>
      <c r="Q63" s="115" t="str">
        <f t="shared" si="10"/>
        <v>!!</v>
      </c>
      <c r="R63" s="115" t="str">
        <f t="shared" si="11"/>
        <v>!!</v>
      </c>
      <c r="S63" s="115" t="str">
        <f t="shared" si="12"/>
        <v>!!</v>
      </c>
      <c r="T63" s="114"/>
    </row>
    <row r="64" spans="1:24" s="112" customFormat="1" ht="10" x14ac:dyDescent="0.2">
      <c r="A64" s="112" t="s">
        <v>705</v>
      </c>
      <c r="B64" s="112" t="e">
        <f>#REF!</f>
        <v>#REF!</v>
      </c>
      <c r="C64" s="112" t="s">
        <v>770</v>
      </c>
      <c r="D64" s="112" t="s">
        <v>706</v>
      </c>
      <c r="E64" s="113">
        <v>4</v>
      </c>
      <c r="F64" s="120" t="e">
        <f>IF(ISNUMBER(U64),U64,VLOOKUP(CONCATENATE($B64,"_",$C64,"_",F$2,"_",$D64,"_",$E64),Database!$F$2:$G$65536,2,))</f>
        <v>#REF!</v>
      </c>
      <c r="G64" s="120" t="e">
        <f>IF(ISNUMBER(V64),V64,VLOOKUP(CONCATENATE($B64,"_",$C64,"_",G$2,"_",$D64,"_",$E64),Database!$F$2:$G$65536,2,))</f>
        <v>#REF!</v>
      </c>
      <c r="H64" s="120" t="e">
        <f>IF(ISNUMBER(W64),W64,VLOOKUP(CONCATENATE($B64,"_",$C64,"_",H$2,"_",$D64,"_",$E64),Database!$F$2:$G$65536,2,))</f>
        <v>#REF!</v>
      </c>
      <c r="I64" s="120" t="e">
        <f>IF(ISNUMBER(X64),X64,VLOOKUP(CONCATENATE($B64,"_",$C64,"_",I$2,"_",$D64,"_",$E64),Database!$F$2:$G$65536,2,))</f>
        <v>#REF!</v>
      </c>
      <c r="J64" s="120" t="e">
        <f>VLOOKUP(CONCATENATE($B64,"_",$C64,"_",J$2,"_",$D64,"_",$E64),Database!$F$2:$G$65536,2,)</f>
        <v>#REF!</v>
      </c>
      <c r="K64" s="118" t="e">
        <f>VLOOKUP(CONCATENATE($B64,"_",$C64,"_",K$2,"_",$D64,"_",$E64),SentData!$F$2:$G$65536,2,)</f>
        <v>#REF!</v>
      </c>
      <c r="L64" s="118" t="e">
        <f>VLOOKUP(CONCATENATE($B64,"_",$C64,"_",L$2,"_",$D64,"_",$E64),SentData!$F$2:$G$65536,2,)</f>
        <v>#REF!</v>
      </c>
      <c r="M64" s="114"/>
      <c r="N64" s="115" t="str">
        <f t="shared" si="7"/>
        <v>!!</v>
      </c>
      <c r="O64" s="115" t="str">
        <f t="shared" si="8"/>
        <v>!!</v>
      </c>
      <c r="P64" s="115" t="str">
        <f t="shared" si="9"/>
        <v>!!</v>
      </c>
      <c r="Q64" s="115" t="str">
        <f t="shared" si="10"/>
        <v>!!</v>
      </c>
      <c r="R64" s="115" t="str">
        <f t="shared" si="11"/>
        <v>!!</v>
      </c>
      <c r="S64" s="115" t="str">
        <f t="shared" si="12"/>
        <v>!!</v>
      </c>
      <c r="T64" s="114"/>
    </row>
    <row r="65" spans="1:24" x14ac:dyDescent="0.25">
      <c r="A65" s="153" t="s">
        <v>707</v>
      </c>
      <c r="B65" s="153" t="e">
        <f>#REF!</f>
        <v>#REF!</v>
      </c>
      <c r="C65" s="153" t="s">
        <v>770</v>
      </c>
      <c r="D65" s="153" t="s">
        <v>131</v>
      </c>
      <c r="E65" s="154">
        <v>4</v>
      </c>
      <c r="F65" s="155" t="e">
        <f>IF(ISNUMBER(U65),U65,VLOOKUP(CONCATENATE($B65,"_",$C65,"_",F$2,"_","1000 NAC","_",$E65),Database!$F$2:$G$65536,2,)/VLOOKUP(CONCATENATE($B65,"_",$C65,"_",F$2,"_",$D65,"_",$E65),Database!$F$2:$G$65536,2,))</f>
        <v>#REF!</v>
      </c>
      <c r="G65" s="155" t="e">
        <f>IF(ISNUMBER(V65),V65,VLOOKUP(CONCATENATE($B65,"_",$C65,"_",G$2,"_","1000 NAC","_",$E65),Database!$F$2:$G$65536,2,)/VLOOKUP(CONCATENATE($B65,"_",$C65,"_",G$2,"_",$D65,"_",$E65),Database!$F$2:$G$65536,2,))</f>
        <v>#REF!</v>
      </c>
      <c r="H65" s="155" t="e">
        <f>IF(ISNUMBER(W65),W65,VLOOKUP(CONCATENATE($B65,"_",$C65,"_",H$2,"_","1000 NAC","_",$E65),Database!$F$2:$G$65536,2,)/VLOOKUP(CONCATENATE($B65,"_",$C65,"_",H$2,"_",$D65,"_",$E65),Database!$F$2:$G$65536,2,))</f>
        <v>#REF!</v>
      </c>
      <c r="I65" s="155" t="e">
        <f>IF(ISNUMBER(X65),X65,VLOOKUP(CONCATENATE($B65,"_",$C65,"_",I$2,"_","1000 NAC","_",$E65),Database!$F$2:$G$65536,2,)/VLOOKUP(CONCATENATE($B65,"_",$C65,"_",I$2,"_",$D65,"_",$E65),Database!$F$2:$G$65536,2,))</f>
        <v>#REF!</v>
      </c>
      <c r="J65" s="155" t="e">
        <f>VLOOKUP(CONCATENATE($B65,"_",$C65,"_",J$2,"_","1000 NAC","_",$E65),Database!$F$2:$G$65536,2,)/VLOOKUP(CONCATENATE($B65,"_",$C65,"_",J$2,"_",$D65,"_",$E65),Database!$F$2:$G$65536,2,)</f>
        <v>#REF!</v>
      </c>
      <c r="K65" s="156" t="e">
        <f>VLOOKUP(CONCATENATE($B65,"_",$C65,"_",K$2,"_","1000 NAC","_",$E65),SentData!$F$2:$G$65536,2,)/VLOOKUP(CONCATENATE($B65,"_",$C65,"_",K$2,"_",$D65,"_",$E65),SentData!$F$2:$G$65536,2,)</f>
        <v>#REF!</v>
      </c>
      <c r="L65" s="156" t="e">
        <f>VLOOKUP(CONCATENATE($B65,"_",$C65,"_",L$2,"_","1000 NAC","_",$E65),SentData!$F$2:$G$65536,2,)/VLOOKUP(CONCATENATE($B65,"_",$C65,"_",L$2,"_",$D65,"_",$E65),SentData!$F$2:$G$65536,2,)</f>
        <v>#REF!</v>
      </c>
      <c r="M65" s="157"/>
      <c r="N65" s="158" t="str">
        <f t="shared" si="7"/>
        <v>!!</v>
      </c>
      <c r="O65" s="158" t="str">
        <f t="shared" si="8"/>
        <v>!!</v>
      </c>
      <c r="P65" s="158" t="str">
        <f t="shared" si="9"/>
        <v>!!</v>
      </c>
      <c r="Q65" s="158" t="str">
        <f t="shared" si="10"/>
        <v>!!</v>
      </c>
      <c r="R65" s="158" t="str">
        <f t="shared" si="11"/>
        <v>!!</v>
      </c>
      <c r="S65" s="158" t="str">
        <f t="shared" si="12"/>
        <v>!!</v>
      </c>
      <c r="T65" s="157"/>
      <c r="U65" s="161" t="str">
        <f>IF(ISNUMBER(U63),IF(ISNUMBER(U64),U64/U63,F64/U63),IF(ISNUMBER(U64),U64/F63,""))</f>
        <v/>
      </c>
      <c r="V65" s="161"/>
      <c r="W65" s="161"/>
      <c r="X65" s="161"/>
    </row>
    <row r="66" spans="1:24" s="112" customFormat="1" ht="10" x14ac:dyDescent="0.2">
      <c r="A66" s="112" t="s">
        <v>703</v>
      </c>
      <c r="B66" s="112" t="e">
        <f>#REF!</f>
        <v>#REF!</v>
      </c>
      <c r="C66" s="112" t="s">
        <v>771</v>
      </c>
      <c r="D66" s="112" t="s">
        <v>131</v>
      </c>
      <c r="E66" s="113">
        <v>4</v>
      </c>
      <c r="F66" s="120" t="e">
        <f>IF(ISNUMBER(U66),U66,VLOOKUP(CONCATENATE($B66,"_",$C66,"_",F$2,"_",$D66,"_",$E66),Database!$F$2:$G$65536,2,))</f>
        <v>#REF!</v>
      </c>
      <c r="G66" s="120" t="e">
        <f>IF(ISNUMBER(V66),V66,VLOOKUP(CONCATENATE($B66,"_",$C66,"_",G$2,"_",$D66,"_",$E66),Database!$F$2:$G$65536,2,))</f>
        <v>#REF!</v>
      </c>
      <c r="H66" s="120" t="e">
        <f>IF(ISNUMBER(W66),W66,VLOOKUP(CONCATENATE($B66,"_",$C66,"_",H$2,"_",$D66,"_",$E66),Database!$F$2:$G$65536,2,))</f>
        <v>#REF!</v>
      </c>
      <c r="I66" s="120" t="e">
        <f>IF(ISNUMBER(X66),X66,VLOOKUP(CONCATENATE($B66,"_",$C66,"_",I$2,"_",$D66,"_",$E66),Database!$F$2:$G$65536,2,))</f>
        <v>#REF!</v>
      </c>
      <c r="J66" s="120" t="e">
        <f>VLOOKUP(CONCATENATE($B66,"_",$C66,"_",J$2,"_",$D66,"_",$E66),Database!$F$2:$G$65536,2,)</f>
        <v>#REF!</v>
      </c>
      <c r="K66" s="118" t="e">
        <f>VLOOKUP(CONCATENATE($B66,"_",$C66,"_",K$2,"_",$D66,"_",$E66),SentData!$F$2:$G$65536,2,)</f>
        <v>#REF!</v>
      </c>
      <c r="L66" s="118" t="e">
        <f>VLOOKUP(CONCATENATE($B66,"_",$C66,"_",L$2,"_",$D66,"_",$E66),SentData!$F$2:$G$65536,2,)</f>
        <v>#REF!</v>
      </c>
      <c r="M66" s="114"/>
      <c r="N66" s="115" t="str">
        <f t="shared" si="7"/>
        <v>!!</v>
      </c>
      <c r="O66" s="115" t="str">
        <f t="shared" si="8"/>
        <v>!!</v>
      </c>
      <c r="P66" s="115" t="str">
        <f t="shared" si="9"/>
        <v>!!</v>
      </c>
      <c r="Q66" s="115" t="str">
        <f t="shared" si="10"/>
        <v>!!</v>
      </c>
      <c r="R66" s="115" t="str">
        <f t="shared" si="11"/>
        <v>!!</v>
      </c>
      <c r="S66" s="115" t="str">
        <f t="shared" si="12"/>
        <v>!!</v>
      </c>
      <c r="T66" s="114"/>
    </row>
    <row r="67" spans="1:24" s="112" customFormat="1" ht="10" x14ac:dyDescent="0.2">
      <c r="A67" s="112" t="s">
        <v>705</v>
      </c>
      <c r="B67" s="112" t="e">
        <f>#REF!</f>
        <v>#REF!</v>
      </c>
      <c r="C67" s="112" t="s">
        <v>771</v>
      </c>
      <c r="D67" s="112" t="s">
        <v>706</v>
      </c>
      <c r="E67" s="113">
        <v>4</v>
      </c>
      <c r="F67" s="120" t="e">
        <f>IF(ISNUMBER(U67),U67,VLOOKUP(CONCATENATE($B67,"_",$C67,"_",F$2,"_",$D67,"_",$E67),Database!$F$2:$G$65536,2,))</f>
        <v>#REF!</v>
      </c>
      <c r="G67" s="120" t="e">
        <f>IF(ISNUMBER(V67),V67,VLOOKUP(CONCATENATE($B67,"_",$C67,"_",G$2,"_",$D67,"_",$E67),Database!$F$2:$G$65536,2,))</f>
        <v>#REF!</v>
      </c>
      <c r="H67" s="120" t="e">
        <f>IF(ISNUMBER(W67),W67,VLOOKUP(CONCATENATE($B67,"_",$C67,"_",H$2,"_",$D67,"_",$E67),Database!$F$2:$G$65536,2,))</f>
        <v>#REF!</v>
      </c>
      <c r="I67" s="120" t="e">
        <f>IF(ISNUMBER(X67),X67,VLOOKUP(CONCATENATE($B67,"_",$C67,"_",I$2,"_",$D67,"_",$E67),Database!$F$2:$G$65536,2,))</f>
        <v>#REF!</v>
      </c>
      <c r="J67" s="120" t="e">
        <f>VLOOKUP(CONCATENATE($B67,"_",$C67,"_",J$2,"_",$D67,"_",$E67),Database!$F$2:$G$65536,2,)</f>
        <v>#REF!</v>
      </c>
      <c r="K67" s="118" t="e">
        <f>VLOOKUP(CONCATENATE($B67,"_",$C67,"_",K$2,"_",$D67,"_",$E67),SentData!$F$2:$G$65536,2,)</f>
        <v>#REF!</v>
      </c>
      <c r="L67" s="118" t="e">
        <f>VLOOKUP(CONCATENATE($B67,"_",$C67,"_",L$2,"_",$D67,"_",$E67),SentData!$F$2:$G$65536,2,)</f>
        <v>#REF!</v>
      </c>
      <c r="M67" s="114"/>
      <c r="N67" s="115" t="str">
        <f t="shared" si="7"/>
        <v>!!</v>
      </c>
      <c r="O67" s="115" t="str">
        <f t="shared" si="8"/>
        <v>!!</v>
      </c>
      <c r="P67" s="115" t="str">
        <f t="shared" si="9"/>
        <v>!!</v>
      </c>
      <c r="Q67" s="115" t="str">
        <f t="shared" si="10"/>
        <v>!!</v>
      </c>
      <c r="R67" s="115" t="str">
        <f t="shared" si="11"/>
        <v>!!</v>
      </c>
      <c r="S67" s="115" t="str">
        <f t="shared" si="12"/>
        <v>!!</v>
      </c>
      <c r="T67" s="114"/>
    </row>
    <row r="68" spans="1:24" x14ac:dyDescent="0.25">
      <c r="A68" s="153" t="s">
        <v>707</v>
      </c>
      <c r="B68" s="153" t="e">
        <f>#REF!</f>
        <v>#REF!</v>
      </c>
      <c r="C68" s="153" t="s">
        <v>771</v>
      </c>
      <c r="D68" s="153" t="s">
        <v>131</v>
      </c>
      <c r="E68" s="154">
        <v>4</v>
      </c>
      <c r="F68" s="155" t="e">
        <f>IF(ISNUMBER(U68),U68,VLOOKUP(CONCATENATE($B68,"_",$C68,"_",F$2,"_","1000 NAC","_",$E68),Database!$F$2:$G$65536,2,)/VLOOKUP(CONCATENATE($B68,"_",$C68,"_",F$2,"_",$D68,"_",$E68),Database!$F$2:$G$65536,2,))</f>
        <v>#REF!</v>
      </c>
      <c r="G68" s="155" t="e">
        <f>IF(ISNUMBER(V68),V68,VLOOKUP(CONCATENATE($B68,"_",$C68,"_",G$2,"_","1000 NAC","_",$E68),Database!$F$2:$G$65536,2,)/VLOOKUP(CONCATENATE($B68,"_",$C68,"_",G$2,"_",$D68,"_",$E68),Database!$F$2:$G$65536,2,))</f>
        <v>#REF!</v>
      </c>
      <c r="H68" s="155" t="e">
        <f>IF(ISNUMBER(W68),W68,VLOOKUP(CONCATENATE($B68,"_",$C68,"_",H$2,"_","1000 NAC","_",$E68),Database!$F$2:$G$65536,2,)/VLOOKUP(CONCATENATE($B68,"_",$C68,"_",H$2,"_",$D68,"_",$E68),Database!$F$2:$G$65536,2,))</f>
        <v>#REF!</v>
      </c>
      <c r="I68" s="155" t="e">
        <f>IF(ISNUMBER(X68),X68,VLOOKUP(CONCATENATE($B68,"_",$C68,"_",I$2,"_","1000 NAC","_",$E68),Database!$F$2:$G$65536,2,)/VLOOKUP(CONCATENATE($B68,"_",$C68,"_",I$2,"_",$D68,"_",$E68),Database!$F$2:$G$65536,2,))</f>
        <v>#REF!</v>
      </c>
      <c r="J68" s="155" t="e">
        <f>VLOOKUP(CONCATENATE($B68,"_",$C68,"_",J$2,"_","1000 NAC","_",$E68),Database!$F$2:$G$65536,2,)/VLOOKUP(CONCATENATE($B68,"_",$C68,"_",J$2,"_",$D68,"_",$E68),Database!$F$2:$G$65536,2,)</f>
        <v>#REF!</v>
      </c>
      <c r="K68" s="156" t="e">
        <f>VLOOKUP(CONCATENATE($B68,"_",$C68,"_",K$2,"_","1000 NAC","_",$E68),SentData!$F$2:$G$65536,2,)/VLOOKUP(CONCATENATE($B68,"_",$C68,"_",K$2,"_",$D68,"_",$E68),SentData!$F$2:$G$65536,2,)</f>
        <v>#REF!</v>
      </c>
      <c r="L68" s="156" t="e">
        <f>VLOOKUP(CONCATENATE($B68,"_",$C68,"_",L$2,"_","1000 NAC","_",$E68),SentData!$F$2:$G$65536,2,)/VLOOKUP(CONCATENATE($B68,"_",$C68,"_",L$2,"_",$D68,"_",$E68),SentData!$F$2:$G$65536,2,)</f>
        <v>#REF!</v>
      </c>
      <c r="M68" s="157"/>
      <c r="N68" s="158" t="str">
        <f t="shared" si="7"/>
        <v>!!</v>
      </c>
      <c r="O68" s="158" t="str">
        <f t="shared" si="8"/>
        <v>!!</v>
      </c>
      <c r="P68" s="158" t="str">
        <f t="shared" si="9"/>
        <v>!!</v>
      </c>
      <c r="Q68" s="158" t="str">
        <f t="shared" si="10"/>
        <v>!!</v>
      </c>
      <c r="R68" s="158" t="str">
        <f t="shared" si="11"/>
        <v>!!</v>
      </c>
      <c r="S68" s="158" t="str">
        <f t="shared" si="12"/>
        <v>!!</v>
      </c>
      <c r="T68" s="157"/>
      <c r="U68" s="161" t="str">
        <f>IF(ISNUMBER(U66),IF(ISNUMBER(U67),U67/U66,F67/U66),IF(ISNUMBER(U67),U67/F66,""))</f>
        <v/>
      </c>
      <c r="V68" s="161"/>
      <c r="W68" s="161"/>
      <c r="X68" s="161"/>
    </row>
    <row r="69" spans="1:24" x14ac:dyDescent="0.25">
      <c r="A69" s="112" t="s">
        <v>703</v>
      </c>
      <c r="B69" s="112" t="e">
        <f>#REF!</f>
        <v>#REF!</v>
      </c>
      <c r="C69" s="112" t="s">
        <v>770</v>
      </c>
      <c r="D69" s="112" t="s">
        <v>131</v>
      </c>
      <c r="E69" s="113" t="s">
        <v>661</v>
      </c>
      <c r="F69" s="120" t="e">
        <f>IF(ISNUMBER(U69),U69,VLOOKUP(CONCATENATE($B69,"_",$C69,"_",F$2,"_",$D69,"_",$E69),Database!$F$2:$G$65536,2,))</f>
        <v>#REF!</v>
      </c>
      <c r="G69" s="120" t="e">
        <f>IF(ISNUMBER(V69),V69,VLOOKUP(CONCATENATE($B69,"_",$C69,"_",G$2,"_",$D69,"_",$E69),Database!$F$2:$G$65536,2,))</f>
        <v>#REF!</v>
      </c>
      <c r="H69" s="120" t="e">
        <f>IF(ISNUMBER(W69),W69,VLOOKUP(CONCATENATE($B69,"_",$C69,"_",H$2,"_",$D69,"_",$E69),Database!$F$2:$G$65536,2,))</f>
        <v>#REF!</v>
      </c>
      <c r="I69" s="120" t="e">
        <f>IF(ISNUMBER(X69),X69,VLOOKUP(CONCATENATE($B69,"_",$C69,"_",I$2,"_",$D69,"_",$E69),Database!$F$2:$G$65536,2,))</f>
        <v>#REF!</v>
      </c>
      <c r="J69" s="120" t="e">
        <f>VLOOKUP(CONCATENATE($B69,"_",$C69,"_",J$2,"_",$D69,"_",$E69),Database!$F$2:$G$65536,2,)</f>
        <v>#REF!</v>
      </c>
      <c r="K69" s="118" t="e">
        <f>VLOOKUP(CONCATENATE($B69,"_",$C69,"_",K$2,"_",$D69,"_",$E69),SentData!$F$2:$G$65536,2,)</f>
        <v>#REF!</v>
      </c>
      <c r="L69" s="118" t="e">
        <f>VLOOKUP(CONCATENATE($B69,"_",$C69,"_",L$2,"_",$D69,"_",$E69),SentData!$F$2:$G$65536,2,)</f>
        <v>#REF!</v>
      </c>
      <c r="M69" s="114"/>
      <c r="N69" s="115" t="str">
        <f t="shared" ref="N69:N80" si="19">IF(OR(ISERROR(F69),ISERROR(G69)),"!!",IF(F69=0,"!!",G69/F69))</f>
        <v>!!</v>
      </c>
      <c r="O69" s="115" t="str">
        <f t="shared" ref="O69:O80" si="20">IF(OR(ISERROR(G69),ISERROR(H69)),"!!",IF(G69=0,"!!",H69/G69))</f>
        <v>!!</v>
      </c>
      <c r="P69" s="115" t="str">
        <f t="shared" ref="P69:P80" si="21">IF(OR(ISERROR(H69),ISERROR(I69)),"!!",IF(H69=0,"!!",I69/H69))</f>
        <v>!!</v>
      </c>
      <c r="Q69" s="115" t="str">
        <f t="shared" ref="Q69:Q80" si="22">IF(OR(ISERROR(I69),ISERROR(J69)),"!!",IF(I69=0,"!!",J69/I69))</f>
        <v>!!</v>
      </c>
      <c r="R69" s="115" t="str">
        <f t="shared" ref="R69:R80" si="23">IF(OR(ISERROR(J69),ISERROR(K69)),"!!",IF(J69=0,"!!",K69/J69))</f>
        <v>!!</v>
      </c>
      <c r="S69" s="115" t="str">
        <f t="shared" ref="S69:S80" si="24">IF(OR(ISERROR(K69),ISERROR(L69)),"!!",IF(K69=0,"!!",L69/K69))</f>
        <v>!!</v>
      </c>
      <c r="T69" s="114"/>
      <c r="U69" s="112"/>
      <c r="V69" s="112"/>
      <c r="W69" s="112"/>
      <c r="X69" s="112"/>
    </row>
    <row r="70" spans="1:24" x14ac:dyDescent="0.25">
      <c r="A70" s="112" t="s">
        <v>705</v>
      </c>
      <c r="B70" s="112" t="e">
        <f>#REF!</f>
        <v>#REF!</v>
      </c>
      <c r="C70" s="112" t="s">
        <v>770</v>
      </c>
      <c r="D70" s="112" t="s">
        <v>706</v>
      </c>
      <c r="E70" s="113" t="s">
        <v>661</v>
      </c>
      <c r="F70" s="120" t="e">
        <f>IF(ISNUMBER(U70),U70,VLOOKUP(CONCATENATE($B70,"_",$C70,"_",F$2,"_",$D70,"_",$E70),Database!$F$2:$G$65536,2,))</f>
        <v>#REF!</v>
      </c>
      <c r="G70" s="120" t="e">
        <f>IF(ISNUMBER(V70),V70,VLOOKUP(CONCATENATE($B70,"_",$C70,"_",G$2,"_",$D70,"_",$E70),Database!$F$2:$G$65536,2,))</f>
        <v>#REF!</v>
      </c>
      <c r="H70" s="120" t="e">
        <f>IF(ISNUMBER(W70),W70,VLOOKUP(CONCATENATE($B70,"_",$C70,"_",H$2,"_",$D70,"_",$E70),Database!$F$2:$G$65536,2,))</f>
        <v>#REF!</v>
      </c>
      <c r="I70" s="120" t="e">
        <f>IF(ISNUMBER(X70),X70,VLOOKUP(CONCATENATE($B70,"_",$C70,"_",I$2,"_",$D70,"_",$E70),Database!$F$2:$G$65536,2,))</f>
        <v>#REF!</v>
      </c>
      <c r="J70" s="120" t="e">
        <f>VLOOKUP(CONCATENATE($B70,"_",$C70,"_",J$2,"_",$D70,"_",$E70),Database!$F$2:$G$65536,2,)</f>
        <v>#REF!</v>
      </c>
      <c r="K70" s="118" t="e">
        <f>VLOOKUP(CONCATENATE($B70,"_",$C70,"_",K$2,"_",$D70,"_",$E70),SentData!$F$2:$G$65536,2,)</f>
        <v>#REF!</v>
      </c>
      <c r="L70" s="118" t="e">
        <f>VLOOKUP(CONCATENATE($B70,"_",$C70,"_",L$2,"_",$D70,"_",$E70),SentData!$F$2:$G$65536,2,)</f>
        <v>#REF!</v>
      </c>
      <c r="M70" s="114"/>
      <c r="N70" s="115" t="str">
        <f t="shared" si="19"/>
        <v>!!</v>
      </c>
      <c r="O70" s="115" t="str">
        <f t="shared" si="20"/>
        <v>!!</v>
      </c>
      <c r="P70" s="115" t="str">
        <f t="shared" si="21"/>
        <v>!!</v>
      </c>
      <c r="Q70" s="115" t="str">
        <f t="shared" si="22"/>
        <v>!!</v>
      </c>
      <c r="R70" s="115" t="str">
        <f t="shared" si="23"/>
        <v>!!</v>
      </c>
      <c r="S70" s="115" t="str">
        <f t="shared" si="24"/>
        <v>!!</v>
      </c>
      <c r="T70" s="114"/>
      <c r="U70" s="112"/>
      <c r="V70" s="112"/>
      <c r="W70" s="112"/>
      <c r="X70" s="112"/>
    </row>
    <row r="71" spans="1:24" x14ac:dyDescent="0.25">
      <c r="A71" s="153" t="s">
        <v>707</v>
      </c>
      <c r="B71" s="153" t="e">
        <f>#REF!</f>
        <v>#REF!</v>
      </c>
      <c r="C71" s="153" t="s">
        <v>770</v>
      </c>
      <c r="D71" s="153" t="s">
        <v>131</v>
      </c>
      <c r="E71" s="154" t="s">
        <v>661</v>
      </c>
      <c r="F71" s="155" t="e">
        <f>IF(ISNUMBER(U71),U71,VLOOKUP(CONCATENATE($B71,"_",$C71,"_",F$2,"_","1000 NAC","_",$E71),Database!$F$2:$G$65536,2,)/VLOOKUP(CONCATENATE($B71,"_",$C71,"_",F$2,"_",$D71,"_",$E71),Database!$F$2:$G$65536,2,))</f>
        <v>#REF!</v>
      </c>
      <c r="G71" s="155" t="e">
        <f>IF(ISNUMBER(V71),V71,VLOOKUP(CONCATENATE($B71,"_",$C71,"_",G$2,"_","1000 NAC","_",$E71),Database!$F$2:$G$65536,2,)/VLOOKUP(CONCATENATE($B71,"_",$C71,"_",G$2,"_",$D71,"_",$E71),Database!$F$2:$G$65536,2,))</f>
        <v>#REF!</v>
      </c>
      <c r="H71" s="155" t="e">
        <f>IF(ISNUMBER(W71),W71,VLOOKUP(CONCATENATE($B71,"_",$C71,"_",H$2,"_","1000 NAC","_",$E71),Database!$F$2:$G$65536,2,)/VLOOKUP(CONCATENATE($B71,"_",$C71,"_",H$2,"_",$D71,"_",$E71),Database!$F$2:$G$65536,2,))</f>
        <v>#REF!</v>
      </c>
      <c r="I71" s="155" t="e">
        <f>IF(ISNUMBER(X71),X71,VLOOKUP(CONCATENATE($B71,"_",$C71,"_",I$2,"_","1000 NAC","_",$E71),Database!$F$2:$G$65536,2,)/VLOOKUP(CONCATENATE($B71,"_",$C71,"_",I$2,"_",$D71,"_",$E71),Database!$F$2:$G$65536,2,))</f>
        <v>#REF!</v>
      </c>
      <c r="J71" s="155" t="e">
        <f>VLOOKUP(CONCATENATE($B71,"_",$C71,"_",J$2,"_","1000 NAC","_",$E71),Database!$F$2:$G$65536,2,)/VLOOKUP(CONCATENATE($B71,"_",$C71,"_",J$2,"_",$D71,"_",$E71),Database!$F$2:$G$65536,2,)</f>
        <v>#REF!</v>
      </c>
      <c r="K71" s="156" t="e">
        <f>VLOOKUP(CONCATENATE($B71,"_",$C71,"_",K$2,"_","1000 NAC","_",$E71),SentData!$F$2:$G$65536,2,)/VLOOKUP(CONCATENATE($B71,"_",$C71,"_",K$2,"_",$D71,"_",$E71),SentData!$F$2:$G$65536,2,)</f>
        <v>#REF!</v>
      </c>
      <c r="L71" s="156" t="e">
        <f>VLOOKUP(CONCATENATE($B71,"_",$C71,"_",L$2,"_","1000 NAC","_",$E71),SentData!$F$2:$G$65536,2,)/VLOOKUP(CONCATENATE($B71,"_",$C71,"_",L$2,"_",$D71,"_",$E71),SentData!$F$2:$G$65536,2,)</f>
        <v>#REF!</v>
      </c>
      <c r="M71" s="157"/>
      <c r="N71" s="158" t="str">
        <f t="shared" si="19"/>
        <v>!!</v>
      </c>
      <c r="O71" s="158" t="str">
        <f t="shared" si="20"/>
        <v>!!</v>
      </c>
      <c r="P71" s="158" t="str">
        <f t="shared" si="21"/>
        <v>!!</v>
      </c>
      <c r="Q71" s="158" t="str">
        <f t="shared" si="22"/>
        <v>!!</v>
      </c>
      <c r="R71" s="158" t="str">
        <f t="shared" si="23"/>
        <v>!!</v>
      </c>
      <c r="S71" s="158" t="str">
        <f t="shared" si="24"/>
        <v>!!</v>
      </c>
      <c r="T71" s="157"/>
      <c r="U71" s="161" t="str">
        <f>IF(ISNUMBER(U69),IF(ISNUMBER(U70),U70/U69,F70/U69),IF(ISNUMBER(U70),U70/F69,""))</f>
        <v/>
      </c>
      <c r="V71" s="161"/>
      <c r="W71" s="161"/>
      <c r="X71" s="161"/>
    </row>
    <row r="72" spans="1:24" x14ac:dyDescent="0.25">
      <c r="A72" s="112" t="s">
        <v>703</v>
      </c>
      <c r="B72" s="112" t="e">
        <f>#REF!</f>
        <v>#REF!</v>
      </c>
      <c r="C72" s="112" t="s">
        <v>771</v>
      </c>
      <c r="D72" s="112" t="s">
        <v>131</v>
      </c>
      <c r="E72" s="113" t="s">
        <v>661</v>
      </c>
      <c r="F72" s="120" t="e">
        <f>IF(ISNUMBER(U72),U72,VLOOKUP(CONCATENATE($B72,"_",$C72,"_",F$2,"_",$D72,"_",$E72),Database!$F$2:$G$65536,2,))</f>
        <v>#REF!</v>
      </c>
      <c r="G72" s="120" t="e">
        <f>IF(ISNUMBER(V72),V72,VLOOKUP(CONCATENATE($B72,"_",$C72,"_",G$2,"_",$D72,"_",$E72),Database!$F$2:$G$65536,2,))</f>
        <v>#REF!</v>
      </c>
      <c r="H72" s="120" t="e">
        <f>IF(ISNUMBER(W72),W72,VLOOKUP(CONCATENATE($B72,"_",$C72,"_",H$2,"_",$D72,"_",$E72),Database!$F$2:$G$65536,2,))</f>
        <v>#REF!</v>
      </c>
      <c r="I72" s="120" t="e">
        <f>IF(ISNUMBER(X72),X72,VLOOKUP(CONCATENATE($B72,"_",$C72,"_",I$2,"_",$D72,"_",$E72),Database!$F$2:$G$65536,2,))</f>
        <v>#REF!</v>
      </c>
      <c r="J72" s="120" t="e">
        <f>VLOOKUP(CONCATENATE($B72,"_",$C72,"_",J$2,"_",$D72,"_",$E72),Database!$F$2:$G$65536,2,)</f>
        <v>#REF!</v>
      </c>
      <c r="K72" s="118" t="e">
        <f>VLOOKUP(CONCATENATE($B72,"_",$C72,"_",K$2,"_",$D72,"_",$E72),SentData!$F$2:$G$65536,2,)</f>
        <v>#REF!</v>
      </c>
      <c r="L72" s="118" t="e">
        <f>VLOOKUP(CONCATENATE($B72,"_",$C72,"_",L$2,"_",$D72,"_",$E72),SentData!$F$2:$G$65536,2,)</f>
        <v>#REF!</v>
      </c>
      <c r="M72" s="114"/>
      <c r="N72" s="115" t="str">
        <f t="shared" si="19"/>
        <v>!!</v>
      </c>
      <c r="O72" s="115" t="str">
        <f t="shared" si="20"/>
        <v>!!</v>
      </c>
      <c r="P72" s="115" t="str">
        <f t="shared" si="21"/>
        <v>!!</v>
      </c>
      <c r="Q72" s="115" t="str">
        <f t="shared" si="22"/>
        <v>!!</v>
      </c>
      <c r="R72" s="115" t="str">
        <f t="shared" si="23"/>
        <v>!!</v>
      </c>
      <c r="S72" s="115" t="str">
        <f t="shared" si="24"/>
        <v>!!</v>
      </c>
      <c r="T72" s="114"/>
      <c r="U72" s="112"/>
      <c r="V72" s="112"/>
      <c r="W72" s="112"/>
      <c r="X72" s="112"/>
    </row>
    <row r="73" spans="1:24" x14ac:dyDescent="0.25">
      <c r="A73" s="112" t="s">
        <v>705</v>
      </c>
      <c r="B73" s="112" t="e">
        <f>#REF!</f>
        <v>#REF!</v>
      </c>
      <c r="C73" s="112" t="s">
        <v>771</v>
      </c>
      <c r="D73" s="112" t="s">
        <v>706</v>
      </c>
      <c r="E73" s="113" t="s">
        <v>661</v>
      </c>
      <c r="F73" s="120" t="e">
        <f>IF(ISNUMBER(U73),U73,VLOOKUP(CONCATENATE($B73,"_",$C73,"_",F$2,"_",$D73,"_",$E73),Database!$F$2:$G$65536,2,))</f>
        <v>#REF!</v>
      </c>
      <c r="G73" s="120" t="e">
        <f>IF(ISNUMBER(V73),V73,VLOOKUP(CONCATENATE($B73,"_",$C73,"_",G$2,"_",$D73,"_",$E73),Database!$F$2:$G$65536,2,))</f>
        <v>#REF!</v>
      </c>
      <c r="H73" s="120" t="e">
        <f>IF(ISNUMBER(W73),W73,VLOOKUP(CONCATENATE($B73,"_",$C73,"_",H$2,"_",$D73,"_",$E73),Database!$F$2:$G$65536,2,))</f>
        <v>#REF!</v>
      </c>
      <c r="I73" s="120" t="e">
        <f>IF(ISNUMBER(X73),X73,VLOOKUP(CONCATENATE($B73,"_",$C73,"_",I$2,"_",$D73,"_",$E73),Database!$F$2:$G$65536,2,))</f>
        <v>#REF!</v>
      </c>
      <c r="J73" s="120" t="e">
        <f>VLOOKUP(CONCATENATE($B73,"_",$C73,"_",J$2,"_",$D73,"_",$E73),Database!$F$2:$G$65536,2,)</f>
        <v>#REF!</v>
      </c>
      <c r="K73" s="118" t="e">
        <f>VLOOKUP(CONCATENATE($B73,"_",$C73,"_",K$2,"_",$D73,"_",$E73),SentData!$F$2:$G$65536,2,)</f>
        <v>#REF!</v>
      </c>
      <c r="L73" s="118" t="e">
        <f>VLOOKUP(CONCATENATE($B73,"_",$C73,"_",L$2,"_",$D73,"_",$E73),SentData!$F$2:$G$65536,2,)</f>
        <v>#REF!</v>
      </c>
      <c r="M73" s="114"/>
      <c r="N73" s="115" t="str">
        <f t="shared" si="19"/>
        <v>!!</v>
      </c>
      <c r="O73" s="115" t="str">
        <f t="shared" si="20"/>
        <v>!!</v>
      </c>
      <c r="P73" s="115" t="str">
        <f t="shared" si="21"/>
        <v>!!</v>
      </c>
      <c r="Q73" s="115" t="str">
        <f t="shared" si="22"/>
        <v>!!</v>
      </c>
      <c r="R73" s="115" t="str">
        <f t="shared" si="23"/>
        <v>!!</v>
      </c>
      <c r="S73" s="115" t="str">
        <f t="shared" si="24"/>
        <v>!!</v>
      </c>
      <c r="T73" s="114"/>
      <c r="U73" s="112"/>
      <c r="V73" s="112"/>
      <c r="W73" s="112"/>
      <c r="X73" s="112"/>
    </row>
    <row r="74" spans="1:24" x14ac:dyDescent="0.25">
      <c r="A74" s="153" t="s">
        <v>707</v>
      </c>
      <c r="B74" s="153" t="e">
        <f>#REF!</f>
        <v>#REF!</v>
      </c>
      <c r="C74" s="153" t="s">
        <v>771</v>
      </c>
      <c r="D74" s="153" t="s">
        <v>131</v>
      </c>
      <c r="E74" s="154" t="s">
        <v>661</v>
      </c>
      <c r="F74" s="155" t="e">
        <f>IF(ISNUMBER(U74),U74,VLOOKUP(CONCATENATE($B74,"_",$C74,"_",F$2,"_","1000 NAC","_",$E74),Database!$F$2:$G$65536,2,)/VLOOKUP(CONCATENATE($B74,"_",$C74,"_",F$2,"_",$D74,"_",$E74),Database!$F$2:$G$65536,2,))</f>
        <v>#REF!</v>
      </c>
      <c r="G74" s="155" t="e">
        <f>IF(ISNUMBER(V74),V74,VLOOKUP(CONCATENATE($B74,"_",$C74,"_",G$2,"_","1000 NAC","_",$E74),Database!$F$2:$G$65536,2,)/VLOOKUP(CONCATENATE($B74,"_",$C74,"_",G$2,"_",$D74,"_",$E74),Database!$F$2:$G$65536,2,))</f>
        <v>#REF!</v>
      </c>
      <c r="H74" s="155" t="e">
        <f>IF(ISNUMBER(W74),W74,VLOOKUP(CONCATENATE($B74,"_",$C74,"_",H$2,"_","1000 NAC","_",$E74),Database!$F$2:$G$65536,2,)/VLOOKUP(CONCATENATE($B74,"_",$C74,"_",H$2,"_",$D74,"_",$E74),Database!$F$2:$G$65536,2,))</f>
        <v>#REF!</v>
      </c>
      <c r="I74" s="155" t="e">
        <f>IF(ISNUMBER(X74),X74,VLOOKUP(CONCATENATE($B74,"_",$C74,"_",I$2,"_","1000 NAC","_",$E74),Database!$F$2:$G$65536,2,)/VLOOKUP(CONCATENATE($B74,"_",$C74,"_",I$2,"_",$D74,"_",$E74),Database!$F$2:$G$65536,2,))</f>
        <v>#REF!</v>
      </c>
      <c r="J74" s="155" t="e">
        <f>VLOOKUP(CONCATENATE($B74,"_",$C74,"_",J$2,"_","1000 NAC","_",$E74),Database!$F$2:$G$65536,2,)/VLOOKUP(CONCATENATE($B74,"_",$C74,"_",J$2,"_",$D74,"_",$E74),Database!$F$2:$G$65536,2,)</f>
        <v>#REF!</v>
      </c>
      <c r="K74" s="156" t="e">
        <f>VLOOKUP(CONCATENATE($B74,"_",$C74,"_",K$2,"_","1000 NAC","_",$E74),SentData!$F$2:$G$65536,2,)/VLOOKUP(CONCATENATE($B74,"_",$C74,"_",K$2,"_",$D74,"_",$E74),SentData!$F$2:$G$65536,2,)</f>
        <v>#REF!</v>
      </c>
      <c r="L74" s="156" t="e">
        <f>VLOOKUP(CONCATENATE($B74,"_",$C74,"_",L$2,"_","1000 NAC","_",$E74),SentData!$F$2:$G$65536,2,)/VLOOKUP(CONCATENATE($B74,"_",$C74,"_",L$2,"_",$D74,"_",$E74),SentData!$F$2:$G$65536,2,)</f>
        <v>#REF!</v>
      </c>
      <c r="M74" s="157"/>
      <c r="N74" s="158" t="str">
        <f t="shared" si="19"/>
        <v>!!</v>
      </c>
      <c r="O74" s="158" t="str">
        <f t="shared" si="20"/>
        <v>!!</v>
      </c>
      <c r="P74" s="158" t="str">
        <f t="shared" si="21"/>
        <v>!!</v>
      </c>
      <c r="Q74" s="158" t="str">
        <f t="shared" si="22"/>
        <v>!!</v>
      </c>
      <c r="R74" s="158" t="str">
        <f t="shared" si="23"/>
        <v>!!</v>
      </c>
      <c r="S74" s="158" t="str">
        <f t="shared" si="24"/>
        <v>!!</v>
      </c>
      <c r="T74" s="157"/>
      <c r="U74" s="161" t="str">
        <f>IF(ISNUMBER(U72),IF(ISNUMBER(U73),U73/U72,F73/U72),IF(ISNUMBER(U73),U73/F72,""))</f>
        <v/>
      </c>
      <c r="V74" s="161"/>
      <c r="W74" s="161"/>
      <c r="X74" s="161"/>
    </row>
    <row r="75" spans="1:24" x14ac:dyDescent="0.25">
      <c r="A75" s="112" t="s">
        <v>703</v>
      </c>
      <c r="B75" s="112" t="e">
        <f>#REF!</f>
        <v>#REF!</v>
      </c>
      <c r="C75" s="112" t="s">
        <v>770</v>
      </c>
      <c r="D75" s="112" t="s">
        <v>131</v>
      </c>
      <c r="E75" s="113" t="s">
        <v>662</v>
      </c>
      <c r="F75" s="120" t="e">
        <f>IF(ISNUMBER(U75),U75,VLOOKUP(CONCATENATE($B75,"_",$C75,"_",F$2,"_",$D75,"_",$E75),Database!$F$2:$G$65536,2,))</f>
        <v>#REF!</v>
      </c>
      <c r="G75" s="120" t="e">
        <f>IF(ISNUMBER(V75),V75,VLOOKUP(CONCATENATE($B75,"_",$C75,"_",G$2,"_",$D75,"_",$E75),Database!$F$2:$G$65536,2,))</f>
        <v>#REF!</v>
      </c>
      <c r="H75" s="120" t="e">
        <f>IF(ISNUMBER(W75),W75,VLOOKUP(CONCATENATE($B75,"_",$C75,"_",H$2,"_",$D75,"_",$E75),Database!$F$2:$G$65536,2,))</f>
        <v>#REF!</v>
      </c>
      <c r="I75" s="120" t="e">
        <f>IF(ISNUMBER(X75),X75,VLOOKUP(CONCATENATE($B75,"_",$C75,"_",I$2,"_",$D75,"_",$E75),Database!$F$2:$G$65536,2,))</f>
        <v>#REF!</v>
      </c>
      <c r="J75" s="120" t="e">
        <f>VLOOKUP(CONCATENATE($B75,"_",$C75,"_",J$2,"_",$D75,"_",$E75),Database!$F$2:$G$65536,2,)</f>
        <v>#REF!</v>
      </c>
      <c r="K75" s="118" t="e">
        <f>VLOOKUP(CONCATENATE($B75,"_",$C75,"_",K$2,"_",$D75,"_",$E75),SentData!$F$2:$G$65536,2,)</f>
        <v>#REF!</v>
      </c>
      <c r="L75" s="118" t="e">
        <f>VLOOKUP(CONCATENATE($B75,"_",$C75,"_",L$2,"_",$D75,"_",$E75),SentData!$F$2:$G$65536,2,)</f>
        <v>#REF!</v>
      </c>
      <c r="M75" s="114"/>
      <c r="N75" s="115" t="str">
        <f t="shared" si="19"/>
        <v>!!</v>
      </c>
      <c r="O75" s="115" t="str">
        <f t="shared" si="20"/>
        <v>!!</v>
      </c>
      <c r="P75" s="115" t="str">
        <f t="shared" si="21"/>
        <v>!!</v>
      </c>
      <c r="Q75" s="115" t="str">
        <f t="shared" si="22"/>
        <v>!!</v>
      </c>
      <c r="R75" s="115" t="str">
        <f t="shared" si="23"/>
        <v>!!</v>
      </c>
      <c r="S75" s="115" t="str">
        <f t="shared" si="24"/>
        <v>!!</v>
      </c>
      <c r="T75" s="114"/>
      <c r="U75" s="112"/>
      <c r="V75" s="112"/>
      <c r="W75" s="112"/>
      <c r="X75" s="112"/>
    </row>
    <row r="76" spans="1:24" x14ac:dyDescent="0.25">
      <c r="A76" s="112" t="s">
        <v>705</v>
      </c>
      <c r="B76" s="112" t="e">
        <f>#REF!</f>
        <v>#REF!</v>
      </c>
      <c r="C76" s="112" t="s">
        <v>770</v>
      </c>
      <c r="D76" s="112" t="s">
        <v>706</v>
      </c>
      <c r="E76" s="113" t="s">
        <v>662</v>
      </c>
      <c r="F76" s="120" t="e">
        <f>IF(ISNUMBER(U76),U76,VLOOKUP(CONCATENATE($B76,"_",$C76,"_",F$2,"_",$D76,"_",$E76),Database!$F$2:$G$65536,2,))</f>
        <v>#REF!</v>
      </c>
      <c r="G76" s="120" t="e">
        <f>IF(ISNUMBER(V76),V76,VLOOKUP(CONCATENATE($B76,"_",$C76,"_",G$2,"_",$D76,"_",$E76),Database!$F$2:$G$65536,2,))</f>
        <v>#REF!</v>
      </c>
      <c r="H76" s="120" t="e">
        <f>IF(ISNUMBER(W76),W76,VLOOKUP(CONCATENATE($B76,"_",$C76,"_",H$2,"_",$D76,"_",$E76),Database!$F$2:$G$65536,2,))</f>
        <v>#REF!</v>
      </c>
      <c r="I76" s="120" t="e">
        <f>IF(ISNUMBER(X76),X76,VLOOKUP(CONCATENATE($B76,"_",$C76,"_",I$2,"_",$D76,"_",$E76),Database!$F$2:$G$65536,2,))</f>
        <v>#REF!</v>
      </c>
      <c r="J76" s="120" t="e">
        <f>VLOOKUP(CONCATENATE($B76,"_",$C76,"_",J$2,"_",$D76,"_",$E76),Database!$F$2:$G$65536,2,)</f>
        <v>#REF!</v>
      </c>
      <c r="K76" s="118" t="e">
        <f>VLOOKUP(CONCATENATE($B76,"_",$C76,"_",K$2,"_",$D76,"_",$E76),SentData!$F$2:$G$65536,2,)</f>
        <v>#REF!</v>
      </c>
      <c r="L76" s="118" t="e">
        <f>VLOOKUP(CONCATENATE($B76,"_",$C76,"_",L$2,"_",$D76,"_",$E76),SentData!$F$2:$G$65536,2,)</f>
        <v>#REF!</v>
      </c>
      <c r="M76" s="114"/>
      <c r="N76" s="115" t="str">
        <f t="shared" si="19"/>
        <v>!!</v>
      </c>
      <c r="O76" s="115" t="str">
        <f t="shared" si="20"/>
        <v>!!</v>
      </c>
      <c r="P76" s="115" t="str">
        <f t="shared" si="21"/>
        <v>!!</v>
      </c>
      <c r="Q76" s="115" t="str">
        <f t="shared" si="22"/>
        <v>!!</v>
      </c>
      <c r="R76" s="115" t="str">
        <f t="shared" si="23"/>
        <v>!!</v>
      </c>
      <c r="S76" s="115" t="str">
        <f t="shared" si="24"/>
        <v>!!</v>
      </c>
      <c r="T76" s="114"/>
      <c r="U76" s="112"/>
      <c r="V76" s="112"/>
      <c r="W76" s="112"/>
      <c r="X76" s="112"/>
    </row>
    <row r="77" spans="1:24" x14ac:dyDescent="0.25">
      <c r="A77" s="153" t="s">
        <v>707</v>
      </c>
      <c r="B77" s="153" t="e">
        <f>#REF!</f>
        <v>#REF!</v>
      </c>
      <c r="C77" s="153" t="s">
        <v>770</v>
      </c>
      <c r="D77" s="153" t="s">
        <v>131</v>
      </c>
      <c r="E77" s="154" t="s">
        <v>662</v>
      </c>
      <c r="F77" s="155" t="e">
        <f>IF(ISNUMBER(U77),U77,VLOOKUP(CONCATENATE($B77,"_",$C77,"_",F$2,"_","1000 NAC","_",$E77),Database!$F$2:$G$65536,2,)/VLOOKUP(CONCATENATE($B77,"_",$C77,"_",F$2,"_",$D77,"_",$E77),Database!$F$2:$G$65536,2,))</f>
        <v>#REF!</v>
      </c>
      <c r="G77" s="155" t="e">
        <f>IF(ISNUMBER(V77),V77,VLOOKUP(CONCATENATE($B77,"_",$C77,"_",G$2,"_","1000 NAC","_",$E77),Database!$F$2:$G$65536,2,)/VLOOKUP(CONCATENATE($B77,"_",$C77,"_",G$2,"_",$D77,"_",$E77),Database!$F$2:$G$65536,2,))</f>
        <v>#REF!</v>
      </c>
      <c r="H77" s="155" t="e">
        <f>IF(ISNUMBER(W77),W77,VLOOKUP(CONCATENATE($B77,"_",$C77,"_",H$2,"_","1000 NAC","_",$E77),Database!$F$2:$G$65536,2,)/VLOOKUP(CONCATENATE($B77,"_",$C77,"_",H$2,"_",$D77,"_",$E77),Database!$F$2:$G$65536,2,))</f>
        <v>#REF!</v>
      </c>
      <c r="I77" s="155" t="e">
        <f>IF(ISNUMBER(X77),X77,VLOOKUP(CONCATENATE($B77,"_",$C77,"_",I$2,"_","1000 NAC","_",$E77),Database!$F$2:$G$65536,2,)/VLOOKUP(CONCATENATE($B77,"_",$C77,"_",I$2,"_",$D77,"_",$E77),Database!$F$2:$G$65536,2,))</f>
        <v>#REF!</v>
      </c>
      <c r="J77" s="155" t="e">
        <f>VLOOKUP(CONCATENATE($B77,"_",$C77,"_",J$2,"_","1000 NAC","_",$E77),Database!$F$2:$G$65536,2,)/VLOOKUP(CONCATENATE($B77,"_",$C77,"_",J$2,"_",$D77,"_",$E77),Database!$F$2:$G$65536,2,)</f>
        <v>#REF!</v>
      </c>
      <c r="K77" s="156" t="e">
        <f>VLOOKUP(CONCATENATE($B77,"_",$C77,"_",K$2,"_","1000 NAC","_",$E77),SentData!$F$2:$G$65536,2,)/VLOOKUP(CONCATENATE($B77,"_",$C77,"_",K$2,"_",$D77,"_",$E77),SentData!$F$2:$G$65536,2,)</f>
        <v>#REF!</v>
      </c>
      <c r="L77" s="156" t="e">
        <f>VLOOKUP(CONCATENATE($B77,"_",$C77,"_",L$2,"_","1000 NAC","_",$E77),SentData!$F$2:$G$65536,2,)/VLOOKUP(CONCATENATE($B77,"_",$C77,"_",L$2,"_",$D77,"_",$E77),SentData!$F$2:$G$65536,2,)</f>
        <v>#REF!</v>
      </c>
      <c r="M77" s="157"/>
      <c r="N77" s="158" t="str">
        <f t="shared" si="19"/>
        <v>!!</v>
      </c>
      <c r="O77" s="158" t="str">
        <f t="shared" si="20"/>
        <v>!!</v>
      </c>
      <c r="P77" s="158" t="str">
        <f t="shared" si="21"/>
        <v>!!</v>
      </c>
      <c r="Q77" s="158" t="str">
        <f t="shared" si="22"/>
        <v>!!</v>
      </c>
      <c r="R77" s="158" t="str">
        <f t="shared" si="23"/>
        <v>!!</v>
      </c>
      <c r="S77" s="158" t="str">
        <f t="shared" si="24"/>
        <v>!!</v>
      </c>
      <c r="T77" s="157"/>
      <c r="U77" s="161" t="str">
        <f>IF(ISNUMBER(U75),IF(ISNUMBER(U76),U76/U75,F76/U75),IF(ISNUMBER(U76),U76/F75,""))</f>
        <v/>
      </c>
      <c r="V77" s="161"/>
      <c r="W77" s="161"/>
      <c r="X77" s="161"/>
    </row>
    <row r="78" spans="1:24" x14ac:dyDescent="0.25">
      <c r="A78" s="112" t="s">
        <v>703</v>
      </c>
      <c r="B78" s="112" t="e">
        <f>#REF!</f>
        <v>#REF!</v>
      </c>
      <c r="C78" s="112" t="s">
        <v>771</v>
      </c>
      <c r="D78" s="112" t="s">
        <v>131</v>
      </c>
      <c r="E78" s="113" t="s">
        <v>662</v>
      </c>
      <c r="F78" s="120" t="e">
        <f>IF(ISNUMBER(U78),U78,VLOOKUP(CONCATENATE($B78,"_",$C78,"_",F$2,"_",$D78,"_",$E78),Database!$F$2:$G$65536,2,))</f>
        <v>#REF!</v>
      </c>
      <c r="G78" s="120" t="e">
        <f>IF(ISNUMBER(V78),V78,VLOOKUP(CONCATENATE($B78,"_",$C78,"_",G$2,"_",$D78,"_",$E78),Database!$F$2:$G$65536,2,))</f>
        <v>#REF!</v>
      </c>
      <c r="H78" s="120" t="e">
        <f>IF(ISNUMBER(W78),W78,VLOOKUP(CONCATENATE($B78,"_",$C78,"_",H$2,"_",$D78,"_",$E78),Database!$F$2:$G$65536,2,))</f>
        <v>#REF!</v>
      </c>
      <c r="I78" s="120" t="e">
        <f>IF(ISNUMBER(X78),X78,VLOOKUP(CONCATENATE($B78,"_",$C78,"_",I$2,"_",$D78,"_",$E78),Database!$F$2:$G$65536,2,))</f>
        <v>#REF!</v>
      </c>
      <c r="J78" s="120" t="e">
        <f>VLOOKUP(CONCATENATE($B78,"_",$C78,"_",J$2,"_",$D78,"_",$E78),Database!$F$2:$G$65536,2,)</f>
        <v>#REF!</v>
      </c>
      <c r="K78" s="118" t="e">
        <f>VLOOKUP(CONCATENATE($B78,"_",$C78,"_",K$2,"_",$D78,"_",$E78),SentData!$F$2:$G$65536,2,)</f>
        <v>#REF!</v>
      </c>
      <c r="L78" s="118" t="e">
        <f>VLOOKUP(CONCATENATE($B78,"_",$C78,"_",L$2,"_",$D78,"_",$E78),SentData!$F$2:$G$65536,2,)</f>
        <v>#REF!</v>
      </c>
      <c r="M78" s="114"/>
      <c r="N78" s="115" t="str">
        <f t="shared" si="19"/>
        <v>!!</v>
      </c>
      <c r="O78" s="115" t="str">
        <f t="shared" si="20"/>
        <v>!!</v>
      </c>
      <c r="P78" s="115" t="str">
        <f t="shared" si="21"/>
        <v>!!</v>
      </c>
      <c r="Q78" s="115" t="str">
        <f t="shared" si="22"/>
        <v>!!</v>
      </c>
      <c r="R78" s="115" t="str">
        <f t="shared" si="23"/>
        <v>!!</v>
      </c>
      <c r="S78" s="115" t="str">
        <f t="shared" si="24"/>
        <v>!!</v>
      </c>
      <c r="T78" s="114"/>
      <c r="U78" s="112"/>
      <c r="V78" s="112"/>
      <c r="W78" s="112"/>
      <c r="X78" s="112"/>
    </row>
    <row r="79" spans="1:24" x14ac:dyDescent="0.25">
      <c r="A79" s="112" t="s">
        <v>705</v>
      </c>
      <c r="B79" s="112" t="e">
        <f>#REF!</f>
        <v>#REF!</v>
      </c>
      <c r="C79" s="112" t="s">
        <v>771</v>
      </c>
      <c r="D79" s="112" t="s">
        <v>706</v>
      </c>
      <c r="E79" s="113" t="s">
        <v>662</v>
      </c>
      <c r="F79" s="120" t="e">
        <f>IF(ISNUMBER(U79),U79,VLOOKUP(CONCATENATE($B79,"_",$C79,"_",F$2,"_",$D79,"_",$E79),Database!$F$2:$G$65536,2,))</f>
        <v>#REF!</v>
      </c>
      <c r="G79" s="120" t="e">
        <f>IF(ISNUMBER(V79),V79,VLOOKUP(CONCATENATE($B79,"_",$C79,"_",G$2,"_",$D79,"_",$E79),Database!$F$2:$G$65536,2,))</f>
        <v>#REF!</v>
      </c>
      <c r="H79" s="120" t="e">
        <f>IF(ISNUMBER(W79),W79,VLOOKUP(CONCATENATE($B79,"_",$C79,"_",H$2,"_",$D79,"_",$E79),Database!$F$2:$G$65536,2,))</f>
        <v>#REF!</v>
      </c>
      <c r="I79" s="120" t="e">
        <f>IF(ISNUMBER(X79),X79,VLOOKUP(CONCATENATE($B79,"_",$C79,"_",I$2,"_",$D79,"_",$E79),Database!$F$2:$G$65536,2,))</f>
        <v>#REF!</v>
      </c>
      <c r="J79" s="120" t="e">
        <f>VLOOKUP(CONCATENATE($B79,"_",$C79,"_",J$2,"_",$D79,"_",$E79),Database!$F$2:$G$65536,2,)</f>
        <v>#REF!</v>
      </c>
      <c r="K79" s="118" t="e">
        <f>VLOOKUP(CONCATENATE($B79,"_",$C79,"_",K$2,"_",$D79,"_",$E79),SentData!$F$2:$G$65536,2,)</f>
        <v>#REF!</v>
      </c>
      <c r="L79" s="118" t="e">
        <f>VLOOKUP(CONCATENATE($B79,"_",$C79,"_",L$2,"_",$D79,"_",$E79),SentData!$F$2:$G$65536,2,)</f>
        <v>#REF!</v>
      </c>
      <c r="M79" s="114"/>
      <c r="N79" s="115" t="str">
        <f t="shared" si="19"/>
        <v>!!</v>
      </c>
      <c r="O79" s="115" t="str">
        <f t="shared" si="20"/>
        <v>!!</v>
      </c>
      <c r="P79" s="115" t="str">
        <f t="shared" si="21"/>
        <v>!!</v>
      </c>
      <c r="Q79" s="115" t="str">
        <f t="shared" si="22"/>
        <v>!!</v>
      </c>
      <c r="R79" s="115" t="str">
        <f t="shared" si="23"/>
        <v>!!</v>
      </c>
      <c r="S79" s="115" t="str">
        <f t="shared" si="24"/>
        <v>!!</v>
      </c>
      <c r="T79" s="114"/>
      <c r="U79" s="112"/>
      <c r="V79" s="112"/>
      <c r="W79" s="112"/>
      <c r="X79" s="112"/>
    </row>
    <row r="80" spans="1:24" x14ac:dyDescent="0.25">
      <c r="A80" s="153" t="s">
        <v>707</v>
      </c>
      <c r="B80" s="153" t="e">
        <f>#REF!</f>
        <v>#REF!</v>
      </c>
      <c r="C80" s="153" t="s">
        <v>771</v>
      </c>
      <c r="D80" s="153" t="s">
        <v>131</v>
      </c>
      <c r="E80" s="154" t="s">
        <v>662</v>
      </c>
      <c r="F80" s="155" t="e">
        <f>IF(ISNUMBER(U80),U80,VLOOKUP(CONCATENATE($B80,"_",$C80,"_",F$2,"_","1000 NAC","_",$E80),Database!$F$2:$G$65536,2,)/VLOOKUP(CONCATENATE($B80,"_",$C80,"_",F$2,"_",$D80,"_",$E80),Database!$F$2:$G$65536,2,))</f>
        <v>#REF!</v>
      </c>
      <c r="G80" s="155" t="e">
        <f>IF(ISNUMBER(V80),V80,VLOOKUP(CONCATENATE($B80,"_",$C80,"_",G$2,"_","1000 NAC","_",$E80),Database!$F$2:$G$65536,2,)/VLOOKUP(CONCATENATE($B80,"_",$C80,"_",G$2,"_",$D80,"_",$E80),Database!$F$2:$G$65536,2,))</f>
        <v>#REF!</v>
      </c>
      <c r="H80" s="155" t="e">
        <f>IF(ISNUMBER(W80),W80,VLOOKUP(CONCATENATE($B80,"_",$C80,"_",H$2,"_","1000 NAC","_",$E80),Database!$F$2:$G$65536,2,)/VLOOKUP(CONCATENATE($B80,"_",$C80,"_",H$2,"_",$D80,"_",$E80),Database!$F$2:$G$65536,2,))</f>
        <v>#REF!</v>
      </c>
      <c r="I80" s="155" t="e">
        <f>IF(ISNUMBER(X80),X80,VLOOKUP(CONCATENATE($B80,"_",$C80,"_",I$2,"_","1000 NAC","_",$E80),Database!$F$2:$G$65536,2,)/VLOOKUP(CONCATENATE($B80,"_",$C80,"_",I$2,"_",$D80,"_",$E80),Database!$F$2:$G$65536,2,))</f>
        <v>#REF!</v>
      </c>
      <c r="J80" s="155" t="e">
        <f>VLOOKUP(CONCATENATE($B80,"_",$C80,"_",J$2,"_","1000 NAC","_",$E80),Database!$F$2:$G$65536,2,)/VLOOKUP(CONCATENATE($B80,"_",$C80,"_",J$2,"_",$D80,"_",$E80),Database!$F$2:$G$65536,2,)</f>
        <v>#REF!</v>
      </c>
      <c r="K80" s="156" t="e">
        <f>VLOOKUP(CONCATENATE($B80,"_",$C80,"_",K$2,"_","1000 NAC","_",$E80),SentData!$F$2:$G$65536,2,)/VLOOKUP(CONCATENATE($B80,"_",$C80,"_",K$2,"_",$D80,"_",$E80),SentData!$F$2:$G$65536,2,)</f>
        <v>#REF!</v>
      </c>
      <c r="L80" s="156" t="e">
        <f>VLOOKUP(CONCATENATE($B80,"_",$C80,"_",L$2,"_","1000 NAC","_",$E80),SentData!$F$2:$G$65536,2,)/VLOOKUP(CONCATENATE($B80,"_",$C80,"_",L$2,"_",$D80,"_",$E80),SentData!$F$2:$G$65536,2,)</f>
        <v>#REF!</v>
      </c>
      <c r="M80" s="157"/>
      <c r="N80" s="158" t="str">
        <f t="shared" si="19"/>
        <v>!!</v>
      </c>
      <c r="O80" s="158" t="str">
        <f t="shared" si="20"/>
        <v>!!</v>
      </c>
      <c r="P80" s="158" t="str">
        <f t="shared" si="21"/>
        <v>!!</v>
      </c>
      <c r="Q80" s="158" t="str">
        <f t="shared" si="22"/>
        <v>!!</v>
      </c>
      <c r="R80" s="158" t="str">
        <f t="shared" si="23"/>
        <v>!!</v>
      </c>
      <c r="S80" s="158" t="str">
        <f t="shared" si="24"/>
        <v>!!</v>
      </c>
      <c r="T80" s="157"/>
      <c r="U80" s="161" t="str">
        <f>IF(ISNUMBER(U78),IF(ISNUMBER(U79),U79/U78,F79/U78),IF(ISNUMBER(U79),U79/F78,""))</f>
        <v/>
      </c>
      <c r="V80" s="161"/>
      <c r="W80" s="161"/>
      <c r="X80" s="161"/>
    </row>
    <row r="81" spans="1:24" s="112" customFormat="1" ht="10" x14ac:dyDescent="0.2">
      <c r="A81" s="112" t="s">
        <v>703</v>
      </c>
      <c r="B81" s="112" t="e">
        <f>#REF!</f>
        <v>#REF!</v>
      </c>
      <c r="C81" s="112" t="s">
        <v>770</v>
      </c>
      <c r="D81" s="112" t="s">
        <v>639</v>
      </c>
      <c r="E81" s="113">
        <v>5</v>
      </c>
      <c r="F81" s="120" t="e">
        <f>IF(ISNUMBER(U81),U81,VLOOKUP(CONCATENATE($B81,"_",$C81,"_",F$2,"_",$D81,"_",$E81),Database!$F$2:$G$65536,2,))</f>
        <v>#REF!</v>
      </c>
      <c r="G81" s="120" t="e">
        <f>IF(ISNUMBER(V81),V81,VLOOKUP(CONCATENATE($B81,"_",$C81,"_",G$2,"_",$D81,"_",$E81),Database!$F$2:$G$65536,2,))</f>
        <v>#REF!</v>
      </c>
      <c r="H81" s="120" t="e">
        <f>IF(ISNUMBER(W81),W81,VLOOKUP(CONCATENATE($B81,"_",$C81,"_",H$2,"_",$D81,"_",$E81),Database!$F$2:$G$65536,2,))</f>
        <v>#REF!</v>
      </c>
      <c r="I81" s="120" t="e">
        <f>IF(ISNUMBER(X81),X81,VLOOKUP(CONCATENATE($B81,"_",$C81,"_",I$2,"_",$D81,"_",$E81),Database!$F$2:$G$65536,2,))</f>
        <v>#REF!</v>
      </c>
      <c r="J81" s="120" t="e">
        <f>VLOOKUP(CONCATENATE($B81,"_",$C81,"_",J$2,"_",$D81,"_",$E81),Database!$F$2:$G$65536,2,)</f>
        <v>#REF!</v>
      </c>
      <c r="K81" s="118" t="e">
        <f>VLOOKUP(CONCATENATE($B81,"_",$C81,"_",K$2,"_",$D81,"_",$E81),SentData!$F$2:$G$65536,2,)</f>
        <v>#REF!</v>
      </c>
      <c r="L81" s="118" t="e">
        <f>VLOOKUP(CONCATENATE($B81,"_",$C81,"_",L$2,"_",$D81,"_",$E81),SentData!$F$2:$G$65536,2,)</f>
        <v>#REF!</v>
      </c>
      <c r="M81" s="114"/>
      <c r="N81" s="115" t="str">
        <f t="shared" si="7"/>
        <v>!!</v>
      </c>
      <c r="O81" s="115" t="str">
        <f t="shared" si="8"/>
        <v>!!</v>
      </c>
      <c r="P81" s="115" t="str">
        <f t="shared" si="9"/>
        <v>!!</v>
      </c>
      <c r="Q81" s="115" t="str">
        <f t="shared" si="10"/>
        <v>!!</v>
      </c>
      <c r="R81" s="115" t="str">
        <f t="shared" si="11"/>
        <v>!!</v>
      </c>
      <c r="S81" s="115" t="str">
        <f t="shared" si="12"/>
        <v>!!</v>
      </c>
      <c r="T81" s="114"/>
    </row>
    <row r="82" spans="1:24" s="112" customFormat="1" ht="10" x14ac:dyDescent="0.2">
      <c r="A82" s="112" t="s">
        <v>705</v>
      </c>
      <c r="B82" s="112" t="e">
        <f>#REF!</f>
        <v>#REF!</v>
      </c>
      <c r="C82" s="112" t="s">
        <v>770</v>
      </c>
      <c r="D82" s="112" t="s">
        <v>706</v>
      </c>
      <c r="E82" s="113">
        <v>5</v>
      </c>
      <c r="F82" s="120" t="e">
        <f>IF(ISNUMBER(U82),U82,VLOOKUP(CONCATENATE($B82,"_",$C82,"_",F$2,"_",$D82,"_",$E82),Database!$F$2:$G$65536,2,))</f>
        <v>#REF!</v>
      </c>
      <c r="G82" s="120" t="e">
        <f>IF(ISNUMBER(V82),V82,VLOOKUP(CONCATENATE($B82,"_",$C82,"_",G$2,"_",$D82,"_",$E82),Database!$F$2:$G$65536,2,))</f>
        <v>#REF!</v>
      </c>
      <c r="H82" s="120" t="e">
        <f>IF(ISNUMBER(W82),W82,VLOOKUP(CONCATENATE($B82,"_",$C82,"_",H$2,"_",$D82,"_",$E82),Database!$F$2:$G$65536,2,))</f>
        <v>#REF!</v>
      </c>
      <c r="I82" s="120" t="e">
        <f>IF(ISNUMBER(X82),X82,VLOOKUP(CONCATENATE($B82,"_",$C82,"_",I$2,"_",$D82,"_",$E82),Database!$F$2:$G$65536,2,))</f>
        <v>#REF!</v>
      </c>
      <c r="J82" s="120" t="e">
        <f>VLOOKUP(CONCATENATE($B82,"_",$C82,"_",J$2,"_",$D82,"_",$E82),Database!$F$2:$G$65536,2,)</f>
        <v>#REF!</v>
      </c>
      <c r="K82" s="118" t="e">
        <f>VLOOKUP(CONCATENATE($B82,"_",$C82,"_",K$2,"_",$D82,"_",$E82),SentData!$F$2:$G$65536,2,)</f>
        <v>#REF!</v>
      </c>
      <c r="L82" s="118" t="e">
        <f>VLOOKUP(CONCATENATE($B82,"_",$C82,"_",L$2,"_",$D82,"_",$E82),SentData!$F$2:$G$65536,2,)</f>
        <v>#REF!</v>
      </c>
      <c r="M82" s="114"/>
      <c r="N82" s="115" t="str">
        <f t="shared" si="7"/>
        <v>!!</v>
      </c>
      <c r="O82" s="115" t="str">
        <f t="shared" si="8"/>
        <v>!!</v>
      </c>
      <c r="P82" s="115" t="str">
        <f t="shared" si="9"/>
        <v>!!</v>
      </c>
      <c r="Q82" s="115" t="str">
        <f t="shared" si="10"/>
        <v>!!</v>
      </c>
      <c r="R82" s="115" t="str">
        <f t="shared" si="11"/>
        <v>!!</v>
      </c>
      <c r="S82" s="115" t="str">
        <f t="shared" si="12"/>
        <v>!!</v>
      </c>
      <c r="T82" s="114"/>
    </row>
    <row r="83" spans="1:24" x14ac:dyDescent="0.25">
      <c r="A83" s="153" t="s">
        <v>707</v>
      </c>
      <c r="B83" s="153" t="e">
        <f>#REF!</f>
        <v>#REF!</v>
      </c>
      <c r="C83" s="153" t="s">
        <v>770</v>
      </c>
      <c r="D83" s="153" t="s">
        <v>639</v>
      </c>
      <c r="E83" s="154">
        <v>5</v>
      </c>
      <c r="F83" s="155" t="e">
        <f>IF(ISNUMBER(U83),U83,VLOOKUP(CONCATENATE($B83,"_",$C83,"_",F$2,"_","1000 NAC","_",$E83),Database!$F$2:$G$65536,2,)/VLOOKUP(CONCATENATE($B83,"_",$C83,"_",F$2,"_",$D83,"_",$E83),Database!$F$2:$G$65536,2,))</f>
        <v>#REF!</v>
      </c>
      <c r="G83" s="155" t="e">
        <f>IF(ISNUMBER(V83),V83,VLOOKUP(CONCATENATE($B83,"_",$C83,"_",G$2,"_","1000 NAC","_",$E83),Database!$F$2:$G$65536,2,)/VLOOKUP(CONCATENATE($B83,"_",$C83,"_",G$2,"_",$D83,"_",$E83),Database!$F$2:$G$65536,2,))</f>
        <v>#REF!</v>
      </c>
      <c r="H83" s="155" t="e">
        <f>IF(ISNUMBER(W83),W83,VLOOKUP(CONCATENATE($B83,"_",$C83,"_",H$2,"_","1000 NAC","_",$E83),Database!$F$2:$G$65536,2,)/VLOOKUP(CONCATENATE($B83,"_",$C83,"_",H$2,"_",$D83,"_",$E83),Database!$F$2:$G$65536,2,))</f>
        <v>#REF!</v>
      </c>
      <c r="I83" s="155" t="e">
        <f>IF(ISNUMBER(X83),X83,VLOOKUP(CONCATENATE($B83,"_",$C83,"_",I$2,"_","1000 NAC","_",$E83),Database!$F$2:$G$65536,2,)/VLOOKUP(CONCATENATE($B83,"_",$C83,"_",I$2,"_",$D83,"_",$E83),Database!$F$2:$G$65536,2,))</f>
        <v>#REF!</v>
      </c>
      <c r="J83" s="155" t="e">
        <f>VLOOKUP(CONCATENATE($B83,"_",$C83,"_",J$2,"_","1000 NAC","_",$E83),Database!$F$2:$G$65536,2,)/VLOOKUP(CONCATENATE($B83,"_",$C83,"_",J$2,"_",$D83,"_",$E83),Database!$F$2:$G$65536,2,)</f>
        <v>#REF!</v>
      </c>
      <c r="K83" s="156" t="e">
        <f>VLOOKUP(CONCATENATE($B83,"_",$C83,"_",K$2,"_","1000 NAC","_",$E83),SentData!$F$2:$G$65536,2,)/VLOOKUP(CONCATENATE($B83,"_",$C83,"_",K$2,"_",$D83,"_",$E83),SentData!$F$2:$G$65536,2,)</f>
        <v>#REF!</v>
      </c>
      <c r="L83" s="156" t="e">
        <f>VLOOKUP(CONCATENATE($B83,"_",$C83,"_",L$2,"_","1000 NAC","_",$E83),SentData!$F$2:$G$65536,2,)/VLOOKUP(CONCATENATE($B83,"_",$C83,"_",L$2,"_",$D83,"_",$E83),SentData!$F$2:$G$65536,2,)</f>
        <v>#REF!</v>
      </c>
      <c r="M83" s="157"/>
      <c r="N83" s="158" t="str">
        <f t="shared" si="7"/>
        <v>!!</v>
      </c>
      <c r="O83" s="158" t="str">
        <f t="shared" si="8"/>
        <v>!!</v>
      </c>
      <c r="P83" s="158" t="str">
        <f t="shared" si="9"/>
        <v>!!</v>
      </c>
      <c r="Q83" s="158" t="str">
        <f t="shared" si="10"/>
        <v>!!</v>
      </c>
      <c r="R83" s="158" t="str">
        <f t="shared" si="11"/>
        <v>!!</v>
      </c>
      <c r="S83" s="158" t="str">
        <f t="shared" si="12"/>
        <v>!!</v>
      </c>
      <c r="T83" s="157"/>
      <c r="U83" s="161" t="str">
        <f>IF(ISNUMBER(U81),IF(ISNUMBER(U82),U82/U81,F82/U81),IF(ISNUMBER(U82),U82/F81,""))</f>
        <v/>
      </c>
      <c r="V83" s="161"/>
      <c r="W83" s="161"/>
      <c r="X83" s="161"/>
    </row>
    <row r="84" spans="1:24" s="112" customFormat="1" ht="10" x14ac:dyDescent="0.2">
      <c r="A84" s="112" t="s">
        <v>703</v>
      </c>
      <c r="B84" s="112" t="e">
        <f>#REF!</f>
        <v>#REF!</v>
      </c>
      <c r="C84" s="112" t="s">
        <v>771</v>
      </c>
      <c r="D84" s="112" t="s">
        <v>639</v>
      </c>
      <c r="E84" s="113">
        <v>5</v>
      </c>
      <c r="F84" s="120" t="e">
        <f>IF(ISNUMBER(U84),U84,VLOOKUP(CONCATENATE($B84,"_",$C84,"_",F$2,"_",$D84,"_",$E84),Database!$F$2:$G$65536,2,))</f>
        <v>#REF!</v>
      </c>
      <c r="G84" s="120" t="e">
        <f>IF(ISNUMBER(V84),V84,VLOOKUP(CONCATENATE($B84,"_",$C84,"_",G$2,"_",$D84,"_",$E84),Database!$F$2:$G$65536,2,))</f>
        <v>#REF!</v>
      </c>
      <c r="H84" s="120" t="e">
        <f>IF(ISNUMBER(W84),W84,VLOOKUP(CONCATENATE($B84,"_",$C84,"_",H$2,"_",$D84,"_",$E84),Database!$F$2:$G$65536,2,))</f>
        <v>#REF!</v>
      </c>
      <c r="I84" s="120" t="e">
        <f>IF(ISNUMBER(X84),X84,VLOOKUP(CONCATENATE($B84,"_",$C84,"_",I$2,"_",$D84,"_",$E84),Database!$F$2:$G$65536,2,))</f>
        <v>#REF!</v>
      </c>
      <c r="J84" s="120" t="e">
        <f>VLOOKUP(CONCATENATE($B84,"_",$C84,"_",J$2,"_",$D84,"_",$E84),Database!$F$2:$G$65536,2,)</f>
        <v>#REF!</v>
      </c>
      <c r="K84" s="118" t="e">
        <f>VLOOKUP(CONCATENATE($B84,"_",$C84,"_",K$2,"_",$D84,"_",$E84),SentData!$F$2:$G$65536,2,)</f>
        <v>#REF!</v>
      </c>
      <c r="L84" s="118" t="e">
        <f>VLOOKUP(CONCATENATE($B84,"_",$C84,"_",L$2,"_",$D84,"_",$E84),SentData!$F$2:$G$65536,2,)</f>
        <v>#REF!</v>
      </c>
      <c r="M84" s="114"/>
      <c r="N84" s="115" t="str">
        <f t="shared" si="7"/>
        <v>!!</v>
      </c>
      <c r="O84" s="115" t="str">
        <f t="shared" si="8"/>
        <v>!!</v>
      </c>
      <c r="P84" s="115" t="str">
        <f t="shared" si="9"/>
        <v>!!</v>
      </c>
      <c r="Q84" s="115" t="str">
        <f t="shared" si="10"/>
        <v>!!</v>
      </c>
      <c r="R84" s="115" t="str">
        <f t="shared" si="11"/>
        <v>!!</v>
      </c>
      <c r="S84" s="115" t="str">
        <f t="shared" si="12"/>
        <v>!!</v>
      </c>
      <c r="T84" s="114"/>
    </row>
    <row r="85" spans="1:24" s="112" customFormat="1" ht="10" x14ac:dyDescent="0.2">
      <c r="A85" s="112" t="s">
        <v>705</v>
      </c>
      <c r="B85" s="112" t="e">
        <f>#REF!</f>
        <v>#REF!</v>
      </c>
      <c r="C85" s="112" t="s">
        <v>771</v>
      </c>
      <c r="D85" s="112" t="s">
        <v>706</v>
      </c>
      <c r="E85" s="113">
        <v>5</v>
      </c>
      <c r="F85" s="120" t="e">
        <f>IF(ISNUMBER(U85),U85,VLOOKUP(CONCATENATE($B85,"_",$C85,"_",F$2,"_",$D85,"_",$E85),Database!$F$2:$G$65536,2,))</f>
        <v>#REF!</v>
      </c>
      <c r="G85" s="120" t="e">
        <f>IF(ISNUMBER(V85),V85,VLOOKUP(CONCATENATE($B85,"_",$C85,"_",G$2,"_",$D85,"_",$E85),Database!$F$2:$G$65536,2,))</f>
        <v>#REF!</v>
      </c>
      <c r="H85" s="120" t="e">
        <f>IF(ISNUMBER(W85),W85,VLOOKUP(CONCATENATE($B85,"_",$C85,"_",H$2,"_",$D85,"_",$E85),Database!$F$2:$G$65536,2,))</f>
        <v>#REF!</v>
      </c>
      <c r="I85" s="120" t="e">
        <f>IF(ISNUMBER(X85),X85,VLOOKUP(CONCATENATE($B85,"_",$C85,"_",I$2,"_",$D85,"_",$E85),Database!$F$2:$G$65536,2,))</f>
        <v>#REF!</v>
      </c>
      <c r="J85" s="120" t="e">
        <f>VLOOKUP(CONCATENATE($B85,"_",$C85,"_",J$2,"_",$D85,"_",$E85),Database!$F$2:$G$65536,2,)</f>
        <v>#REF!</v>
      </c>
      <c r="K85" s="118" t="e">
        <f>VLOOKUP(CONCATENATE($B85,"_",$C85,"_",K$2,"_",$D85,"_",$E85),SentData!$F$2:$G$65536,2,)</f>
        <v>#REF!</v>
      </c>
      <c r="L85" s="118" t="e">
        <f>VLOOKUP(CONCATENATE($B85,"_",$C85,"_",L$2,"_",$D85,"_",$E85),SentData!$F$2:$G$65536,2,)</f>
        <v>#REF!</v>
      </c>
      <c r="M85" s="114"/>
      <c r="N85" s="115" t="str">
        <f t="shared" si="7"/>
        <v>!!</v>
      </c>
      <c r="O85" s="115" t="str">
        <f t="shared" si="8"/>
        <v>!!</v>
      </c>
      <c r="P85" s="115" t="str">
        <f t="shared" si="9"/>
        <v>!!</v>
      </c>
      <c r="Q85" s="115" t="str">
        <f t="shared" si="10"/>
        <v>!!</v>
      </c>
      <c r="R85" s="115" t="str">
        <f t="shared" si="11"/>
        <v>!!</v>
      </c>
      <c r="S85" s="115" t="str">
        <f t="shared" si="12"/>
        <v>!!</v>
      </c>
      <c r="T85" s="114"/>
    </row>
    <row r="86" spans="1:24" x14ac:dyDescent="0.25">
      <c r="A86" s="153" t="s">
        <v>707</v>
      </c>
      <c r="B86" s="153" t="e">
        <f>#REF!</f>
        <v>#REF!</v>
      </c>
      <c r="C86" s="153" t="s">
        <v>771</v>
      </c>
      <c r="D86" s="153" t="s">
        <v>639</v>
      </c>
      <c r="E86" s="154">
        <v>5</v>
      </c>
      <c r="F86" s="155" t="e">
        <f>IF(ISNUMBER(U86),U86,VLOOKUP(CONCATENATE($B86,"_",$C86,"_",F$2,"_","1000 NAC","_",$E86),Database!$F$2:$G$65536,2,)/VLOOKUP(CONCATENATE($B86,"_",$C86,"_",F$2,"_",$D86,"_",$E86),Database!$F$2:$G$65536,2,))</f>
        <v>#REF!</v>
      </c>
      <c r="G86" s="155" t="e">
        <f>IF(ISNUMBER(V86),V86,VLOOKUP(CONCATENATE($B86,"_",$C86,"_",G$2,"_","1000 NAC","_",$E86),Database!$F$2:$G$65536,2,)/VLOOKUP(CONCATENATE($B86,"_",$C86,"_",G$2,"_",$D86,"_",$E86),Database!$F$2:$G$65536,2,))</f>
        <v>#REF!</v>
      </c>
      <c r="H86" s="155" t="e">
        <f>IF(ISNUMBER(W86),W86,VLOOKUP(CONCATENATE($B86,"_",$C86,"_",H$2,"_","1000 NAC","_",$E86),Database!$F$2:$G$65536,2,)/VLOOKUP(CONCATENATE($B86,"_",$C86,"_",H$2,"_",$D86,"_",$E86),Database!$F$2:$G$65536,2,))</f>
        <v>#REF!</v>
      </c>
      <c r="I86" s="155" t="e">
        <f>IF(ISNUMBER(X86),X86,VLOOKUP(CONCATENATE($B86,"_",$C86,"_",I$2,"_","1000 NAC","_",$E86),Database!$F$2:$G$65536,2,)/VLOOKUP(CONCATENATE($B86,"_",$C86,"_",I$2,"_",$D86,"_",$E86),Database!$F$2:$G$65536,2,))</f>
        <v>#REF!</v>
      </c>
      <c r="J86" s="155" t="e">
        <f>VLOOKUP(CONCATENATE($B86,"_",$C86,"_",J$2,"_","1000 NAC","_",$E86),Database!$F$2:$G$65536,2,)/VLOOKUP(CONCATENATE($B86,"_",$C86,"_",J$2,"_",$D86,"_",$E86),Database!$F$2:$G$65536,2,)</f>
        <v>#REF!</v>
      </c>
      <c r="K86" s="156" t="e">
        <f>VLOOKUP(CONCATENATE($B86,"_",$C86,"_",K$2,"_","1000 NAC","_",$E86),SentData!$F$2:$G$65536,2,)/VLOOKUP(CONCATENATE($B86,"_",$C86,"_",K$2,"_",$D86,"_",$E86),SentData!$F$2:$G$65536,2,)</f>
        <v>#REF!</v>
      </c>
      <c r="L86" s="156" t="e">
        <f>VLOOKUP(CONCATENATE($B86,"_",$C86,"_",L$2,"_","1000 NAC","_",$E86),SentData!$F$2:$G$65536,2,)/VLOOKUP(CONCATENATE($B86,"_",$C86,"_",L$2,"_",$D86,"_",$E86),SentData!$F$2:$G$65536,2,)</f>
        <v>#REF!</v>
      </c>
      <c r="M86" s="157"/>
      <c r="N86" s="158" t="str">
        <f t="shared" si="7"/>
        <v>!!</v>
      </c>
      <c r="O86" s="158" t="str">
        <f t="shared" si="8"/>
        <v>!!</v>
      </c>
      <c r="P86" s="158" t="str">
        <f t="shared" si="9"/>
        <v>!!</v>
      </c>
      <c r="Q86" s="158" t="str">
        <f t="shared" si="10"/>
        <v>!!</v>
      </c>
      <c r="R86" s="158" t="str">
        <f t="shared" si="11"/>
        <v>!!</v>
      </c>
      <c r="S86" s="158" t="str">
        <f t="shared" si="12"/>
        <v>!!</v>
      </c>
      <c r="T86" s="157"/>
      <c r="U86" s="161" t="str">
        <f>IF(ISNUMBER(U84),IF(ISNUMBER(U85),U85/U84,F85/U84),IF(ISNUMBER(U85),U85/F84,""))</f>
        <v/>
      </c>
      <c r="V86" s="161"/>
      <c r="W86" s="161"/>
      <c r="X86" s="161"/>
    </row>
    <row r="87" spans="1:24" s="112" customFormat="1" ht="10" x14ac:dyDescent="0.2">
      <c r="A87" s="112" t="s">
        <v>703</v>
      </c>
      <c r="B87" s="112" t="e">
        <f>#REF!</f>
        <v>#REF!</v>
      </c>
      <c r="C87" s="112" t="s">
        <v>770</v>
      </c>
      <c r="D87" s="112" t="s">
        <v>639</v>
      </c>
      <c r="E87" s="113" t="s">
        <v>663</v>
      </c>
      <c r="F87" s="120" t="e">
        <f>IF(ISNUMBER(U87),U87,VLOOKUP(CONCATENATE($B87,"_",$C87,"_",F$2,"_",$D87,"_",$E87),Database!$F$2:$G$65536,2,))</f>
        <v>#REF!</v>
      </c>
      <c r="G87" s="120" t="e">
        <f>IF(ISNUMBER(V87),V87,VLOOKUP(CONCATENATE($B87,"_",$C87,"_",G$2,"_",$D87,"_",$E87),Database!$F$2:$G$65536,2,))</f>
        <v>#REF!</v>
      </c>
      <c r="H87" s="120" t="e">
        <f>IF(ISNUMBER(W87),W87,VLOOKUP(CONCATENATE($B87,"_",$C87,"_",H$2,"_",$D87,"_",$E87),Database!$F$2:$G$65536,2,))</f>
        <v>#REF!</v>
      </c>
      <c r="I87" s="120" t="e">
        <f>IF(ISNUMBER(X87),X87,VLOOKUP(CONCATENATE($B87,"_",$C87,"_",I$2,"_",$D87,"_",$E87),Database!$F$2:$G$65536,2,))</f>
        <v>#REF!</v>
      </c>
      <c r="J87" s="120" t="e">
        <f>VLOOKUP(CONCATENATE($B87,"_",$C87,"_",J$2,"_",$D87,"_",$E87),Database!$F$2:$G$65536,2,)</f>
        <v>#REF!</v>
      </c>
      <c r="K87" s="118" t="e">
        <f>VLOOKUP(CONCATENATE($B87,"_",$C87,"_",K$2,"_",$D87,"_",$E87),SentData!$F$2:$G$65536,2,)</f>
        <v>#REF!</v>
      </c>
      <c r="L87" s="118" t="e">
        <f>VLOOKUP(CONCATENATE($B87,"_",$C87,"_",L$2,"_",$D87,"_",$E87),SentData!$F$2:$G$65536,2,)</f>
        <v>#REF!</v>
      </c>
      <c r="M87" s="114"/>
      <c r="N87" s="115" t="str">
        <f t="shared" si="7"/>
        <v>!!</v>
      </c>
      <c r="O87" s="115" t="str">
        <f t="shared" si="8"/>
        <v>!!</v>
      </c>
      <c r="P87" s="115" t="str">
        <f t="shared" si="9"/>
        <v>!!</v>
      </c>
      <c r="Q87" s="115" t="str">
        <f t="shared" si="10"/>
        <v>!!</v>
      </c>
      <c r="R87" s="115" t="str">
        <f t="shared" si="11"/>
        <v>!!</v>
      </c>
      <c r="S87" s="115" t="str">
        <f t="shared" si="12"/>
        <v>!!</v>
      </c>
      <c r="T87" s="114"/>
    </row>
    <row r="88" spans="1:24" s="112" customFormat="1" ht="10" x14ac:dyDescent="0.2">
      <c r="A88" s="112" t="s">
        <v>705</v>
      </c>
      <c r="B88" s="112" t="e">
        <f>#REF!</f>
        <v>#REF!</v>
      </c>
      <c r="C88" s="112" t="s">
        <v>770</v>
      </c>
      <c r="D88" s="112" t="s">
        <v>706</v>
      </c>
      <c r="E88" s="113" t="s">
        <v>663</v>
      </c>
      <c r="F88" s="120" t="e">
        <f>IF(ISNUMBER(U88),U88,VLOOKUP(CONCATENATE($B88,"_",$C88,"_",F$2,"_",$D88,"_",$E88),Database!$F$2:$G$65536,2,))</f>
        <v>#REF!</v>
      </c>
      <c r="G88" s="120" t="e">
        <f>IF(ISNUMBER(V88),V88,VLOOKUP(CONCATENATE($B88,"_",$C88,"_",G$2,"_",$D88,"_",$E88),Database!$F$2:$G$65536,2,))</f>
        <v>#REF!</v>
      </c>
      <c r="H88" s="120" t="e">
        <f>IF(ISNUMBER(W88),W88,VLOOKUP(CONCATENATE($B88,"_",$C88,"_",H$2,"_",$D88,"_",$E88),Database!$F$2:$G$65536,2,))</f>
        <v>#REF!</v>
      </c>
      <c r="I88" s="120" t="e">
        <f>IF(ISNUMBER(X88),X88,VLOOKUP(CONCATENATE($B88,"_",$C88,"_",I$2,"_",$D88,"_",$E88),Database!$F$2:$G$65536,2,))</f>
        <v>#REF!</v>
      </c>
      <c r="J88" s="120" t="e">
        <f>VLOOKUP(CONCATENATE($B88,"_",$C88,"_",J$2,"_",$D88,"_",$E88),Database!$F$2:$G$65536,2,)</f>
        <v>#REF!</v>
      </c>
      <c r="K88" s="118" t="e">
        <f>VLOOKUP(CONCATENATE($B88,"_",$C88,"_",K$2,"_",$D88,"_",$E88),SentData!$F$2:$G$65536,2,)</f>
        <v>#REF!</v>
      </c>
      <c r="L88" s="118" t="e">
        <f>VLOOKUP(CONCATENATE($B88,"_",$C88,"_",L$2,"_",$D88,"_",$E88),SentData!$F$2:$G$65536,2,)</f>
        <v>#REF!</v>
      </c>
      <c r="M88" s="114"/>
      <c r="N88" s="115" t="str">
        <f t="shared" si="7"/>
        <v>!!</v>
      </c>
      <c r="O88" s="115" t="str">
        <f t="shared" si="8"/>
        <v>!!</v>
      </c>
      <c r="P88" s="115" t="str">
        <f t="shared" si="9"/>
        <v>!!</v>
      </c>
      <c r="Q88" s="115" t="str">
        <f t="shared" si="10"/>
        <v>!!</v>
      </c>
      <c r="R88" s="115" t="str">
        <f t="shared" si="11"/>
        <v>!!</v>
      </c>
      <c r="S88" s="115" t="str">
        <f t="shared" si="12"/>
        <v>!!</v>
      </c>
      <c r="T88" s="114"/>
    </row>
    <row r="89" spans="1:24" x14ac:dyDescent="0.25">
      <c r="A89" s="153" t="s">
        <v>707</v>
      </c>
      <c r="B89" s="153" t="e">
        <f>#REF!</f>
        <v>#REF!</v>
      </c>
      <c r="C89" s="153" t="s">
        <v>770</v>
      </c>
      <c r="D89" s="153" t="s">
        <v>639</v>
      </c>
      <c r="E89" s="154" t="s">
        <v>663</v>
      </c>
      <c r="F89" s="155" t="e">
        <f>IF(ISNUMBER(U89),U89,VLOOKUP(CONCATENATE($B89,"_",$C89,"_",F$2,"_","1000 NAC","_",$E89),Database!$F$2:$G$65536,2,)/VLOOKUP(CONCATENATE($B89,"_",$C89,"_",F$2,"_",$D89,"_",$E89),Database!$F$2:$G$65536,2,))</f>
        <v>#REF!</v>
      </c>
      <c r="G89" s="155" t="e">
        <f>IF(ISNUMBER(V89),V89,VLOOKUP(CONCATENATE($B89,"_",$C89,"_",G$2,"_","1000 NAC","_",$E89),Database!$F$2:$G$65536,2,)/VLOOKUP(CONCATENATE($B89,"_",$C89,"_",G$2,"_",$D89,"_",$E89),Database!$F$2:$G$65536,2,))</f>
        <v>#REF!</v>
      </c>
      <c r="H89" s="155" t="e">
        <f>IF(ISNUMBER(W89),W89,VLOOKUP(CONCATENATE($B89,"_",$C89,"_",H$2,"_","1000 NAC","_",$E89),Database!$F$2:$G$65536,2,)/VLOOKUP(CONCATENATE($B89,"_",$C89,"_",H$2,"_",$D89,"_",$E89),Database!$F$2:$G$65536,2,))</f>
        <v>#REF!</v>
      </c>
      <c r="I89" s="155" t="e">
        <f>IF(ISNUMBER(X89),X89,VLOOKUP(CONCATENATE($B89,"_",$C89,"_",I$2,"_","1000 NAC","_",$E89),Database!$F$2:$G$65536,2,)/VLOOKUP(CONCATENATE($B89,"_",$C89,"_",I$2,"_",$D89,"_",$E89),Database!$F$2:$G$65536,2,))</f>
        <v>#REF!</v>
      </c>
      <c r="J89" s="155" t="e">
        <f>VLOOKUP(CONCATENATE($B89,"_",$C89,"_",J$2,"_","1000 NAC","_",$E89),Database!$F$2:$G$65536,2,)/VLOOKUP(CONCATENATE($B89,"_",$C89,"_",J$2,"_",$D89,"_",$E89),Database!$F$2:$G$65536,2,)</f>
        <v>#REF!</v>
      </c>
      <c r="K89" s="156" t="e">
        <f>VLOOKUP(CONCATENATE($B89,"_",$C89,"_",K$2,"_","1000 NAC","_",$E89),SentData!$F$2:$G$65536,2,)/VLOOKUP(CONCATENATE($B89,"_",$C89,"_",K$2,"_",$D89,"_",$E89),SentData!$F$2:$G$65536,2,)</f>
        <v>#REF!</v>
      </c>
      <c r="L89" s="156" t="e">
        <f>VLOOKUP(CONCATENATE($B89,"_",$C89,"_",L$2,"_","1000 NAC","_",$E89),SentData!$F$2:$G$65536,2,)/VLOOKUP(CONCATENATE($B89,"_",$C89,"_",L$2,"_",$D89,"_",$E89),SentData!$F$2:$G$65536,2,)</f>
        <v>#REF!</v>
      </c>
      <c r="M89" s="157"/>
      <c r="N89" s="158" t="str">
        <f t="shared" si="7"/>
        <v>!!</v>
      </c>
      <c r="O89" s="158" t="str">
        <f t="shared" si="8"/>
        <v>!!</v>
      </c>
      <c r="P89" s="158" t="str">
        <f t="shared" si="9"/>
        <v>!!</v>
      </c>
      <c r="Q89" s="158" t="str">
        <f t="shared" si="10"/>
        <v>!!</v>
      </c>
      <c r="R89" s="158" t="str">
        <f t="shared" si="11"/>
        <v>!!</v>
      </c>
      <c r="S89" s="158" t="str">
        <f t="shared" si="12"/>
        <v>!!</v>
      </c>
      <c r="T89" s="157"/>
      <c r="U89" s="161" t="str">
        <f>IF(ISNUMBER(U87),IF(ISNUMBER(U88),U88/U87,F88/U87),IF(ISNUMBER(U88),U88/F87,""))</f>
        <v/>
      </c>
      <c r="V89" s="161"/>
      <c r="W89" s="161"/>
      <c r="X89" s="161"/>
    </row>
    <row r="90" spans="1:24" s="112" customFormat="1" ht="10" x14ac:dyDescent="0.2">
      <c r="A90" s="112" t="s">
        <v>703</v>
      </c>
      <c r="B90" s="112" t="e">
        <f>#REF!</f>
        <v>#REF!</v>
      </c>
      <c r="C90" s="112" t="s">
        <v>771</v>
      </c>
      <c r="D90" s="112" t="s">
        <v>639</v>
      </c>
      <c r="E90" s="113" t="s">
        <v>663</v>
      </c>
      <c r="F90" s="120" t="e">
        <f>IF(ISNUMBER(U90),U90,VLOOKUP(CONCATENATE($B90,"_",$C90,"_",F$2,"_",$D90,"_",$E90),Database!$F$2:$G$65536,2,))</f>
        <v>#REF!</v>
      </c>
      <c r="G90" s="120" t="e">
        <f>IF(ISNUMBER(V90),V90,VLOOKUP(CONCATENATE($B90,"_",$C90,"_",G$2,"_",$D90,"_",$E90),Database!$F$2:$G$65536,2,))</f>
        <v>#REF!</v>
      </c>
      <c r="H90" s="120" t="e">
        <f>IF(ISNUMBER(W90),W90,VLOOKUP(CONCATENATE($B90,"_",$C90,"_",H$2,"_",$D90,"_",$E90),Database!$F$2:$G$65536,2,))</f>
        <v>#REF!</v>
      </c>
      <c r="I90" s="120" t="e">
        <f>IF(ISNUMBER(X90),X90,VLOOKUP(CONCATENATE($B90,"_",$C90,"_",I$2,"_",$D90,"_",$E90),Database!$F$2:$G$65536,2,))</f>
        <v>#REF!</v>
      </c>
      <c r="J90" s="120" t="e">
        <f>VLOOKUP(CONCATENATE($B90,"_",$C90,"_",J$2,"_",$D90,"_",$E90),Database!$F$2:$G$65536,2,)</f>
        <v>#REF!</v>
      </c>
      <c r="K90" s="118" t="e">
        <f>VLOOKUP(CONCATENATE($B90,"_",$C90,"_",K$2,"_",$D90,"_",$E90),SentData!$F$2:$G$65536,2,)</f>
        <v>#REF!</v>
      </c>
      <c r="L90" s="118" t="e">
        <f>VLOOKUP(CONCATENATE($B90,"_",$C90,"_",L$2,"_",$D90,"_",$E90),SentData!$F$2:$G$65536,2,)</f>
        <v>#REF!</v>
      </c>
      <c r="M90" s="114"/>
      <c r="N90" s="115" t="str">
        <f t="shared" si="7"/>
        <v>!!</v>
      </c>
      <c r="O90" s="115" t="str">
        <f t="shared" si="8"/>
        <v>!!</v>
      </c>
      <c r="P90" s="115" t="str">
        <f t="shared" si="9"/>
        <v>!!</v>
      </c>
      <c r="Q90" s="115" t="str">
        <f t="shared" si="10"/>
        <v>!!</v>
      </c>
      <c r="R90" s="115" t="str">
        <f t="shared" si="11"/>
        <v>!!</v>
      </c>
      <c r="S90" s="115" t="str">
        <f t="shared" si="12"/>
        <v>!!</v>
      </c>
      <c r="T90" s="114"/>
    </row>
    <row r="91" spans="1:24" s="112" customFormat="1" ht="10" x14ac:dyDescent="0.2">
      <c r="A91" s="112" t="s">
        <v>705</v>
      </c>
      <c r="B91" s="112" t="e">
        <f>#REF!</f>
        <v>#REF!</v>
      </c>
      <c r="C91" s="112" t="s">
        <v>771</v>
      </c>
      <c r="D91" s="112" t="s">
        <v>706</v>
      </c>
      <c r="E91" s="113" t="s">
        <v>663</v>
      </c>
      <c r="F91" s="120" t="e">
        <f>IF(ISNUMBER(U91),U91,VLOOKUP(CONCATENATE($B91,"_",$C91,"_",F$2,"_",$D91,"_",$E91),Database!$F$2:$G$65536,2,))</f>
        <v>#REF!</v>
      </c>
      <c r="G91" s="120" t="e">
        <f>IF(ISNUMBER(V91),V91,VLOOKUP(CONCATENATE($B91,"_",$C91,"_",G$2,"_",$D91,"_",$E91),Database!$F$2:$G$65536,2,))</f>
        <v>#REF!</v>
      </c>
      <c r="H91" s="120" t="e">
        <f>IF(ISNUMBER(W91),W91,VLOOKUP(CONCATENATE($B91,"_",$C91,"_",H$2,"_",$D91,"_",$E91),Database!$F$2:$G$65536,2,))</f>
        <v>#REF!</v>
      </c>
      <c r="I91" s="120" t="e">
        <f>IF(ISNUMBER(X91),X91,VLOOKUP(CONCATENATE($B91,"_",$C91,"_",I$2,"_",$D91,"_",$E91),Database!$F$2:$G$65536,2,))</f>
        <v>#REF!</v>
      </c>
      <c r="J91" s="120" t="e">
        <f>VLOOKUP(CONCATENATE($B91,"_",$C91,"_",J$2,"_",$D91,"_",$E91),Database!$F$2:$G$65536,2,)</f>
        <v>#REF!</v>
      </c>
      <c r="K91" s="118" t="e">
        <f>VLOOKUP(CONCATENATE($B91,"_",$C91,"_",K$2,"_",$D91,"_",$E91),SentData!$F$2:$G$65536,2,)</f>
        <v>#REF!</v>
      </c>
      <c r="L91" s="118" t="e">
        <f>VLOOKUP(CONCATENATE($B91,"_",$C91,"_",L$2,"_",$D91,"_",$E91),SentData!$F$2:$G$65536,2,)</f>
        <v>#REF!</v>
      </c>
      <c r="M91" s="114"/>
      <c r="N91" s="115" t="str">
        <f t="shared" ref="N91:N122" si="25">IF(OR(ISERROR(F91),ISERROR(G91)),"!!",IF(F91=0,"!!",G91/F91))</f>
        <v>!!</v>
      </c>
      <c r="O91" s="115" t="str">
        <f t="shared" ref="O91:O122" si="26">IF(OR(ISERROR(G91),ISERROR(H91)),"!!",IF(G91=0,"!!",H91/G91))</f>
        <v>!!</v>
      </c>
      <c r="P91" s="115" t="str">
        <f t="shared" ref="P91:P122" si="27">IF(OR(ISERROR(H91),ISERROR(I91)),"!!",IF(H91=0,"!!",I91/H91))</f>
        <v>!!</v>
      </c>
      <c r="Q91" s="115" t="str">
        <f t="shared" ref="Q91:Q122" si="28">IF(OR(ISERROR(I91),ISERROR(J91)),"!!",IF(I91=0,"!!",J91/I91))</f>
        <v>!!</v>
      </c>
      <c r="R91" s="115" t="str">
        <f t="shared" ref="R91:R122" si="29">IF(OR(ISERROR(J91),ISERROR(K91)),"!!",IF(J91=0,"!!",K91/J91))</f>
        <v>!!</v>
      </c>
      <c r="S91" s="115" t="str">
        <f t="shared" ref="S91:S122" si="30">IF(OR(ISERROR(K91),ISERROR(L91)),"!!",IF(K91=0,"!!",L91/K91))</f>
        <v>!!</v>
      </c>
      <c r="T91" s="114"/>
    </row>
    <row r="92" spans="1:24" x14ac:dyDescent="0.25">
      <c r="A92" s="153" t="s">
        <v>707</v>
      </c>
      <c r="B92" s="153" t="e">
        <f>#REF!</f>
        <v>#REF!</v>
      </c>
      <c r="C92" s="153" t="s">
        <v>771</v>
      </c>
      <c r="D92" s="153" t="s">
        <v>639</v>
      </c>
      <c r="E92" s="154" t="s">
        <v>663</v>
      </c>
      <c r="F92" s="155" t="e">
        <f>IF(ISNUMBER(U92),U92,VLOOKUP(CONCATENATE($B92,"_",$C92,"_",F$2,"_","1000 NAC","_",$E92),Database!$F$2:$G$65536,2,)/VLOOKUP(CONCATENATE($B92,"_",$C92,"_",F$2,"_",$D92,"_",$E92),Database!$F$2:$G$65536,2,))</f>
        <v>#REF!</v>
      </c>
      <c r="G92" s="155" t="e">
        <f>IF(ISNUMBER(V92),V92,VLOOKUP(CONCATENATE($B92,"_",$C92,"_",G$2,"_","1000 NAC","_",$E92),Database!$F$2:$G$65536,2,)/VLOOKUP(CONCATENATE($B92,"_",$C92,"_",G$2,"_",$D92,"_",$E92),Database!$F$2:$G$65536,2,))</f>
        <v>#REF!</v>
      </c>
      <c r="H92" s="155" t="e">
        <f>IF(ISNUMBER(W92),W92,VLOOKUP(CONCATENATE($B92,"_",$C92,"_",H$2,"_","1000 NAC","_",$E92),Database!$F$2:$G$65536,2,)/VLOOKUP(CONCATENATE($B92,"_",$C92,"_",H$2,"_",$D92,"_",$E92),Database!$F$2:$G$65536,2,))</f>
        <v>#REF!</v>
      </c>
      <c r="I92" s="155" t="e">
        <f>IF(ISNUMBER(X92),X92,VLOOKUP(CONCATENATE($B92,"_",$C92,"_",I$2,"_","1000 NAC","_",$E92),Database!$F$2:$G$65536,2,)/VLOOKUP(CONCATENATE($B92,"_",$C92,"_",I$2,"_",$D92,"_",$E92),Database!$F$2:$G$65536,2,))</f>
        <v>#REF!</v>
      </c>
      <c r="J92" s="155" t="e">
        <f>VLOOKUP(CONCATENATE($B92,"_",$C92,"_",J$2,"_","1000 NAC","_",$E92),Database!$F$2:$G$65536,2,)/VLOOKUP(CONCATENATE($B92,"_",$C92,"_",J$2,"_",$D92,"_",$E92),Database!$F$2:$G$65536,2,)</f>
        <v>#REF!</v>
      </c>
      <c r="K92" s="156" t="e">
        <f>VLOOKUP(CONCATENATE($B92,"_",$C92,"_",K$2,"_","1000 NAC","_",$E92),SentData!$F$2:$G$65536,2,)/VLOOKUP(CONCATENATE($B92,"_",$C92,"_",K$2,"_",$D92,"_",$E92),SentData!$F$2:$G$65536,2,)</f>
        <v>#REF!</v>
      </c>
      <c r="L92" s="156" t="e">
        <f>VLOOKUP(CONCATENATE($B92,"_",$C92,"_",L$2,"_","1000 NAC","_",$E92),SentData!$F$2:$G$65536,2,)/VLOOKUP(CONCATENATE($B92,"_",$C92,"_",L$2,"_",$D92,"_",$E92),SentData!$F$2:$G$65536,2,)</f>
        <v>#REF!</v>
      </c>
      <c r="M92" s="157"/>
      <c r="N92" s="158" t="str">
        <f t="shared" si="25"/>
        <v>!!</v>
      </c>
      <c r="O92" s="158" t="str">
        <f t="shared" si="26"/>
        <v>!!</v>
      </c>
      <c r="P92" s="158" t="str">
        <f t="shared" si="27"/>
        <v>!!</v>
      </c>
      <c r="Q92" s="158" t="str">
        <f t="shared" si="28"/>
        <v>!!</v>
      </c>
      <c r="R92" s="158" t="str">
        <f t="shared" si="29"/>
        <v>!!</v>
      </c>
      <c r="S92" s="158" t="str">
        <f t="shared" si="30"/>
        <v>!!</v>
      </c>
      <c r="T92" s="157"/>
      <c r="U92" s="161" t="str">
        <f>IF(ISNUMBER(U90),IF(ISNUMBER(U91),U91/U90,F91/U90),IF(ISNUMBER(U91),U91/F90,""))</f>
        <v/>
      </c>
      <c r="V92" s="161"/>
      <c r="W92" s="161"/>
      <c r="X92" s="161"/>
    </row>
    <row r="93" spans="1:24" s="112" customFormat="1" ht="10" x14ac:dyDescent="0.2">
      <c r="A93" s="112" t="s">
        <v>703</v>
      </c>
      <c r="B93" s="112" t="e">
        <f>#REF!</f>
        <v>#REF!</v>
      </c>
      <c r="C93" s="112" t="s">
        <v>770</v>
      </c>
      <c r="D93" s="112" t="s">
        <v>639</v>
      </c>
      <c r="E93" s="113" t="s">
        <v>664</v>
      </c>
      <c r="F93" s="120" t="e">
        <f>IF(ISNUMBER(U93),U93,VLOOKUP(CONCATENATE($B93,"_",$C93,"_",F$2,"_",$D93,"_",$E93),Database!$F$2:$G$65536,2,))</f>
        <v>#REF!</v>
      </c>
      <c r="G93" s="120" t="e">
        <f>IF(ISNUMBER(V93),V93,VLOOKUP(CONCATENATE($B93,"_",$C93,"_",G$2,"_",$D93,"_",$E93),Database!$F$2:$G$65536,2,))</f>
        <v>#REF!</v>
      </c>
      <c r="H93" s="120" t="e">
        <f>IF(ISNUMBER(W93),W93,VLOOKUP(CONCATENATE($B93,"_",$C93,"_",H$2,"_",$D93,"_",$E93),Database!$F$2:$G$65536,2,))</f>
        <v>#REF!</v>
      </c>
      <c r="I93" s="120" t="e">
        <f>IF(ISNUMBER(X93),X93,VLOOKUP(CONCATENATE($B93,"_",$C93,"_",I$2,"_",$D93,"_",$E93),Database!$F$2:$G$65536,2,))</f>
        <v>#REF!</v>
      </c>
      <c r="J93" s="120" t="e">
        <f>VLOOKUP(CONCATENATE($B93,"_",$C93,"_",J$2,"_",$D93,"_",$E93),Database!$F$2:$G$65536,2,)</f>
        <v>#REF!</v>
      </c>
      <c r="K93" s="118" t="e">
        <f>VLOOKUP(CONCATENATE($B93,"_",$C93,"_",K$2,"_",$D93,"_",$E93),SentData!$F$2:$G$65536,2,)</f>
        <v>#REF!</v>
      </c>
      <c r="L93" s="118" t="e">
        <f>VLOOKUP(CONCATENATE($B93,"_",$C93,"_",L$2,"_",$D93,"_",$E93),SentData!$F$2:$G$65536,2,)</f>
        <v>#REF!</v>
      </c>
      <c r="M93" s="114"/>
      <c r="N93" s="115" t="str">
        <f t="shared" si="25"/>
        <v>!!</v>
      </c>
      <c r="O93" s="115" t="str">
        <f t="shared" si="26"/>
        <v>!!</v>
      </c>
      <c r="P93" s="115" t="str">
        <f t="shared" si="27"/>
        <v>!!</v>
      </c>
      <c r="Q93" s="115" t="str">
        <f t="shared" si="28"/>
        <v>!!</v>
      </c>
      <c r="R93" s="115" t="str">
        <f t="shared" si="29"/>
        <v>!!</v>
      </c>
      <c r="S93" s="115" t="str">
        <f t="shared" si="30"/>
        <v>!!</v>
      </c>
      <c r="T93" s="114"/>
    </row>
    <row r="94" spans="1:24" s="112" customFormat="1" ht="10" x14ac:dyDescent="0.2">
      <c r="A94" s="112" t="s">
        <v>705</v>
      </c>
      <c r="B94" s="112" t="e">
        <f>#REF!</f>
        <v>#REF!</v>
      </c>
      <c r="C94" s="112" t="s">
        <v>770</v>
      </c>
      <c r="D94" s="112" t="s">
        <v>706</v>
      </c>
      <c r="E94" s="113" t="s">
        <v>664</v>
      </c>
      <c r="F94" s="120" t="e">
        <f>IF(ISNUMBER(U94),U94,VLOOKUP(CONCATENATE($B94,"_",$C94,"_",F$2,"_",$D94,"_",$E94),Database!$F$2:$G$65536,2,))</f>
        <v>#REF!</v>
      </c>
      <c r="G94" s="120" t="e">
        <f>IF(ISNUMBER(V94),V94,VLOOKUP(CONCATENATE($B94,"_",$C94,"_",G$2,"_",$D94,"_",$E94),Database!$F$2:$G$65536,2,))</f>
        <v>#REF!</v>
      </c>
      <c r="H94" s="120" t="e">
        <f>IF(ISNUMBER(W94),W94,VLOOKUP(CONCATENATE($B94,"_",$C94,"_",H$2,"_",$D94,"_",$E94),Database!$F$2:$G$65536,2,))</f>
        <v>#REF!</v>
      </c>
      <c r="I94" s="120" t="e">
        <f>IF(ISNUMBER(X94),X94,VLOOKUP(CONCATENATE($B94,"_",$C94,"_",I$2,"_",$D94,"_",$E94),Database!$F$2:$G$65536,2,))</f>
        <v>#REF!</v>
      </c>
      <c r="J94" s="120" t="e">
        <f>VLOOKUP(CONCATENATE($B94,"_",$C94,"_",J$2,"_",$D94,"_",$E94),Database!$F$2:$G$65536,2,)</f>
        <v>#REF!</v>
      </c>
      <c r="K94" s="118" t="e">
        <f>VLOOKUP(CONCATENATE($B94,"_",$C94,"_",K$2,"_",$D94,"_",$E94),SentData!$F$2:$G$65536,2,)</f>
        <v>#REF!</v>
      </c>
      <c r="L94" s="118" t="e">
        <f>VLOOKUP(CONCATENATE($B94,"_",$C94,"_",L$2,"_",$D94,"_",$E94),SentData!$F$2:$G$65536,2,)</f>
        <v>#REF!</v>
      </c>
      <c r="M94" s="114"/>
      <c r="N94" s="115" t="str">
        <f t="shared" si="25"/>
        <v>!!</v>
      </c>
      <c r="O94" s="115" t="str">
        <f t="shared" si="26"/>
        <v>!!</v>
      </c>
      <c r="P94" s="115" t="str">
        <f t="shared" si="27"/>
        <v>!!</v>
      </c>
      <c r="Q94" s="115" t="str">
        <f t="shared" si="28"/>
        <v>!!</v>
      </c>
      <c r="R94" s="115" t="str">
        <f t="shared" si="29"/>
        <v>!!</v>
      </c>
      <c r="S94" s="115" t="str">
        <f t="shared" si="30"/>
        <v>!!</v>
      </c>
      <c r="T94" s="114"/>
    </row>
    <row r="95" spans="1:24" x14ac:dyDescent="0.25">
      <c r="A95" s="153" t="s">
        <v>707</v>
      </c>
      <c r="B95" s="153" t="e">
        <f>#REF!</f>
        <v>#REF!</v>
      </c>
      <c r="C95" s="153" t="s">
        <v>770</v>
      </c>
      <c r="D95" s="153" t="s">
        <v>639</v>
      </c>
      <c r="E95" s="154" t="s">
        <v>664</v>
      </c>
      <c r="F95" s="155" t="e">
        <f>IF(ISNUMBER(U95),U95,VLOOKUP(CONCATENATE($B95,"_",$C95,"_",F$2,"_","1000 NAC","_",$E95),Database!$F$2:$G$65536,2,)/VLOOKUP(CONCATENATE($B95,"_",$C95,"_",F$2,"_",$D95,"_",$E95),Database!$F$2:$G$65536,2,))</f>
        <v>#REF!</v>
      </c>
      <c r="G95" s="155" t="e">
        <f>IF(ISNUMBER(V95),V95,VLOOKUP(CONCATENATE($B95,"_",$C95,"_",G$2,"_","1000 NAC","_",$E95),Database!$F$2:$G$65536,2,)/VLOOKUP(CONCATENATE($B95,"_",$C95,"_",G$2,"_",$D95,"_",$E95),Database!$F$2:$G$65536,2,))</f>
        <v>#REF!</v>
      </c>
      <c r="H95" s="155" t="e">
        <f>IF(ISNUMBER(W95),W95,VLOOKUP(CONCATENATE($B95,"_",$C95,"_",H$2,"_","1000 NAC","_",$E95),Database!$F$2:$G$65536,2,)/VLOOKUP(CONCATENATE($B95,"_",$C95,"_",H$2,"_",$D95,"_",$E95),Database!$F$2:$G$65536,2,))</f>
        <v>#REF!</v>
      </c>
      <c r="I95" s="155" t="e">
        <f>IF(ISNUMBER(X95),X95,VLOOKUP(CONCATENATE($B95,"_",$C95,"_",I$2,"_","1000 NAC","_",$E95),Database!$F$2:$G$65536,2,)/VLOOKUP(CONCATENATE($B95,"_",$C95,"_",I$2,"_",$D95,"_",$E95),Database!$F$2:$G$65536,2,))</f>
        <v>#REF!</v>
      </c>
      <c r="J95" s="155" t="e">
        <f>VLOOKUP(CONCATENATE($B95,"_",$C95,"_",J$2,"_","1000 NAC","_",$E95),Database!$F$2:$G$65536,2,)/VLOOKUP(CONCATENATE($B95,"_",$C95,"_",J$2,"_",$D95,"_",$E95),Database!$F$2:$G$65536,2,)</f>
        <v>#REF!</v>
      </c>
      <c r="K95" s="156" t="e">
        <f>VLOOKUP(CONCATENATE($B95,"_",$C95,"_",K$2,"_","1000 NAC","_",$E95),SentData!$F$2:$G$65536,2,)/VLOOKUP(CONCATENATE($B95,"_",$C95,"_",K$2,"_",$D95,"_",$E95),SentData!$F$2:$G$65536,2,)</f>
        <v>#REF!</v>
      </c>
      <c r="L95" s="156" t="e">
        <f>VLOOKUP(CONCATENATE($B95,"_",$C95,"_",L$2,"_","1000 NAC","_",$E95),SentData!$F$2:$G$65536,2,)/VLOOKUP(CONCATENATE($B95,"_",$C95,"_",L$2,"_",$D95,"_",$E95),SentData!$F$2:$G$65536,2,)</f>
        <v>#REF!</v>
      </c>
      <c r="M95" s="157"/>
      <c r="N95" s="158" t="str">
        <f t="shared" si="25"/>
        <v>!!</v>
      </c>
      <c r="O95" s="158" t="str">
        <f t="shared" si="26"/>
        <v>!!</v>
      </c>
      <c r="P95" s="158" t="str">
        <f t="shared" si="27"/>
        <v>!!</v>
      </c>
      <c r="Q95" s="158" t="str">
        <f t="shared" si="28"/>
        <v>!!</v>
      </c>
      <c r="R95" s="158" t="str">
        <f t="shared" si="29"/>
        <v>!!</v>
      </c>
      <c r="S95" s="158" t="str">
        <f t="shared" si="30"/>
        <v>!!</v>
      </c>
      <c r="T95" s="157"/>
      <c r="U95" s="161" t="str">
        <f>IF(ISNUMBER(U93),IF(ISNUMBER(U94),U94/U93,F94/U93),IF(ISNUMBER(U94),U94/F93,""))</f>
        <v/>
      </c>
      <c r="V95" s="161"/>
      <c r="W95" s="161"/>
      <c r="X95" s="161"/>
    </row>
    <row r="96" spans="1:24" s="112" customFormat="1" ht="10" x14ac:dyDescent="0.2">
      <c r="A96" s="112" t="s">
        <v>703</v>
      </c>
      <c r="B96" s="112" t="e">
        <f>#REF!</f>
        <v>#REF!</v>
      </c>
      <c r="C96" s="112" t="s">
        <v>771</v>
      </c>
      <c r="D96" s="112" t="s">
        <v>639</v>
      </c>
      <c r="E96" s="113" t="s">
        <v>664</v>
      </c>
      <c r="F96" s="120" t="e">
        <f>IF(ISNUMBER(U96),U96,VLOOKUP(CONCATENATE($B96,"_",$C96,"_",F$2,"_",$D96,"_",$E96),Database!$F$2:$G$65536,2,))</f>
        <v>#REF!</v>
      </c>
      <c r="G96" s="120" t="e">
        <f>IF(ISNUMBER(V96),V96,VLOOKUP(CONCATENATE($B96,"_",$C96,"_",G$2,"_",$D96,"_",$E96),Database!$F$2:$G$65536,2,))</f>
        <v>#REF!</v>
      </c>
      <c r="H96" s="120" t="e">
        <f>IF(ISNUMBER(W96),W96,VLOOKUP(CONCATENATE($B96,"_",$C96,"_",H$2,"_",$D96,"_",$E96),Database!$F$2:$G$65536,2,))</f>
        <v>#REF!</v>
      </c>
      <c r="I96" s="120" t="e">
        <f>IF(ISNUMBER(X96),X96,VLOOKUP(CONCATENATE($B96,"_",$C96,"_",I$2,"_",$D96,"_",$E96),Database!$F$2:$G$65536,2,))</f>
        <v>#REF!</v>
      </c>
      <c r="J96" s="120" t="e">
        <f>VLOOKUP(CONCATENATE($B96,"_",$C96,"_",J$2,"_",$D96,"_",$E96),Database!$F$2:$G$65536,2,)</f>
        <v>#REF!</v>
      </c>
      <c r="K96" s="118" t="e">
        <f>VLOOKUP(CONCATENATE($B96,"_",$C96,"_",K$2,"_",$D96,"_",$E96),SentData!$F$2:$G$65536,2,)</f>
        <v>#REF!</v>
      </c>
      <c r="L96" s="118" t="e">
        <f>VLOOKUP(CONCATENATE($B96,"_",$C96,"_",L$2,"_",$D96,"_",$E96),SentData!$F$2:$G$65536,2,)</f>
        <v>#REF!</v>
      </c>
      <c r="M96" s="114"/>
      <c r="N96" s="115" t="str">
        <f t="shared" si="25"/>
        <v>!!</v>
      </c>
      <c r="O96" s="115" t="str">
        <f t="shared" si="26"/>
        <v>!!</v>
      </c>
      <c r="P96" s="115" t="str">
        <f t="shared" si="27"/>
        <v>!!</v>
      </c>
      <c r="Q96" s="115" t="str">
        <f t="shared" si="28"/>
        <v>!!</v>
      </c>
      <c r="R96" s="115" t="str">
        <f t="shared" si="29"/>
        <v>!!</v>
      </c>
      <c r="S96" s="115" t="str">
        <f t="shared" si="30"/>
        <v>!!</v>
      </c>
      <c r="T96" s="114"/>
    </row>
    <row r="97" spans="1:24" s="112" customFormat="1" ht="10" x14ac:dyDescent="0.2">
      <c r="A97" s="112" t="s">
        <v>705</v>
      </c>
      <c r="B97" s="112" t="e">
        <f>#REF!</f>
        <v>#REF!</v>
      </c>
      <c r="C97" s="112" t="s">
        <v>771</v>
      </c>
      <c r="D97" s="112" t="s">
        <v>706</v>
      </c>
      <c r="E97" s="113" t="s">
        <v>664</v>
      </c>
      <c r="F97" s="120" t="e">
        <f>IF(ISNUMBER(U97),U97,VLOOKUP(CONCATENATE($B97,"_",$C97,"_",F$2,"_",$D97,"_",$E97),Database!$F$2:$G$65536,2,))</f>
        <v>#REF!</v>
      </c>
      <c r="G97" s="120" t="e">
        <f>IF(ISNUMBER(V97),V97,VLOOKUP(CONCATENATE($B97,"_",$C97,"_",G$2,"_",$D97,"_",$E97),Database!$F$2:$G$65536,2,))</f>
        <v>#REF!</v>
      </c>
      <c r="H97" s="120" t="e">
        <f>IF(ISNUMBER(W97),W97,VLOOKUP(CONCATENATE($B97,"_",$C97,"_",H$2,"_",$D97,"_",$E97),Database!$F$2:$G$65536,2,))</f>
        <v>#REF!</v>
      </c>
      <c r="I97" s="120" t="e">
        <f>IF(ISNUMBER(X97),X97,VLOOKUP(CONCATENATE($B97,"_",$C97,"_",I$2,"_",$D97,"_",$E97),Database!$F$2:$G$65536,2,))</f>
        <v>#REF!</v>
      </c>
      <c r="J97" s="120" t="e">
        <f>VLOOKUP(CONCATENATE($B97,"_",$C97,"_",J$2,"_",$D97,"_",$E97),Database!$F$2:$G$65536,2,)</f>
        <v>#REF!</v>
      </c>
      <c r="K97" s="118" t="e">
        <f>VLOOKUP(CONCATENATE($B97,"_",$C97,"_",K$2,"_",$D97,"_",$E97),SentData!$F$2:$G$65536,2,)</f>
        <v>#REF!</v>
      </c>
      <c r="L97" s="118" t="e">
        <f>VLOOKUP(CONCATENATE($B97,"_",$C97,"_",L$2,"_",$D97,"_",$E97),SentData!$F$2:$G$65536,2,)</f>
        <v>#REF!</v>
      </c>
      <c r="M97" s="114"/>
      <c r="N97" s="115" t="str">
        <f t="shared" si="25"/>
        <v>!!</v>
      </c>
      <c r="O97" s="115" t="str">
        <f t="shared" si="26"/>
        <v>!!</v>
      </c>
      <c r="P97" s="115" t="str">
        <f t="shared" si="27"/>
        <v>!!</v>
      </c>
      <c r="Q97" s="115" t="str">
        <f t="shared" si="28"/>
        <v>!!</v>
      </c>
      <c r="R97" s="115" t="str">
        <f t="shared" si="29"/>
        <v>!!</v>
      </c>
      <c r="S97" s="115" t="str">
        <f t="shared" si="30"/>
        <v>!!</v>
      </c>
      <c r="T97" s="114"/>
    </row>
    <row r="98" spans="1:24" x14ac:dyDescent="0.25">
      <c r="A98" s="153" t="s">
        <v>707</v>
      </c>
      <c r="B98" s="153" t="e">
        <f>#REF!</f>
        <v>#REF!</v>
      </c>
      <c r="C98" s="153" t="s">
        <v>771</v>
      </c>
      <c r="D98" s="153" t="s">
        <v>639</v>
      </c>
      <c r="E98" s="154" t="s">
        <v>664</v>
      </c>
      <c r="F98" s="155" t="e">
        <f>IF(ISNUMBER(U98),U98,VLOOKUP(CONCATENATE($B98,"_",$C98,"_",F$2,"_","1000 NAC","_",$E98),Database!$F$2:$G$65536,2,)/VLOOKUP(CONCATENATE($B98,"_",$C98,"_",F$2,"_",$D98,"_",$E98),Database!$F$2:$G$65536,2,))</f>
        <v>#REF!</v>
      </c>
      <c r="G98" s="155" t="e">
        <f>IF(ISNUMBER(V98),V98,VLOOKUP(CONCATENATE($B98,"_",$C98,"_",G$2,"_","1000 NAC","_",$E98),Database!$F$2:$G$65536,2,)/VLOOKUP(CONCATENATE($B98,"_",$C98,"_",G$2,"_",$D98,"_",$E98),Database!$F$2:$G$65536,2,))</f>
        <v>#REF!</v>
      </c>
      <c r="H98" s="155" t="e">
        <f>IF(ISNUMBER(W98),W98,VLOOKUP(CONCATENATE($B98,"_",$C98,"_",H$2,"_","1000 NAC","_",$E98),Database!$F$2:$G$65536,2,)/VLOOKUP(CONCATENATE($B98,"_",$C98,"_",H$2,"_",$D98,"_",$E98),Database!$F$2:$G$65536,2,))</f>
        <v>#REF!</v>
      </c>
      <c r="I98" s="155" t="e">
        <f>IF(ISNUMBER(X98),X98,VLOOKUP(CONCATENATE($B98,"_",$C98,"_",I$2,"_","1000 NAC","_",$E98),Database!$F$2:$G$65536,2,)/VLOOKUP(CONCATENATE($B98,"_",$C98,"_",I$2,"_",$D98,"_",$E98),Database!$F$2:$G$65536,2,))</f>
        <v>#REF!</v>
      </c>
      <c r="J98" s="155" t="e">
        <f>VLOOKUP(CONCATENATE($B98,"_",$C98,"_",J$2,"_","1000 NAC","_",$E98),Database!$F$2:$G$65536,2,)/VLOOKUP(CONCATENATE($B98,"_",$C98,"_",J$2,"_",$D98,"_",$E98),Database!$F$2:$G$65536,2,)</f>
        <v>#REF!</v>
      </c>
      <c r="K98" s="156" t="e">
        <f>VLOOKUP(CONCATENATE($B98,"_",$C98,"_",K$2,"_","1000 NAC","_",$E98),SentData!$F$2:$G$65536,2,)/VLOOKUP(CONCATENATE($B98,"_",$C98,"_",K$2,"_",$D98,"_",$E98),SentData!$F$2:$G$65536,2,)</f>
        <v>#REF!</v>
      </c>
      <c r="L98" s="156" t="e">
        <f>VLOOKUP(CONCATENATE($B98,"_",$C98,"_",L$2,"_","1000 NAC","_",$E98),SentData!$F$2:$G$65536,2,)/VLOOKUP(CONCATENATE($B98,"_",$C98,"_",L$2,"_",$D98,"_",$E98),SentData!$F$2:$G$65536,2,)</f>
        <v>#REF!</v>
      </c>
      <c r="M98" s="157"/>
      <c r="N98" s="158" t="str">
        <f t="shared" si="25"/>
        <v>!!</v>
      </c>
      <c r="O98" s="158" t="str">
        <f t="shared" si="26"/>
        <v>!!</v>
      </c>
      <c r="P98" s="158" t="str">
        <f t="shared" si="27"/>
        <v>!!</v>
      </c>
      <c r="Q98" s="158" t="str">
        <f t="shared" si="28"/>
        <v>!!</v>
      </c>
      <c r="R98" s="158" t="str">
        <f t="shared" si="29"/>
        <v>!!</v>
      </c>
      <c r="S98" s="158" t="str">
        <f t="shared" si="30"/>
        <v>!!</v>
      </c>
      <c r="T98" s="157"/>
      <c r="U98" s="161" t="str">
        <f>IF(ISNUMBER(U96),IF(ISNUMBER(U97),U97/U96,F97/U96),IF(ISNUMBER(U97),U97/F96,""))</f>
        <v/>
      </c>
      <c r="V98" s="161"/>
      <c r="W98" s="161"/>
      <c r="X98" s="161"/>
    </row>
    <row r="99" spans="1:24" s="112" customFormat="1" ht="10" x14ac:dyDescent="0.2">
      <c r="A99" s="112" t="s">
        <v>703</v>
      </c>
      <c r="B99" s="112" t="e">
        <f>#REF!</f>
        <v>#REF!</v>
      </c>
      <c r="C99" s="112" t="s">
        <v>770</v>
      </c>
      <c r="D99" s="112" t="s">
        <v>639</v>
      </c>
      <c r="E99" s="113" t="s">
        <v>665</v>
      </c>
      <c r="F99" s="120" t="e">
        <f>IF(ISNUMBER(U99),U99,VLOOKUP(CONCATENATE($B99,"_",$C99,"_",F$2,"_",$D99,"_",$E99),Database!$F$2:$G$65536,2,))</f>
        <v>#REF!</v>
      </c>
      <c r="G99" s="120" t="e">
        <f>IF(ISNUMBER(V99),V99,VLOOKUP(CONCATENATE($B99,"_",$C99,"_",G$2,"_",$D99,"_",$E99),Database!$F$2:$G$65536,2,))</f>
        <v>#REF!</v>
      </c>
      <c r="H99" s="120" t="e">
        <f>IF(ISNUMBER(W99),W99,VLOOKUP(CONCATENATE($B99,"_",$C99,"_",H$2,"_",$D99,"_",$E99),Database!$F$2:$G$65536,2,))</f>
        <v>#REF!</v>
      </c>
      <c r="I99" s="120" t="e">
        <f>IF(ISNUMBER(X99),X99,VLOOKUP(CONCATENATE($B99,"_",$C99,"_",I$2,"_",$D99,"_",$E99),Database!$F$2:$G$65536,2,))</f>
        <v>#REF!</v>
      </c>
      <c r="J99" s="120" t="e">
        <f>VLOOKUP(CONCATENATE($B99,"_",$C99,"_",J$2,"_",$D99,"_",$E99),Database!$F$2:$G$65536,2,)</f>
        <v>#REF!</v>
      </c>
      <c r="K99" s="118" t="e">
        <f>VLOOKUP(CONCATENATE($B99,"_",$C99,"_",K$2,"_",$D99,"_",$E99),SentData!$F$2:$G$65536,2,)</f>
        <v>#REF!</v>
      </c>
      <c r="L99" s="118" t="e">
        <f>VLOOKUP(CONCATENATE($B99,"_",$C99,"_",L$2,"_",$D99,"_",$E99),SentData!$F$2:$G$65536,2,)</f>
        <v>#REF!</v>
      </c>
      <c r="M99" s="114"/>
      <c r="N99" s="115" t="str">
        <f t="shared" si="25"/>
        <v>!!</v>
      </c>
      <c r="O99" s="115" t="str">
        <f t="shared" si="26"/>
        <v>!!</v>
      </c>
      <c r="P99" s="115" t="str">
        <f t="shared" si="27"/>
        <v>!!</v>
      </c>
      <c r="Q99" s="115" t="str">
        <f t="shared" si="28"/>
        <v>!!</v>
      </c>
      <c r="R99" s="115" t="str">
        <f t="shared" si="29"/>
        <v>!!</v>
      </c>
      <c r="S99" s="115" t="str">
        <f t="shared" si="30"/>
        <v>!!</v>
      </c>
      <c r="T99" s="114"/>
    </row>
    <row r="100" spans="1:24" s="112" customFormat="1" ht="10" x14ac:dyDescent="0.2">
      <c r="A100" s="112" t="s">
        <v>705</v>
      </c>
      <c r="B100" s="112" t="e">
        <f>#REF!</f>
        <v>#REF!</v>
      </c>
      <c r="C100" s="112" t="s">
        <v>770</v>
      </c>
      <c r="D100" s="112" t="s">
        <v>706</v>
      </c>
      <c r="E100" s="113" t="s">
        <v>665</v>
      </c>
      <c r="F100" s="120" t="e">
        <f>IF(ISNUMBER(U100),U100,VLOOKUP(CONCATENATE($B100,"_",$C100,"_",F$2,"_",$D100,"_",$E100),Database!$F$2:$G$65536,2,))</f>
        <v>#REF!</v>
      </c>
      <c r="G100" s="120" t="e">
        <f>IF(ISNUMBER(V100),V100,VLOOKUP(CONCATENATE($B100,"_",$C100,"_",G$2,"_",$D100,"_",$E100),Database!$F$2:$G$65536,2,))</f>
        <v>#REF!</v>
      </c>
      <c r="H100" s="120" t="e">
        <f>IF(ISNUMBER(W100),W100,VLOOKUP(CONCATENATE($B100,"_",$C100,"_",H$2,"_",$D100,"_",$E100),Database!$F$2:$G$65536,2,))</f>
        <v>#REF!</v>
      </c>
      <c r="I100" s="120" t="e">
        <f>IF(ISNUMBER(X100),X100,VLOOKUP(CONCATENATE($B100,"_",$C100,"_",I$2,"_",$D100,"_",$E100),Database!$F$2:$G$65536,2,))</f>
        <v>#REF!</v>
      </c>
      <c r="J100" s="120" t="e">
        <f>VLOOKUP(CONCATENATE($B100,"_",$C100,"_",J$2,"_",$D100,"_",$E100),Database!$F$2:$G$65536,2,)</f>
        <v>#REF!</v>
      </c>
      <c r="K100" s="118" t="e">
        <f>VLOOKUP(CONCATENATE($B100,"_",$C100,"_",K$2,"_",$D100,"_",$E100),SentData!$F$2:$G$65536,2,)</f>
        <v>#REF!</v>
      </c>
      <c r="L100" s="118" t="e">
        <f>VLOOKUP(CONCATENATE($B100,"_",$C100,"_",L$2,"_",$D100,"_",$E100),SentData!$F$2:$G$65536,2,)</f>
        <v>#REF!</v>
      </c>
      <c r="M100" s="114"/>
      <c r="N100" s="115" t="str">
        <f t="shared" si="25"/>
        <v>!!</v>
      </c>
      <c r="O100" s="115" t="str">
        <f t="shared" si="26"/>
        <v>!!</v>
      </c>
      <c r="P100" s="115" t="str">
        <f t="shared" si="27"/>
        <v>!!</v>
      </c>
      <c r="Q100" s="115" t="str">
        <f t="shared" si="28"/>
        <v>!!</v>
      </c>
      <c r="R100" s="115" t="str">
        <f t="shared" si="29"/>
        <v>!!</v>
      </c>
      <c r="S100" s="115" t="str">
        <f t="shared" si="30"/>
        <v>!!</v>
      </c>
      <c r="T100" s="114"/>
    </row>
    <row r="101" spans="1:24" x14ac:dyDescent="0.25">
      <c r="A101" s="153" t="s">
        <v>707</v>
      </c>
      <c r="B101" s="153" t="e">
        <f>#REF!</f>
        <v>#REF!</v>
      </c>
      <c r="C101" s="153" t="s">
        <v>770</v>
      </c>
      <c r="D101" s="153" t="s">
        <v>639</v>
      </c>
      <c r="E101" s="154" t="s">
        <v>665</v>
      </c>
      <c r="F101" s="155" t="e">
        <f>IF(ISNUMBER(U101),U101,VLOOKUP(CONCATENATE($B101,"_",$C101,"_",F$2,"_","1000 NAC","_",$E101),Database!$F$2:$G$65536,2,)/VLOOKUP(CONCATENATE($B101,"_",$C101,"_",F$2,"_",$D101,"_",$E101),Database!$F$2:$G$65536,2,))</f>
        <v>#REF!</v>
      </c>
      <c r="G101" s="155" t="e">
        <f>IF(ISNUMBER(V101),V101,VLOOKUP(CONCATENATE($B101,"_",$C101,"_",G$2,"_","1000 NAC","_",$E101),Database!$F$2:$G$65536,2,)/VLOOKUP(CONCATENATE($B101,"_",$C101,"_",G$2,"_",$D101,"_",$E101),Database!$F$2:$G$65536,2,))</f>
        <v>#REF!</v>
      </c>
      <c r="H101" s="155" t="e">
        <f>IF(ISNUMBER(W101),W101,VLOOKUP(CONCATENATE($B101,"_",$C101,"_",H$2,"_","1000 NAC","_",$E101),Database!$F$2:$G$65536,2,)/VLOOKUP(CONCATENATE($B101,"_",$C101,"_",H$2,"_",$D101,"_",$E101),Database!$F$2:$G$65536,2,))</f>
        <v>#REF!</v>
      </c>
      <c r="I101" s="155" t="e">
        <f>IF(ISNUMBER(X101),X101,VLOOKUP(CONCATENATE($B101,"_",$C101,"_",I$2,"_","1000 NAC","_",$E101),Database!$F$2:$G$65536,2,)/VLOOKUP(CONCATENATE($B101,"_",$C101,"_",I$2,"_",$D101,"_",$E101),Database!$F$2:$G$65536,2,))</f>
        <v>#REF!</v>
      </c>
      <c r="J101" s="155" t="e">
        <f>VLOOKUP(CONCATENATE($B101,"_",$C101,"_",J$2,"_","1000 NAC","_",$E101),Database!$F$2:$G$65536,2,)/VLOOKUP(CONCATENATE($B101,"_",$C101,"_",J$2,"_",$D101,"_",$E101),Database!$F$2:$G$65536,2,)</f>
        <v>#REF!</v>
      </c>
      <c r="K101" s="156" t="e">
        <f>VLOOKUP(CONCATENATE($B101,"_",$C101,"_",K$2,"_","1000 NAC","_",$E101),SentData!$F$2:$G$65536,2,)/VLOOKUP(CONCATENATE($B101,"_",$C101,"_",K$2,"_",$D101,"_",$E101),SentData!$F$2:$G$65536,2,)</f>
        <v>#REF!</v>
      </c>
      <c r="L101" s="156" t="e">
        <f>VLOOKUP(CONCATENATE($B101,"_",$C101,"_",L$2,"_","1000 NAC","_",$E101),SentData!$F$2:$G$65536,2,)/VLOOKUP(CONCATENATE($B101,"_",$C101,"_",L$2,"_",$D101,"_",$E101),SentData!$F$2:$G$65536,2,)</f>
        <v>#REF!</v>
      </c>
      <c r="M101" s="157"/>
      <c r="N101" s="158" t="str">
        <f t="shared" si="25"/>
        <v>!!</v>
      </c>
      <c r="O101" s="158" t="str">
        <f t="shared" si="26"/>
        <v>!!</v>
      </c>
      <c r="P101" s="158" t="str">
        <f t="shared" si="27"/>
        <v>!!</v>
      </c>
      <c r="Q101" s="158" t="str">
        <f t="shared" si="28"/>
        <v>!!</v>
      </c>
      <c r="R101" s="158" t="str">
        <f t="shared" si="29"/>
        <v>!!</v>
      </c>
      <c r="S101" s="158" t="str">
        <f t="shared" si="30"/>
        <v>!!</v>
      </c>
      <c r="T101" s="157"/>
      <c r="U101" s="161" t="str">
        <f>IF(ISNUMBER(U99),IF(ISNUMBER(U100),U100/U99,F100/U99),IF(ISNUMBER(U100),U100/F99,""))</f>
        <v/>
      </c>
      <c r="V101" s="161"/>
      <c r="W101" s="161"/>
      <c r="X101" s="161"/>
    </row>
    <row r="102" spans="1:24" s="112" customFormat="1" ht="10" x14ac:dyDescent="0.2">
      <c r="A102" s="112" t="s">
        <v>703</v>
      </c>
      <c r="B102" s="112" t="e">
        <f>#REF!</f>
        <v>#REF!</v>
      </c>
      <c r="C102" s="112" t="s">
        <v>771</v>
      </c>
      <c r="D102" s="112" t="s">
        <v>639</v>
      </c>
      <c r="E102" s="113" t="s">
        <v>665</v>
      </c>
      <c r="F102" s="120" t="e">
        <f>IF(ISNUMBER(U102),U102,VLOOKUP(CONCATENATE($B102,"_",$C102,"_",F$2,"_",$D102,"_",$E102),Database!$F$2:$G$65536,2,))</f>
        <v>#REF!</v>
      </c>
      <c r="G102" s="120" t="e">
        <f>IF(ISNUMBER(V102),V102,VLOOKUP(CONCATENATE($B102,"_",$C102,"_",G$2,"_",$D102,"_",$E102),Database!$F$2:$G$65536,2,))</f>
        <v>#REF!</v>
      </c>
      <c r="H102" s="120" t="e">
        <f>IF(ISNUMBER(W102),W102,VLOOKUP(CONCATENATE($B102,"_",$C102,"_",H$2,"_",$D102,"_",$E102),Database!$F$2:$G$65536,2,))</f>
        <v>#REF!</v>
      </c>
      <c r="I102" s="120" t="e">
        <f>IF(ISNUMBER(X102),X102,VLOOKUP(CONCATENATE($B102,"_",$C102,"_",I$2,"_",$D102,"_",$E102),Database!$F$2:$G$65536,2,))</f>
        <v>#REF!</v>
      </c>
      <c r="J102" s="120" t="e">
        <f>VLOOKUP(CONCATENATE($B102,"_",$C102,"_",J$2,"_",$D102,"_",$E102),Database!$F$2:$G$65536,2,)</f>
        <v>#REF!</v>
      </c>
      <c r="K102" s="118" t="e">
        <f>VLOOKUP(CONCATENATE($B102,"_",$C102,"_",K$2,"_",$D102,"_",$E102),SentData!$F$2:$G$65536,2,)</f>
        <v>#REF!</v>
      </c>
      <c r="L102" s="118" t="e">
        <f>VLOOKUP(CONCATENATE($B102,"_",$C102,"_",L$2,"_",$D102,"_",$E102),SentData!$F$2:$G$65536,2,)</f>
        <v>#REF!</v>
      </c>
      <c r="M102" s="114"/>
      <c r="N102" s="115" t="str">
        <f t="shared" si="25"/>
        <v>!!</v>
      </c>
      <c r="O102" s="115" t="str">
        <f t="shared" si="26"/>
        <v>!!</v>
      </c>
      <c r="P102" s="115" t="str">
        <f t="shared" si="27"/>
        <v>!!</v>
      </c>
      <c r="Q102" s="115" t="str">
        <f t="shared" si="28"/>
        <v>!!</v>
      </c>
      <c r="R102" s="115" t="str">
        <f t="shared" si="29"/>
        <v>!!</v>
      </c>
      <c r="S102" s="115" t="str">
        <f t="shared" si="30"/>
        <v>!!</v>
      </c>
      <c r="T102" s="114"/>
    </row>
    <row r="103" spans="1:24" s="112" customFormat="1" ht="10" x14ac:dyDescent="0.2">
      <c r="A103" s="112" t="s">
        <v>705</v>
      </c>
      <c r="B103" s="112" t="e">
        <f>#REF!</f>
        <v>#REF!</v>
      </c>
      <c r="C103" s="112" t="s">
        <v>771</v>
      </c>
      <c r="D103" s="112" t="s">
        <v>706</v>
      </c>
      <c r="E103" s="113" t="s">
        <v>665</v>
      </c>
      <c r="F103" s="120" t="e">
        <f>IF(ISNUMBER(U103),U103,VLOOKUP(CONCATENATE($B103,"_",$C103,"_",F$2,"_",$D103,"_",$E103),Database!$F$2:$G$65536,2,))</f>
        <v>#REF!</v>
      </c>
      <c r="G103" s="120" t="e">
        <f>IF(ISNUMBER(V103),V103,VLOOKUP(CONCATENATE($B103,"_",$C103,"_",G$2,"_",$D103,"_",$E103),Database!$F$2:$G$65536,2,))</f>
        <v>#REF!</v>
      </c>
      <c r="H103" s="120" t="e">
        <f>IF(ISNUMBER(W103),W103,VLOOKUP(CONCATENATE($B103,"_",$C103,"_",H$2,"_",$D103,"_",$E103),Database!$F$2:$G$65536,2,))</f>
        <v>#REF!</v>
      </c>
      <c r="I103" s="120" t="e">
        <f>IF(ISNUMBER(X103),X103,VLOOKUP(CONCATENATE($B103,"_",$C103,"_",I$2,"_",$D103,"_",$E103),Database!$F$2:$G$65536,2,))</f>
        <v>#REF!</v>
      </c>
      <c r="J103" s="120" t="e">
        <f>VLOOKUP(CONCATENATE($B103,"_",$C103,"_",J$2,"_",$D103,"_",$E103),Database!$F$2:$G$65536,2,)</f>
        <v>#REF!</v>
      </c>
      <c r="K103" s="118" t="e">
        <f>VLOOKUP(CONCATENATE($B103,"_",$C103,"_",K$2,"_",$D103,"_",$E103),SentData!$F$2:$G$65536,2,)</f>
        <v>#REF!</v>
      </c>
      <c r="L103" s="118" t="e">
        <f>VLOOKUP(CONCATENATE($B103,"_",$C103,"_",L$2,"_",$D103,"_",$E103),SentData!$F$2:$G$65536,2,)</f>
        <v>#REF!</v>
      </c>
      <c r="M103" s="114"/>
      <c r="N103" s="115" t="str">
        <f t="shared" si="25"/>
        <v>!!</v>
      </c>
      <c r="O103" s="115" t="str">
        <f t="shared" si="26"/>
        <v>!!</v>
      </c>
      <c r="P103" s="115" t="str">
        <f t="shared" si="27"/>
        <v>!!</v>
      </c>
      <c r="Q103" s="115" t="str">
        <f t="shared" si="28"/>
        <v>!!</v>
      </c>
      <c r="R103" s="115" t="str">
        <f t="shared" si="29"/>
        <v>!!</v>
      </c>
      <c r="S103" s="115" t="str">
        <f t="shared" si="30"/>
        <v>!!</v>
      </c>
      <c r="T103" s="114"/>
    </row>
    <row r="104" spans="1:24" x14ac:dyDescent="0.25">
      <c r="A104" s="153" t="s">
        <v>707</v>
      </c>
      <c r="B104" s="153" t="e">
        <f>#REF!</f>
        <v>#REF!</v>
      </c>
      <c r="C104" s="153" t="s">
        <v>771</v>
      </c>
      <c r="D104" s="153" t="s">
        <v>639</v>
      </c>
      <c r="E104" s="154" t="s">
        <v>665</v>
      </c>
      <c r="F104" s="155" t="e">
        <f>IF(ISNUMBER(U104),U104,VLOOKUP(CONCATENATE($B104,"_",$C104,"_",F$2,"_","1000 NAC","_",$E104),Database!$F$2:$G$65536,2,)/VLOOKUP(CONCATENATE($B104,"_",$C104,"_",F$2,"_",$D104,"_",$E104),Database!$F$2:$G$65536,2,))</f>
        <v>#REF!</v>
      </c>
      <c r="G104" s="155" t="e">
        <f>IF(ISNUMBER(V104),V104,VLOOKUP(CONCATENATE($B104,"_",$C104,"_",G$2,"_","1000 NAC","_",$E104),Database!$F$2:$G$65536,2,)/VLOOKUP(CONCATENATE($B104,"_",$C104,"_",G$2,"_",$D104,"_",$E104),Database!$F$2:$G$65536,2,))</f>
        <v>#REF!</v>
      </c>
      <c r="H104" s="155" t="e">
        <f>IF(ISNUMBER(W104),W104,VLOOKUP(CONCATENATE($B104,"_",$C104,"_",H$2,"_","1000 NAC","_",$E104),Database!$F$2:$G$65536,2,)/VLOOKUP(CONCATENATE($B104,"_",$C104,"_",H$2,"_",$D104,"_",$E104),Database!$F$2:$G$65536,2,))</f>
        <v>#REF!</v>
      </c>
      <c r="I104" s="155" t="e">
        <f>IF(ISNUMBER(X104),X104,VLOOKUP(CONCATENATE($B104,"_",$C104,"_",I$2,"_","1000 NAC","_",$E104),Database!$F$2:$G$65536,2,)/VLOOKUP(CONCATENATE($B104,"_",$C104,"_",I$2,"_",$D104,"_",$E104),Database!$F$2:$G$65536,2,))</f>
        <v>#REF!</v>
      </c>
      <c r="J104" s="155" t="e">
        <f>VLOOKUP(CONCATENATE($B104,"_",$C104,"_",J$2,"_","1000 NAC","_",$E104),Database!$F$2:$G$65536,2,)/VLOOKUP(CONCATENATE($B104,"_",$C104,"_",J$2,"_",$D104,"_",$E104),Database!$F$2:$G$65536,2,)</f>
        <v>#REF!</v>
      </c>
      <c r="K104" s="156" t="e">
        <f>VLOOKUP(CONCATENATE($B104,"_",$C104,"_",K$2,"_","1000 NAC","_",$E104),SentData!$F$2:$G$65536,2,)/VLOOKUP(CONCATENATE($B104,"_",$C104,"_",K$2,"_",$D104,"_",$E104),SentData!$F$2:$G$65536,2,)</f>
        <v>#REF!</v>
      </c>
      <c r="L104" s="156" t="e">
        <f>VLOOKUP(CONCATENATE($B104,"_",$C104,"_",L$2,"_","1000 NAC","_",$E104),SentData!$F$2:$G$65536,2,)/VLOOKUP(CONCATENATE($B104,"_",$C104,"_",L$2,"_",$D104,"_",$E104),SentData!$F$2:$G$65536,2,)</f>
        <v>#REF!</v>
      </c>
      <c r="M104" s="157"/>
      <c r="N104" s="158" t="str">
        <f t="shared" si="25"/>
        <v>!!</v>
      </c>
      <c r="O104" s="158" t="str">
        <f t="shared" si="26"/>
        <v>!!</v>
      </c>
      <c r="P104" s="158" t="str">
        <f t="shared" si="27"/>
        <v>!!</v>
      </c>
      <c r="Q104" s="158" t="str">
        <f t="shared" si="28"/>
        <v>!!</v>
      </c>
      <c r="R104" s="158" t="str">
        <f t="shared" si="29"/>
        <v>!!</v>
      </c>
      <c r="S104" s="158" t="str">
        <f t="shared" si="30"/>
        <v>!!</v>
      </c>
      <c r="T104" s="157"/>
      <c r="U104" s="161" t="str">
        <f>IF(ISNUMBER(U102),IF(ISNUMBER(U103),U103/U102,F103/U102),IF(ISNUMBER(U103),U103/F102,""))</f>
        <v/>
      </c>
      <c r="V104" s="161"/>
      <c r="W104" s="161"/>
      <c r="X104" s="161"/>
    </row>
    <row r="105" spans="1:24" s="112" customFormat="1" ht="10" x14ac:dyDescent="0.2">
      <c r="A105" s="112" t="s">
        <v>703</v>
      </c>
      <c r="B105" s="112" t="e">
        <f>#REF!</f>
        <v>#REF!</v>
      </c>
      <c r="C105" s="112" t="s">
        <v>770</v>
      </c>
      <c r="D105" s="112" t="s">
        <v>639</v>
      </c>
      <c r="E105" s="113">
        <v>6</v>
      </c>
      <c r="F105" s="120" t="e">
        <f>IF(ISNUMBER(U105),U105,VLOOKUP(CONCATENATE($B105,"_",$C105,"_",F$2,"_",$D105,"_",$E105),Database!$F$2:$G$65536,2,))</f>
        <v>#REF!</v>
      </c>
      <c r="G105" s="120" t="e">
        <f>IF(ISNUMBER(V105),V105,VLOOKUP(CONCATENATE($B105,"_",$C105,"_",G$2,"_",$D105,"_",$E105),Database!$F$2:$G$65536,2,))</f>
        <v>#REF!</v>
      </c>
      <c r="H105" s="120" t="e">
        <f>IF(ISNUMBER(W105),W105,VLOOKUP(CONCATENATE($B105,"_",$C105,"_",H$2,"_",$D105,"_",$E105),Database!$F$2:$G$65536,2,))</f>
        <v>#REF!</v>
      </c>
      <c r="I105" s="120" t="e">
        <f>IF(ISNUMBER(X105),X105,VLOOKUP(CONCATENATE($B105,"_",$C105,"_",I$2,"_",$D105,"_",$E105),Database!$F$2:$G$65536,2,))</f>
        <v>#REF!</v>
      </c>
      <c r="J105" s="120" t="e">
        <f>VLOOKUP(CONCATENATE($B105,"_",$C105,"_",J$2,"_",$D105,"_",$E105),Database!$F$2:$G$65536,2,)</f>
        <v>#REF!</v>
      </c>
      <c r="K105" s="118" t="e">
        <f>VLOOKUP(CONCATENATE($B105,"_",$C105,"_",K$2,"_",$D105,"_",$E105),SentData!$F$2:$G$65536,2,)</f>
        <v>#REF!</v>
      </c>
      <c r="L105" s="118" t="e">
        <f>VLOOKUP(CONCATENATE($B105,"_",$C105,"_",L$2,"_",$D105,"_",$E105),SentData!$F$2:$G$65536,2,)</f>
        <v>#REF!</v>
      </c>
      <c r="M105" s="114"/>
      <c r="N105" s="115" t="str">
        <f t="shared" si="25"/>
        <v>!!</v>
      </c>
      <c r="O105" s="115" t="str">
        <f t="shared" si="26"/>
        <v>!!</v>
      </c>
      <c r="P105" s="115" t="str">
        <f t="shared" si="27"/>
        <v>!!</v>
      </c>
      <c r="Q105" s="115" t="str">
        <f t="shared" si="28"/>
        <v>!!</v>
      </c>
      <c r="R105" s="115" t="str">
        <f t="shared" si="29"/>
        <v>!!</v>
      </c>
      <c r="S105" s="115" t="str">
        <f t="shared" si="30"/>
        <v>!!</v>
      </c>
      <c r="T105" s="114"/>
    </row>
    <row r="106" spans="1:24" s="112" customFormat="1" ht="10" x14ac:dyDescent="0.2">
      <c r="A106" s="112" t="s">
        <v>705</v>
      </c>
      <c r="B106" s="112" t="e">
        <f>#REF!</f>
        <v>#REF!</v>
      </c>
      <c r="C106" s="112" t="s">
        <v>770</v>
      </c>
      <c r="D106" s="112" t="s">
        <v>706</v>
      </c>
      <c r="E106" s="113">
        <v>6</v>
      </c>
      <c r="F106" s="120" t="e">
        <f>IF(ISNUMBER(U106),U106,VLOOKUP(CONCATENATE($B106,"_",$C106,"_",F$2,"_",$D106,"_",$E106),Database!$F$2:$G$65536,2,))</f>
        <v>#REF!</v>
      </c>
      <c r="G106" s="120" t="e">
        <f>IF(ISNUMBER(V106),V106,VLOOKUP(CONCATENATE($B106,"_",$C106,"_",G$2,"_",$D106,"_",$E106),Database!$F$2:$G$65536,2,))</f>
        <v>#REF!</v>
      </c>
      <c r="H106" s="120" t="e">
        <f>IF(ISNUMBER(W106),W106,VLOOKUP(CONCATENATE($B106,"_",$C106,"_",H$2,"_",$D106,"_",$E106),Database!$F$2:$G$65536,2,))</f>
        <v>#REF!</v>
      </c>
      <c r="I106" s="120" t="e">
        <f>IF(ISNUMBER(X106),X106,VLOOKUP(CONCATENATE($B106,"_",$C106,"_",I$2,"_",$D106,"_",$E106),Database!$F$2:$G$65536,2,))</f>
        <v>#REF!</v>
      </c>
      <c r="J106" s="120" t="e">
        <f>VLOOKUP(CONCATENATE($B106,"_",$C106,"_",J$2,"_",$D106,"_",$E106),Database!$F$2:$G$65536,2,)</f>
        <v>#REF!</v>
      </c>
      <c r="K106" s="118" t="e">
        <f>VLOOKUP(CONCATENATE($B106,"_",$C106,"_",K$2,"_",$D106,"_",$E106),SentData!$F$2:$G$65536,2,)</f>
        <v>#REF!</v>
      </c>
      <c r="L106" s="118" t="e">
        <f>VLOOKUP(CONCATENATE($B106,"_",$C106,"_",L$2,"_",$D106,"_",$E106),SentData!$F$2:$G$65536,2,)</f>
        <v>#REF!</v>
      </c>
      <c r="M106" s="114"/>
      <c r="N106" s="115" t="str">
        <f t="shared" si="25"/>
        <v>!!</v>
      </c>
      <c r="O106" s="115" t="str">
        <f t="shared" si="26"/>
        <v>!!</v>
      </c>
      <c r="P106" s="115" t="str">
        <f t="shared" si="27"/>
        <v>!!</v>
      </c>
      <c r="Q106" s="115" t="str">
        <f t="shared" si="28"/>
        <v>!!</v>
      </c>
      <c r="R106" s="115" t="str">
        <f t="shared" si="29"/>
        <v>!!</v>
      </c>
      <c r="S106" s="115" t="str">
        <f t="shared" si="30"/>
        <v>!!</v>
      </c>
      <c r="T106" s="114"/>
    </row>
    <row r="107" spans="1:24" x14ac:dyDescent="0.25">
      <c r="A107" s="153" t="s">
        <v>707</v>
      </c>
      <c r="B107" s="153" t="e">
        <f>#REF!</f>
        <v>#REF!</v>
      </c>
      <c r="C107" s="153" t="s">
        <v>770</v>
      </c>
      <c r="D107" s="153" t="s">
        <v>639</v>
      </c>
      <c r="E107" s="154">
        <v>6</v>
      </c>
      <c r="F107" s="155" t="e">
        <f>IF(ISNUMBER(U107),U107,VLOOKUP(CONCATENATE($B107,"_",$C107,"_",F$2,"_","1000 NAC","_",$E107),Database!$F$2:$G$65536,2,)/VLOOKUP(CONCATENATE($B107,"_",$C107,"_",F$2,"_",$D107,"_",$E107),Database!$F$2:$G$65536,2,))</f>
        <v>#REF!</v>
      </c>
      <c r="G107" s="155" t="e">
        <f>IF(ISNUMBER(V107),V107,VLOOKUP(CONCATENATE($B107,"_",$C107,"_",G$2,"_","1000 NAC","_",$E107),Database!$F$2:$G$65536,2,)/VLOOKUP(CONCATENATE($B107,"_",$C107,"_",G$2,"_",$D107,"_",$E107),Database!$F$2:$G$65536,2,))</f>
        <v>#REF!</v>
      </c>
      <c r="H107" s="155" t="e">
        <f>IF(ISNUMBER(W107),W107,VLOOKUP(CONCATENATE($B107,"_",$C107,"_",H$2,"_","1000 NAC","_",$E107),Database!$F$2:$G$65536,2,)/VLOOKUP(CONCATENATE($B107,"_",$C107,"_",H$2,"_",$D107,"_",$E107),Database!$F$2:$G$65536,2,))</f>
        <v>#REF!</v>
      </c>
      <c r="I107" s="155" t="e">
        <f>IF(ISNUMBER(X107),X107,VLOOKUP(CONCATENATE($B107,"_",$C107,"_",I$2,"_","1000 NAC","_",$E107),Database!$F$2:$G$65536,2,)/VLOOKUP(CONCATENATE($B107,"_",$C107,"_",I$2,"_",$D107,"_",$E107),Database!$F$2:$G$65536,2,))</f>
        <v>#REF!</v>
      </c>
      <c r="J107" s="155" t="e">
        <f>VLOOKUP(CONCATENATE($B107,"_",$C107,"_",J$2,"_","1000 NAC","_",$E107),Database!$F$2:$G$65536,2,)/VLOOKUP(CONCATENATE($B107,"_",$C107,"_",J$2,"_",$D107,"_",$E107),Database!$F$2:$G$65536,2,)</f>
        <v>#REF!</v>
      </c>
      <c r="K107" s="156" t="e">
        <f>VLOOKUP(CONCATENATE($B107,"_",$C107,"_",K$2,"_","1000 NAC","_",$E107),SentData!$F$2:$G$65536,2,)/VLOOKUP(CONCATENATE($B107,"_",$C107,"_",K$2,"_",$D107,"_",$E107),SentData!$F$2:$G$65536,2,)</f>
        <v>#REF!</v>
      </c>
      <c r="L107" s="156" t="e">
        <f>VLOOKUP(CONCATENATE($B107,"_",$C107,"_",L$2,"_","1000 NAC","_",$E107),SentData!$F$2:$G$65536,2,)/VLOOKUP(CONCATENATE($B107,"_",$C107,"_",L$2,"_",$D107,"_",$E107),SentData!$F$2:$G$65536,2,)</f>
        <v>#REF!</v>
      </c>
      <c r="M107" s="157"/>
      <c r="N107" s="158" t="str">
        <f t="shared" si="25"/>
        <v>!!</v>
      </c>
      <c r="O107" s="158" t="str">
        <f t="shared" si="26"/>
        <v>!!</v>
      </c>
      <c r="P107" s="158" t="str">
        <f t="shared" si="27"/>
        <v>!!</v>
      </c>
      <c r="Q107" s="158" t="str">
        <f t="shared" si="28"/>
        <v>!!</v>
      </c>
      <c r="R107" s="158" t="str">
        <f t="shared" si="29"/>
        <v>!!</v>
      </c>
      <c r="S107" s="158" t="str">
        <f t="shared" si="30"/>
        <v>!!</v>
      </c>
      <c r="T107" s="157"/>
      <c r="U107" s="161" t="str">
        <f>IF(ISNUMBER(U105),IF(ISNUMBER(U106),U106/U105,F106/U105),IF(ISNUMBER(U106),U106/F105,""))</f>
        <v/>
      </c>
      <c r="V107" s="161"/>
      <c r="W107" s="161"/>
      <c r="X107" s="161"/>
    </row>
    <row r="108" spans="1:24" s="112" customFormat="1" ht="10" x14ac:dyDescent="0.2">
      <c r="A108" s="112" t="s">
        <v>703</v>
      </c>
      <c r="B108" s="112" t="e">
        <f>#REF!</f>
        <v>#REF!</v>
      </c>
      <c r="C108" s="112" t="s">
        <v>771</v>
      </c>
      <c r="D108" s="112" t="s">
        <v>639</v>
      </c>
      <c r="E108" s="113">
        <v>6</v>
      </c>
      <c r="F108" s="120" t="e">
        <f>IF(ISNUMBER(U108),U108,VLOOKUP(CONCATENATE($B108,"_",$C108,"_",F$2,"_",$D108,"_",$E108),Database!$F$2:$G$65536,2,))</f>
        <v>#REF!</v>
      </c>
      <c r="G108" s="120" t="e">
        <f>IF(ISNUMBER(V108),V108,VLOOKUP(CONCATENATE($B108,"_",$C108,"_",G$2,"_",$D108,"_",$E108),Database!$F$2:$G$65536,2,))</f>
        <v>#REF!</v>
      </c>
      <c r="H108" s="120" t="e">
        <f>IF(ISNUMBER(W108),W108,VLOOKUP(CONCATENATE($B108,"_",$C108,"_",H$2,"_",$D108,"_",$E108),Database!$F$2:$G$65536,2,))</f>
        <v>#REF!</v>
      </c>
      <c r="I108" s="120" t="e">
        <f>IF(ISNUMBER(X108),X108,VLOOKUP(CONCATENATE($B108,"_",$C108,"_",I$2,"_",$D108,"_",$E108),Database!$F$2:$G$65536,2,))</f>
        <v>#REF!</v>
      </c>
      <c r="J108" s="120" t="e">
        <f>VLOOKUP(CONCATENATE($B108,"_",$C108,"_",J$2,"_",$D108,"_",$E108),Database!$F$2:$G$65536,2,)</f>
        <v>#REF!</v>
      </c>
      <c r="K108" s="118" t="e">
        <f>VLOOKUP(CONCATENATE($B108,"_",$C108,"_",K$2,"_",$D108,"_",$E108),SentData!$F$2:$G$65536,2,)</f>
        <v>#REF!</v>
      </c>
      <c r="L108" s="118" t="e">
        <f>VLOOKUP(CONCATENATE($B108,"_",$C108,"_",L$2,"_",$D108,"_",$E108),SentData!$F$2:$G$65536,2,)</f>
        <v>#REF!</v>
      </c>
      <c r="M108" s="114"/>
      <c r="N108" s="115" t="str">
        <f t="shared" si="25"/>
        <v>!!</v>
      </c>
      <c r="O108" s="115" t="str">
        <f t="shared" si="26"/>
        <v>!!</v>
      </c>
      <c r="P108" s="115" t="str">
        <f t="shared" si="27"/>
        <v>!!</v>
      </c>
      <c r="Q108" s="115" t="str">
        <f t="shared" si="28"/>
        <v>!!</v>
      </c>
      <c r="R108" s="115" t="str">
        <f t="shared" si="29"/>
        <v>!!</v>
      </c>
      <c r="S108" s="115" t="str">
        <f t="shared" si="30"/>
        <v>!!</v>
      </c>
      <c r="T108" s="114"/>
    </row>
    <row r="109" spans="1:24" s="112" customFormat="1" ht="10" x14ac:dyDescent="0.2">
      <c r="A109" s="112" t="s">
        <v>705</v>
      </c>
      <c r="B109" s="112" t="e">
        <f>#REF!</f>
        <v>#REF!</v>
      </c>
      <c r="C109" s="112" t="s">
        <v>771</v>
      </c>
      <c r="D109" s="112" t="s">
        <v>706</v>
      </c>
      <c r="E109" s="113">
        <v>6</v>
      </c>
      <c r="F109" s="120" t="e">
        <f>IF(ISNUMBER(U109),U109,VLOOKUP(CONCATENATE($B109,"_",$C109,"_",F$2,"_",$D109,"_",$E109),Database!$F$2:$G$65536,2,))</f>
        <v>#REF!</v>
      </c>
      <c r="G109" s="120" t="e">
        <f>IF(ISNUMBER(V109),V109,VLOOKUP(CONCATENATE($B109,"_",$C109,"_",G$2,"_",$D109,"_",$E109),Database!$F$2:$G$65536,2,))</f>
        <v>#REF!</v>
      </c>
      <c r="H109" s="120" t="e">
        <f>IF(ISNUMBER(W109),W109,VLOOKUP(CONCATENATE($B109,"_",$C109,"_",H$2,"_",$D109,"_",$E109),Database!$F$2:$G$65536,2,))</f>
        <v>#REF!</v>
      </c>
      <c r="I109" s="120" t="e">
        <f>IF(ISNUMBER(X109),X109,VLOOKUP(CONCATENATE($B109,"_",$C109,"_",I$2,"_",$D109,"_",$E109),Database!$F$2:$G$65536,2,))</f>
        <v>#REF!</v>
      </c>
      <c r="J109" s="120" t="e">
        <f>VLOOKUP(CONCATENATE($B109,"_",$C109,"_",J$2,"_",$D109,"_",$E109),Database!$F$2:$G$65536,2,)</f>
        <v>#REF!</v>
      </c>
      <c r="K109" s="118" t="e">
        <f>VLOOKUP(CONCATENATE($B109,"_",$C109,"_",K$2,"_",$D109,"_",$E109),SentData!$F$2:$G$65536,2,)</f>
        <v>#REF!</v>
      </c>
      <c r="L109" s="118" t="e">
        <f>VLOOKUP(CONCATENATE($B109,"_",$C109,"_",L$2,"_",$D109,"_",$E109),SentData!$F$2:$G$65536,2,)</f>
        <v>#REF!</v>
      </c>
      <c r="M109" s="114"/>
      <c r="N109" s="115" t="str">
        <f t="shared" si="25"/>
        <v>!!</v>
      </c>
      <c r="O109" s="115" t="str">
        <f t="shared" si="26"/>
        <v>!!</v>
      </c>
      <c r="P109" s="115" t="str">
        <f t="shared" si="27"/>
        <v>!!</v>
      </c>
      <c r="Q109" s="115" t="str">
        <f t="shared" si="28"/>
        <v>!!</v>
      </c>
      <c r="R109" s="115" t="str">
        <f t="shared" si="29"/>
        <v>!!</v>
      </c>
      <c r="S109" s="115" t="str">
        <f t="shared" si="30"/>
        <v>!!</v>
      </c>
      <c r="T109" s="114"/>
    </row>
    <row r="110" spans="1:24" x14ac:dyDescent="0.25">
      <c r="A110" s="153" t="s">
        <v>707</v>
      </c>
      <c r="B110" s="153" t="e">
        <f>#REF!</f>
        <v>#REF!</v>
      </c>
      <c r="C110" s="153" t="s">
        <v>771</v>
      </c>
      <c r="D110" s="153" t="s">
        <v>639</v>
      </c>
      <c r="E110" s="154">
        <v>6</v>
      </c>
      <c r="F110" s="155" t="e">
        <f>IF(ISNUMBER(U110),U110,VLOOKUP(CONCATENATE($B110,"_",$C110,"_",F$2,"_","1000 NAC","_",$E110),Database!$F$2:$G$65536,2,)/VLOOKUP(CONCATENATE($B110,"_",$C110,"_",F$2,"_",$D110,"_",$E110),Database!$F$2:$G$65536,2,))</f>
        <v>#REF!</v>
      </c>
      <c r="G110" s="155" t="e">
        <f>IF(ISNUMBER(V110),V110,VLOOKUP(CONCATENATE($B110,"_",$C110,"_",G$2,"_","1000 NAC","_",$E110),Database!$F$2:$G$65536,2,)/VLOOKUP(CONCATENATE($B110,"_",$C110,"_",G$2,"_",$D110,"_",$E110),Database!$F$2:$G$65536,2,))</f>
        <v>#REF!</v>
      </c>
      <c r="H110" s="155" t="e">
        <f>IF(ISNUMBER(W110),W110,VLOOKUP(CONCATENATE($B110,"_",$C110,"_",H$2,"_","1000 NAC","_",$E110),Database!$F$2:$G$65536,2,)/VLOOKUP(CONCATENATE($B110,"_",$C110,"_",H$2,"_",$D110,"_",$E110),Database!$F$2:$G$65536,2,))</f>
        <v>#REF!</v>
      </c>
      <c r="I110" s="155" t="e">
        <f>IF(ISNUMBER(X110),X110,VLOOKUP(CONCATENATE($B110,"_",$C110,"_",I$2,"_","1000 NAC","_",$E110),Database!$F$2:$G$65536,2,)/VLOOKUP(CONCATENATE($B110,"_",$C110,"_",I$2,"_",$D110,"_",$E110),Database!$F$2:$G$65536,2,))</f>
        <v>#REF!</v>
      </c>
      <c r="J110" s="155" t="e">
        <f>VLOOKUP(CONCATENATE($B110,"_",$C110,"_",J$2,"_","1000 NAC","_",$E110),Database!$F$2:$G$65536,2,)/VLOOKUP(CONCATENATE($B110,"_",$C110,"_",J$2,"_",$D110,"_",$E110),Database!$F$2:$G$65536,2,)</f>
        <v>#REF!</v>
      </c>
      <c r="K110" s="156" t="e">
        <f>VLOOKUP(CONCATENATE($B110,"_",$C110,"_",K$2,"_","1000 NAC","_",$E110),SentData!$F$2:$G$65536,2,)/VLOOKUP(CONCATENATE($B110,"_",$C110,"_",K$2,"_",$D110,"_",$E110),SentData!$F$2:$G$65536,2,)</f>
        <v>#REF!</v>
      </c>
      <c r="L110" s="156" t="e">
        <f>VLOOKUP(CONCATENATE($B110,"_",$C110,"_",L$2,"_","1000 NAC","_",$E110),SentData!$F$2:$G$65536,2,)/VLOOKUP(CONCATENATE($B110,"_",$C110,"_",L$2,"_",$D110,"_",$E110),SentData!$F$2:$G$65536,2,)</f>
        <v>#REF!</v>
      </c>
      <c r="M110" s="157"/>
      <c r="N110" s="158" t="str">
        <f t="shared" si="25"/>
        <v>!!</v>
      </c>
      <c r="O110" s="158" t="str">
        <f t="shared" si="26"/>
        <v>!!</v>
      </c>
      <c r="P110" s="158" t="str">
        <f t="shared" si="27"/>
        <v>!!</v>
      </c>
      <c r="Q110" s="158" t="str">
        <f t="shared" si="28"/>
        <v>!!</v>
      </c>
      <c r="R110" s="158" t="str">
        <f t="shared" si="29"/>
        <v>!!</v>
      </c>
      <c r="S110" s="158" t="str">
        <f t="shared" si="30"/>
        <v>!!</v>
      </c>
      <c r="T110" s="157"/>
      <c r="U110" s="161" t="str">
        <f>IF(ISNUMBER(U108),IF(ISNUMBER(U109),U109/U108,F109/U108),IF(ISNUMBER(U109),U109/F108,""))</f>
        <v/>
      </c>
      <c r="V110" s="161"/>
      <c r="W110" s="161"/>
      <c r="X110" s="161"/>
    </row>
    <row r="111" spans="1:24" s="112" customFormat="1" ht="10" x14ac:dyDescent="0.2">
      <c r="A111" s="112" t="s">
        <v>703</v>
      </c>
      <c r="B111" s="112" t="e">
        <f>#REF!</f>
        <v>#REF!</v>
      </c>
      <c r="C111" s="112" t="s">
        <v>770</v>
      </c>
      <c r="D111" s="112" t="s">
        <v>639</v>
      </c>
      <c r="E111" s="113" t="s">
        <v>666</v>
      </c>
      <c r="F111" s="120" t="e">
        <f>IF(ISNUMBER(U111),U111,VLOOKUP(CONCATENATE($B111,"_",$C111,"_",F$2,"_",$D111,"_",$E111),Database!$F$2:$G$65536,2,))</f>
        <v>#REF!</v>
      </c>
      <c r="G111" s="120" t="e">
        <f>IF(ISNUMBER(V111),V111,VLOOKUP(CONCATENATE($B111,"_",$C111,"_",G$2,"_",$D111,"_",$E111),Database!$F$2:$G$65536,2,))</f>
        <v>#REF!</v>
      </c>
      <c r="H111" s="120" t="e">
        <f>IF(ISNUMBER(W111),W111,VLOOKUP(CONCATENATE($B111,"_",$C111,"_",H$2,"_",$D111,"_",$E111),Database!$F$2:$G$65536,2,))</f>
        <v>#REF!</v>
      </c>
      <c r="I111" s="120" t="e">
        <f>IF(ISNUMBER(X111),X111,VLOOKUP(CONCATENATE($B111,"_",$C111,"_",I$2,"_",$D111,"_",$E111),Database!$F$2:$G$65536,2,))</f>
        <v>#REF!</v>
      </c>
      <c r="J111" s="120" t="e">
        <f>VLOOKUP(CONCATENATE($B111,"_",$C111,"_",J$2,"_",$D111,"_",$E111),Database!$F$2:$G$65536,2,)</f>
        <v>#REF!</v>
      </c>
      <c r="K111" s="118" t="e">
        <f>VLOOKUP(CONCATENATE($B111,"_",$C111,"_",K$2,"_",$D111,"_",$E111),SentData!$F$2:$G$65536,2,)</f>
        <v>#REF!</v>
      </c>
      <c r="L111" s="118" t="e">
        <f>VLOOKUP(CONCATENATE($B111,"_",$C111,"_",L$2,"_",$D111,"_",$E111),SentData!$F$2:$G$65536,2,)</f>
        <v>#REF!</v>
      </c>
      <c r="M111" s="114"/>
      <c r="N111" s="115" t="str">
        <f t="shared" si="25"/>
        <v>!!</v>
      </c>
      <c r="O111" s="115" t="str">
        <f t="shared" si="26"/>
        <v>!!</v>
      </c>
      <c r="P111" s="115" t="str">
        <f t="shared" si="27"/>
        <v>!!</v>
      </c>
      <c r="Q111" s="115" t="str">
        <f t="shared" si="28"/>
        <v>!!</v>
      </c>
      <c r="R111" s="115" t="str">
        <f t="shared" si="29"/>
        <v>!!</v>
      </c>
      <c r="S111" s="115" t="str">
        <f t="shared" si="30"/>
        <v>!!</v>
      </c>
      <c r="T111" s="114"/>
    </row>
    <row r="112" spans="1:24" s="112" customFormat="1" ht="10" x14ac:dyDescent="0.2">
      <c r="A112" s="112" t="s">
        <v>705</v>
      </c>
      <c r="B112" s="112" t="e">
        <f>#REF!</f>
        <v>#REF!</v>
      </c>
      <c r="C112" s="112" t="s">
        <v>770</v>
      </c>
      <c r="D112" s="112" t="s">
        <v>706</v>
      </c>
      <c r="E112" s="113" t="s">
        <v>666</v>
      </c>
      <c r="F112" s="120" t="e">
        <f>IF(ISNUMBER(U112),U112,VLOOKUP(CONCATENATE($B112,"_",$C112,"_",F$2,"_",$D112,"_",$E112),Database!$F$2:$G$65536,2,))</f>
        <v>#REF!</v>
      </c>
      <c r="G112" s="120" t="e">
        <f>IF(ISNUMBER(V112),V112,VLOOKUP(CONCATENATE($B112,"_",$C112,"_",G$2,"_",$D112,"_",$E112),Database!$F$2:$G$65536,2,))</f>
        <v>#REF!</v>
      </c>
      <c r="H112" s="120" t="e">
        <f>IF(ISNUMBER(W112),W112,VLOOKUP(CONCATENATE($B112,"_",$C112,"_",H$2,"_",$D112,"_",$E112),Database!$F$2:$G$65536,2,))</f>
        <v>#REF!</v>
      </c>
      <c r="I112" s="120" t="e">
        <f>IF(ISNUMBER(X112),X112,VLOOKUP(CONCATENATE($B112,"_",$C112,"_",I$2,"_",$D112,"_",$E112),Database!$F$2:$G$65536,2,))</f>
        <v>#REF!</v>
      </c>
      <c r="J112" s="120" t="e">
        <f>VLOOKUP(CONCATENATE($B112,"_",$C112,"_",J$2,"_",$D112,"_",$E112),Database!$F$2:$G$65536,2,)</f>
        <v>#REF!</v>
      </c>
      <c r="K112" s="118" t="e">
        <f>VLOOKUP(CONCATENATE($B112,"_",$C112,"_",K$2,"_",$D112,"_",$E112),SentData!$F$2:$G$65536,2,)</f>
        <v>#REF!</v>
      </c>
      <c r="L112" s="118" t="e">
        <f>VLOOKUP(CONCATENATE($B112,"_",$C112,"_",L$2,"_",$D112,"_",$E112),SentData!$F$2:$G$65536,2,)</f>
        <v>#REF!</v>
      </c>
      <c r="M112" s="114"/>
      <c r="N112" s="115" t="str">
        <f t="shared" si="25"/>
        <v>!!</v>
      </c>
      <c r="O112" s="115" t="str">
        <f t="shared" si="26"/>
        <v>!!</v>
      </c>
      <c r="P112" s="115" t="str">
        <f t="shared" si="27"/>
        <v>!!</v>
      </c>
      <c r="Q112" s="115" t="str">
        <f t="shared" si="28"/>
        <v>!!</v>
      </c>
      <c r="R112" s="115" t="str">
        <f t="shared" si="29"/>
        <v>!!</v>
      </c>
      <c r="S112" s="115" t="str">
        <f t="shared" si="30"/>
        <v>!!</v>
      </c>
      <c r="T112" s="114"/>
    </row>
    <row r="113" spans="1:24" x14ac:dyDescent="0.25">
      <c r="A113" s="153" t="s">
        <v>707</v>
      </c>
      <c r="B113" s="153" t="e">
        <f>#REF!</f>
        <v>#REF!</v>
      </c>
      <c r="C113" s="153" t="s">
        <v>770</v>
      </c>
      <c r="D113" s="153" t="s">
        <v>639</v>
      </c>
      <c r="E113" s="154" t="s">
        <v>666</v>
      </c>
      <c r="F113" s="155" t="e">
        <f>IF(ISNUMBER(U113),U113,VLOOKUP(CONCATENATE($B113,"_",$C113,"_",F$2,"_","1000 NAC","_",$E113),Database!$F$2:$G$65536,2,)/VLOOKUP(CONCATENATE($B113,"_",$C113,"_",F$2,"_",$D113,"_",$E113),Database!$F$2:$G$65536,2,))</f>
        <v>#REF!</v>
      </c>
      <c r="G113" s="155" t="e">
        <f>IF(ISNUMBER(V113),V113,VLOOKUP(CONCATENATE($B113,"_",$C113,"_",G$2,"_","1000 NAC","_",$E113),Database!$F$2:$G$65536,2,)/VLOOKUP(CONCATENATE($B113,"_",$C113,"_",G$2,"_",$D113,"_",$E113),Database!$F$2:$G$65536,2,))</f>
        <v>#REF!</v>
      </c>
      <c r="H113" s="155" t="e">
        <f>IF(ISNUMBER(W113),W113,VLOOKUP(CONCATENATE($B113,"_",$C113,"_",H$2,"_","1000 NAC","_",$E113),Database!$F$2:$G$65536,2,)/VLOOKUP(CONCATENATE($B113,"_",$C113,"_",H$2,"_",$D113,"_",$E113),Database!$F$2:$G$65536,2,))</f>
        <v>#REF!</v>
      </c>
      <c r="I113" s="155" t="e">
        <f>IF(ISNUMBER(X113),X113,VLOOKUP(CONCATENATE($B113,"_",$C113,"_",I$2,"_","1000 NAC","_",$E113),Database!$F$2:$G$65536,2,)/VLOOKUP(CONCATENATE($B113,"_",$C113,"_",I$2,"_",$D113,"_",$E113),Database!$F$2:$G$65536,2,))</f>
        <v>#REF!</v>
      </c>
      <c r="J113" s="155" t="e">
        <f>VLOOKUP(CONCATENATE($B113,"_",$C113,"_",J$2,"_","1000 NAC","_",$E113),Database!$F$2:$G$65536,2,)/VLOOKUP(CONCATENATE($B113,"_",$C113,"_",J$2,"_",$D113,"_",$E113),Database!$F$2:$G$65536,2,)</f>
        <v>#REF!</v>
      </c>
      <c r="K113" s="156" t="e">
        <f>VLOOKUP(CONCATENATE($B113,"_",$C113,"_",K$2,"_","1000 NAC","_",$E113),SentData!$F$2:$G$65536,2,)/VLOOKUP(CONCATENATE($B113,"_",$C113,"_",K$2,"_",$D113,"_",$E113),SentData!$F$2:$G$65536,2,)</f>
        <v>#REF!</v>
      </c>
      <c r="L113" s="156" t="e">
        <f>VLOOKUP(CONCATENATE($B113,"_",$C113,"_",L$2,"_","1000 NAC","_",$E113),SentData!$F$2:$G$65536,2,)/VLOOKUP(CONCATENATE($B113,"_",$C113,"_",L$2,"_",$D113,"_",$E113),SentData!$F$2:$G$65536,2,)</f>
        <v>#REF!</v>
      </c>
      <c r="M113" s="157"/>
      <c r="N113" s="158" t="str">
        <f t="shared" si="25"/>
        <v>!!</v>
      </c>
      <c r="O113" s="158" t="str">
        <f t="shared" si="26"/>
        <v>!!</v>
      </c>
      <c r="P113" s="158" t="str">
        <f t="shared" si="27"/>
        <v>!!</v>
      </c>
      <c r="Q113" s="158" t="str">
        <f t="shared" si="28"/>
        <v>!!</v>
      </c>
      <c r="R113" s="158" t="str">
        <f t="shared" si="29"/>
        <v>!!</v>
      </c>
      <c r="S113" s="158" t="str">
        <f t="shared" si="30"/>
        <v>!!</v>
      </c>
      <c r="T113" s="157"/>
      <c r="U113" s="161" t="str">
        <f>IF(ISNUMBER(U111),IF(ISNUMBER(U112),U112/U111,F112/U111),IF(ISNUMBER(U112),U112/F111,""))</f>
        <v/>
      </c>
      <c r="V113" s="161"/>
      <c r="W113" s="161"/>
      <c r="X113" s="161"/>
    </row>
    <row r="114" spans="1:24" s="112" customFormat="1" ht="10" x14ac:dyDescent="0.2">
      <c r="A114" s="112" t="s">
        <v>703</v>
      </c>
      <c r="B114" s="112" t="e">
        <f>#REF!</f>
        <v>#REF!</v>
      </c>
      <c r="C114" s="112" t="s">
        <v>771</v>
      </c>
      <c r="D114" s="112" t="s">
        <v>639</v>
      </c>
      <c r="E114" s="113" t="s">
        <v>666</v>
      </c>
      <c r="F114" s="120" t="e">
        <f>IF(ISNUMBER(U114),U114,VLOOKUP(CONCATENATE($B114,"_",$C114,"_",F$2,"_",$D114,"_",$E114),Database!$F$2:$G$65536,2,))</f>
        <v>#REF!</v>
      </c>
      <c r="G114" s="120" t="e">
        <f>IF(ISNUMBER(V114),V114,VLOOKUP(CONCATENATE($B114,"_",$C114,"_",G$2,"_",$D114,"_",$E114),Database!$F$2:$G$65536,2,))</f>
        <v>#REF!</v>
      </c>
      <c r="H114" s="120" t="e">
        <f>IF(ISNUMBER(W114),W114,VLOOKUP(CONCATENATE($B114,"_",$C114,"_",H$2,"_",$D114,"_",$E114),Database!$F$2:$G$65536,2,))</f>
        <v>#REF!</v>
      </c>
      <c r="I114" s="120" t="e">
        <f>IF(ISNUMBER(X114),X114,VLOOKUP(CONCATENATE($B114,"_",$C114,"_",I$2,"_",$D114,"_",$E114),Database!$F$2:$G$65536,2,))</f>
        <v>#REF!</v>
      </c>
      <c r="J114" s="120" t="e">
        <f>VLOOKUP(CONCATENATE($B114,"_",$C114,"_",J$2,"_",$D114,"_",$E114),Database!$F$2:$G$65536,2,)</f>
        <v>#REF!</v>
      </c>
      <c r="K114" s="118" t="e">
        <f>VLOOKUP(CONCATENATE($B114,"_",$C114,"_",K$2,"_",$D114,"_",$E114),SentData!$F$2:$G$65536,2,)</f>
        <v>#REF!</v>
      </c>
      <c r="L114" s="118" t="e">
        <f>VLOOKUP(CONCATENATE($B114,"_",$C114,"_",L$2,"_",$D114,"_",$E114),SentData!$F$2:$G$65536,2,)</f>
        <v>#REF!</v>
      </c>
      <c r="M114" s="114"/>
      <c r="N114" s="115" t="str">
        <f t="shared" si="25"/>
        <v>!!</v>
      </c>
      <c r="O114" s="115" t="str">
        <f t="shared" si="26"/>
        <v>!!</v>
      </c>
      <c r="P114" s="115" t="str">
        <f t="shared" si="27"/>
        <v>!!</v>
      </c>
      <c r="Q114" s="115" t="str">
        <f t="shared" si="28"/>
        <v>!!</v>
      </c>
      <c r="R114" s="115" t="str">
        <f t="shared" si="29"/>
        <v>!!</v>
      </c>
      <c r="S114" s="115" t="str">
        <f t="shared" si="30"/>
        <v>!!</v>
      </c>
      <c r="T114" s="114"/>
    </row>
    <row r="115" spans="1:24" s="112" customFormat="1" ht="10" x14ac:dyDescent="0.2">
      <c r="A115" s="112" t="s">
        <v>705</v>
      </c>
      <c r="B115" s="112" t="e">
        <f>#REF!</f>
        <v>#REF!</v>
      </c>
      <c r="C115" s="112" t="s">
        <v>771</v>
      </c>
      <c r="D115" s="112" t="s">
        <v>706</v>
      </c>
      <c r="E115" s="113" t="s">
        <v>666</v>
      </c>
      <c r="F115" s="120" t="e">
        <f>IF(ISNUMBER(U115),U115,VLOOKUP(CONCATENATE($B115,"_",$C115,"_",F$2,"_",$D115,"_",$E115),Database!$F$2:$G$65536,2,))</f>
        <v>#REF!</v>
      </c>
      <c r="G115" s="120" t="e">
        <f>IF(ISNUMBER(V115),V115,VLOOKUP(CONCATENATE($B115,"_",$C115,"_",G$2,"_",$D115,"_",$E115),Database!$F$2:$G$65536,2,))</f>
        <v>#REF!</v>
      </c>
      <c r="H115" s="120" t="e">
        <f>IF(ISNUMBER(W115),W115,VLOOKUP(CONCATENATE($B115,"_",$C115,"_",H$2,"_",$D115,"_",$E115),Database!$F$2:$G$65536,2,))</f>
        <v>#REF!</v>
      </c>
      <c r="I115" s="120" t="e">
        <f>IF(ISNUMBER(X115),X115,VLOOKUP(CONCATENATE($B115,"_",$C115,"_",I$2,"_",$D115,"_",$E115),Database!$F$2:$G$65536,2,))</f>
        <v>#REF!</v>
      </c>
      <c r="J115" s="120" t="e">
        <f>VLOOKUP(CONCATENATE($B115,"_",$C115,"_",J$2,"_",$D115,"_",$E115),Database!$F$2:$G$65536,2,)</f>
        <v>#REF!</v>
      </c>
      <c r="K115" s="118" t="e">
        <f>VLOOKUP(CONCATENATE($B115,"_",$C115,"_",K$2,"_",$D115,"_",$E115),SentData!$F$2:$G$65536,2,)</f>
        <v>#REF!</v>
      </c>
      <c r="L115" s="118" t="e">
        <f>VLOOKUP(CONCATENATE($B115,"_",$C115,"_",L$2,"_",$D115,"_",$E115),SentData!$F$2:$G$65536,2,)</f>
        <v>#REF!</v>
      </c>
      <c r="M115" s="114"/>
      <c r="N115" s="115" t="str">
        <f t="shared" si="25"/>
        <v>!!</v>
      </c>
      <c r="O115" s="115" t="str">
        <f t="shared" si="26"/>
        <v>!!</v>
      </c>
      <c r="P115" s="115" t="str">
        <f t="shared" si="27"/>
        <v>!!</v>
      </c>
      <c r="Q115" s="115" t="str">
        <f t="shared" si="28"/>
        <v>!!</v>
      </c>
      <c r="R115" s="115" t="str">
        <f t="shared" si="29"/>
        <v>!!</v>
      </c>
      <c r="S115" s="115" t="str">
        <f t="shared" si="30"/>
        <v>!!</v>
      </c>
      <c r="T115" s="114"/>
    </row>
    <row r="116" spans="1:24" x14ac:dyDescent="0.25">
      <c r="A116" s="153" t="s">
        <v>707</v>
      </c>
      <c r="B116" s="153" t="e">
        <f>#REF!</f>
        <v>#REF!</v>
      </c>
      <c r="C116" s="153" t="s">
        <v>771</v>
      </c>
      <c r="D116" s="153" t="s">
        <v>639</v>
      </c>
      <c r="E116" s="154" t="s">
        <v>666</v>
      </c>
      <c r="F116" s="155" t="e">
        <f>IF(ISNUMBER(U116),U116,VLOOKUP(CONCATENATE($B116,"_",$C116,"_",F$2,"_","1000 NAC","_",$E116),Database!$F$2:$G$65536,2,)/VLOOKUP(CONCATENATE($B116,"_",$C116,"_",F$2,"_",$D116,"_",$E116),Database!$F$2:$G$65536,2,))</f>
        <v>#REF!</v>
      </c>
      <c r="G116" s="155" t="e">
        <f>IF(ISNUMBER(V116),V116,VLOOKUP(CONCATENATE($B116,"_",$C116,"_",G$2,"_","1000 NAC","_",$E116),Database!$F$2:$G$65536,2,)/VLOOKUP(CONCATENATE($B116,"_",$C116,"_",G$2,"_",$D116,"_",$E116),Database!$F$2:$G$65536,2,))</f>
        <v>#REF!</v>
      </c>
      <c r="H116" s="155" t="e">
        <f>IF(ISNUMBER(W116),W116,VLOOKUP(CONCATENATE($B116,"_",$C116,"_",H$2,"_","1000 NAC","_",$E116),Database!$F$2:$G$65536,2,)/VLOOKUP(CONCATENATE($B116,"_",$C116,"_",H$2,"_",$D116,"_",$E116),Database!$F$2:$G$65536,2,))</f>
        <v>#REF!</v>
      </c>
      <c r="I116" s="155" t="e">
        <f>IF(ISNUMBER(X116),X116,VLOOKUP(CONCATENATE($B116,"_",$C116,"_",I$2,"_","1000 NAC","_",$E116),Database!$F$2:$G$65536,2,)/VLOOKUP(CONCATENATE($B116,"_",$C116,"_",I$2,"_",$D116,"_",$E116),Database!$F$2:$G$65536,2,))</f>
        <v>#REF!</v>
      </c>
      <c r="J116" s="155" t="e">
        <f>VLOOKUP(CONCATENATE($B116,"_",$C116,"_",J$2,"_","1000 NAC","_",$E116),Database!$F$2:$G$65536,2,)/VLOOKUP(CONCATENATE($B116,"_",$C116,"_",J$2,"_",$D116,"_",$E116),Database!$F$2:$G$65536,2,)</f>
        <v>#REF!</v>
      </c>
      <c r="K116" s="156" t="e">
        <f>VLOOKUP(CONCATENATE($B116,"_",$C116,"_",K$2,"_","1000 NAC","_",$E116),SentData!$F$2:$G$65536,2,)/VLOOKUP(CONCATENATE($B116,"_",$C116,"_",K$2,"_",$D116,"_",$E116),SentData!$F$2:$G$65536,2,)</f>
        <v>#REF!</v>
      </c>
      <c r="L116" s="156" t="e">
        <f>VLOOKUP(CONCATENATE($B116,"_",$C116,"_",L$2,"_","1000 NAC","_",$E116),SentData!$F$2:$G$65536,2,)/VLOOKUP(CONCATENATE($B116,"_",$C116,"_",L$2,"_",$D116,"_",$E116),SentData!$F$2:$G$65536,2,)</f>
        <v>#REF!</v>
      </c>
      <c r="M116" s="157"/>
      <c r="N116" s="158" t="str">
        <f t="shared" si="25"/>
        <v>!!</v>
      </c>
      <c r="O116" s="158" t="str">
        <f t="shared" si="26"/>
        <v>!!</v>
      </c>
      <c r="P116" s="158" t="str">
        <f t="shared" si="27"/>
        <v>!!</v>
      </c>
      <c r="Q116" s="158" t="str">
        <f t="shared" si="28"/>
        <v>!!</v>
      </c>
      <c r="R116" s="158" t="str">
        <f t="shared" si="29"/>
        <v>!!</v>
      </c>
      <c r="S116" s="158" t="str">
        <f t="shared" si="30"/>
        <v>!!</v>
      </c>
      <c r="T116" s="157"/>
      <c r="U116" s="161" t="str">
        <f>IF(ISNUMBER(U114),IF(ISNUMBER(U115),U115/U114,F115/U114),IF(ISNUMBER(U115),U115/F114,""))</f>
        <v/>
      </c>
      <c r="V116" s="161"/>
      <c r="W116" s="161"/>
      <c r="X116" s="161"/>
    </row>
    <row r="117" spans="1:24" s="112" customFormat="1" ht="10" x14ac:dyDescent="0.2">
      <c r="A117" s="112" t="s">
        <v>703</v>
      </c>
      <c r="B117" s="112" t="e">
        <f>#REF!</f>
        <v>#REF!</v>
      </c>
      <c r="C117" s="112" t="s">
        <v>770</v>
      </c>
      <c r="D117" s="112" t="s">
        <v>639</v>
      </c>
      <c r="E117" s="113" t="s">
        <v>667</v>
      </c>
      <c r="F117" s="120" t="e">
        <f>IF(ISNUMBER(U117),U117,VLOOKUP(CONCATENATE($B117,"_",$C117,"_",F$2,"_",$D117,"_",$E117),Database!$F$2:$G$65536,2,))</f>
        <v>#REF!</v>
      </c>
      <c r="G117" s="120" t="e">
        <f>IF(ISNUMBER(V117),V117,VLOOKUP(CONCATENATE($B117,"_",$C117,"_",G$2,"_",$D117,"_",$E117),Database!$F$2:$G$65536,2,))</f>
        <v>#REF!</v>
      </c>
      <c r="H117" s="120" t="e">
        <f>IF(ISNUMBER(W117),W117,VLOOKUP(CONCATENATE($B117,"_",$C117,"_",H$2,"_",$D117,"_",$E117),Database!$F$2:$G$65536,2,))</f>
        <v>#REF!</v>
      </c>
      <c r="I117" s="120" t="e">
        <f>IF(ISNUMBER(X117),X117,VLOOKUP(CONCATENATE($B117,"_",$C117,"_",I$2,"_",$D117,"_",$E117),Database!$F$2:$G$65536,2,))</f>
        <v>#REF!</v>
      </c>
      <c r="J117" s="120" t="e">
        <f>VLOOKUP(CONCATENATE($B117,"_",$C117,"_",J$2,"_",$D117,"_",$E117),Database!$F$2:$G$65536,2,)</f>
        <v>#REF!</v>
      </c>
      <c r="K117" s="118" t="e">
        <f>VLOOKUP(CONCATENATE($B117,"_",$C117,"_",K$2,"_",$D117,"_",$E117),SentData!$F$2:$G$65536,2,)</f>
        <v>#REF!</v>
      </c>
      <c r="L117" s="118" t="e">
        <f>VLOOKUP(CONCATENATE($B117,"_",$C117,"_",L$2,"_",$D117,"_",$E117),SentData!$F$2:$G$65536,2,)</f>
        <v>#REF!</v>
      </c>
      <c r="M117" s="114"/>
      <c r="N117" s="115" t="str">
        <f t="shared" si="25"/>
        <v>!!</v>
      </c>
      <c r="O117" s="115" t="str">
        <f t="shared" si="26"/>
        <v>!!</v>
      </c>
      <c r="P117" s="115" t="str">
        <f t="shared" si="27"/>
        <v>!!</v>
      </c>
      <c r="Q117" s="115" t="str">
        <f t="shared" si="28"/>
        <v>!!</v>
      </c>
      <c r="R117" s="115" t="str">
        <f t="shared" si="29"/>
        <v>!!</v>
      </c>
      <c r="S117" s="115" t="str">
        <f t="shared" si="30"/>
        <v>!!</v>
      </c>
      <c r="T117" s="114"/>
    </row>
    <row r="118" spans="1:24" s="112" customFormat="1" ht="10" x14ac:dyDescent="0.2">
      <c r="A118" s="112" t="s">
        <v>705</v>
      </c>
      <c r="B118" s="112" t="e">
        <f>#REF!</f>
        <v>#REF!</v>
      </c>
      <c r="C118" s="112" t="s">
        <v>770</v>
      </c>
      <c r="D118" s="112" t="s">
        <v>706</v>
      </c>
      <c r="E118" s="113" t="s">
        <v>667</v>
      </c>
      <c r="F118" s="120" t="e">
        <f>IF(ISNUMBER(U118),U118,VLOOKUP(CONCATENATE($B118,"_",$C118,"_",F$2,"_",$D118,"_",$E118),Database!$F$2:$G$65536,2,))</f>
        <v>#REF!</v>
      </c>
      <c r="G118" s="120" t="e">
        <f>IF(ISNUMBER(V118),V118,VLOOKUP(CONCATENATE($B118,"_",$C118,"_",G$2,"_",$D118,"_",$E118),Database!$F$2:$G$65536,2,))</f>
        <v>#REF!</v>
      </c>
      <c r="H118" s="120" t="e">
        <f>IF(ISNUMBER(W118),W118,VLOOKUP(CONCATENATE($B118,"_",$C118,"_",H$2,"_",$D118,"_",$E118),Database!$F$2:$G$65536,2,))</f>
        <v>#REF!</v>
      </c>
      <c r="I118" s="120" t="e">
        <f>IF(ISNUMBER(X118),X118,VLOOKUP(CONCATENATE($B118,"_",$C118,"_",I$2,"_",$D118,"_",$E118),Database!$F$2:$G$65536,2,))</f>
        <v>#REF!</v>
      </c>
      <c r="J118" s="120" t="e">
        <f>VLOOKUP(CONCATENATE($B118,"_",$C118,"_",J$2,"_",$D118,"_",$E118),Database!$F$2:$G$65536,2,)</f>
        <v>#REF!</v>
      </c>
      <c r="K118" s="118" t="e">
        <f>VLOOKUP(CONCATENATE($B118,"_",$C118,"_",K$2,"_",$D118,"_",$E118),SentData!$F$2:$G$65536,2,)</f>
        <v>#REF!</v>
      </c>
      <c r="L118" s="118" t="e">
        <f>VLOOKUP(CONCATENATE($B118,"_",$C118,"_",L$2,"_",$D118,"_",$E118),SentData!$F$2:$G$65536,2,)</f>
        <v>#REF!</v>
      </c>
      <c r="M118" s="114"/>
      <c r="N118" s="115" t="str">
        <f t="shared" si="25"/>
        <v>!!</v>
      </c>
      <c r="O118" s="115" t="str">
        <f t="shared" si="26"/>
        <v>!!</v>
      </c>
      <c r="P118" s="115" t="str">
        <f t="shared" si="27"/>
        <v>!!</v>
      </c>
      <c r="Q118" s="115" t="str">
        <f t="shared" si="28"/>
        <v>!!</v>
      </c>
      <c r="R118" s="115" t="str">
        <f t="shared" si="29"/>
        <v>!!</v>
      </c>
      <c r="S118" s="115" t="str">
        <f t="shared" si="30"/>
        <v>!!</v>
      </c>
      <c r="T118" s="114"/>
    </row>
    <row r="119" spans="1:24" x14ac:dyDescent="0.25">
      <c r="A119" s="153" t="s">
        <v>707</v>
      </c>
      <c r="B119" s="153" t="e">
        <f>#REF!</f>
        <v>#REF!</v>
      </c>
      <c r="C119" s="153" t="s">
        <v>770</v>
      </c>
      <c r="D119" s="153" t="s">
        <v>639</v>
      </c>
      <c r="E119" s="154" t="s">
        <v>667</v>
      </c>
      <c r="F119" s="155" t="e">
        <f>IF(ISNUMBER(U119),U119,VLOOKUP(CONCATENATE($B119,"_",$C119,"_",F$2,"_","1000 NAC","_",$E119),Database!$F$2:$G$65536,2,)/VLOOKUP(CONCATENATE($B119,"_",$C119,"_",F$2,"_",$D119,"_",$E119),Database!$F$2:$G$65536,2,))</f>
        <v>#REF!</v>
      </c>
      <c r="G119" s="155" t="e">
        <f>IF(ISNUMBER(V119),V119,VLOOKUP(CONCATENATE($B119,"_",$C119,"_",G$2,"_","1000 NAC","_",$E119),Database!$F$2:$G$65536,2,)/VLOOKUP(CONCATENATE($B119,"_",$C119,"_",G$2,"_",$D119,"_",$E119),Database!$F$2:$G$65536,2,))</f>
        <v>#REF!</v>
      </c>
      <c r="H119" s="155" t="e">
        <f>IF(ISNUMBER(W119),W119,VLOOKUP(CONCATENATE($B119,"_",$C119,"_",H$2,"_","1000 NAC","_",$E119),Database!$F$2:$G$65536,2,)/VLOOKUP(CONCATENATE($B119,"_",$C119,"_",H$2,"_",$D119,"_",$E119),Database!$F$2:$G$65536,2,))</f>
        <v>#REF!</v>
      </c>
      <c r="I119" s="155" t="e">
        <f>IF(ISNUMBER(X119),X119,VLOOKUP(CONCATENATE($B119,"_",$C119,"_",I$2,"_","1000 NAC","_",$E119),Database!$F$2:$G$65536,2,)/VLOOKUP(CONCATENATE($B119,"_",$C119,"_",I$2,"_",$D119,"_",$E119),Database!$F$2:$G$65536,2,))</f>
        <v>#REF!</v>
      </c>
      <c r="J119" s="155" t="e">
        <f>VLOOKUP(CONCATENATE($B119,"_",$C119,"_",J$2,"_","1000 NAC","_",$E119),Database!$F$2:$G$65536,2,)/VLOOKUP(CONCATENATE($B119,"_",$C119,"_",J$2,"_",$D119,"_",$E119),Database!$F$2:$G$65536,2,)</f>
        <v>#REF!</v>
      </c>
      <c r="K119" s="156" t="e">
        <f>VLOOKUP(CONCATENATE($B119,"_",$C119,"_",K$2,"_","1000 NAC","_",$E119),SentData!$F$2:$G$65536,2,)/VLOOKUP(CONCATENATE($B119,"_",$C119,"_",K$2,"_",$D119,"_",$E119),SentData!$F$2:$G$65536,2,)</f>
        <v>#REF!</v>
      </c>
      <c r="L119" s="156" t="e">
        <f>VLOOKUP(CONCATENATE($B119,"_",$C119,"_",L$2,"_","1000 NAC","_",$E119),SentData!$F$2:$G$65536,2,)/VLOOKUP(CONCATENATE($B119,"_",$C119,"_",L$2,"_",$D119,"_",$E119),SentData!$F$2:$G$65536,2,)</f>
        <v>#REF!</v>
      </c>
      <c r="M119" s="157"/>
      <c r="N119" s="158" t="str">
        <f t="shared" si="25"/>
        <v>!!</v>
      </c>
      <c r="O119" s="158" t="str">
        <f t="shared" si="26"/>
        <v>!!</v>
      </c>
      <c r="P119" s="158" t="str">
        <f t="shared" si="27"/>
        <v>!!</v>
      </c>
      <c r="Q119" s="158" t="str">
        <f t="shared" si="28"/>
        <v>!!</v>
      </c>
      <c r="R119" s="158" t="str">
        <f t="shared" si="29"/>
        <v>!!</v>
      </c>
      <c r="S119" s="158" t="str">
        <f t="shared" si="30"/>
        <v>!!</v>
      </c>
      <c r="T119" s="157"/>
      <c r="U119" s="161" t="str">
        <f>IF(ISNUMBER(U117),IF(ISNUMBER(U118),U118/U117,F118/U117),IF(ISNUMBER(U118),U118/F117,""))</f>
        <v/>
      </c>
      <c r="V119" s="161"/>
      <c r="W119" s="161"/>
      <c r="X119" s="161"/>
    </row>
    <row r="120" spans="1:24" s="112" customFormat="1" ht="10" x14ac:dyDescent="0.2">
      <c r="A120" s="112" t="s">
        <v>703</v>
      </c>
      <c r="B120" s="112" t="e">
        <f>#REF!</f>
        <v>#REF!</v>
      </c>
      <c r="C120" s="112" t="s">
        <v>771</v>
      </c>
      <c r="D120" s="112" t="s">
        <v>639</v>
      </c>
      <c r="E120" s="113" t="s">
        <v>667</v>
      </c>
      <c r="F120" s="120" t="e">
        <f>IF(ISNUMBER(U120),U120,VLOOKUP(CONCATENATE($B120,"_",$C120,"_",F$2,"_",$D120,"_",$E120),Database!$F$2:$G$65536,2,))</f>
        <v>#REF!</v>
      </c>
      <c r="G120" s="120" t="e">
        <f>IF(ISNUMBER(V120),V120,VLOOKUP(CONCATENATE($B120,"_",$C120,"_",G$2,"_",$D120,"_",$E120),Database!$F$2:$G$65536,2,))</f>
        <v>#REF!</v>
      </c>
      <c r="H120" s="120" t="e">
        <f>IF(ISNUMBER(W120),W120,VLOOKUP(CONCATENATE($B120,"_",$C120,"_",H$2,"_",$D120,"_",$E120),Database!$F$2:$G$65536,2,))</f>
        <v>#REF!</v>
      </c>
      <c r="I120" s="120" t="e">
        <f>IF(ISNUMBER(X120),X120,VLOOKUP(CONCATENATE($B120,"_",$C120,"_",I$2,"_",$D120,"_",$E120),Database!$F$2:$G$65536,2,))</f>
        <v>#REF!</v>
      </c>
      <c r="J120" s="120" t="e">
        <f>VLOOKUP(CONCATENATE($B120,"_",$C120,"_",J$2,"_",$D120,"_",$E120),Database!$F$2:$G$65536,2,)</f>
        <v>#REF!</v>
      </c>
      <c r="K120" s="118" t="e">
        <f>VLOOKUP(CONCATENATE($B120,"_",$C120,"_",K$2,"_",$D120,"_",$E120),SentData!$F$2:$G$65536,2,)</f>
        <v>#REF!</v>
      </c>
      <c r="L120" s="118" t="e">
        <f>VLOOKUP(CONCATENATE($B120,"_",$C120,"_",L$2,"_",$D120,"_",$E120),SentData!$F$2:$G$65536,2,)</f>
        <v>#REF!</v>
      </c>
      <c r="M120" s="114"/>
      <c r="N120" s="115" t="str">
        <f t="shared" si="25"/>
        <v>!!</v>
      </c>
      <c r="O120" s="115" t="str">
        <f t="shared" si="26"/>
        <v>!!</v>
      </c>
      <c r="P120" s="115" t="str">
        <f t="shared" si="27"/>
        <v>!!</v>
      </c>
      <c r="Q120" s="115" t="str">
        <f t="shared" si="28"/>
        <v>!!</v>
      </c>
      <c r="R120" s="115" t="str">
        <f t="shared" si="29"/>
        <v>!!</v>
      </c>
      <c r="S120" s="115" t="str">
        <f t="shared" si="30"/>
        <v>!!</v>
      </c>
      <c r="T120" s="114"/>
    </row>
    <row r="121" spans="1:24" s="112" customFormat="1" ht="10" x14ac:dyDescent="0.2">
      <c r="A121" s="112" t="s">
        <v>705</v>
      </c>
      <c r="B121" s="112" t="e">
        <f>#REF!</f>
        <v>#REF!</v>
      </c>
      <c r="C121" s="112" t="s">
        <v>771</v>
      </c>
      <c r="D121" s="112" t="s">
        <v>706</v>
      </c>
      <c r="E121" s="113" t="s">
        <v>667</v>
      </c>
      <c r="F121" s="120" t="e">
        <f>IF(ISNUMBER(U121),U121,VLOOKUP(CONCATENATE($B121,"_",$C121,"_",F$2,"_",$D121,"_",$E121),Database!$F$2:$G$65536,2,))</f>
        <v>#REF!</v>
      </c>
      <c r="G121" s="120" t="e">
        <f>IF(ISNUMBER(V121),V121,VLOOKUP(CONCATENATE($B121,"_",$C121,"_",G$2,"_",$D121,"_",$E121),Database!$F$2:$G$65536,2,))</f>
        <v>#REF!</v>
      </c>
      <c r="H121" s="120" t="e">
        <f>IF(ISNUMBER(W121),W121,VLOOKUP(CONCATENATE($B121,"_",$C121,"_",H$2,"_",$D121,"_",$E121),Database!$F$2:$G$65536,2,))</f>
        <v>#REF!</v>
      </c>
      <c r="I121" s="120" t="e">
        <f>IF(ISNUMBER(X121),X121,VLOOKUP(CONCATENATE($B121,"_",$C121,"_",I$2,"_",$D121,"_",$E121),Database!$F$2:$G$65536,2,))</f>
        <v>#REF!</v>
      </c>
      <c r="J121" s="120" t="e">
        <f>VLOOKUP(CONCATENATE($B121,"_",$C121,"_",J$2,"_",$D121,"_",$E121),Database!$F$2:$G$65536,2,)</f>
        <v>#REF!</v>
      </c>
      <c r="K121" s="118" t="e">
        <f>VLOOKUP(CONCATENATE($B121,"_",$C121,"_",K$2,"_",$D121,"_",$E121),SentData!$F$2:$G$65536,2,)</f>
        <v>#REF!</v>
      </c>
      <c r="L121" s="118" t="e">
        <f>VLOOKUP(CONCATENATE($B121,"_",$C121,"_",L$2,"_",$D121,"_",$E121),SentData!$F$2:$G$65536,2,)</f>
        <v>#REF!</v>
      </c>
      <c r="M121" s="114"/>
      <c r="N121" s="115" t="str">
        <f t="shared" si="25"/>
        <v>!!</v>
      </c>
      <c r="O121" s="115" t="str">
        <f t="shared" si="26"/>
        <v>!!</v>
      </c>
      <c r="P121" s="115" t="str">
        <f t="shared" si="27"/>
        <v>!!</v>
      </c>
      <c r="Q121" s="115" t="str">
        <f t="shared" si="28"/>
        <v>!!</v>
      </c>
      <c r="R121" s="115" t="str">
        <f t="shared" si="29"/>
        <v>!!</v>
      </c>
      <c r="S121" s="115" t="str">
        <f t="shared" si="30"/>
        <v>!!</v>
      </c>
      <c r="T121" s="114"/>
    </row>
    <row r="122" spans="1:24" x14ac:dyDescent="0.25">
      <c r="A122" s="153" t="s">
        <v>707</v>
      </c>
      <c r="B122" s="153" t="e">
        <f>#REF!</f>
        <v>#REF!</v>
      </c>
      <c r="C122" s="153" t="s">
        <v>771</v>
      </c>
      <c r="D122" s="153" t="s">
        <v>639</v>
      </c>
      <c r="E122" s="154" t="s">
        <v>667</v>
      </c>
      <c r="F122" s="155" t="e">
        <f>IF(ISNUMBER(U122),U122,VLOOKUP(CONCATENATE($B122,"_",$C122,"_",F$2,"_","1000 NAC","_",$E122),Database!$F$2:$G$65536,2,)/VLOOKUP(CONCATENATE($B122,"_",$C122,"_",F$2,"_",$D122,"_",$E122),Database!$F$2:$G$65536,2,))</f>
        <v>#REF!</v>
      </c>
      <c r="G122" s="155" t="e">
        <f>IF(ISNUMBER(V122),V122,VLOOKUP(CONCATENATE($B122,"_",$C122,"_",G$2,"_","1000 NAC","_",$E122),Database!$F$2:$G$65536,2,)/VLOOKUP(CONCATENATE($B122,"_",$C122,"_",G$2,"_",$D122,"_",$E122),Database!$F$2:$G$65536,2,))</f>
        <v>#REF!</v>
      </c>
      <c r="H122" s="155" t="e">
        <f>IF(ISNUMBER(W122),W122,VLOOKUP(CONCATENATE($B122,"_",$C122,"_",H$2,"_","1000 NAC","_",$E122),Database!$F$2:$G$65536,2,)/VLOOKUP(CONCATENATE($B122,"_",$C122,"_",H$2,"_",$D122,"_",$E122),Database!$F$2:$G$65536,2,))</f>
        <v>#REF!</v>
      </c>
      <c r="I122" s="155" t="e">
        <f>IF(ISNUMBER(X122),X122,VLOOKUP(CONCATENATE($B122,"_",$C122,"_",I$2,"_","1000 NAC","_",$E122),Database!$F$2:$G$65536,2,)/VLOOKUP(CONCATENATE($B122,"_",$C122,"_",I$2,"_",$D122,"_",$E122),Database!$F$2:$G$65536,2,))</f>
        <v>#REF!</v>
      </c>
      <c r="J122" s="155" t="e">
        <f>VLOOKUP(CONCATENATE($B122,"_",$C122,"_",J$2,"_","1000 NAC","_",$E122),Database!$F$2:$G$65536,2,)/VLOOKUP(CONCATENATE($B122,"_",$C122,"_",J$2,"_",$D122,"_",$E122),Database!$F$2:$G$65536,2,)</f>
        <v>#REF!</v>
      </c>
      <c r="K122" s="156" t="e">
        <f>VLOOKUP(CONCATENATE($B122,"_",$C122,"_",K$2,"_","1000 NAC","_",$E122),SentData!$F$2:$G$65536,2,)/VLOOKUP(CONCATENATE($B122,"_",$C122,"_",K$2,"_",$D122,"_",$E122),SentData!$F$2:$G$65536,2,)</f>
        <v>#REF!</v>
      </c>
      <c r="L122" s="156" t="e">
        <f>VLOOKUP(CONCATENATE($B122,"_",$C122,"_",L$2,"_","1000 NAC","_",$E122),SentData!$F$2:$G$65536,2,)/VLOOKUP(CONCATENATE($B122,"_",$C122,"_",L$2,"_",$D122,"_",$E122),SentData!$F$2:$G$65536,2,)</f>
        <v>#REF!</v>
      </c>
      <c r="M122" s="157"/>
      <c r="N122" s="158" t="str">
        <f t="shared" si="25"/>
        <v>!!</v>
      </c>
      <c r="O122" s="158" t="str">
        <f t="shared" si="26"/>
        <v>!!</v>
      </c>
      <c r="P122" s="158" t="str">
        <f t="shared" si="27"/>
        <v>!!</v>
      </c>
      <c r="Q122" s="158" t="str">
        <f t="shared" si="28"/>
        <v>!!</v>
      </c>
      <c r="R122" s="158" t="str">
        <f t="shared" si="29"/>
        <v>!!</v>
      </c>
      <c r="S122" s="158" t="str">
        <f t="shared" si="30"/>
        <v>!!</v>
      </c>
      <c r="T122" s="157"/>
      <c r="U122" s="161" t="str">
        <f>IF(ISNUMBER(U120),IF(ISNUMBER(U121),U121/U120,F121/U120),IF(ISNUMBER(U121),U121/F120,""))</f>
        <v/>
      </c>
      <c r="V122" s="161"/>
      <c r="W122" s="161"/>
      <c r="X122" s="161"/>
    </row>
    <row r="123" spans="1:24" s="112" customFormat="1" ht="10" x14ac:dyDescent="0.2">
      <c r="A123" s="112" t="s">
        <v>703</v>
      </c>
      <c r="B123" s="112" t="e">
        <f>#REF!</f>
        <v>#REF!</v>
      </c>
      <c r="C123" s="112" t="s">
        <v>770</v>
      </c>
      <c r="D123" s="112" t="s">
        <v>639</v>
      </c>
      <c r="E123" s="113" t="s">
        <v>668</v>
      </c>
      <c r="F123" s="120" t="e">
        <f>IF(ISNUMBER(U123),U123,VLOOKUP(CONCATENATE($B123,"_",$C123,"_",F$2,"_",$D123,"_",$E123),Database!$F$2:$G$65536,2,))</f>
        <v>#REF!</v>
      </c>
      <c r="G123" s="120" t="e">
        <f>IF(ISNUMBER(V123),V123,VLOOKUP(CONCATENATE($B123,"_",$C123,"_",G$2,"_",$D123,"_",$E123),Database!$F$2:$G$65536,2,))</f>
        <v>#REF!</v>
      </c>
      <c r="H123" s="120" t="e">
        <f>IF(ISNUMBER(W123),W123,VLOOKUP(CONCATENATE($B123,"_",$C123,"_",H$2,"_",$D123,"_",$E123),Database!$F$2:$G$65536,2,))</f>
        <v>#REF!</v>
      </c>
      <c r="I123" s="120" t="e">
        <f>IF(ISNUMBER(X123),X123,VLOOKUP(CONCATENATE($B123,"_",$C123,"_",I$2,"_",$D123,"_",$E123),Database!$F$2:$G$65536,2,))</f>
        <v>#REF!</v>
      </c>
      <c r="J123" s="120" t="e">
        <f>VLOOKUP(CONCATENATE($B123,"_",$C123,"_",J$2,"_",$D123,"_",$E123),Database!$F$2:$G$65536,2,)</f>
        <v>#REF!</v>
      </c>
      <c r="K123" s="118" t="e">
        <f>VLOOKUP(CONCATENATE($B123,"_",$C123,"_",K$2,"_",$D123,"_",$E123),SentData!$F$2:$G$65536,2,)</f>
        <v>#REF!</v>
      </c>
      <c r="L123" s="118" t="e">
        <f>VLOOKUP(CONCATENATE($B123,"_",$C123,"_",L$2,"_",$D123,"_",$E123),SentData!$F$2:$G$65536,2,)</f>
        <v>#REF!</v>
      </c>
      <c r="M123" s="114"/>
      <c r="N123" s="115" t="str">
        <f t="shared" ref="N123:N186" si="31">IF(OR(ISERROR(F123),ISERROR(G123)),"!!",IF(F123=0,"!!",G123/F123))</f>
        <v>!!</v>
      </c>
      <c r="O123" s="115" t="str">
        <f t="shared" ref="O123:O186" si="32">IF(OR(ISERROR(G123),ISERROR(H123)),"!!",IF(G123=0,"!!",H123/G123))</f>
        <v>!!</v>
      </c>
      <c r="P123" s="115" t="str">
        <f t="shared" ref="P123:P186" si="33">IF(OR(ISERROR(H123),ISERROR(I123)),"!!",IF(H123=0,"!!",I123/H123))</f>
        <v>!!</v>
      </c>
      <c r="Q123" s="115" t="str">
        <f t="shared" ref="Q123:Q186" si="34">IF(OR(ISERROR(I123),ISERROR(J123)),"!!",IF(I123=0,"!!",J123/I123))</f>
        <v>!!</v>
      </c>
      <c r="R123" s="115" t="str">
        <f t="shared" ref="R123:R186" si="35">IF(OR(ISERROR(J123),ISERROR(K123)),"!!",IF(J123=0,"!!",K123/J123))</f>
        <v>!!</v>
      </c>
      <c r="S123" s="115" t="str">
        <f t="shared" ref="S123:S186" si="36">IF(OR(ISERROR(K123),ISERROR(L123)),"!!",IF(K123=0,"!!",L123/K123))</f>
        <v>!!</v>
      </c>
      <c r="T123" s="114"/>
    </row>
    <row r="124" spans="1:24" s="112" customFormat="1" ht="10" x14ac:dyDescent="0.2">
      <c r="A124" s="112" t="s">
        <v>705</v>
      </c>
      <c r="B124" s="112" t="e">
        <f>#REF!</f>
        <v>#REF!</v>
      </c>
      <c r="C124" s="112" t="s">
        <v>770</v>
      </c>
      <c r="D124" s="112" t="s">
        <v>706</v>
      </c>
      <c r="E124" s="113" t="s">
        <v>668</v>
      </c>
      <c r="F124" s="120" t="e">
        <f>IF(ISNUMBER(U124),U124,VLOOKUP(CONCATENATE($B124,"_",$C124,"_",F$2,"_",$D124,"_",$E124),Database!$F$2:$G$65536,2,))</f>
        <v>#REF!</v>
      </c>
      <c r="G124" s="120" t="e">
        <f>IF(ISNUMBER(V124),V124,VLOOKUP(CONCATENATE($B124,"_",$C124,"_",G$2,"_",$D124,"_",$E124),Database!$F$2:$G$65536,2,))</f>
        <v>#REF!</v>
      </c>
      <c r="H124" s="120" t="e">
        <f>IF(ISNUMBER(W124),W124,VLOOKUP(CONCATENATE($B124,"_",$C124,"_",H$2,"_",$D124,"_",$E124),Database!$F$2:$G$65536,2,))</f>
        <v>#REF!</v>
      </c>
      <c r="I124" s="120" t="e">
        <f>IF(ISNUMBER(X124),X124,VLOOKUP(CONCATENATE($B124,"_",$C124,"_",I$2,"_",$D124,"_",$E124),Database!$F$2:$G$65536,2,))</f>
        <v>#REF!</v>
      </c>
      <c r="J124" s="120" t="e">
        <f>VLOOKUP(CONCATENATE($B124,"_",$C124,"_",J$2,"_",$D124,"_",$E124),Database!$F$2:$G$65536,2,)</f>
        <v>#REF!</v>
      </c>
      <c r="K124" s="118" t="e">
        <f>VLOOKUP(CONCATENATE($B124,"_",$C124,"_",K$2,"_",$D124,"_",$E124),SentData!$F$2:$G$65536,2,)</f>
        <v>#REF!</v>
      </c>
      <c r="L124" s="118" t="e">
        <f>VLOOKUP(CONCATENATE($B124,"_",$C124,"_",L$2,"_",$D124,"_",$E124),SentData!$F$2:$G$65536,2,)</f>
        <v>#REF!</v>
      </c>
      <c r="M124" s="114"/>
      <c r="N124" s="115" t="str">
        <f t="shared" si="31"/>
        <v>!!</v>
      </c>
      <c r="O124" s="115" t="str">
        <f t="shared" si="32"/>
        <v>!!</v>
      </c>
      <c r="P124" s="115" t="str">
        <f t="shared" si="33"/>
        <v>!!</v>
      </c>
      <c r="Q124" s="115" t="str">
        <f t="shared" si="34"/>
        <v>!!</v>
      </c>
      <c r="R124" s="115" t="str">
        <f t="shared" si="35"/>
        <v>!!</v>
      </c>
      <c r="S124" s="115" t="str">
        <f t="shared" si="36"/>
        <v>!!</v>
      </c>
      <c r="T124" s="114"/>
    </row>
    <row r="125" spans="1:24" x14ac:dyDescent="0.25">
      <c r="A125" s="153" t="s">
        <v>707</v>
      </c>
      <c r="B125" s="153" t="e">
        <f>#REF!</f>
        <v>#REF!</v>
      </c>
      <c r="C125" s="153" t="s">
        <v>770</v>
      </c>
      <c r="D125" s="153" t="s">
        <v>639</v>
      </c>
      <c r="E125" s="154" t="s">
        <v>668</v>
      </c>
      <c r="F125" s="155" t="e">
        <f>IF(ISNUMBER(U125),U125,VLOOKUP(CONCATENATE($B125,"_",$C125,"_",F$2,"_","1000 NAC","_",$E125),Database!$F$2:$G$65536,2,)/VLOOKUP(CONCATENATE($B125,"_",$C125,"_",F$2,"_",$D125,"_",$E125),Database!$F$2:$G$65536,2,))</f>
        <v>#REF!</v>
      </c>
      <c r="G125" s="155" t="e">
        <f>IF(ISNUMBER(V125),V125,VLOOKUP(CONCATENATE($B125,"_",$C125,"_",G$2,"_","1000 NAC","_",$E125),Database!$F$2:$G$65536,2,)/VLOOKUP(CONCATENATE($B125,"_",$C125,"_",G$2,"_",$D125,"_",$E125),Database!$F$2:$G$65536,2,))</f>
        <v>#REF!</v>
      </c>
      <c r="H125" s="155" t="e">
        <f>IF(ISNUMBER(W125),W125,VLOOKUP(CONCATENATE($B125,"_",$C125,"_",H$2,"_","1000 NAC","_",$E125),Database!$F$2:$G$65536,2,)/VLOOKUP(CONCATENATE($B125,"_",$C125,"_",H$2,"_",$D125,"_",$E125),Database!$F$2:$G$65536,2,))</f>
        <v>#REF!</v>
      </c>
      <c r="I125" s="155" t="e">
        <f>IF(ISNUMBER(X125),X125,VLOOKUP(CONCATENATE($B125,"_",$C125,"_",I$2,"_","1000 NAC","_",$E125),Database!$F$2:$G$65536,2,)/VLOOKUP(CONCATENATE($B125,"_",$C125,"_",I$2,"_",$D125,"_",$E125),Database!$F$2:$G$65536,2,))</f>
        <v>#REF!</v>
      </c>
      <c r="J125" s="155" t="e">
        <f>VLOOKUP(CONCATENATE($B125,"_",$C125,"_",J$2,"_","1000 NAC","_",$E125),Database!$F$2:$G$65536,2,)/VLOOKUP(CONCATENATE($B125,"_",$C125,"_",J$2,"_",$D125,"_",$E125),Database!$F$2:$G$65536,2,)</f>
        <v>#REF!</v>
      </c>
      <c r="K125" s="156" t="e">
        <f>VLOOKUP(CONCATENATE($B125,"_",$C125,"_",K$2,"_","1000 NAC","_",$E125),SentData!$F$2:$G$65536,2,)/VLOOKUP(CONCATENATE($B125,"_",$C125,"_",K$2,"_",$D125,"_",$E125),SentData!$F$2:$G$65536,2,)</f>
        <v>#REF!</v>
      </c>
      <c r="L125" s="156" t="e">
        <f>VLOOKUP(CONCATENATE($B125,"_",$C125,"_",L$2,"_","1000 NAC","_",$E125),SentData!$F$2:$G$65536,2,)/VLOOKUP(CONCATENATE($B125,"_",$C125,"_",L$2,"_",$D125,"_",$E125),SentData!$F$2:$G$65536,2,)</f>
        <v>#REF!</v>
      </c>
      <c r="M125" s="157"/>
      <c r="N125" s="158" t="str">
        <f t="shared" si="31"/>
        <v>!!</v>
      </c>
      <c r="O125" s="158" t="str">
        <f t="shared" si="32"/>
        <v>!!</v>
      </c>
      <c r="P125" s="158" t="str">
        <f t="shared" si="33"/>
        <v>!!</v>
      </c>
      <c r="Q125" s="158" t="str">
        <f t="shared" si="34"/>
        <v>!!</v>
      </c>
      <c r="R125" s="158" t="str">
        <f t="shared" si="35"/>
        <v>!!</v>
      </c>
      <c r="S125" s="158" t="str">
        <f t="shared" si="36"/>
        <v>!!</v>
      </c>
      <c r="T125" s="157"/>
      <c r="U125" s="161" t="str">
        <f>IF(ISNUMBER(U123),IF(ISNUMBER(U124),U124/U123,F124/U123),IF(ISNUMBER(U124),U124/F123,""))</f>
        <v/>
      </c>
      <c r="V125" s="161"/>
      <c r="W125" s="161"/>
      <c r="X125" s="161"/>
    </row>
    <row r="126" spans="1:24" s="112" customFormat="1" ht="10" x14ac:dyDescent="0.2">
      <c r="A126" s="112" t="s">
        <v>703</v>
      </c>
      <c r="B126" s="112" t="e">
        <f>#REF!</f>
        <v>#REF!</v>
      </c>
      <c r="C126" s="112" t="s">
        <v>771</v>
      </c>
      <c r="D126" s="112" t="s">
        <v>639</v>
      </c>
      <c r="E126" s="113" t="s">
        <v>668</v>
      </c>
      <c r="F126" s="120" t="e">
        <f>IF(ISNUMBER(U126),U126,VLOOKUP(CONCATENATE($B126,"_",$C126,"_",F$2,"_",$D126,"_",$E126),Database!$F$2:$G$65536,2,))</f>
        <v>#REF!</v>
      </c>
      <c r="G126" s="120" t="e">
        <f>IF(ISNUMBER(V126),V126,VLOOKUP(CONCATENATE($B126,"_",$C126,"_",G$2,"_",$D126,"_",$E126),Database!$F$2:$G$65536,2,))</f>
        <v>#REF!</v>
      </c>
      <c r="H126" s="120" t="e">
        <f>IF(ISNUMBER(W126),W126,VLOOKUP(CONCATENATE($B126,"_",$C126,"_",H$2,"_",$D126,"_",$E126),Database!$F$2:$G$65536,2,))</f>
        <v>#REF!</v>
      </c>
      <c r="I126" s="120" t="e">
        <f>IF(ISNUMBER(X126),X126,VLOOKUP(CONCATENATE($B126,"_",$C126,"_",I$2,"_",$D126,"_",$E126),Database!$F$2:$G$65536,2,))</f>
        <v>#REF!</v>
      </c>
      <c r="J126" s="120" t="e">
        <f>VLOOKUP(CONCATENATE($B126,"_",$C126,"_",J$2,"_",$D126,"_",$E126),Database!$F$2:$G$65536,2,)</f>
        <v>#REF!</v>
      </c>
      <c r="K126" s="118" t="e">
        <f>VLOOKUP(CONCATENATE($B126,"_",$C126,"_",K$2,"_",$D126,"_",$E126),SentData!$F$2:$G$65536,2,)</f>
        <v>#REF!</v>
      </c>
      <c r="L126" s="118" t="e">
        <f>VLOOKUP(CONCATENATE($B126,"_",$C126,"_",L$2,"_",$D126,"_",$E126),SentData!$F$2:$G$65536,2,)</f>
        <v>#REF!</v>
      </c>
      <c r="M126" s="114"/>
      <c r="N126" s="115" t="str">
        <f t="shared" si="31"/>
        <v>!!</v>
      </c>
      <c r="O126" s="115" t="str">
        <f t="shared" si="32"/>
        <v>!!</v>
      </c>
      <c r="P126" s="115" t="str">
        <f t="shared" si="33"/>
        <v>!!</v>
      </c>
      <c r="Q126" s="115" t="str">
        <f t="shared" si="34"/>
        <v>!!</v>
      </c>
      <c r="R126" s="115" t="str">
        <f t="shared" si="35"/>
        <v>!!</v>
      </c>
      <c r="S126" s="115" t="str">
        <f t="shared" si="36"/>
        <v>!!</v>
      </c>
      <c r="T126" s="114"/>
    </row>
    <row r="127" spans="1:24" s="112" customFormat="1" ht="10" x14ac:dyDescent="0.2">
      <c r="A127" s="112" t="s">
        <v>705</v>
      </c>
      <c r="B127" s="112" t="e">
        <f>#REF!</f>
        <v>#REF!</v>
      </c>
      <c r="C127" s="112" t="s">
        <v>771</v>
      </c>
      <c r="D127" s="112" t="s">
        <v>706</v>
      </c>
      <c r="E127" s="113" t="s">
        <v>668</v>
      </c>
      <c r="F127" s="120" t="e">
        <f>IF(ISNUMBER(U127),U127,VLOOKUP(CONCATENATE($B127,"_",$C127,"_",F$2,"_",$D127,"_",$E127),Database!$F$2:$G$65536,2,))</f>
        <v>#REF!</v>
      </c>
      <c r="G127" s="120" t="e">
        <f>IF(ISNUMBER(V127),V127,VLOOKUP(CONCATENATE($B127,"_",$C127,"_",G$2,"_",$D127,"_",$E127),Database!$F$2:$G$65536,2,))</f>
        <v>#REF!</v>
      </c>
      <c r="H127" s="120" t="e">
        <f>IF(ISNUMBER(W127),W127,VLOOKUP(CONCATENATE($B127,"_",$C127,"_",H$2,"_",$D127,"_",$E127),Database!$F$2:$G$65536,2,))</f>
        <v>#REF!</v>
      </c>
      <c r="I127" s="120" t="e">
        <f>IF(ISNUMBER(X127),X127,VLOOKUP(CONCATENATE($B127,"_",$C127,"_",I$2,"_",$D127,"_",$E127),Database!$F$2:$G$65536,2,))</f>
        <v>#REF!</v>
      </c>
      <c r="J127" s="120" t="e">
        <f>VLOOKUP(CONCATENATE($B127,"_",$C127,"_",J$2,"_",$D127,"_",$E127),Database!$F$2:$G$65536,2,)</f>
        <v>#REF!</v>
      </c>
      <c r="K127" s="118" t="e">
        <f>VLOOKUP(CONCATENATE($B127,"_",$C127,"_",K$2,"_",$D127,"_",$E127),SentData!$F$2:$G$65536,2,)</f>
        <v>#REF!</v>
      </c>
      <c r="L127" s="118" t="e">
        <f>VLOOKUP(CONCATENATE($B127,"_",$C127,"_",L$2,"_",$D127,"_",$E127),SentData!$F$2:$G$65536,2,)</f>
        <v>#REF!</v>
      </c>
      <c r="M127" s="114"/>
      <c r="N127" s="115" t="str">
        <f t="shared" si="31"/>
        <v>!!</v>
      </c>
      <c r="O127" s="115" t="str">
        <f t="shared" si="32"/>
        <v>!!</v>
      </c>
      <c r="P127" s="115" t="str">
        <f t="shared" si="33"/>
        <v>!!</v>
      </c>
      <c r="Q127" s="115" t="str">
        <f t="shared" si="34"/>
        <v>!!</v>
      </c>
      <c r="R127" s="115" t="str">
        <f t="shared" si="35"/>
        <v>!!</v>
      </c>
      <c r="S127" s="115" t="str">
        <f t="shared" si="36"/>
        <v>!!</v>
      </c>
      <c r="T127" s="114"/>
    </row>
    <row r="128" spans="1:24" x14ac:dyDescent="0.25">
      <c r="A128" s="153" t="s">
        <v>707</v>
      </c>
      <c r="B128" s="153" t="e">
        <f>#REF!</f>
        <v>#REF!</v>
      </c>
      <c r="C128" s="153" t="s">
        <v>771</v>
      </c>
      <c r="D128" s="153" t="s">
        <v>639</v>
      </c>
      <c r="E128" s="154" t="s">
        <v>668</v>
      </c>
      <c r="F128" s="155" t="e">
        <f>IF(ISNUMBER(U128),U128,VLOOKUP(CONCATENATE($B128,"_",$C128,"_",F$2,"_","1000 NAC","_",$E128),Database!$F$2:$G$65536,2,)/VLOOKUP(CONCATENATE($B128,"_",$C128,"_",F$2,"_",$D128,"_",$E128),Database!$F$2:$G$65536,2,))</f>
        <v>#REF!</v>
      </c>
      <c r="G128" s="155" t="e">
        <f>IF(ISNUMBER(V128),V128,VLOOKUP(CONCATENATE($B128,"_",$C128,"_",G$2,"_","1000 NAC","_",$E128),Database!$F$2:$G$65536,2,)/VLOOKUP(CONCATENATE($B128,"_",$C128,"_",G$2,"_",$D128,"_",$E128),Database!$F$2:$G$65536,2,))</f>
        <v>#REF!</v>
      </c>
      <c r="H128" s="155" t="e">
        <f>IF(ISNUMBER(W128),W128,VLOOKUP(CONCATENATE($B128,"_",$C128,"_",H$2,"_","1000 NAC","_",$E128),Database!$F$2:$G$65536,2,)/VLOOKUP(CONCATENATE($B128,"_",$C128,"_",H$2,"_",$D128,"_",$E128),Database!$F$2:$G$65536,2,))</f>
        <v>#REF!</v>
      </c>
      <c r="I128" s="155" t="e">
        <f>IF(ISNUMBER(X128),X128,VLOOKUP(CONCATENATE($B128,"_",$C128,"_",I$2,"_","1000 NAC","_",$E128),Database!$F$2:$G$65536,2,)/VLOOKUP(CONCATENATE($B128,"_",$C128,"_",I$2,"_",$D128,"_",$E128),Database!$F$2:$G$65536,2,))</f>
        <v>#REF!</v>
      </c>
      <c r="J128" s="155" t="e">
        <f>VLOOKUP(CONCATENATE($B128,"_",$C128,"_",J$2,"_","1000 NAC","_",$E128),Database!$F$2:$G$65536,2,)/VLOOKUP(CONCATENATE($B128,"_",$C128,"_",J$2,"_",$D128,"_",$E128),Database!$F$2:$G$65536,2,)</f>
        <v>#REF!</v>
      </c>
      <c r="K128" s="156" t="e">
        <f>VLOOKUP(CONCATENATE($B128,"_",$C128,"_",K$2,"_","1000 NAC","_",$E128),SentData!$F$2:$G$65536,2,)/VLOOKUP(CONCATENATE($B128,"_",$C128,"_",K$2,"_",$D128,"_",$E128),SentData!$F$2:$G$65536,2,)</f>
        <v>#REF!</v>
      </c>
      <c r="L128" s="156" t="e">
        <f>VLOOKUP(CONCATENATE($B128,"_",$C128,"_",L$2,"_","1000 NAC","_",$E128),SentData!$F$2:$G$65536,2,)/VLOOKUP(CONCATENATE($B128,"_",$C128,"_",L$2,"_",$D128,"_",$E128),SentData!$F$2:$G$65536,2,)</f>
        <v>#REF!</v>
      </c>
      <c r="M128" s="157"/>
      <c r="N128" s="158" t="str">
        <f t="shared" si="31"/>
        <v>!!</v>
      </c>
      <c r="O128" s="158" t="str">
        <f t="shared" si="32"/>
        <v>!!</v>
      </c>
      <c r="P128" s="158" t="str">
        <f t="shared" si="33"/>
        <v>!!</v>
      </c>
      <c r="Q128" s="158" t="str">
        <f t="shared" si="34"/>
        <v>!!</v>
      </c>
      <c r="R128" s="158" t="str">
        <f t="shared" si="35"/>
        <v>!!</v>
      </c>
      <c r="S128" s="158" t="str">
        <f t="shared" si="36"/>
        <v>!!</v>
      </c>
      <c r="T128" s="157"/>
      <c r="U128" s="161" t="str">
        <f>IF(ISNUMBER(U126),IF(ISNUMBER(U127),U127/U126,F127/U126),IF(ISNUMBER(U127),U127/F126,""))</f>
        <v/>
      </c>
      <c r="V128" s="161"/>
      <c r="W128" s="161"/>
      <c r="X128" s="161"/>
    </row>
    <row r="129" spans="1:24" s="112" customFormat="1" ht="10" x14ac:dyDescent="0.2">
      <c r="A129" s="112" t="s">
        <v>703</v>
      </c>
      <c r="B129" s="112" t="e">
        <f>#REF!</f>
        <v>#REF!</v>
      </c>
      <c r="C129" s="112" t="s">
        <v>770</v>
      </c>
      <c r="D129" s="112" t="s">
        <v>639</v>
      </c>
      <c r="E129" s="113" t="s">
        <v>669</v>
      </c>
      <c r="F129" s="120" t="e">
        <f>IF(ISNUMBER(U129),U129,VLOOKUP(CONCATENATE($B129,"_",$C129,"_",F$2,"_",$D129,"_",$E129),Database!$F$2:$G$65536,2,))</f>
        <v>#REF!</v>
      </c>
      <c r="G129" s="120" t="e">
        <f>IF(ISNUMBER(V129),V129,VLOOKUP(CONCATENATE($B129,"_",$C129,"_",G$2,"_",$D129,"_",$E129),Database!$F$2:$G$65536,2,))</f>
        <v>#REF!</v>
      </c>
      <c r="H129" s="120" t="e">
        <f>IF(ISNUMBER(W129),W129,VLOOKUP(CONCATENATE($B129,"_",$C129,"_",H$2,"_",$D129,"_",$E129),Database!$F$2:$G$65536,2,))</f>
        <v>#REF!</v>
      </c>
      <c r="I129" s="120" t="e">
        <f>IF(ISNUMBER(X129),X129,VLOOKUP(CONCATENATE($B129,"_",$C129,"_",I$2,"_",$D129,"_",$E129),Database!$F$2:$G$65536,2,))</f>
        <v>#REF!</v>
      </c>
      <c r="J129" s="120" t="e">
        <f>VLOOKUP(CONCATENATE($B129,"_",$C129,"_",J$2,"_",$D129,"_",$E129),Database!$F$2:$G$65536,2,)</f>
        <v>#REF!</v>
      </c>
      <c r="K129" s="118" t="e">
        <f>VLOOKUP(CONCATENATE($B129,"_",$C129,"_",K$2,"_",$D129,"_",$E129),SentData!$F$2:$G$65536,2,)</f>
        <v>#REF!</v>
      </c>
      <c r="L129" s="118" t="e">
        <f>VLOOKUP(CONCATENATE($B129,"_",$C129,"_",L$2,"_",$D129,"_",$E129),SentData!$F$2:$G$65536,2,)</f>
        <v>#REF!</v>
      </c>
      <c r="M129" s="114"/>
      <c r="N129" s="115" t="str">
        <f t="shared" si="31"/>
        <v>!!</v>
      </c>
      <c r="O129" s="115" t="str">
        <f t="shared" si="32"/>
        <v>!!</v>
      </c>
      <c r="P129" s="115" t="str">
        <f t="shared" si="33"/>
        <v>!!</v>
      </c>
      <c r="Q129" s="115" t="str">
        <f t="shared" si="34"/>
        <v>!!</v>
      </c>
      <c r="R129" s="115" t="str">
        <f t="shared" si="35"/>
        <v>!!</v>
      </c>
      <c r="S129" s="115" t="str">
        <f t="shared" si="36"/>
        <v>!!</v>
      </c>
      <c r="T129" s="114"/>
    </row>
    <row r="130" spans="1:24" s="112" customFormat="1" ht="10" x14ac:dyDescent="0.2">
      <c r="A130" s="112" t="s">
        <v>705</v>
      </c>
      <c r="B130" s="112" t="e">
        <f>#REF!</f>
        <v>#REF!</v>
      </c>
      <c r="C130" s="112" t="s">
        <v>770</v>
      </c>
      <c r="D130" s="112" t="s">
        <v>706</v>
      </c>
      <c r="E130" s="113" t="s">
        <v>669</v>
      </c>
      <c r="F130" s="120" t="e">
        <f>IF(ISNUMBER(U130),U130,VLOOKUP(CONCATENATE($B130,"_",$C130,"_",F$2,"_",$D130,"_",$E130),Database!$F$2:$G$65536,2,))</f>
        <v>#REF!</v>
      </c>
      <c r="G130" s="120" t="e">
        <f>IF(ISNUMBER(V130),V130,VLOOKUP(CONCATENATE($B130,"_",$C130,"_",G$2,"_",$D130,"_",$E130),Database!$F$2:$G$65536,2,))</f>
        <v>#REF!</v>
      </c>
      <c r="H130" s="120" t="e">
        <f>IF(ISNUMBER(W130),W130,VLOOKUP(CONCATENATE($B130,"_",$C130,"_",H$2,"_",$D130,"_",$E130),Database!$F$2:$G$65536,2,))</f>
        <v>#REF!</v>
      </c>
      <c r="I130" s="120" t="e">
        <f>IF(ISNUMBER(X130),X130,VLOOKUP(CONCATENATE($B130,"_",$C130,"_",I$2,"_",$D130,"_",$E130),Database!$F$2:$G$65536,2,))</f>
        <v>#REF!</v>
      </c>
      <c r="J130" s="120" t="e">
        <f>VLOOKUP(CONCATENATE($B130,"_",$C130,"_",J$2,"_",$D130,"_",$E130),Database!$F$2:$G$65536,2,)</f>
        <v>#REF!</v>
      </c>
      <c r="K130" s="118" t="e">
        <f>VLOOKUP(CONCATENATE($B130,"_",$C130,"_",K$2,"_",$D130,"_",$E130),SentData!$F$2:$G$65536,2,)</f>
        <v>#REF!</v>
      </c>
      <c r="L130" s="118" t="e">
        <f>VLOOKUP(CONCATENATE($B130,"_",$C130,"_",L$2,"_",$D130,"_",$E130),SentData!$F$2:$G$65536,2,)</f>
        <v>#REF!</v>
      </c>
      <c r="M130" s="114"/>
      <c r="N130" s="115" t="str">
        <f t="shared" si="31"/>
        <v>!!</v>
      </c>
      <c r="O130" s="115" t="str">
        <f t="shared" si="32"/>
        <v>!!</v>
      </c>
      <c r="P130" s="115" t="str">
        <f t="shared" si="33"/>
        <v>!!</v>
      </c>
      <c r="Q130" s="115" t="str">
        <f t="shared" si="34"/>
        <v>!!</v>
      </c>
      <c r="R130" s="115" t="str">
        <f t="shared" si="35"/>
        <v>!!</v>
      </c>
      <c r="S130" s="115" t="str">
        <f t="shared" si="36"/>
        <v>!!</v>
      </c>
      <c r="T130" s="114"/>
    </row>
    <row r="131" spans="1:24" x14ac:dyDescent="0.25">
      <c r="A131" s="153" t="s">
        <v>707</v>
      </c>
      <c r="B131" s="153" t="e">
        <f>#REF!</f>
        <v>#REF!</v>
      </c>
      <c r="C131" s="153" t="s">
        <v>770</v>
      </c>
      <c r="D131" s="153" t="s">
        <v>639</v>
      </c>
      <c r="E131" s="154" t="s">
        <v>669</v>
      </c>
      <c r="F131" s="155" t="e">
        <f>IF(ISNUMBER(U131),U131,VLOOKUP(CONCATENATE($B131,"_",$C131,"_",F$2,"_","1000 NAC","_",$E131),Database!$F$2:$G$65536,2,)/VLOOKUP(CONCATENATE($B131,"_",$C131,"_",F$2,"_",$D131,"_",$E131),Database!$F$2:$G$65536,2,))</f>
        <v>#REF!</v>
      </c>
      <c r="G131" s="155" t="e">
        <f>IF(ISNUMBER(V131),V131,VLOOKUP(CONCATENATE($B131,"_",$C131,"_",G$2,"_","1000 NAC","_",$E131),Database!$F$2:$G$65536,2,)/VLOOKUP(CONCATENATE($B131,"_",$C131,"_",G$2,"_",$D131,"_",$E131),Database!$F$2:$G$65536,2,))</f>
        <v>#REF!</v>
      </c>
      <c r="H131" s="155" t="e">
        <f>IF(ISNUMBER(W131),W131,VLOOKUP(CONCATENATE($B131,"_",$C131,"_",H$2,"_","1000 NAC","_",$E131),Database!$F$2:$G$65536,2,)/VLOOKUP(CONCATENATE($B131,"_",$C131,"_",H$2,"_",$D131,"_",$E131),Database!$F$2:$G$65536,2,))</f>
        <v>#REF!</v>
      </c>
      <c r="I131" s="155" t="e">
        <f>IF(ISNUMBER(X131),X131,VLOOKUP(CONCATENATE($B131,"_",$C131,"_",I$2,"_","1000 NAC","_",$E131),Database!$F$2:$G$65536,2,)/VLOOKUP(CONCATENATE($B131,"_",$C131,"_",I$2,"_",$D131,"_",$E131),Database!$F$2:$G$65536,2,))</f>
        <v>#REF!</v>
      </c>
      <c r="J131" s="155" t="e">
        <f>VLOOKUP(CONCATENATE($B131,"_",$C131,"_",J$2,"_","1000 NAC","_",$E131),Database!$F$2:$G$65536,2,)/VLOOKUP(CONCATENATE($B131,"_",$C131,"_",J$2,"_",$D131,"_",$E131),Database!$F$2:$G$65536,2,)</f>
        <v>#REF!</v>
      </c>
      <c r="K131" s="156" t="e">
        <f>VLOOKUP(CONCATENATE($B131,"_",$C131,"_",K$2,"_","1000 NAC","_",$E131),SentData!$F$2:$G$65536,2,)/VLOOKUP(CONCATENATE($B131,"_",$C131,"_",K$2,"_",$D131,"_",$E131),SentData!$F$2:$G$65536,2,)</f>
        <v>#REF!</v>
      </c>
      <c r="L131" s="156" t="e">
        <f>VLOOKUP(CONCATENATE($B131,"_",$C131,"_",L$2,"_","1000 NAC","_",$E131),SentData!$F$2:$G$65536,2,)/VLOOKUP(CONCATENATE($B131,"_",$C131,"_",L$2,"_",$D131,"_",$E131),SentData!$F$2:$G$65536,2,)</f>
        <v>#REF!</v>
      </c>
      <c r="M131" s="157"/>
      <c r="N131" s="158" t="str">
        <f t="shared" si="31"/>
        <v>!!</v>
      </c>
      <c r="O131" s="158" t="str">
        <f t="shared" si="32"/>
        <v>!!</v>
      </c>
      <c r="P131" s="158" t="str">
        <f t="shared" si="33"/>
        <v>!!</v>
      </c>
      <c r="Q131" s="158" t="str">
        <f t="shared" si="34"/>
        <v>!!</v>
      </c>
      <c r="R131" s="158" t="str">
        <f t="shared" si="35"/>
        <v>!!</v>
      </c>
      <c r="S131" s="158" t="str">
        <f t="shared" si="36"/>
        <v>!!</v>
      </c>
      <c r="T131" s="157"/>
      <c r="U131" s="161" t="str">
        <f>IF(ISNUMBER(U129),IF(ISNUMBER(U130),U130/U129,F130/U129),IF(ISNUMBER(U130),U130/F129,""))</f>
        <v/>
      </c>
      <c r="V131" s="161"/>
      <c r="W131" s="161"/>
      <c r="X131" s="161"/>
    </row>
    <row r="132" spans="1:24" s="112" customFormat="1" ht="10" x14ac:dyDescent="0.2">
      <c r="A132" s="112" t="s">
        <v>703</v>
      </c>
      <c r="B132" s="112" t="e">
        <f>#REF!</f>
        <v>#REF!</v>
      </c>
      <c r="C132" s="112" t="s">
        <v>771</v>
      </c>
      <c r="D132" s="112" t="s">
        <v>639</v>
      </c>
      <c r="E132" s="113" t="s">
        <v>669</v>
      </c>
      <c r="F132" s="120" t="e">
        <f>IF(ISNUMBER(U132),U132,VLOOKUP(CONCATENATE($B132,"_",$C132,"_",F$2,"_",$D132,"_",$E132),Database!$F$2:$G$65536,2,))</f>
        <v>#REF!</v>
      </c>
      <c r="G132" s="120" t="e">
        <f>IF(ISNUMBER(V132),V132,VLOOKUP(CONCATENATE($B132,"_",$C132,"_",G$2,"_",$D132,"_",$E132),Database!$F$2:$G$65536,2,))</f>
        <v>#REF!</v>
      </c>
      <c r="H132" s="120" t="e">
        <f>IF(ISNUMBER(W132),W132,VLOOKUP(CONCATENATE($B132,"_",$C132,"_",H$2,"_",$D132,"_",$E132),Database!$F$2:$G$65536,2,))</f>
        <v>#REF!</v>
      </c>
      <c r="I132" s="120" t="e">
        <f>IF(ISNUMBER(X132),X132,VLOOKUP(CONCATENATE($B132,"_",$C132,"_",I$2,"_",$D132,"_",$E132),Database!$F$2:$G$65536,2,))</f>
        <v>#REF!</v>
      </c>
      <c r="J132" s="120" t="e">
        <f>VLOOKUP(CONCATENATE($B132,"_",$C132,"_",J$2,"_",$D132,"_",$E132),Database!$F$2:$G$65536,2,)</f>
        <v>#REF!</v>
      </c>
      <c r="K132" s="118" t="e">
        <f>VLOOKUP(CONCATENATE($B132,"_",$C132,"_",K$2,"_",$D132,"_",$E132),SentData!$F$2:$G$65536,2,)</f>
        <v>#REF!</v>
      </c>
      <c r="L132" s="118" t="e">
        <f>VLOOKUP(CONCATENATE($B132,"_",$C132,"_",L$2,"_",$D132,"_",$E132),SentData!$F$2:$G$65536,2,)</f>
        <v>#REF!</v>
      </c>
      <c r="M132" s="114"/>
      <c r="N132" s="115" t="str">
        <f t="shared" si="31"/>
        <v>!!</v>
      </c>
      <c r="O132" s="115" t="str">
        <f t="shared" si="32"/>
        <v>!!</v>
      </c>
      <c r="P132" s="115" t="str">
        <f t="shared" si="33"/>
        <v>!!</v>
      </c>
      <c r="Q132" s="115" t="str">
        <f t="shared" si="34"/>
        <v>!!</v>
      </c>
      <c r="R132" s="115" t="str">
        <f t="shared" si="35"/>
        <v>!!</v>
      </c>
      <c r="S132" s="115" t="str">
        <f t="shared" si="36"/>
        <v>!!</v>
      </c>
      <c r="T132" s="114"/>
    </row>
    <row r="133" spans="1:24" s="112" customFormat="1" ht="10" x14ac:dyDescent="0.2">
      <c r="A133" s="112" t="s">
        <v>705</v>
      </c>
      <c r="B133" s="112" t="e">
        <f>#REF!</f>
        <v>#REF!</v>
      </c>
      <c r="C133" s="112" t="s">
        <v>771</v>
      </c>
      <c r="D133" s="112" t="s">
        <v>706</v>
      </c>
      <c r="E133" s="113" t="s">
        <v>669</v>
      </c>
      <c r="F133" s="120" t="e">
        <f>IF(ISNUMBER(U133),U133,VLOOKUP(CONCATENATE($B133,"_",$C133,"_",F$2,"_",$D133,"_",$E133),Database!$F$2:$G$65536,2,))</f>
        <v>#REF!</v>
      </c>
      <c r="G133" s="120" t="e">
        <f>IF(ISNUMBER(V133),V133,VLOOKUP(CONCATENATE($B133,"_",$C133,"_",G$2,"_",$D133,"_",$E133),Database!$F$2:$G$65536,2,))</f>
        <v>#REF!</v>
      </c>
      <c r="H133" s="120" t="e">
        <f>IF(ISNUMBER(W133),W133,VLOOKUP(CONCATENATE($B133,"_",$C133,"_",H$2,"_",$D133,"_",$E133),Database!$F$2:$G$65536,2,))</f>
        <v>#REF!</v>
      </c>
      <c r="I133" s="120" t="e">
        <f>IF(ISNUMBER(X133),X133,VLOOKUP(CONCATENATE($B133,"_",$C133,"_",I$2,"_",$D133,"_",$E133),Database!$F$2:$G$65536,2,))</f>
        <v>#REF!</v>
      </c>
      <c r="J133" s="120" t="e">
        <f>VLOOKUP(CONCATENATE($B133,"_",$C133,"_",J$2,"_",$D133,"_",$E133),Database!$F$2:$G$65536,2,)</f>
        <v>#REF!</v>
      </c>
      <c r="K133" s="118" t="e">
        <f>VLOOKUP(CONCATENATE($B133,"_",$C133,"_",K$2,"_",$D133,"_",$E133),SentData!$F$2:$G$65536,2,)</f>
        <v>#REF!</v>
      </c>
      <c r="L133" s="118" t="e">
        <f>VLOOKUP(CONCATENATE($B133,"_",$C133,"_",L$2,"_",$D133,"_",$E133),SentData!$F$2:$G$65536,2,)</f>
        <v>#REF!</v>
      </c>
      <c r="M133" s="114"/>
      <c r="N133" s="115" t="str">
        <f t="shared" si="31"/>
        <v>!!</v>
      </c>
      <c r="O133" s="115" t="str">
        <f t="shared" si="32"/>
        <v>!!</v>
      </c>
      <c r="P133" s="115" t="str">
        <f t="shared" si="33"/>
        <v>!!</v>
      </c>
      <c r="Q133" s="115" t="str">
        <f t="shared" si="34"/>
        <v>!!</v>
      </c>
      <c r="R133" s="115" t="str">
        <f t="shared" si="35"/>
        <v>!!</v>
      </c>
      <c r="S133" s="115" t="str">
        <f t="shared" si="36"/>
        <v>!!</v>
      </c>
      <c r="T133" s="114"/>
    </row>
    <row r="134" spans="1:24" x14ac:dyDescent="0.25">
      <c r="A134" s="153" t="s">
        <v>707</v>
      </c>
      <c r="B134" s="153" t="e">
        <f>#REF!</f>
        <v>#REF!</v>
      </c>
      <c r="C134" s="153" t="s">
        <v>771</v>
      </c>
      <c r="D134" s="153" t="s">
        <v>639</v>
      </c>
      <c r="E134" s="154" t="s">
        <v>669</v>
      </c>
      <c r="F134" s="155" t="e">
        <f>IF(ISNUMBER(U134),U134,VLOOKUP(CONCATENATE($B134,"_",$C134,"_",F$2,"_","1000 NAC","_",$E134),Database!$F$2:$G$65536,2,)/VLOOKUP(CONCATENATE($B134,"_",$C134,"_",F$2,"_",$D134,"_",$E134),Database!$F$2:$G$65536,2,))</f>
        <v>#REF!</v>
      </c>
      <c r="G134" s="155" t="e">
        <f>IF(ISNUMBER(V134),V134,VLOOKUP(CONCATENATE($B134,"_",$C134,"_",G$2,"_","1000 NAC","_",$E134),Database!$F$2:$G$65536,2,)/VLOOKUP(CONCATENATE($B134,"_",$C134,"_",G$2,"_",$D134,"_",$E134),Database!$F$2:$G$65536,2,))</f>
        <v>#REF!</v>
      </c>
      <c r="H134" s="155" t="e">
        <f>IF(ISNUMBER(W134),W134,VLOOKUP(CONCATENATE($B134,"_",$C134,"_",H$2,"_","1000 NAC","_",$E134),Database!$F$2:$G$65536,2,)/VLOOKUP(CONCATENATE($B134,"_",$C134,"_",H$2,"_",$D134,"_",$E134),Database!$F$2:$G$65536,2,))</f>
        <v>#REF!</v>
      </c>
      <c r="I134" s="155" t="e">
        <f>IF(ISNUMBER(X134),X134,VLOOKUP(CONCATENATE($B134,"_",$C134,"_",I$2,"_","1000 NAC","_",$E134),Database!$F$2:$G$65536,2,)/VLOOKUP(CONCATENATE($B134,"_",$C134,"_",I$2,"_",$D134,"_",$E134),Database!$F$2:$G$65536,2,))</f>
        <v>#REF!</v>
      </c>
      <c r="J134" s="155" t="e">
        <f>VLOOKUP(CONCATENATE($B134,"_",$C134,"_",J$2,"_","1000 NAC","_",$E134),Database!$F$2:$G$65536,2,)/VLOOKUP(CONCATENATE($B134,"_",$C134,"_",J$2,"_",$D134,"_",$E134),Database!$F$2:$G$65536,2,)</f>
        <v>#REF!</v>
      </c>
      <c r="K134" s="156" t="e">
        <f>VLOOKUP(CONCATENATE($B134,"_",$C134,"_",K$2,"_","1000 NAC","_",$E134),SentData!$F$2:$G$65536,2,)/VLOOKUP(CONCATENATE($B134,"_",$C134,"_",K$2,"_",$D134,"_",$E134),SentData!$F$2:$G$65536,2,)</f>
        <v>#REF!</v>
      </c>
      <c r="L134" s="156" t="e">
        <f>VLOOKUP(CONCATENATE($B134,"_",$C134,"_",L$2,"_","1000 NAC","_",$E134),SentData!$F$2:$G$65536,2,)/VLOOKUP(CONCATENATE($B134,"_",$C134,"_",L$2,"_",$D134,"_",$E134),SentData!$F$2:$G$65536,2,)</f>
        <v>#REF!</v>
      </c>
      <c r="M134" s="157"/>
      <c r="N134" s="158" t="str">
        <f t="shared" si="31"/>
        <v>!!</v>
      </c>
      <c r="O134" s="158" t="str">
        <f t="shared" si="32"/>
        <v>!!</v>
      </c>
      <c r="P134" s="158" t="str">
        <f t="shared" si="33"/>
        <v>!!</v>
      </c>
      <c r="Q134" s="158" t="str">
        <f t="shared" si="34"/>
        <v>!!</v>
      </c>
      <c r="R134" s="158" t="str">
        <f t="shared" si="35"/>
        <v>!!</v>
      </c>
      <c r="S134" s="158" t="str">
        <f t="shared" si="36"/>
        <v>!!</v>
      </c>
      <c r="T134" s="157"/>
      <c r="U134" s="161" t="str">
        <f>IF(ISNUMBER(U132),IF(ISNUMBER(U133),U133/U132,F133/U132),IF(ISNUMBER(U133),U133/F132,""))</f>
        <v/>
      </c>
      <c r="V134" s="161"/>
      <c r="W134" s="161"/>
      <c r="X134" s="161"/>
    </row>
    <row r="135" spans="1:24" s="112" customFormat="1" ht="10" x14ac:dyDescent="0.2">
      <c r="A135" s="112" t="s">
        <v>703</v>
      </c>
      <c r="B135" s="112" t="e">
        <f>#REF!</f>
        <v>#REF!</v>
      </c>
      <c r="C135" s="112" t="s">
        <v>770</v>
      </c>
      <c r="D135" s="112" t="s">
        <v>639</v>
      </c>
      <c r="E135" s="113" t="s">
        <v>670</v>
      </c>
      <c r="F135" s="120" t="e">
        <f>IF(ISNUMBER(U135),U135,VLOOKUP(CONCATENATE($B135,"_",$C135,"_",F$2,"_",$D135,"_",$E135),Database!$F$2:$G$65536,2,))</f>
        <v>#REF!</v>
      </c>
      <c r="G135" s="120" t="e">
        <f>IF(ISNUMBER(V135),V135,VLOOKUP(CONCATENATE($B135,"_",$C135,"_",G$2,"_",$D135,"_",$E135),Database!$F$2:$G$65536,2,))</f>
        <v>#REF!</v>
      </c>
      <c r="H135" s="120" t="e">
        <f>IF(ISNUMBER(W135),W135,VLOOKUP(CONCATENATE($B135,"_",$C135,"_",H$2,"_",$D135,"_",$E135),Database!$F$2:$G$65536,2,))</f>
        <v>#REF!</v>
      </c>
      <c r="I135" s="120" t="e">
        <f>IF(ISNUMBER(X135),X135,VLOOKUP(CONCATENATE($B135,"_",$C135,"_",I$2,"_",$D135,"_",$E135),Database!$F$2:$G$65536,2,))</f>
        <v>#REF!</v>
      </c>
      <c r="J135" s="120" t="e">
        <f>VLOOKUP(CONCATENATE($B135,"_",$C135,"_",J$2,"_",$D135,"_",$E135),Database!$F$2:$G$65536,2,)</f>
        <v>#REF!</v>
      </c>
      <c r="K135" s="118" t="e">
        <f>VLOOKUP(CONCATENATE($B135,"_",$C135,"_",K$2,"_",$D135,"_",$E135),SentData!$F$2:$G$65536,2,)</f>
        <v>#REF!</v>
      </c>
      <c r="L135" s="118" t="e">
        <f>VLOOKUP(CONCATENATE($B135,"_",$C135,"_",L$2,"_",$D135,"_",$E135),SentData!$F$2:$G$65536,2,)</f>
        <v>#REF!</v>
      </c>
      <c r="M135" s="114"/>
      <c r="N135" s="115" t="str">
        <f t="shared" si="31"/>
        <v>!!</v>
      </c>
      <c r="O135" s="115" t="str">
        <f t="shared" si="32"/>
        <v>!!</v>
      </c>
      <c r="P135" s="115" t="str">
        <f t="shared" si="33"/>
        <v>!!</v>
      </c>
      <c r="Q135" s="115" t="str">
        <f t="shared" si="34"/>
        <v>!!</v>
      </c>
      <c r="R135" s="115" t="str">
        <f t="shared" si="35"/>
        <v>!!</v>
      </c>
      <c r="S135" s="115" t="str">
        <f t="shared" si="36"/>
        <v>!!</v>
      </c>
      <c r="T135" s="114"/>
    </row>
    <row r="136" spans="1:24" s="112" customFormat="1" ht="10" x14ac:dyDescent="0.2">
      <c r="A136" s="112" t="s">
        <v>705</v>
      </c>
      <c r="B136" s="112" t="e">
        <f>#REF!</f>
        <v>#REF!</v>
      </c>
      <c r="C136" s="112" t="s">
        <v>770</v>
      </c>
      <c r="D136" s="112" t="s">
        <v>706</v>
      </c>
      <c r="E136" s="113" t="s">
        <v>670</v>
      </c>
      <c r="F136" s="120" t="e">
        <f>IF(ISNUMBER(U136),U136,VLOOKUP(CONCATENATE($B136,"_",$C136,"_",F$2,"_",$D136,"_",$E136),Database!$F$2:$G$65536,2,))</f>
        <v>#REF!</v>
      </c>
      <c r="G136" s="120" t="e">
        <f>IF(ISNUMBER(V136),V136,VLOOKUP(CONCATENATE($B136,"_",$C136,"_",G$2,"_",$D136,"_",$E136),Database!$F$2:$G$65536,2,))</f>
        <v>#REF!</v>
      </c>
      <c r="H136" s="120" t="e">
        <f>IF(ISNUMBER(W136),W136,VLOOKUP(CONCATENATE($B136,"_",$C136,"_",H$2,"_",$D136,"_",$E136),Database!$F$2:$G$65536,2,))</f>
        <v>#REF!</v>
      </c>
      <c r="I136" s="120" t="e">
        <f>IF(ISNUMBER(X136),X136,VLOOKUP(CONCATENATE($B136,"_",$C136,"_",I$2,"_",$D136,"_",$E136),Database!$F$2:$G$65536,2,))</f>
        <v>#REF!</v>
      </c>
      <c r="J136" s="120" t="e">
        <f>VLOOKUP(CONCATENATE($B136,"_",$C136,"_",J$2,"_",$D136,"_",$E136),Database!$F$2:$G$65536,2,)</f>
        <v>#REF!</v>
      </c>
      <c r="K136" s="118" t="e">
        <f>VLOOKUP(CONCATENATE($B136,"_",$C136,"_",K$2,"_",$D136,"_",$E136),SentData!$F$2:$G$65536,2,)</f>
        <v>#REF!</v>
      </c>
      <c r="L136" s="118" t="e">
        <f>VLOOKUP(CONCATENATE($B136,"_",$C136,"_",L$2,"_",$D136,"_",$E136),SentData!$F$2:$G$65536,2,)</f>
        <v>#REF!</v>
      </c>
      <c r="M136" s="114"/>
      <c r="N136" s="115" t="str">
        <f t="shared" si="31"/>
        <v>!!</v>
      </c>
      <c r="O136" s="115" t="str">
        <f t="shared" si="32"/>
        <v>!!</v>
      </c>
      <c r="P136" s="115" t="str">
        <f t="shared" si="33"/>
        <v>!!</v>
      </c>
      <c r="Q136" s="115" t="str">
        <f t="shared" si="34"/>
        <v>!!</v>
      </c>
      <c r="R136" s="115" t="str">
        <f t="shared" si="35"/>
        <v>!!</v>
      </c>
      <c r="S136" s="115" t="str">
        <f t="shared" si="36"/>
        <v>!!</v>
      </c>
      <c r="T136" s="114"/>
    </row>
    <row r="137" spans="1:24" x14ac:dyDescent="0.25">
      <c r="A137" s="153" t="s">
        <v>707</v>
      </c>
      <c r="B137" s="153" t="e">
        <f>#REF!</f>
        <v>#REF!</v>
      </c>
      <c r="C137" s="153" t="s">
        <v>770</v>
      </c>
      <c r="D137" s="153" t="s">
        <v>639</v>
      </c>
      <c r="E137" s="154" t="s">
        <v>670</v>
      </c>
      <c r="F137" s="155" t="e">
        <f>IF(ISNUMBER(U137),U137,VLOOKUP(CONCATENATE($B137,"_",$C137,"_",F$2,"_","1000 NAC","_",$E137),Database!$F$2:$G$65536,2,)/VLOOKUP(CONCATENATE($B137,"_",$C137,"_",F$2,"_",$D137,"_",$E137),Database!$F$2:$G$65536,2,))</f>
        <v>#REF!</v>
      </c>
      <c r="G137" s="155" t="e">
        <f>IF(ISNUMBER(V137),V137,VLOOKUP(CONCATENATE($B137,"_",$C137,"_",G$2,"_","1000 NAC","_",$E137),Database!$F$2:$G$65536,2,)/VLOOKUP(CONCATENATE($B137,"_",$C137,"_",G$2,"_",$D137,"_",$E137),Database!$F$2:$G$65536,2,))</f>
        <v>#REF!</v>
      </c>
      <c r="H137" s="155" t="e">
        <f>IF(ISNUMBER(W137),W137,VLOOKUP(CONCATENATE($B137,"_",$C137,"_",H$2,"_","1000 NAC","_",$E137),Database!$F$2:$G$65536,2,)/VLOOKUP(CONCATENATE($B137,"_",$C137,"_",H$2,"_",$D137,"_",$E137),Database!$F$2:$G$65536,2,))</f>
        <v>#REF!</v>
      </c>
      <c r="I137" s="155" t="e">
        <f>IF(ISNUMBER(X137),X137,VLOOKUP(CONCATENATE($B137,"_",$C137,"_",I$2,"_","1000 NAC","_",$E137),Database!$F$2:$G$65536,2,)/VLOOKUP(CONCATENATE($B137,"_",$C137,"_",I$2,"_",$D137,"_",$E137),Database!$F$2:$G$65536,2,))</f>
        <v>#REF!</v>
      </c>
      <c r="J137" s="155" t="e">
        <f>VLOOKUP(CONCATENATE($B137,"_",$C137,"_",J$2,"_","1000 NAC","_",$E137),Database!$F$2:$G$65536,2,)/VLOOKUP(CONCATENATE($B137,"_",$C137,"_",J$2,"_",$D137,"_",$E137),Database!$F$2:$G$65536,2,)</f>
        <v>#REF!</v>
      </c>
      <c r="K137" s="156" t="e">
        <f>VLOOKUP(CONCATENATE($B137,"_",$C137,"_",K$2,"_","1000 NAC","_",$E137),SentData!$F$2:$G$65536,2,)/VLOOKUP(CONCATENATE($B137,"_",$C137,"_",K$2,"_",$D137,"_",$E137),SentData!$F$2:$G$65536,2,)</f>
        <v>#REF!</v>
      </c>
      <c r="L137" s="156" t="e">
        <f>VLOOKUP(CONCATENATE($B137,"_",$C137,"_",L$2,"_","1000 NAC","_",$E137),SentData!$F$2:$G$65536,2,)/VLOOKUP(CONCATENATE($B137,"_",$C137,"_",L$2,"_",$D137,"_",$E137),SentData!$F$2:$G$65536,2,)</f>
        <v>#REF!</v>
      </c>
      <c r="M137" s="157"/>
      <c r="N137" s="158" t="str">
        <f t="shared" si="31"/>
        <v>!!</v>
      </c>
      <c r="O137" s="158" t="str">
        <f t="shared" si="32"/>
        <v>!!</v>
      </c>
      <c r="P137" s="158" t="str">
        <f t="shared" si="33"/>
        <v>!!</v>
      </c>
      <c r="Q137" s="158" t="str">
        <f t="shared" si="34"/>
        <v>!!</v>
      </c>
      <c r="R137" s="158" t="str">
        <f t="shared" si="35"/>
        <v>!!</v>
      </c>
      <c r="S137" s="158" t="str">
        <f t="shared" si="36"/>
        <v>!!</v>
      </c>
      <c r="T137" s="157"/>
      <c r="U137" s="161" t="str">
        <f>IF(ISNUMBER(U135),IF(ISNUMBER(U136),U136/U135,F136/U135),IF(ISNUMBER(U136),U136/F135,""))</f>
        <v/>
      </c>
      <c r="V137" s="161"/>
      <c r="W137" s="161"/>
      <c r="X137" s="161"/>
    </row>
    <row r="138" spans="1:24" s="112" customFormat="1" ht="10" x14ac:dyDescent="0.2">
      <c r="A138" s="112" t="s">
        <v>703</v>
      </c>
      <c r="B138" s="112" t="e">
        <f>#REF!</f>
        <v>#REF!</v>
      </c>
      <c r="C138" s="112" t="s">
        <v>771</v>
      </c>
      <c r="D138" s="112" t="s">
        <v>639</v>
      </c>
      <c r="E138" s="113" t="s">
        <v>670</v>
      </c>
      <c r="F138" s="120" t="e">
        <f>IF(ISNUMBER(U138),U138,VLOOKUP(CONCATENATE($B138,"_",$C138,"_",F$2,"_",$D138,"_",$E138),Database!$F$2:$G$65536,2,))</f>
        <v>#REF!</v>
      </c>
      <c r="G138" s="120" t="e">
        <f>IF(ISNUMBER(V138),V138,VLOOKUP(CONCATENATE($B138,"_",$C138,"_",G$2,"_",$D138,"_",$E138),Database!$F$2:$G$65536,2,))</f>
        <v>#REF!</v>
      </c>
      <c r="H138" s="120" t="e">
        <f>IF(ISNUMBER(W138),W138,VLOOKUP(CONCATENATE($B138,"_",$C138,"_",H$2,"_",$D138,"_",$E138),Database!$F$2:$G$65536,2,))</f>
        <v>#REF!</v>
      </c>
      <c r="I138" s="120" t="e">
        <f>IF(ISNUMBER(X138),X138,VLOOKUP(CONCATENATE($B138,"_",$C138,"_",I$2,"_",$D138,"_",$E138),Database!$F$2:$G$65536,2,))</f>
        <v>#REF!</v>
      </c>
      <c r="J138" s="120" t="e">
        <f>VLOOKUP(CONCATENATE($B138,"_",$C138,"_",J$2,"_",$D138,"_",$E138),Database!$F$2:$G$65536,2,)</f>
        <v>#REF!</v>
      </c>
      <c r="K138" s="118" t="e">
        <f>VLOOKUP(CONCATENATE($B138,"_",$C138,"_",K$2,"_",$D138,"_",$E138),SentData!$F$2:$G$65536,2,)</f>
        <v>#REF!</v>
      </c>
      <c r="L138" s="118" t="e">
        <f>VLOOKUP(CONCATENATE($B138,"_",$C138,"_",L$2,"_",$D138,"_",$E138),SentData!$F$2:$G$65536,2,)</f>
        <v>#REF!</v>
      </c>
      <c r="M138" s="114"/>
      <c r="N138" s="115" t="str">
        <f t="shared" si="31"/>
        <v>!!</v>
      </c>
      <c r="O138" s="115" t="str">
        <f t="shared" si="32"/>
        <v>!!</v>
      </c>
      <c r="P138" s="115" t="str">
        <f t="shared" si="33"/>
        <v>!!</v>
      </c>
      <c r="Q138" s="115" t="str">
        <f t="shared" si="34"/>
        <v>!!</v>
      </c>
      <c r="R138" s="115" t="str">
        <f t="shared" si="35"/>
        <v>!!</v>
      </c>
      <c r="S138" s="115" t="str">
        <f t="shared" si="36"/>
        <v>!!</v>
      </c>
      <c r="T138" s="114"/>
    </row>
    <row r="139" spans="1:24" s="112" customFormat="1" ht="10" x14ac:dyDescent="0.2">
      <c r="A139" s="112" t="s">
        <v>705</v>
      </c>
      <c r="B139" s="112" t="e">
        <f>#REF!</f>
        <v>#REF!</v>
      </c>
      <c r="C139" s="112" t="s">
        <v>771</v>
      </c>
      <c r="D139" s="112" t="s">
        <v>706</v>
      </c>
      <c r="E139" s="113" t="s">
        <v>670</v>
      </c>
      <c r="F139" s="120" t="e">
        <f>IF(ISNUMBER(U139),U139,VLOOKUP(CONCATENATE($B139,"_",$C139,"_",F$2,"_",$D139,"_",$E139),Database!$F$2:$G$65536,2,))</f>
        <v>#REF!</v>
      </c>
      <c r="G139" s="120" t="e">
        <f>IF(ISNUMBER(V139),V139,VLOOKUP(CONCATENATE($B139,"_",$C139,"_",G$2,"_",$D139,"_",$E139),Database!$F$2:$G$65536,2,))</f>
        <v>#REF!</v>
      </c>
      <c r="H139" s="120" t="e">
        <f>IF(ISNUMBER(W139),W139,VLOOKUP(CONCATENATE($B139,"_",$C139,"_",H$2,"_",$D139,"_",$E139),Database!$F$2:$G$65536,2,))</f>
        <v>#REF!</v>
      </c>
      <c r="I139" s="120" t="e">
        <f>IF(ISNUMBER(X139),X139,VLOOKUP(CONCATENATE($B139,"_",$C139,"_",I$2,"_",$D139,"_",$E139),Database!$F$2:$G$65536,2,))</f>
        <v>#REF!</v>
      </c>
      <c r="J139" s="120" t="e">
        <f>VLOOKUP(CONCATENATE($B139,"_",$C139,"_",J$2,"_",$D139,"_",$E139),Database!$F$2:$G$65536,2,)</f>
        <v>#REF!</v>
      </c>
      <c r="K139" s="118" t="e">
        <f>VLOOKUP(CONCATENATE($B139,"_",$C139,"_",K$2,"_",$D139,"_",$E139),SentData!$F$2:$G$65536,2,)</f>
        <v>#REF!</v>
      </c>
      <c r="L139" s="118" t="e">
        <f>VLOOKUP(CONCATENATE($B139,"_",$C139,"_",L$2,"_",$D139,"_",$E139),SentData!$F$2:$G$65536,2,)</f>
        <v>#REF!</v>
      </c>
      <c r="M139" s="114"/>
      <c r="N139" s="115" t="str">
        <f t="shared" si="31"/>
        <v>!!</v>
      </c>
      <c r="O139" s="115" t="str">
        <f t="shared" si="32"/>
        <v>!!</v>
      </c>
      <c r="P139" s="115" t="str">
        <f t="shared" si="33"/>
        <v>!!</v>
      </c>
      <c r="Q139" s="115" t="str">
        <f t="shared" si="34"/>
        <v>!!</v>
      </c>
      <c r="R139" s="115" t="str">
        <f t="shared" si="35"/>
        <v>!!</v>
      </c>
      <c r="S139" s="115" t="str">
        <f t="shared" si="36"/>
        <v>!!</v>
      </c>
      <c r="T139" s="114"/>
    </row>
    <row r="140" spans="1:24" x14ac:dyDescent="0.25">
      <c r="A140" s="153" t="s">
        <v>707</v>
      </c>
      <c r="B140" s="153" t="e">
        <f>#REF!</f>
        <v>#REF!</v>
      </c>
      <c r="C140" s="153" t="s">
        <v>771</v>
      </c>
      <c r="D140" s="153" t="s">
        <v>639</v>
      </c>
      <c r="E140" s="154" t="s">
        <v>670</v>
      </c>
      <c r="F140" s="155" t="e">
        <f>IF(ISNUMBER(U140),U140,VLOOKUP(CONCATENATE($B140,"_",$C140,"_",F$2,"_","1000 NAC","_",$E140),Database!$F$2:$G$65536,2,)/VLOOKUP(CONCATENATE($B140,"_",$C140,"_",F$2,"_",$D140,"_",$E140),Database!$F$2:$G$65536,2,))</f>
        <v>#REF!</v>
      </c>
      <c r="G140" s="155" t="e">
        <f>IF(ISNUMBER(V140),V140,VLOOKUP(CONCATENATE($B140,"_",$C140,"_",G$2,"_","1000 NAC","_",$E140),Database!$F$2:$G$65536,2,)/VLOOKUP(CONCATENATE($B140,"_",$C140,"_",G$2,"_",$D140,"_",$E140),Database!$F$2:$G$65536,2,))</f>
        <v>#REF!</v>
      </c>
      <c r="H140" s="155" t="e">
        <f>IF(ISNUMBER(W140),W140,VLOOKUP(CONCATENATE($B140,"_",$C140,"_",H$2,"_","1000 NAC","_",$E140),Database!$F$2:$G$65536,2,)/VLOOKUP(CONCATENATE($B140,"_",$C140,"_",H$2,"_",$D140,"_",$E140),Database!$F$2:$G$65536,2,))</f>
        <v>#REF!</v>
      </c>
      <c r="I140" s="155" t="e">
        <f>IF(ISNUMBER(X140),X140,VLOOKUP(CONCATENATE($B140,"_",$C140,"_",I$2,"_","1000 NAC","_",$E140),Database!$F$2:$G$65536,2,)/VLOOKUP(CONCATENATE($B140,"_",$C140,"_",I$2,"_",$D140,"_",$E140),Database!$F$2:$G$65536,2,))</f>
        <v>#REF!</v>
      </c>
      <c r="J140" s="155" t="e">
        <f>VLOOKUP(CONCATENATE($B140,"_",$C140,"_",J$2,"_","1000 NAC","_",$E140),Database!$F$2:$G$65536,2,)/VLOOKUP(CONCATENATE($B140,"_",$C140,"_",J$2,"_",$D140,"_",$E140),Database!$F$2:$G$65536,2,)</f>
        <v>#REF!</v>
      </c>
      <c r="K140" s="156" t="e">
        <f>VLOOKUP(CONCATENATE($B140,"_",$C140,"_",K$2,"_","1000 NAC","_",$E140),SentData!$F$2:$G$65536,2,)/VLOOKUP(CONCATENATE($B140,"_",$C140,"_",K$2,"_",$D140,"_",$E140),SentData!$F$2:$G$65536,2,)</f>
        <v>#REF!</v>
      </c>
      <c r="L140" s="156" t="e">
        <f>VLOOKUP(CONCATENATE($B140,"_",$C140,"_",L$2,"_","1000 NAC","_",$E140),SentData!$F$2:$G$65536,2,)/VLOOKUP(CONCATENATE($B140,"_",$C140,"_",L$2,"_",$D140,"_",$E140),SentData!$F$2:$G$65536,2,)</f>
        <v>#REF!</v>
      </c>
      <c r="M140" s="157"/>
      <c r="N140" s="158" t="str">
        <f t="shared" si="31"/>
        <v>!!</v>
      </c>
      <c r="O140" s="158" t="str">
        <f t="shared" si="32"/>
        <v>!!</v>
      </c>
      <c r="P140" s="158" t="str">
        <f t="shared" si="33"/>
        <v>!!</v>
      </c>
      <c r="Q140" s="158" t="str">
        <f t="shared" si="34"/>
        <v>!!</v>
      </c>
      <c r="R140" s="158" t="str">
        <f t="shared" si="35"/>
        <v>!!</v>
      </c>
      <c r="S140" s="158" t="str">
        <f t="shared" si="36"/>
        <v>!!</v>
      </c>
      <c r="T140" s="157"/>
      <c r="U140" s="161" t="str">
        <f>IF(ISNUMBER(U138),IF(ISNUMBER(U139),U139/U138,F139/U138),IF(ISNUMBER(U139),U139/F138,""))</f>
        <v/>
      </c>
      <c r="V140" s="161"/>
      <c r="W140" s="161"/>
      <c r="X140" s="161"/>
    </row>
    <row r="141" spans="1:24" s="112" customFormat="1" ht="10" x14ac:dyDescent="0.2">
      <c r="A141" s="112" t="s">
        <v>703</v>
      </c>
      <c r="B141" s="112" t="e">
        <f>#REF!</f>
        <v>#REF!</v>
      </c>
      <c r="C141" s="112" t="s">
        <v>770</v>
      </c>
      <c r="D141" s="112" t="s">
        <v>639</v>
      </c>
      <c r="E141" s="113" t="s">
        <v>671</v>
      </c>
      <c r="F141" s="120" t="e">
        <f>IF(ISNUMBER(U141),U141,VLOOKUP(CONCATENATE($B141,"_",$C141,"_",F$2,"_",$D141,"_",$E141),Database!$F$2:$G$65536,2,))</f>
        <v>#REF!</v>
      </c>
      <c r="G141" s="120" t="e">
        <f>IF(ISNUMBER(V141),V141,VLOOKUP(CONCATENATE($B141,"_",$C141,"_",G$2,"_",$D141,"_",$E141),Database!$F$2:$G$65536,2,))</f>
        <v>#REF!</v>
      </c>
      <c r="H141" s="120" t="e">
        <f>IF(ISNUMBER(W141),W141,VLOOKUP(CONCATENATE($B141,"_",$C141,"_",H$2,"_",$D141,"_",$E141),Database!$F$2:$G$65536,2,))</f>
        <v>#REF!</v>
      </c>
      <c r="I141" s="120" t="e">
        <f>IF(ISNUMBER(X141),X141,VLOOKUP(CONCATENATE($B141,"_",$C141,"_",I$2,"_",$D141,"_",$E141),Database!$F$2:$G$65536,2,))</f>
        <v>#REF!</v>
      </c>
      <c r="J141" s="120" t="e">
        <f>VLOOKUP(CONCATENATE($B141,"_",$C141,"_",J$2,"_",$D141,"_",$E141),Database!$F$2:$G$65536,2,)</f>
        <v>#REF!</v>
      </c>
      <c r="K141" s="118" t="e">
        <f>VLOOKUP(CONCATENATE($B141,"_",$C141,"_",K$2,"_",$D141,"_",$E141),SentData!$F$2:$G$65536,2,)</f>
        <v>#REF!</v>
      </c>
      <c r="L141" s="118" t="e">
        <f>VLOOKUP(CONCATENATE($B141,"_",$C141,"_",L$2,"_",$D141,"_",$E141),SentData!$F$2:$G$65536,2,)</f>
        <v>#REF!</v>
      </c>
      <c r="M141" s="114"/>
      <c r="N141" s="115" t="str">
        <f t="shared" si="31"/>
        <v>!!</v>
      </c>
      <c r="O141" s="115" t="str">
        <f t="shared" si="32"/>
        <v>!!</v>
      </c>
      <c r="P141" s="115" t="str">
        <f t="shared" si="33"/>
        <v>!!</v>
      </c>
      <c r="Q141" s="115" t="str">
        <f t="shared" si="34"/>
        <v>!!</v>
      </c>
      <c r="R141" s="115" t="str">
        <f t="shared" si="35"/>
        <v>!!</v>
      </c>
      <c r="S141" s="115" t="str">
        <f t="shared" si="36"/>
        <v>!!</v>
      </c>
      <c r="T141" s="114"/>
    </row>
    <row r="142" spans="1:24" s="112" customFormat="1" ht="10" x14ac:dyDescent="0.2">
      <c r="A142" s="112" t="s">
        <v>705</v>
      </c>
      <c r="B142" s="112" t="e">
        <f>#REF!</f>
        <v>#REF!</v>
      </c>
      <c r="C142" s="112" t="s">
        <v>770</v>
      </c>
      <c r="D142" s="112" t="s">
        <v>706</v>
      </c>
      <c r="E142" s="113" t="s">
        <v>671</v>
      </c>
      <c r="F142" s="120" t="e">
        <f>IF(ISNUMBER(U142),U142,VLOOKUP(CONCATENATE($B142,"_",$C142,"_",F$2,"_",$D142,"_",$E142),Database!$F$2:$G$65536,2,))</f>
        <v>#REF!</v>
      </c>
      <c r="G142" s="120" t="e">
        <f>IF(ISNUMBER(V142),V142,VLOOKUP(CONCATENATE($B142,"_",$C142,"_",G$2,"_",$D142,"_",$E142),Database!$F$2:$G$65536,2,))</f>
        <v>#REF!</v>
      </c>
      <c r="H142" s="120" t="e">
        <f>IF(ISNUMBER(W142),W142,VLOOKUP(CONCATENATE($B142,"_",$C142,"_",H$2,"_",$D142,"_",$E142),Database!$F$2:$G$65536,2,))</f>
        <v>#REF!</v>
      </c>
      <c r="I142" s="120" t="e">
        <f>IF(ISNUMBER(X142),X142,VLOOKUP(CONCATENATE($B142,"_",$C142,"_",I$2,"_",$D142,"_",$E142),Database!$F$2:$G$65536,2,))</f>
        <v>#REF!</v>
      </c>
      <c r="J142" s="120" t="e">
        <f>VLOOKUP(CONCATENATE($B142,"_",$C142,"_",J$2,"_",$D142,"_",$E142),Database!$F$2:$G$65536,2,)</f>
        <v>#REF!</v>
      </c>
      <c r="K142" s="118" t="e">
        <f>VLOOKUP(CONCATENATE($B142,"_",$C142,"_",K$2,"_",$D142,"_",$E142),SentData!$F$2:$G$65536,2,)</f>
        <v>#REF!</v>
      </c>
      <c r="L142" s="118" t="e">
        <f>VLOOKUP(CONCATENATE($B142,"_",$C142,"_",L$2,"_",$D142,"_",$E142),SentData!$F$2:$G$65536,2,)</f>
        <v>#REF!</v>
      </c>
      <c r="M142" s="114"/>
      <c r="N142" s="115" t="str">
        <f t="shared" si="31"/>
        <v>!!</v>
      </c>
      <c r="O142" s="115" t="str">
        <f t="shared" si="32"/>
        <v>!!</v>
      </c>
      <c r="P142" s="115" t="str">
        <f t="shared" si="33"/>
        <v>!!</v>
      </c>
      <c r="Q142" s="115" t="str">
        <f t="shared" si="34"/>
        <v>!!</v>
      </c>
      <c r="R142" s="115" t="str">
        <f t="shared" si="35"/>
        <v>!!</v>
      </c>
      <c r="S142" s="115" t="str">
        <f t="shared" si="36"/>
        <v>!!</v>
      </c>
      <c r="T142" s="114"/>
    </row>
    <row r="143" spans="1:24" x14ac:dyDescent="0.25">
      <c r="A143" s="153" t="s">
        <v>707</v>
      </c>
      <c r="B143" s="153" t="e">
        <f>#REF!</f>
        <v>#REF!</v>
      </c>
      <c r="C143" s="153" t="s">
        <v>770</v>
      </c>
      <c r="D143" s="153" t="s">
        <v>639</v>
      </c>
      <c r="E143" s="154" t="s">
        <v>671</v>
      </c>
      <c r="F143" s="155" t="e">
        <f>IF(ISNUMBER(U143),U143,VLOOKUP(CONCATENATE($B143,"_",$C143,"_",F$2,"_","1000 NAC","_",$E143),Database!$F$2:$G$65536,2,)/VLOOKUP(CONCATENATE($B143,"_",$C143,"_",F$2,"_",$D143,"_",$E143),Database!$F$2:$G$65536,2,))</f>
        <v>#REF!</v>
      </c>
      <c r="G143" s="155" t="e">
        <f>IF(ISNUMBER(V143),V143,VLOOKUP(CONCATENATE($B143,"_",$C143,"_",G$2,"_","1000 NAC","_",$E143),Database!$F$2:$G$65536,2,)/VLOOKUP(CONCATENATE($B143,"_",$C143,"_",G$2,"_",$D143,"_",$E143),Database!$F$2:$G$65536,2,))</f>
        <v>#REF!</v>
      </c>
      <c r="H143" s="155" t="e">
        <f>IF(ISNUMBER(W143),W143,VLOOKUP(CONCATENATE($B143,"_",$C143,"_",H$2,"_","1000 NAC","_",$E143),Database!$F$2:$G$65536,2,)/VLOOKUP(CONCATENATE($B143,"_",$C143,"_",H$2,"_",$D143,"_",$E143),Database!$F$2:$G$65536,2,))</f>
        <v>#REF!</v>
      </c>
      <c r="I143" s="155" t="e">
        <f>IF(ISNUMBER(X143),X143,VLOOKUP(CONCATENATE($B143,"_",$C143,"_",I$2,"_","1000 NAC","_",$E143),Database!$F$2:$G$65536,2,)/VLOOKUP(CONCATENATE($B143,"_",$C143,"_",I$2,"_",$D143,"_",$E143),Database!$F$2:$G$65536,2,))</f>
        <v>#REF!</v>
      </c>
      <c r="J143" s="155" t="e">
        <f>VLOOKUP(CONCATENATE($B143,"_",$C143,"_",J$2,"_","1000 NAC","_",$E143),Database!$F$2:$G$65536,2,)/VLOOKUP(CONCATENATE($B143,"_",$C143,"_",J$2,"_",$D143,"_",$E143),Database!$F$2:$G$65536,2,)</f>
        <v>#REF!</v>
      </c>
      <c r="K143" s="156" t="e">
        <f>VLOOKUP(CONCATENATE($B143,"_",$C143,"_",K$2,"_","1000 NAC","_",$E143),SentData!$F$2:$G$65536,2,)/VLOOKUP(CONCATENATE($B143,"_",$C143,"_",K$2,"_",$D143,"_",$E143),SentData!$F$2:$G$65536,2,)</f>
        <v>#REF!</v>
      </c>
      <c r="L143" s="156" t="e">
        <f>VLOOKUP(CONCATENATE($B143,"_",$C143,"_",L$2,"_","1000 NAC","_",$E143),SentData!$F$2:$G$65536,2,)/VLOOKUP(CONCATENATE($B143,"_",$C143,"_",L$2,"_",$D143,"_",$E143),SentData!$F$2:$G$65536,2,)</f>
        <v>#REF!</v>
      </c>
      <c r="M143" s="157"/>
      <c r="N143" s="158" t="str">
        <f t="shared" si="31"/>
        <v>!!</v>
      </c>
      <c r="O143" s="158" t="str">
        <f t="shared" si="32"/>
        <v>!!</v>
      </c>
      <c r="P143" s="158" t="str">
        <f t="shared" si="33"/>
        <v>!!</v>
      </c>
      <c r="Q143" s="158" t="str">
        <f t="shared" si="34"/>
        <v>!!</v>
      </c>
      <c r="R143" s="158" t="str">
        <f t="shared" si="35"/>
        <v>!!</v>
      </c>
      <c r="S143" s="158" t="str">
        <f t="shared" si="36"/>
        <v>!!</v>
      </c>
      <c r="T143" s="157"/>
      <c r="U143" s="161" t="str">
        <f>IF(ISNUMBER(U141),IF(ISNUMBER(U142),U142/U141,F142/U141),IF(ISNUMBER(U142),U142/F141,""))</f>
        <v/>
      </c>
      <c r="V143" s="161"/>
      <c r="W143" s="161"/>
      <c r="X143" s="161"/>
    </row>
    <row r="144" spans="1:24" s="112" customFormat="1" ht="10" x14ac:dyDescent="0.2">
      <c r="A144" s="112" t="s">
        <v>703</v>
      </c>
      <c r="B144" s="112" t="e">
        <f>#REF!</f>
        <v>#REF!</v>
      </c>
      <c r="C144" s="112" t="s">
        <v>771</v>
      </c>
      <c r="D144" s="112" t="s">
        <v>639</v>
      </c>
      <c r="E144" s="113" t="s">
        <v>671</v>
      </c>
      <c r="F144" s="120" t="e">
        <f>IF(ISNUMBER(U144),U144,VLOOKUP(CONCATENATE($B144,"_",$C144,"_",F$2,"_",$D144,"_",$E144),Database!$F$2:$G$65536,2,))</f>
        <v>#REF!</v>
      </c>
      <c r="G144" s="120" t="e">
        <f>IF(ISNUMBER(V144),V144,VLOOKUP(CONCATENATE($B144,"_",$C144,"_",G$2,"_",$D144,"_",$E144),Database!$F$2:$G$65536,2,))</f>
        <v>#REF!</v>
      </c>
      <c r="H144" s="120" t="e">
        <f>IF(ISNUMBER(W144),W144,VLOOKUP(CONCATENATE($B144,"_",$C144,"_",H$2,"_",$D144,"_",$E144),Database!$F$2:$G$65536,2,))</f>
        <v>#REF!</v>
      </c>
      <c r="I144" s="120" t="e">
        <f>IF(ISNUMBER(X144),X144,VLOOKUP(CONCATENATE($B144,"_",$C144,"_",I$2,"_",$D144,"_",$E144),Database!$F$2:$G$65536,2,))</f>
        <v>#REF!</v>
      </c>
      <c r="J144" s="120" t="e">
        <f>VLOOKUP(CONCATENATE($B144,"_",$C144,"_",J$2,"_",$D144,"_",$E144),Database!$F$2:$G$65536,2,)</f>
        <v>#REF!</v>
      </c>
      <c r="K144" s="118" t="e">
        <f>VLOOKUP(CONCATENATE($B144,"_",$C144,"_",K$2,"_",$D144,"_",$E144),SentData!$F$2:$G$65536,2,)</f>
        <v>#REF!</v>
      </c>
      <c r="L144" s="118" t="e">
        <f>VLOOKUP(CONCATENATE($B144,"_",$C144,"_",L$2,"_",$D144,"_",$E144),SentData!$F$2:$G$65536,2,)</f>
        <v>#REF!</v>
      </c>
      <c r="M144" s="114"/>
      <c r="N144" s="115" t="str">
        <f t="shared" si="31"/>
        <v>!!</v>
      </c>
      <c r="O144" s="115" t="str">
        <f t="shared" si="32"/>
        <v>!!</v>
      </c>
      <c r="P144" s="115" t="str">
        <f t="shared" si="33"/>
        <v>!!</v>
      </c>
      <c r="Q144" s="115" t="str">
        <f t="shared" si="34"/>
        <v>!!</v>
      </c>
      <c r="R144" s="115" t="str">
        <f t="shared" si="35"/>
        <v>!!</v>
      </c>
      <c r="S144" s="115" t="str">
        <f t="shared" si="36"/>
        <v>!!</v>
      </c>
      <c r="T144" s="114"/>
    </row>
    <row r="145" spans="1:24" s="112" customFormat="1" ht="10" x14ac:dyDescent="0.2">
      <c r="A145" s="112" t="s">
        <v>705</v>
      </c>
      <c r="B145" s="112" t="e">
        <f>#REF!</f>
        <v>#REF!</v>
      </c>
      <c r="C145" s="112" t="s">
        <v>771</v>
      </c>
      <c r="D145" s="112" t="s">
        <v>706</v>
      </c>
      <c r="E145" s="113" t="s">
        <v>671</v>
      </c>
      <c r="F145" s="120" t="e">
        <f>IF(ISNUMBER(U145),U145,VLOOKUP(CONCATENATE($B145,"_",$C145,"_",F$2,"_",$D145,"_",$E145),Database!$F$2:$G$65536,2,))</f>
        <v>#REF!</v>
      </c>
      <c r="G145" s="120" t="e">
        <f>IF(ISNUMBER(V145),V145,VLOOKUP(CONCATENATE($B145,"_",$C145,"_",G$2,"_",$D145,"_",$E145),Database!$F$2:$G$65536,2,))</f>
        <v>#REF!</v>
      </c>
      <c r="H145" s="120" t="e">
        <f>IF(ISNUMBER(W145),W145,VLOOKUP(CONCATENATE($B145,"_",$C145,"_",H$2,"_",$D145,"_",$E145),Database!$F$2:$G$65536,2,))</f>
        <v>#REF!</v>
      </c>
      <c r="I145" s="120" t="e">
        <f>IF(ISNUMBER(X145),X145,VLOOKUP(CONCATENATE($B145,"_",$C145,"_",I$2,"_",$D145,"_",$E145),Database!$F$2:$G$65536,2,))</f>
        <v>#REF!</v>
      </c>
      <c r="J145" s="120" t="e">
        <f>VLOOKUP(CONCATENATE($B145,"_",$C145,"_",J$2,"_",$D145,"_",$E145),Database!$F$2:$G$65536,2,)</f>
        <v>#REF!</v>
      </c>
      <c r="K145" s="118" t="e">
        <f>VLOOKUP(CONCATENATE($B145,"_",$C145,"_",K$2,"_",$D145,"_",$E145),SentData!$F$2:$G$65536,2,)</f>
        <v>#REF!</v>
      </c>
      <c r="L145" s="118" t="e">
        <f>VLOOKUP(CONCATENATE($B145,"_",$C145,"_",L$2,"_",$D145,"_",$E145),SentData!$F$2:$G$65536,2,)</f>
        <v>#REF!</v>
      </c>
      <c r="M145" s="114"/>
      <c r="N145" s="115" t="str">
        <f t="shared" si="31"/>
        <v>!!</v>
      </c>
      <c r="O145" s="115" t="str">
        <f t="shared" si="32"/>
        <v>!!</v>
      </c>
      <c r="P145" s="115" t="str">
        <f t="shared" si="33"/>
        <v>!!</v>
      </c>
      <c r="Q145" s="115" t="str">
        <f t="shared" si="34"/>
        <v>!!</v>
      </c>
      <c r="R145" s="115" t="str">
        <f t="shared" si="35"/>
        <v>!!</v>
      </c>
      <c r="S145" s="115" t="str">
        <f t="shared" si="36"/>
        <v>!!</v>
      </c>
      <c r="T145" s="114"/>
    </row>
    <row r="146" spans="1:24" x14ac:dyDescent="0.25">
      <c r="A146" s="153" t="s">
        <v>707</v>
      </c>
      <c r="B146" s="153" t="e">
        <f>#REF!</f>
        <v>#REF!</v>
      </c>
      <c r="C146" s="153" t="s">
        <v>771</v>
      </c>
      <c r="D146" s="153" t="s">
        <v>639</v>
      </c>
      <c r="E146" s="154" t="s">
        <v>671</v>
      </c>
      <c r="F146" s="155" t="e">
        <f>IF(ISNUMBER(U146),U146,VLOOKUP(CONCATENATE($B146,"_",$C146,"_",F$2,"_","1000 NAC","_",$E146),Database!$F$2:$G$65536,2,)/VLOOKUP(CONCATENATE($B146,"_",$C146,"_",F$2,"_",$D146,"_",$E146),Database!$F$2:$G$65536,2,))</f>
        <v>#REF!</v>
      </c>
      <c r="G146" s="155" t="e">
        <f>IF(ISNUMBER(V146),V146,VLOOKUP(CONCATENATE($B146,"_",$C146,"_",G$2,"_","1000 NAC","_",$E146),Database!$F$2:$G$65536,2,)/VLOOKUP(CONCATENATE($B146,"_",$C146,"_",G$2,"_",$D146,"_",$E146),Database!$F$2:$G$65536,2,))</f>
        <v>#REF!</v>
      </c>
      <c r="H146" s="155" t="e">
        <f>IF(ISNUMBER(W146),W146,VLOOKUP(CONCATENATE($B146,"_",$C146,"_",H$2,"_","1000 NAC","_",$E146),Database!$F$2:$G$65536,2,)/VLOOKUP(CONCATENATE($B146,"_",$C146,"_",H$2,"_",$D146,"_",$E146),Database!$F$2:$G$65536,2,))</f>
        <v>#REF!</v>
      </c>
      <c r="I146" s="155" t="e">
        <f>IF(ISNUMBER(X146),X146,VLOOKUP(CONCATENATE($B146,"_",$C146,"_",I$2,"_","1000 NAC","_",$E146),Database!$F$2:$G$65536,2,)/VLOOKUP(CONCATENATE($B146,"_",$C146,"_",I$2,"_",$D146,"_",$E146),Database!$F$2:$G$65536,2,))</f>
        <v>#REF!</v>
      </c>
      <c r="J146" s="155" t="e">
        <f>VLOOKUP(CONCATENATE($B146,"_",$C146,"_",J$2,"_","1000 NAC","_",$E146),Database!$F$2:$G$65536,2,)/VLOOKUP(CONCATENATE($B146,"_",$C146,"_",J$2,"_",$D146,"_",$E146),Database!$F$2:$G$65536,2,)</f>
        <v>#REF!</v>
      </c>
      <c r="K146" s="156" t="e">
        <f>VLOOKUP(CONCATENATE($B146,"_",$C146,"_",K$2,"_","1000 NAC","_",$E146),SentData!$F$2:$G$65536,2,)/VLOOKUP(CONCATENATE($B146,"_",$C146,"_",K$2,"_",$D146,"_",$E146),SentData!$F$2:$G$65536,2,)</f>
        <v>#REF!</v>
      </c>
      <c r="L146" s="156" t="e">
        <f>VLOOKUP(CONCATENATE($B146,"_",$C146,"_",L$2,"_","1000 NAC","_",$E146),SentData!$F$2:$G$65536,2,)/VLOOKUP(CONCATENATE($B146,"_",$C146,"_",L$2,"_",$D146,"_",$E146),SentData!$F$2:$G$65536,2,)</f>
        <v>#REF!</v>
      </c>
      <c r="M146" s="157"/>
      <c r="N146" s="158" t="str">
        <f t="shared" si="31"/>
        <v>!!</v>
      </c>
      <c r="O146" s="158" t="str">
        <f t="shared" si="32"/>
        <v>!!</v>
      </c>
      <c r="P146" s="158" t="str">
        <f t="shared" si="33"/>
        <v>!!</v>
      </c>
      <c r="Q146" s="158" t="str">
        <f t="shared" si="34"/>
        <v>!!</v>
      </c>
      <c r="R146" s="158" t="str">
        <f t="shared" si="35"/>
        <v>!!</v>
      </c>
      <c r="S146" s="158" t="str">
        <f t="shared" si="36"/>
        <v>!!</v>
      </c>
      <c r="T146" s="157"/>
      <c r="U146" s="161" t="str">
        <f>IF(ISNUMBER(U144),IF(ISNUMBER(U145),U145/U144,F145/U144),IF(ISNUMBER(U145),U145/F144,""))</f>
        <v/>
      </c>
      <c r="V146" s="161"/>
      <c r="W146" s="161"/>
      <c r="X146" s="161"/>
    </row>
    <row r="147" spans="1:24" s="112" customFormat="1" ht="10" x14ac:dyDescent="0.2">
      <c r="A147" s="112" t="s">
        <v>703</v>
      </c>
      <c r="B147" s="112" t="e">
        <f>#REF!</f>
        <v>#REF!</v>
      </c>
      <c r="C147" s="112" t="s">
        <v>770</v>
      </c>
      <c r="D147" s="112" t="s">
        <v>639</v>
      </c>
      <c r="E147" s="113" t="s">
        <v>672</v>
      </c>
      <c r="F147" s="120" t="e">
        <f>IF(ISNUMBER(U147),U147,VLOOKUP(CONCATENATE($B147,"_",$C147,"_",F$2,"_",$D147,"_",$E147),Database!$F$2:$G$65536,2,))</f>
        <v>#REF!</v>
      </c>
      <c r="G147" s="120" t="e">
        <f>IF(ISNUMBER(V147),V147,VLOOKUP(CONCATENATE($B147,"_",$C147,"_",G$2,"_",$D147,"_",$E147),Database!$F$2:$G$65536,2,))</f>
        <v>#REF!</v>
      </c>
      <c r="H147" s="120" t="e">
        <f>IF(ISNUMBER(W147),W147,VLOOKUP(CONCATENATE($B147,"_",$C147,"_",H$2,"_",$D147,"_",$E147),Database!$F$2:$G$65536,2,))</f>
        <v>#REF!</v>
      </c>
      <c r="I147" s="120" t="e">
        <f>IF(ISNUMBER(X147),X147,VLOOKUP(CONCATENATE($B147,"_",$C147,"_",I$2,"_",$D147,"_",$E147),Database!$F$2:$G$65536,2,))</f>
        <v>#REF!</v>
      </c>
      <c r="J147" s="120" t="e">
        <f>VLOOKUP(CONCATENATE($B147,"_",$C147,"_",J$2,"_",$D147,"_",$E147),Database!$F$2:$G$65536,2,)</f>
        <v>#REF!</v>
      </c>
      <c r="K147" s="118" t="e">
        <f>VLOOKUP(CONCATENATE($B147,"_",$C147,"_",K$2,"_",$D147,"_",$E147),SentData!$F$2:$G$65536,2,)</f>
        <v>#REF!</v>
      </c>
      <c r="L147" s="118" t="e">
        <f>VLOOKUP(CONCATENATE($B147,"_",$C147,"_",L$2,"_",$D147,"_",$E147),SentData!$F$2:$G$65536,2,)</f>
        <v>#REF!</v>
      </c>
      <c r="M147" s="114"/>
      <c r="N147" s="115" t="str">
        <f t="shared" si="31"/>
        <v>!!</v>
      </c>
      <c r="O147" s="115" t="str">
        <f t="shared" si="32"/>
        <v>!!</v>
      </c>
      <c r="P147" s="115" t="str">
        <f t="shared" si="33"/>
        <v>!!</v>
      </c>
      <c r="Q147" s="115" t="str">
        <f t="shared" si="34"/>
        <v>!!</v>
      </c>
      <c r="R147" s="115" t="str">
        <f t="shared" si="35"/>
        <v>!!</v>
      </c>
      <c r="S147" s="115" t="str">
        <f t="shared" si="36"/>
        <v>!!</v>
      </c>
      <c r="T147" s="114"/>
    </row>
    <row r="148" spans="1:24" s="112" customFormat="1" ht="10" x14ac:dyDescent="0.2">
      <c r="A148" s="112" t="s">
        <v>705</v>
      </c>
      <c r="B148" s="112" t="e">
        <f>#REF!</f>
        <v>#REF!</v>
      </c>
      <c r="C148" s="112" t="s">
        <v>770</v>
      </c>
      <c r="D148" s="112" t="s">
        <v>706</v>
      </c>
      <c r="E148" s="113" t="s">
        <v>672</v>
      </c>
      <c r="F148" s="120" t="e">
        <f>IF(ISNUMBER(U148),U148,VLOOKUP(CONCATENATE($B148,"_",$C148,"_",F$2,"_",$D148,"_",$E148),Database!$F$2:$G$65536,2,))</f>
        <v>#REF!</v>
      </c>
      <c r="G148" s="120" t="e">
        <f>IF(ISNUMBER(V148),V148,VLOOKUP(CONCATENATE($B148,"_",$C148,"_",G$2,"_",$D148,"_",$E148),Database!$F$2:$G$65536,2,))</f>
        <v>#REF!</v>
      </c>
      <c r="H148" s="120" t="e">
        <f>IF(ISNUMBER(W148),W148,VLOOKUP(CONCATENATE($B148,"_",$C148,"_",H$2,"_",$D148,"_",$E148),Database!$F$2:$G$65536,2,))</f>
        <v>#REF!</v>
      </c>
      <c r="I148" s="120" t="e">
        <f>IF(ISNUMBER(X148),X148,VLOOKUP(CONCATENATE($B148,"_",$C148,"_",I$2,"_",$D148,"_",$E148),Database!$F$2:$G$65536,2,))</f>
        <v>#REF!</v>
      </c>
      <c r="J148" s="120" t="e">
        <f>VLOOKUP(CONCATENATE($B148,"_",$C148,"_",J$2,"_",$D148,"_",$E148),Database!$F$2:$G$65536,2,)</f>
        <v>#REF!</v>
      </c>
      <c r="K148" s="118" t="e">
        <f>VLOOKUP(CONCATENATE($B148,"_",$C148,"_",K$2,"_",$D148,"_",$E148),SentData!$F$2:$G$65536,2,)</f>
        <v>#REF!</v>
      </c>
      <c r="L148" s="118" t="e">
        <f>VLOOKUP(CONCATENATE($B148,"_",$C148,"_",L$2,"_",$D148,"_",$E148),SentData!$F$2:$G$65536,2,)</f>
        <v>#REF!</v>
      </c>
      <c r="M148" s="114"/>
      <c r="N148" s="115" t="str">
        <f t="shared" si="31"/>
        <v>!!</v>
      </c>
      <c r="O148" s="115" t="str">
        <f t="shared" si="32"/>
        <v>!!</v>
      </c>
      <c r="P148" s="115" t="str">
        <f t="shared" si="33"/>
        <v>!!</v>
      </c>
      <c r="Q148" s="115" t="str">
        <f t="shared" si="34"/>
        <v>!!</v>
      </c>
      <c r="R148" s="115" t="str">
        <f t="shared" si="35"/>
        <v>!!</v>
      </c>
      <c r="S148" s="115" t="str">
        <f t="shared" si="36"/>
        <v>!!</v>
      </c>
      <c r="T148" s="114"/>
    </row>
    <row r="149" spans="1:24" x14ac:dyDescent="0.25">
      <c r="A149" s="153" t="s">
        <v>707</v>
      </c>
      <c r="B149" s="153" t="e">
        <f>#REF!</f>
        <v>#REF!</v>
      </c>
      <c r="C149" s="153" t="s">
        <v>770</v>
      </c>
      <c r="D149" s="153" t="s">
        <v>639</v>
      </c>
      <c r="E149" s="154" t="s">
        <v>672</v>
      </c>
      <c r="F149" s="155" t="e">
        <f>IF(ISNUMBER(U149),U149,VLOOKUP(CONCATENATE($B149,"_",$C149,"_",F$2,"_","1000 NAC","_",$E149),Database!$F$2:$G$65536,2,)/VLOOKUP(CONCATENATE($B149,"_",$C149,"_",F$2,"_",$D149,"_",$E149),Database!$F$2:$G$65536,2,))</f>
        <v>#REF!</v>
      </c>
      <c r="G149" s="155" t="e">
        <f>IF(ISNUMBER(V149),V149,VLOOKUP(CONCATENATE($B149,"_",$C149,"_",G$2,"_","1000 NAC","_",$E149),Database!$F$2:$G$65536,2,)/VLOOKUP(CONCATENATE($B149,"_",$C149,"_",G$2,"_",$D149,"_",$E149),Database!$F$2:$G$65536,2,))</f>
        <v>#REF!</v>
      </c>
      <c r="H149" s="155" t="e">
        <f>IF(ISNUMBER(W149),W149,VLOOKUP(CONCATENATE($B149,"_",$C149,"_",H$2,"_","1000 NAC","_",$E149),Database!$F$2:$G$65536,2,)/VLOOKUP(CONCATENATE($B149,"_",$C149,"_",H$2,"_",$D149,"_",$E149),Database!$F$2:$G$65536,2,))</f>
        <v>#REF!</v>
      </c>
      <c r="I149" s="155" t="e">
        <f>IF(ISNUMBER(X149),X149,VLOOKUP(CONCATENATE($B149,"_",$C149,"_",I$2,"_","1000 NAC","_",$E149),Database!$F$2:$G$65536,2,)/VLOOKUP(CONCATENATE($B149,"_",$C149,"_",I$2,"_",$D149,"_",$E149),Database!$F$2:$G$65536,2,))</f>
        <v>#REF!</v>
      </c>
      <c r="J149" s="155" t="e">
        <f>VLOOKUP(CONCATENATE($B149,"_",$C149,"_",J$2,"_","1000 NAC","_",$E149),Database!$F$2:$G$65536,2,)/VLOOKUP(CONCATENATE($B149,"_",$C149,"_",J$2,"_",$D149,"_",$E149),Database!$F$2:$G$65536,2,)</f>
        <v>#REF!</v>
      </c>
      <c r="K149" s="156" t="e">
        <f>VLOOKUP(CONCATENATE($B149,"_",$C149,"_",K$2,"_","1000 NAC","_",$E149),SentData!$F$2:$G$65536,2,)/VLOOKUP(CONCATENATE($B149,"_",$C149,"_",K$2,"_",$D149,"_",$E149),SentData!$F$2:$G$65536,2,)</f>
        <v>#REF!</v>
      </c>
      <c r="L149" s="156" t="e">
        <f>VLOOKUP(CONCATENATE($B149,"_",$C149,"_",L$2,"_","1000 NAC","_",$E149),SentData!$F$2:$G$65536,2,)/VLOOKUP(CONCATENATE($B149,"_",$C149,"_",L$2,"_",$D149,"_",$E149),SentData!$F$2:$G$65536,2,)</f>
        <v>#REF!</v>
      </c>
      <c r="M149" s="157"/>
      <c r="N149" s="158" t="str">
        <f t="shared" si="31"/>
        <v>!!</v>
      </c>
      <c r="O149" s="158" t="str">
        <f t="shared" si="32"/>
        <v>!!</v>
      </c>
      <c r="P149" s="158" t="str">
        <f t="shared" si="33"/>
        <v>!!</v>
      </c>
      <c r="Q149" s="158" t="str">
        <f t="shared" si="34"/>
        <v>!!</v>
      </c>
      <c r="R149" s="158" t="str">
        <f t="shared" si="35"/>
        <v>!!</v>
      </c>
      <c r="S149" s="158" t="str">
        <f t="shared" si="36"/>
        <v>!!</v>
      </c>
      <c r="T149" s="157"/>
      <c r="U149" s="161" t="str">
        <f>IF(ISNUMBER(U147),IF(ISNUMBER(U148),U148/U147,F148/U147),IF(ISNUMBER(U148),U148/F147,""))</f>
        <v/>
      </c>
      <c r="V149" s="161"/>
      <c r="W149" s="161"/>
      <c r="X149" s="161"/>
    </row>
    <row r="150" spans="1:24" s="112" customFormat="1" ht="10" x14ac:dyDescent="0.2">
      <c r="A150" s="112" t="s">
        <v>703</v>
      </c>
      <c r="B150" s="112" t="e">
        <f>#REF!</f>
        <v>#REF!</v>
      </c>
      <c r="C150" s="112" t="s">
        <v>771</v>
      </c>
      <c r="D150" s="112" t="s">
        <v>639</v>
      </c>
      <c r="E150" s="113" t="s">
        <v>672</v>
      </c>
      <c r="F150" s="120" t="e">
        <f>IF(ISNUMBER(U150),U150,VLOOKUP(CONCATENATE($B150,"_",$C150,"_",F$2,"_",$D150,"_",$E150),Database!$F$2:$G$65536,2,))</f>
        <v>#REF!</v>
      </c>
      <c r="G150" s="120" t="e">
        <f>IF(ISNUMBER(V150),V150,VLOOKUP(CONCATENATE($B150,"_",$C150,"_",G$2,"_",$D150,"_",$E150),Database!$F$2:$G$65536,2,))</f>
        <v>#REF!</v>
      </c>
      <c r="H150" s="120" t="e">
        <f>IF(ISNUMBER(W150),W150,VLOOKUP(CONCATENATE($B150,"_",$C150,"_",H$2,"_",$D150,"_",$E150),Database!$F$2:$G$65536,2,))</f>
        <v>#REF!</v>
      </c>
      <c r="I150" s="120" t="e">
        <f>IF(ISNUMBER(X150),X150,VLOOKUP(CONCATENATE($B150,"_",$C150,"_",I$2,"_",$D150,"_",$E150),Database!$F$2:$G$65536,2,))</f>
        <v>#REF!</v>
      </c>
      <c r="J150" s="120" t="e">
        <f>VLOOKUP(CONCATENATE($B150,"_",$C150,"_",J$2,"_",$D150,"_",$E150),Database!$F$2:$G$65536,2,)</f>
        <v>#REF!</v>
      </c>
      <c r="K150" s="118" t="e">
        <f>VLOOKUP(CONCATENATE($B150,"_",$C150,"_",K$2,"_",$D150,"_",$E150),SentData!$F$2:$G$65536,2,)</f>
        <v>#REF!</v>
      </c>
      <c r="L150" s="118" t="e">
        <f>VLOOKUP(CONCATENATE($B150,"_",$C150,"_",L$2,"_",$D150,"_",$E150),SentData!$F$2:$G$65536,2,)</f>
        <v>#REF!</v>
      </c>
      <c r="M150" s="114"/>
      <c r="N150" s="115" t="str">
        <f t="shared" si="31"/>
        <v>!!</v>
      </c>
      <c r="O150" s="115" t="str">
        <f t="shared" si="32"/>
        <v>!!</v>
      </c>
      <c r="P150" s="115" t="str">
        <f t="shared" si="33"/>
        <v>!!</v>
      </c>
      <c r="Q150" s="115" t="str">
        <f t="shared" si="34"/>
        <v>!!</v>
      </c>
      <c r="R150" s="115" t="str">
        <f t="shared" si="35"/>
        <v>!!</v>
      </c>
      <c r="S150" s="115" t="str">
        <f t="shared" si="36"/>
        <v>!!</v>
      </c>
      <c r="T150" s="114"/>
    </row>
    <row r="151" spans="1:24" s="112" customFormat="1" ht="10" x14ac:dyDescent="0.2">
      <c r="A151" s="112" t="s">
        <v>705</v>
      </c>
      <c r="B151" s="112" t="e">
        <f>#REF!</f>
        <v>#REF!</v>
      </c>
      <c r="C151" s="112" t="s">
        <v>771</v>
      </c>
      <c r="D151" s="112" t="s">
        <v>706</v>
      </c>
      <c r="E151" s="113" t="s">
        <v>672</v>
      </c>
      <c r="F151" s="120" t="e">
        <f>IF(ISNUMBER(U151),U151,VLOOKUP(CONCATENATE($B151,"_",$C151,"_",F$2,"_",$D151,"_",$E151),Database!$F$2:$G$65536,2,))</f>
        <v>#REF!</v>
      </c>
      <c r="G151" s="120" t="e">
        <f>IF(ISNUMBER(V151),V151,VLOOKUP(CONCATENATE($B151,"_",$C151,"_",G$2,"_",$D151,"_",$E151),Database!$F$2:$G$65536,2,))</f>
        <v>#REF!</v>
      </c>
      <c r="H151" s="120" t="e">
        <f>IF(ISNUMBER(W151),W151,VLOOKUP(CONCATENATE($B151,"_",$C151,"_",H$2,"_",$D151,"_",$E151),Database!$F$2:$G$65536,2,))</f>
        <v>#REF!</v>
      </c>
      <c r="I151" s="120" t="e">
        <f>IF(ISNUMBER(X151),X151,VLOOKUP(CONCATENATE($B151,"_",$C151,"_",I$2,"_",$D151,"_",$E151),Database!$F$2:$G$65536,2,))</f>
        <v>#REF!</v>
      </c>
      <c r="J151" s="120" t="e">
        <f>VLOOKUP(CONCATENATE($B151,"_",$C151,"_",J$2,"_",$D151,"_",$E151),Database!$F$2:$G$65536,2,)</f>
        <v>#REF!</v>
      </c>
      <c r="K151" s="118" t="e">
        <f>VLOOKUP(CONCATENATE($B151,"_",$C151,"_",K$2,"_",$D151,"_",$E151),SentData!$F$2:$G$65536,2,)</f>
        <v>#REF!</v>
      </c>
      <c r="L151" s="118" t="e">
        <f>VLOOKUP(CONCATENATE($B151,"_",$C151,"_",L$2,"_",$D151,"_",$E151),SentData!$F$2:$G$65536,2,)</f>
        <v>#REF!</v>
      </c>
      <c r="M151" s="114"/>
      <c r="N151" s="115" t="str">
        <f t="shared" si="31"/>
        <v>!!</v>
      </c>
      <c r="O151" s="115" t="str">
        <f t="shared" si="32"/>
        <v>!!</v>
      </c>
      <c r="P151" s="115" t="str">
        <f t="shared" si="33"/>
        <v>!!</v>
      </c>
      <c r="Q151" s="115" t="str">
        <f t="shared" si="34"/>
        <v>!!</v>
      </c>
      <c r="R151" s="115" t="str">
        <f t="shared" si="35"/>
        <v>!!</v>
      </c>
      <c r="S151" s="115" t="str">
        <f t="shared" si="36"/>
        <v>!!</v>
      </c>
      <c r="T151" s="114"/>
    </row>
    <row r="152" spans="1:24" x14ac:dyDescent="0.25">
      <c r="A152" s="153" t="s">
        <v>707</v>
      </c>
      <c r="B152" s="153" t="e">
        <f>#REF!</f>
        <v>#REF!</v>
      </c>
      <c r="C152" s="153" t="s">
        <v>771</v>
      </c>
      <c r="D152" s="153" t="s">
        <v>639</v>
      </c>
      <c r="E152" s="154" t="s">
        <v>672</v>
      </c>
      <c r="F152" s="155" t="e">
        <f>IF(ISNUMBER(U152),U152,VLOOKUP(CONCATENATE($B152,"_",$C152,"_",F$2,"_","1000 NAC","_",$E152),Database!$F$2:$G$65536,2,)/VLOOKUP(CONCATENATE($B152,"_",$C152,"_",F$2,"_",$D152,"_",$E152),Database!$F$2:$G$65536,2,))</f>
        <v>#REF!</v>
      </c>
      <c r="G152" s="155" t="e">
        <f>IF(ISNUMBER(V152),V152,VLOOKUP(CONCATENATE($B152,"_",$C152,"_",G$2,"_","1000 NAC","_",$E152),Database!$F$2:$G$65536,2,)/VLOOKUP(CONCATENATE($B152,"_",$C152,"_",G$2,"_",$D152,"_",$E152),Database!$F$2:$G$65536,2,))</f>
        <v>#REF!</v>
      </c>
      <c r="H152" s="155" t="e">
        <f>IF(ISNUMBER(W152),W152,VLOOKUP(CONCATENATE($B152,"_",$C152,"_",H$2,"_","1000 NAC","_",$E152),Database!$F$2:$G$65536,2,)/VLOOKUP(CONCATENATE($B152,"_",$C152,"_",H$2,"_",$D152,"_",$E152),Database!$F$2:$G$65536,2,))</f>
        <v>#REF!</v>
      </c>
      <c r="I152" s="155" t="e">
        <f>IF(ISNUMBER(X152),X152,VLOOKUP(CONCATENATE($B152,"_",$C152,"_",I$2,"_","1000 NAC","_",$E152),Database!$F$2:$G$65536,2,)/VLOOKUP(CONCATENATE($B152,"_",$C152,"_",I$2,"_",$D152,"_",$E152),Database!$F$2:$G$65536,2,))</f>
        <v>#REF!</v>
      </c>
      <c r="J152" s="155" t="e">
        <f>VLOOKUP(CONCATENATE($B152,"_",$C152,"_",J$2,"_","1000 NAC","_",$E152),Database!$F$2:$G$65536,2,)/VLOOKUP(CONCATENATE($B152,"_",$C152,"_",J$2,"_",$D152,"_",$E152),Database!$F$2:$G$65536,2,)</f>
        <v>#REF!</v>
      </c>
      <c r="K152" s="156" t="e">
        <f>VLOOKUP(CONCATENATE($B152,"_",$C152,"_",K$2,"_","1000 NAC","_",$E152),SentData!$F$2:$G$65536,2,)/VLOOKUP(CONCATENATE($B152,"_",$C152,"_",K$2,"_",$D152,"_",$E152),SentData!$F$2:$G$65536,2,)</f>
        <v>#REF!</v>
      </c>
      <c r="L152" s="156" t="e">
        <f>VLOOKUP(CONCATENATE($B152,"_",$C152,"_",L$2,"_","1000 NAC","_",$E152),SentData!$F$2:$G$65536,2,)/VLOOKUP(CONCATENATE($B152,"_",$C152,"_",L$2,"_",$D152,"_",$E152),SentData!$F$2:$G$65536,2,)</f>
        <v>#REF!</v>
      </c>
      <c r="M152" s="157"/>
      <c r="N152" s="158" t="str">
        <f t="shared" si="31"/>
        <v>!!</v>
      </c>
      <c r="O152" s="158" t="str">
        <f t="shared" si="32"/>
        <v>!!</v>
      </c>
      <c r="P152" s="158" t="str">
        <f t="shared" si="33"/>
        <v>!!</v>
      </c>
      <c r="Q152" s="158" t="str">
        <f t="shared" si="34"/>
        <v>!!</v>
      </c>
      <c r="R152" s="158" t="str">
        <f t="shared" si="35"/>
        <v>!!</v>
      </c>
      <c r="S152" s="158" t="str">
        <f t="shared" si="36"/>
        <v>!!</v>
      </c>
      <c r="T152" s="157"/>
      <c r="U152" s="161" t="str">
        <f>IF(ISNUMBER(U150),IF(ISNUMBER(U151),U151/U150,F151/U150),IF(ISNUMBER(U151),U151/F150,""))</f>
        <v/>
      </c>
      <c r="V152" s="161"/>
      <c r="W152" s="161"/>
      <c r="X152" s="161"/>
    </row>
    <row r="153" spans="1:24" s="112" customFormat="1" ht="10" x14ac:dyDescent="0.2">
      <c r="A153" s="112" t="s">
        <v>703</v>
      </c>
      <c r="B153" s="112" t="e">
        <f>#REF!</f>
        <v>#REF!</v>
      </c>
      <c r="C153" s="112" t="s">
        <v>770</v>
      </c>
      <c r="D153" s="112" t="s">
        <v>639</v>
      </c>
      <c r="E153" s="113" t="s">
        <v>673</v>
      </c>
      <c r="F153" s="120" t="e">
        <f>IF(ISNUMBER(U153),U153,VLOOKUP(CONCATENATE($B153,"_",$C153,"_",F$2,"_",$D153,"_",$E153),Database!$F$2:$G$65536,2,))</f>
        <v>#REF!</v>
      </c>
      <c r="G153" s="120" t="e">
        <f>IF(ISNUMBER(V153),V153,VLOOKUP(CONCATENATE($B153,"_",$C153,"_",G$2,"_",$D153,"_",$E153),Database!$F$2:$G$65536,2,))</f>
        <v>#REF!</v>
      </c>
      <c r="H153" s="120" t="e">
        <f>IF(ISNUMBER(W153),W153,VLOOKUP(CONCATENATE($B153,"_",$C153,"_",H$2,"_",$D153,"_",$E153),Database!$F$2:$G$65536,2,))</f>
        <v>#REF!</v>
      </c>
      <c r="I153" s="120" t="e">
        <f>IF(ISNUMBER(X153),X153,VLOOKUP(CONCATENATE($B153,"_",$C153,"_",I$2,"_",$D153,"_",$E153),Database!$F$2:$G$65536,2,))</f>
        <v>#REF!</v>
      </c>
      <c r="J153" s="120" t="e">
        <f>VLOOKUP(CONCATENATE($B153,"_",$C153,"_",J$2,"_",$D153,"_",$E153),Database!$F$2:$G$65536,2,)</f>
        <v>#REF!</v>
      </c>
      <c r="K153" s="118" t="e">
        <f>VLOOKUP(CONCATENATE($B153,"_",$C153,"_",K$2,"_",$D153,"_",$E153),SentData!$F$2:$G$65536,2,)</f>
        <v>#REF!</v>
      </c>
      <c r="L153" s="118" t="e">
        <f>VLOOKUP(CONCATENATE($B153,"_",$C153,"_",L$2,"_",$D153,"_",$E153),SentData!$F$2:$G$65536,2,)</f>
        <v>#REF!</v>
      </c>
      <c r="M153" s="114"/>
      <c r="N153" s="115" t="str">
        <f t="shared" si="31"/>
        <v>!!</v>
      </c>
      <c r="O153" s="115" t="str">
        <f t="shared" si="32"/>
        <v>!!</v>
      </c>
      <c r="P153" s="115" t="str">
        <f t="shared" si="33"/>
        <v>!!</v>
      </c>
      <c r="Q153" s="115" t="str">
        <f t="shared" si="34"/>
        <v>!!</v>
      </c>
      <c r="R153" s="115" t="str">
        <f t="shared" si="35"/>
        <v>!!</v>
      </c>
      <c r="S153" s="115" t="str">
        <f t="shared" si="36"/>
        <v>!!</v>
      </c>
      <c r="T153" s="114"/>
    </row>
    <row r="154" spans="1:24" s="112" customFormat="1" ht="10" x14ac:dyDescent="0.2">
      <c r="A154" s="112" t="s">
        <v>705</v>
      </c>
      <c r="B154" s="112" t="e">
        <f>#REF!</f>
        <v>#REF!</v>
      </c>
      <c r="C154" s="112" t="s">
        <v>770</v>
      </c>
      <c r="D154" s="112" t="s">
        <v>706</v>
      </c>
      <c r="E154" s="113" t="s">
        <v>673</v>
      </c>
      <c r="F154" s="120" t="e">
        <f>IF(ISNUMBER(U154),U154,VLOOKUP(CONCATENATE($B154,"_",$C154,"_",F$2,"_",$D154,"_",$E154),Database!$F$2:$G$65536,2,))</f>
        <v>#REF!</v>
      </c>
      <c r="G154" s="120" t="e">
        <f>IF(ISNUMBER(V154),V154,VLOOKUP(CONCATENATE($B154,"_",$C154,"_",G$2,"_",$D154,"_",$E154),Database!$F$2:$G$65536,2,))</f>
        <v>#REF!</v>
      </c>
      <c r="H154" s="120" t="e">
        <f>IF(ISNUMBER(W154),W154,VLOOKUP(CONCATENATE($B154,"_",$C154,"_",H$2,"_",$D154,"_",$E154),Database!$F$2:$G$65536,2,))</f>
        <v>#REF!</v>
      </c>
      <c r="I154" s="120" t="e">
        <f>IF(ISNUMBER(X154),X154,VLOOKUP(CONCATENATE($B154,"_",$C154,"_",I$2,"_",$D154,"_",$E154),Database!$F$2:$G$65536,2,))</f>
        <v>#REF!</v>
      </c>
      <c r="J154" s="120" t="e">
        <f>VLOOKUP(CONCATENATE($B154,"_",$C154,"_",J$2,"_",$D154,"_",$E154),Database!$F$2:$G$65536,2,)</f>
        <v>#REF!</v>
      </c>
      <c r="K154" s="118" t="e">
        <f>VLOOKUP(CONCATENATE($B154,"_",$C154,"_",K$2,"_",$D154,"_",$E154),SentData!$F$2:$G$65536,2,)</f>
        <v>#REF!</v>
      </c>
      <c r="L154" s="118" t="e">
        <f>VLOOKUP(CONCATENATE($B154,"_",$C154,"_",L$2,"_",$D154,"_",$E154),SentData!$F$2:$G$65536,2,)</f>
        <v>#REF!</v>
      </c>
      <c r="M154" s="114"/>
      <c r="N154" s="115" t="str">
        <f t="shared" si="31"/>
        <v>!!</v>
      </c>
      <c r="O154" s="115" t="str">
        <f t="shared" si="32"/>
        <v>!!</v>
      </c>
      <c r="P154" s="115" t="str">
        <f t="shared" si="33"/>
        <v>!!</v>
      </c>
      <c r="Q154" s="115" t="str">
        <f t="shared" si="34"/>
        <v>!!</v>
      </c>
      <c r="R154" s="115" t="str">
        <f t="shared" si="35"/>
        <v>!!</v>
      </c>
      <c r="S154" s="115" t="str">
        <f t="shared" si="36"/>
        <v>!!</v>
      </c>
      <c r="T154" s="114"/>
    </row>
    <row r="155" spans="1:24" x14ac:dyDescent="0.25">
      <c r="A155" s="153" t="s">
        <v>707</v>
      </c>
      <c r="B155" s="153" t="e">
        <f>#REF!</f>
        <v>#REF!</v>
      </c>
      <c r="C155" s="153" t="s">
        <v>770</v>
      </c>
      <c r="D155" s="153" t="s">
        <v>639</v>
      </c>
      <c r="E155" s="154" t="s">
        <v>673</v>
      </c>
      <c r="F155" s="155" t="e">
        <f>IF(ISNUMBER(U155),U155,VLOOKUP(CONCATENATE($B155,"_",$C155,"_",F$2,"_","1000 NAC","_",$E155),Database!$F$2:$G$65536,2,)/VLOOKUP(CONCATENATE($B155,"_",$C155,"_",F$2,"_",$D155,"_",$E155),Database!$F$2:$G$65536,2,))</f>
        <v>#REF!</v>
      </c>
      <c r="G155" s="155" t="e">
        <f>IF(ISNUMBER(V155),V155,VLOOKUP(CONCATENATE($B155,"_",$C155,"_",G$2,"_","1000 NAC","_",$E155),Database!$F$2:$G$65536,2,)/VLOOKUP(CONCATENATE($B155,"_",$C155,"_",G$2,"_",$D155,"_",$E155),Database!$F$2:$G$65536,2,))</f>
        <v>#REF!</v>
      </c>
      <c r="H155" s="155" t="e">
        <f>IF(ISNUMBER(W155),W155,VLOOKUP(CONCATENATE($B155,"_",$C155,"_",H$2,"_","1000 NAC","_",$E155),Database!$F$2:$G$65536,2,)/VLOOKUP(CONCATENATE($B155,"_",$C155,"_",H$2,"_",$D155,"_",$E155),Database!$F$2:$G$65536,2,))</f>
        <v>#REF!</v>
      </c>
      <c r="I155" s="155" t="e">
        <f>IF(ISNUMBER(X155),X155,VLOOKUP(CONCATENATE($B155,"_",$C155,"_",I$2,"_","1000 NAC","_",$E155),Database!$F$2:$G$65536,2,)/VLOOKUP(CONCATENATE($B155,"_",$C155,"_",I$2,"_",$D155,"_",$E155),Database!$F$2:$G$65536,2,))</f>
        <v>#REF!</v>
      </c>
      <c r="J155" s="155" t="e">
        <f>VLOOKUP(CONCATENATE($B155,"_",$C155,"_",J$2,"_","1000 NAC","_",$E155),Database!$F$2:$G$65536,2,)/VLOOKUP(CONCATENATE($B155,"_",$C155,"_",J$2,"_",$D155,"_",$E155),Database!$F$2:$G$65536,2,)</f>
        <v>#REF!</v>
      </c>
      <c r="K155" s="156" t="e">
        <f>VLOOKUP(CONCATENATE($B155,"_",$C155,"_",K$2,"_","1000 NAC","_",$E155),SentData!$F$2:$G$65536,2,)/VLOOKUP(CONCATENATE($B155,"_",$C155,"_",K$2,"_",$D155,"_",$E155),SentData!$F$2:$G$65536,2,)</f>
        <v>#REF!</v>
      </c>
      <c r="L155" s="156" t="e">
        <f>VLOOKUP(CONCATENATE($B155,"_",$C155,"_",L$2,"_","1000 NAC","_",$E155),SentData!$F$2:$G$65536,2,)/VLOOKUP(CONCATENATE($B155,"_",$C155,"_",L$2,"_",$D155,"_",$E155),SentData!$F$2:$G$65536,2,)</f>
        <v>#REF!</v>
      </c>
      <c r="M155" s="157"/>
      <c r="N155" s="158" t="str">
        <f t="shared" si="31"/>
        <v>!!</v>
      </c>
      <c r="O155" s="158" t="str">
        <f t="shared" si="32"/>
        <v>!!</v>
      </c>
      <c r="P155" s="158" t="str">
        <f t="shared" si="33"/>
        <v>!!</v>
      </c>
      <c r="Q155" s="158" t="str">
        <f t="shared" si="34"/>
        <v>!!</v>
      </c>
      <c r="R155" s="158" t="str">
        <f t="shared" si="35"/>
        <v>!!</v>
      </c>
      <c r="S155" s="158" t="str">
        <f t="shared" si="36"/>
        <v>!!</v>
      </c>
      <c r="T155" s="157"/>
      <c r="U155" s="161" t="str">
        <f>IF(ISNUMBER(U153),IF(ISNUMBER(U154),U154/U153,F154/U153),IF(ISNUMBER(U154),U154/F153,""))</f>
        <v/>
      </c>
      <c r="V155" s="161"/>
      <c r="W155" s="161"/>
      <c r="X155" s="161"/>
    </row>
    <row r="156" spans="1:24" s="112" customFormat="1" ht="10" x14ac:dyDescent="0.2">
      <c r="A156" s="112" t="s">
        <v>703</v>
      </c>
      <c r="B156" s="112" t="e">
        <f>#REF!</f>
        <v>#REF!</v>
      </c>
      <c r="C156" s="112" t="s">
        <v>771</v>
      </c>
      <c r="D156" s="112" t="s">
        <v>639</v>
      </c>
      <c r="E156" s="113" t="s">
        <v>673</v>
      </c>
      <c r="F156" s="120" t="e">
        <f>IF(ISNUMBER(U156),U156,VLOOKUP(CONCATENATE($B156,"_",$C156,"_",F$2,"_",$D156,"_",$E156),Database!$F$2:$G$65536,2,))</f>
        <v>#REF!</v>
      </c>
      <c r="G156" s="120" t="e">
        <f>IF(ISNUMBER(V156),V156,VLOOKUP(CONCATENATE($B156,"_",$C156,"_",G$2,"_",$D156,"_",$E156),Database!$F$2:$G$65536,2,))</f>
        <v>#REF!</v>
      </c>
      <c r="H156" s="120" t="e">
        <f>IF(ISNUMBER(W156),W156,VLOOKUP(CONCATENATE($B156,"_",$C156,"_",H$2,"_",$D156,"_",$E156),Database!$F$2:$G$65536,2,))</f>
        <v>#REF!</v>
      </c>
      <c r="I156" s="120" t="e">
        <f>IF(ISNUMBER(X156),X156,VLOOKUP(CONCATENATE($B156,"_",$C156,"_",I$2,"_",$D156,"_",$E156),Database!$F$2:$G$65536,2,))</f>
        <v>#REF!</v>
      </c>
      <c r="J156" s="120" t="e">
        <f>VLOOKUP(CONCATENATE($B156,"_",$C156,"_",J$2,"_",$D156,"_",$E156),Database!$F$2:$G$65536,2,)</f>
        <v>#REF!</v>
      </c>
      <c r="K156" s="118" t="e">
        <f>VLOOKUP(CONCATENATE($B156,"_",$C156,"_",K$2,"_",$D156,"_",$E156),SentData!$F$2:$G$65536,2,)</f>
        <v>#REF!</v>
      </c>
      <c r="L156" s="118" t="e">
        <f>VLOOKUP(CONCATENATE($B156,"_",$C156,"_",L$2,"_",$D156,"_",$E156),SentData!$F$2:$G$65536,2,)</f>
        <v>#REF!</v>
      </c>
      <c r="M156" s="114"/>
      <c r="N156" s="115" t="str">
        <f t="shared" si="31"/>
        <v>!!</v>
      </c>
      <c r="O156" s="115" t="str">
        <f t="shared" si="32"/>
        <v>!!</v>
      </c>
      <c r="P156" s="115" t="str">
        <f t="shared" si="33"/>
        <v>!!</v>
      </c>
      <c r="Q156" s="115" t="str">
        <f t="shared" si="34"/>
        <v>!!</v>
      </c>
      <c r="R156" s="115" t="str">
        <f t="shared" si="35"/>
        <v>!!</v>
      </c>
      <c r="S156" s="115" t="str">
        <f t="shared" si="36"/>
        <v>!!</v>
      </c>
      <c r="T156" s="114"/>
    </row>
    <row r="157" spans="1:24" s="112" customFormat="1" ht="10" x14ac:dyDescent="0.2">
      <c r="A157" s="112" t="s">
        <v>705</v>
      </c>
      <c r="B157" s="112" t="e">
        <f>#REF!</f>
        <v>#REF!</v>
      </c>
      <c r="C157" s="112" t="s">
        <v>771</v>
      </c>
      <c r="D157" s="112" t="s">
        <v>706</v>
      </c>
      <c r="E157" s="113" t="s">
        <v>673</v>
      </c>
      <c r="F157" s="120" t="e">
        <f>IF(ISNUMBER(U157),U157,VLOOKUP(CONCATENATE($B157,"_",$C157,"_",F$2,"_",$D157,"_",$E157),Database!$F$2:$G$65536,2,))</f>
        <v>#REF!</v>
      </c>
      <c r="G157" s="120" t="e">
        <f>IF(ISNUMBER(V157),V157,VLOOKUP(CONCATENATE($B157,"_",$C157,"_",G$2,"_",$D157,"_",$E157),Database!$F$2:$G$65536,2,))</f>
        <v>#REF!</v>
      </c>
      <c r="H157" s="120" t="e">
        <f>IF(ISNUMBER(W157),W157,VLOOKUP(CONCATENATE($B157,"_",$C157,"_",H$2,"_",$D157,"_",$E157),Database!$F$2:$G$65536,2,))</f>
        <v>#REF!</v>
      </c>
      <c r="I157" s="120" t="e">
        <f>IF(ISNUMBER(X157),X157,VLOOKUP(CONCATENATE($B157,"_",$C157,"_",I$2,"_",$D157,"_",$E157),Database!$F$2:$G$65536,2,))</f>
        <v>#REF!</v>
      </c>
      <c r="J157" s="120" t="e">
        <f>VLOOKUP(CONCATENATE($B157,"_",$C157,"_",J$2,"_",$D157,"_",$E157),Database!$F$2:$G$65536,2,)</f>
        <v>#REF!</v>
      </c>
      <c r="K157" s="118" t="e">
        <f>VLOOKUP(CONCATENATE($B157,"_",$C157,"_",K$2,"_",$D157,"_",$E157),SentData!$F$2:$G$65536,2,)</f>
        <v>#REF!</v>
      </c>
      <c r="L157" s="118" t="e">
        <f>VLOOKUP(CONCATENATE($B157,"_",$C157,"_",L$2,"_",$D157,"_",$E157),SentData!$F$2:$G$65536,2,)</f>
        <v>#REF!</v>
      </c>
      <c r="M157" s="114"/>
      <c r="N157" s="115" t="str">
        <f t="shared" si="31"/>
        <v>!!</v>
      </c>
      <c r="O157" s="115" t="str">
        <f t="shared" si="32"/>
        <v>!!</v>
      </c>
      <c r="P157" s="115" t="str">
        <f t="shared" si="33"/>
        <v>!!</v>
      </c>
      <c r="Q157" s="115" t="str">
        <f t="shared" si="34"/>
        <v>!!</v>
      </c>
      <c r="R157" s="115" t="str">
        <f t="shared" si="35"/>
        <v>!!</v>
      </c>
      <c r="S157" s="115" t="str">
        <f t="shared" si="36"/>
        <v>!!</v>
      </c>
      <c r="T157" s="114"/>
    </row>
    <row r="158" spans="1:24" x14ac:dyDescent="0.25">
      <c r="A158" s="153" t="s">
        <v>707</v>
      </c>
      <c r="B158" s="153" t="e">
        <f>#REF!</f>
        <v>#REF!</v>
      </c>
      <c r="C158" s="153" t="s">
        <v>771</v>
      </c>
      <c r="D158" s="153" t="s">
        <v>639</v>
      </c>
      <c r="E158" s="154" t="s">
        <v>673</v>
      </c>
      <c r="F158" s="155" t="e">
        <f>IF(ISNUMBER(U158),U158,VLOOKUP(CONCATENATE($B158,"_",$C158,"_",F$2,"_","1000 NAC","_",$E158),Database!$F$2:$G$65536,2,)/VLOOKUP(CONCATENATE($B158,"_",$C158,"_",F$2,"_",$D158,"_",$E158),Database!$F$2:$G$65536,2,))</f>
        <v>#REF!</v>
      </c>
      <c r="G158" s="155" t="e">
        <f>IF(ISNUMBER(V158),V158,VLOOKUP(CONCATENATE($B158,"_",$C158,"_",G$2,"_","1000 NAC","_",$E158),Database!$F$2:$G$65536,2,)/VLOOKUP(CONCATENATE($B158,"_",$C158,"_",G$2,"_",$D158,"_",$E158),Database!$F$2:$G$65536,2,))</f>
        <v>#REF!</v>
      </c>
      <c r="H158" s="155" t="e">
        <f>IF(ISNUMBER(W158),W158,VLOOKUP(CONCATENATE($B158,"_",$C158,"_",H$2,"_","1000 NAC","_",$E158),Database!$F$2:$G$65536,2,)/VLOOKUP(CONCATENATE($B158,"_",$C158,"_",H$2,"_",$D158,"_",$E158),Database!$F$2:$G$65536,2,))</f>
        <v>#REF!</v>
      </c>
      <c r="I158" s="155" t="e">
        <f>IF(ISNUMBER(X158),X158,VLOOKUP(CONCATENATE($B158,"_",$C158,"_",I$2,"_","1000 NAC","_",$E158),Database!$F$2:$G$65536,2,)/VLOOKUP(CONCATENATE($B158,"_",$C158,"_",I$2,"_",$D158,"_",$E158),Database!$F$2:$G$65536,2,))</f>
        <v>#REF!</v>
      </c>
      <c r="J158" s="155" t="e">
        <f>VLOOKUP(CONCATENATE($B158,"_",$C158,"_",J$2,"_","1000 NAC","_",$E158),Database!$F$2:$G$65536,2,)/VLOOKUP(CONCATENATE($B158,"_",$C158,"_",J$2,"_",$D158,"_",$E158),Database!$F$2:$G$65536,2,)</f>
        <v>#REF!</v>
      </c>
      <c r="K158" s="156" t="e">
        <f>VLOOKUP(CONCATENATE($B158,"_",$C158,"_",K$2,"_","1000 NAC","_",$E158),SentData!$F$2:$G$65536,2,)/VLOOKUP(CONCATENATE($B158,"_",$C158,"_",K$2,"_",$D158,"_",$E158),SentData!$F$2:$G$65536,2,)</f>
        <v>#REF!</v>
      </c>
      <c r="L158" s="156" t="e">
        <f>VLOOKUP(CONCATENATE($B158,"_",$C158,"_",L$2,"_","1000 NAC","_",$E158),SentData!$F$2:$G$65536,2,)/VLOOKUP(CONCATENATE($B158,"_",$C158,"_",L$2,"_",$D158,"_",$E158),SentData!$F$2:$G$65536,2,)</f>
        <v>#REF!</v>
      </c>
      <c r="M158" s="157"/>
      <c r="N158" s="158" t="str">
        <f t="shared" si="31"/>
        <v>!!</v>
      </c>
      <c r="O158" s="158" t="str">
        <f t="shared" si="32"/>
        <v>!!</v>
      </c>
      <c r="P158" s="158" t="str">
        <f t="shared" si="33"/>
        <v>!!</v>
      </c>
      <c r="Q158" s="158" t="str">
        <f t="shared" si="34"/>
        <v>!!</v>
      </c>
      <c r="R158" s="158" t="str">
        <f t="shared" si="35"/>
        <v>!!</v>
      </c>
      <c r="S158" s="158" t="str">
        <f t="shared" si="36"/>
        <v>!!</v>
      </c>
      <c r="T158" s="157"/>
      <c r="U158" s="161" t="str">
        <f>IF(ISNUMBER(U156),IF(ISNUMBER(U157),U157/U156,F157/U156),IF(ISNUMBER(U157),U157/F156,""))</f>
        <v/>
      </c>
      <c r="V158" s="161"/>
      <c r="W158" s="161"/>
      <c r="X158" s="161"/>
    </row>
    <row r="159" spans="1:24" s="112" customFormat="1" ht="10" x14ac:dyDescent="0.2">
      <c r="A159" s="112" t="s">
        <v>703</v>
      </c>
      <c r="B159" s="112" t="e">
        <f>#REF!</f>
        <v>#REF!</v>
      </c>
      <c r="C159" s="112" t="s">
        <v>770</v>
      </c>
      <c r="D159" s="112" t="s">
        <v>639</v>
      </c>
      <c r="E159" s="113" t="s">
        <v>674</v>
      </c>
      <c r="F159" s="120" t="e">
        <f>IF(ISNUMBER(U159),U159,VLOOKUP(CONCATENATE($B159,"_",$C159,"_",F$2,"_",$D159,"_",$E159),Database!$F$2:$G$65536,2,))</f>
        <v>#REF!</v>
      </c>
      <c r="G159" s="120" t="e">
        <f>IF(ISNUMBER(V159),V159,VLOOKUP(CONCATENATE($B159,"_",$C159,"_",G$2,"_",$D159,"_",$E159),Database!$F$2:$G$65536,2,))</f>
        <v>#REF!</v>
      </c>
      <c r="H159" s="120" t="e">
        <f>IF(ISNUMBER(W159),W159,VLOOKUP(CONCATENATE($B159,"_",$C159,"_",H$2,"_",$D159,"_",$E159),Database!$F$2:$G$65536,2,))</f>
        <v>#REF!</v>
      </c>
      <c r="I159" s="120" t="e">
        <f>IF(ISNUMBER(X159),X159,VLOOKUP(CONCATENATE($B159,"_",$C159,"_",I$2,"_",$D159,"_",$E159),Database!$F$2:$G$65536,2,))</f>
        <v>#REF!</v>
      </c>
      <c r="J159" s="120" t="e">
        <f>VLOOKUP(CONCATENATE($B159,"_",$C159,"_",J$2,"_",$D159,"_",$E159),Database!$F$2:$G$65536,2,)</f>
        <v>#REF!</v>
      </c>
      <c r="K159" s="118" t="e">
        <f>VLOOKUP(CONCATENATE($B159,"_",$C159,"_",K$2,"_",$D159,"_",$E159),SentData!$F$2:$G$65536,2,)</f>
        <v>#REF!</v>
      </c>
      <c r="L159" s="118" t="e">
        <f>VLOOKUP(CONCATENATE($B159,"_",$C159,"_",L$2,"_",$D159,"_",$E159),SentData!$F$2:$G$65536,2,)</f>
        <v>#REF!</v>
      </c>
      <c r="M159" s="114"/>
      <c r="N159" s="115" t="str">
        <f t="shared" si="31"/>
        <v>!!</v>
      </c>
      <c r="O159" s="115" t="str">
        <f t="shared" si="32"/>
        <v>!!</v>
      </c>
      <c r="P159" s="115" t="str">
        <f t="shared" si="33"/>
        <v>!!</v>
      </c>
      <c r="Q159" s="115" t="str">
        <f t="shared" si="34"/>
        <v>!!</v>
      </c>
      <c r="R159" s="115" t="str">
        <f t="shared" si="35"/>
        <v>!!</v>
      </c>
      <c r="S159" s="115" t="str">
        <f t="shared" si="36"/>
        <v>!!</v>
      </c>
      <c r="T159" s="114"/>
    </row>
    <row r="160" spans="1:24" s="112" customFormat="1" ht="10" x14ac:dyDescent="0.2">
      <c r="A160" s="112" t="s">
        <v>705</v>
      </c>
      <c r="B160" s="112" t="e">
        <f>#REF!</f>
        <v>#REF!</v>
      </c>
      <c r="C160" s="112" t="s">
        <v>770</v>
      </c>
      <c r="D160" s="112" t="s">
        <v>706</v>
      </c>
      <c r="E160" s="113" t="s">
        <v>674</v>
      </c>
      <c r="F160" s="120" t="e">
        <f>IF(ISNUMBER(U160),U160,VLOOKUP(CONCATENATE($B160,"_",$C160,"_",F$2,"_",$D160,"_",$E160),Database!$F$2:$G$65536,2,))</f>
        <v>#REF!</v>
      </c>
      <c r="G160" s="120" t="e">
        <f>IF(ISNUMBER(V160),V160,VLOOKUP(CONCATENATE($B160,"_",$C160,"_",G$2,"_",$D160,"_",$E160),Database!$F$2:$G$65536,2,))</f>
        <v>#REF!</v>
      </c>
      <c r="H160" s="120" t="e">
        <f>IF(ISNUMBER(W160),W160,VLOOKUP(CONCATENATE($B160,"_",$C160,"_",H$2,"_",$D160,"_",$E160),Database!$F$2:$G$65536,2,))</f>
        <v>#REF!</v>
      </c>
      <c r="I160" s="120" t="e">
        <f>IF(ISNUMBER(X160),X160,VLOOKUP(CONCATENATE($B160,"_",$C160,"_",I$2,"_",$D160,"_",$E160),Database!$F$2:$G$65536,2,))</f>
        <v>#REF!</v>
      </c>
      <c r="J160" s="120" t="e">
        <f>VLOOKUP(CONCATENATE($B160,"_",$C160,"_",J$2,"_",$D160,"_",$E160),Database!$F$2:$G$65536,2,)</f>
        <v>#REF!</v>
      </c>
      <c r="K160" s="118" t="e">
        <f>VLOOKUP(CONCATENATE($B160,"_",$C160,"_",K$2,"_",$D160,"_",$E160),SentData!$F$2:$G$65536,2,)</f>
        <v>#REF!</v>
      </c>
      <c r="L160" s="118" t="e">
        <f>VLOOKUP(CONCATENATE($B160,"_",$C160,"_",L$2,"_",$D160,"_",$E160),SentData!$F$2:$G$65536,2,)</f>
        <v>#REF!</v>
      </c>
      <c r="M160" s="114"/>
      <c r="N160" s="115" t="str">
        <f t="shared" si="31"/>
        <v>!!</v>
      </c>
      <c r="O160" s="115" t="str">
        <f t="shared" si="32"/>
        <v>!!</v>
      </c>
      <c r="P160" s="115" t="str">
        <f t="shared" si="33"/>
        <v>!!</v>
      </c>
      <c r="Q160" s="115" t="str">
        <f t="shared" si="34"/>
        <v>!!</v>
      </c>
      <c r="R160" s="115" t="str">
        <f t="shared" si="35"/>
        <v>!!</v>
      </c>
      <c r="S160" s="115" t="str">
        <f t="shared" si="36"/>
        <v>!!</v>
      </c>
      <c r="T160" s="114"/>
    </row>
    <row r="161" spans="1:24" x14ac:dyDescent="0.25">
      <c r="A161" s="153" t="s">
        <v>707</v>
      </c>
      <c r="B161" s="153" t="e">
        <f>#REF!</f>
        <v>#REF!</v>
      </c>
      <c r="C161" s="153" t="s">
        <v>770</v>
      </c>
      <c r="D161" s="153" t="s">
        <v>639</v>
      </c>
      <c r="E161" s="154" t="s">
        <v>674</v>
      </c>
      <c r="F161" s="155" t="e">
        <f>IF(ISNUMBER(U161),U161,VLOOKUP(CONCATENATE($B161,"_",$C161,"_",F$2,"_","1000 NAC","_",$E161),Database!$F$2:$G$65536,2,)/VLOOKUP(CONCATENATE($B161,"_",$C161,"_",F$2,"_",$D161,"_",$E161),Database!$F$2:$G$65536,2,))</f>
        <v>#REF!</v>
      </c>
      <c r="G161" s="155" t="e">
        <f>IF(ISNUMBER(V161),V161,VLOOKUP(CONCATENATE($B161,"_",$C161,"_",G$2,"_","1000 NAC","_",$E161),Database!$F$2:$G$65536,2,)/VLOOKUP(CONCATENATE($B161,"_",$C161,"_",G$2,"_",$D161,"_",$E161),Database!$F$2:$G$65536,2,))</f>
        <v>#REF!</v>
      </c>
      <c r="H161" s="155" t="e">
        <f>IF(ISNUMBER(W161),W161,VLOOKUP(CONCATENATE($B161,"_",$C161,"_",H$2,"_","1000 NAC","_",$E161),Database!$F$2:$G$65536,2,)/VLOOKUP(CONCATENATE($B161,"_",$C161,"_",H$2,"_",$D161,"_",$E161),Database!$F$2:$G$65536,2,))</f>
        <v>#REF!</v>
      </c>
      <c r="I161" s="155" t="e">
        <f>IF(ISNUMBER(X161),X161,VLOOKUP(CONCATENATE($B161,"_",$C161,"_",I$2,"_","1000 NAC","_",$E161),Database!$F$2:$G$65536,2,)/VLOOKUP(CONCATENATE($B161,"_",$C161,"_",I$2,"_",$D161,"_",$E161),Database!$F$2:$G$65536,2,))</f>
        <v>#REF!</v>
      </c>
      <c r="J161" s="155" t="e">
        <f>VLOOKUP(CONCATENATE($B161,"_",$C161,"_",J$2,"_","1000 NAC","_",$E161),Database!$F$2:$G$65536,2,)/VLOOKUP(CONCATENATE($B161,"_",$C161,"_",J$2,"_",$D161,"_",$E161),Database!$F$2:$G$65536,2,)</f>
        <v>#REF!</v>
      </c>
      <c r="K161" s="156" t="e">
        <f>VLOOKUP(CONCATENATE($B161,"_",$C161,"_",K$2,"_","1000 NAC","_",$E161),SentData!$F$2:$G$65536,2,)/VLOOKUP(CONCATENATE($B161,"_",$C161,"_",K$2,"_",$D161,"_",$E161),SentData!$F$2:$G$65536,2,)</f>
        <v>#REF!</v>
      </c>
      <c r="L161" s="156" t="e">
        <f>VLOOKUP(CONCATENATE($B161,"_",$C161,"_",L$2,"_","1000 NAC","_",$E161),SentData!$F$2:$G$65536,2,)/VLOOKUP(CONCATENATE($B161,"_",$C161,"_",L$2,"_",$D161,"_",$E161),SentData!$F$2:$G$65536,2,)</f>
        <v>#REF!</v>
      </c>
      <c r="M161" s="157"/>
      <c r="N161" s="158" t="str">
        <f t="shared" si="31"/>
        <v>!!</v>
      </c>
      <c r="O161" s="158" t="str">
        <f t="shared" si="32"/>
        <v>!!</v>
      </c>
      <c r="P161" s="158" t="str">
        <f t="shared" si="33"/>
        <v>!!</v>
      </c>
      <c r="Q161" s="158" t="str">
        <f t="shared" si="34"/>
        <v>!!</v>
      </c>
      <c r="R161" s="158" t="str">
        <f t="shared" si="35"/>
        <v>!!</v>
      </c>
      <c r="S161" s="158" t="str">
        <f t="shared" si="36"/>
        <v>!!</v>
      </c>
      <c r="T161" s="157"/>
      <c r="U161" s="161" t="str">
        <f>IF(ISNUMBER(U159),IF(ISNUMBER(U160),U160/U159,F160/U159),IF(ISNUMBER(U160),U160/F159,""))</f>
        <v/>
      </c>
      <c r="V161" s="161"/>
      <c r="W161" s="161"/>
      <c r="X161" s="161"/>
    </row>
    <row r="162" spans="1:24" s="112" customFormat="1" ht="10" x14ac:dyDescent="0.2">
      <c r="A162" s="112" t="s">
        <v>703</v>
      </c>
      <c r="B162" s="112" t="e">
        <f>#REF!</f>
        <v>#REF!</v>
      </c>
      <c r="C162" s="112" t="s">
        <v>771</v>
      </c>
      <c r="D162" s="112" t="s">
        <v>639</v>
      </c>
      <c r="E162" s="113" t="s">
        <v>674</v>
      </c>
      <c r="F162" s="120" t="e">
        <f>IF(ISNUMBER(U162),U162,VLOOKUP(CONCATENATE($B162,"_",$C162,"_",F$2,"_",$D162,"_",$E162),Database!$F$2:$G$65536,2,))</f>
        <v>#REF!</v>
      </c>
      <c r="G162" s="120" t="e">
        <f>IF(ISNUMBER(V162),V162,VLOOKUP(CONCATENATE($B162,"_",$C162,"_",G$2,"_",$D162,"_",$E162),Database!$F$2:$G$65536,2,))</f>
        <v>#REF!</v>
      </c>
      <c r="H162" s="120" t="e">
        <f>IF(ISNUMBER(W162),W162,VLOOKUP(CONCATENATE($B162,"_",$C162,"_",H$2,"_",$D162,"_",$E162),Database!$F$2:$G$65536,2,))</f>
        <v>#REF!</v>
      </c>
      <c r="I162" s="120" t="e">
        <f>IF(ISNUMBER(X162),X162,VLOOKUP(CONCATENATE($B162,"_",$C162,"_",I$2,"_",$D162,"_",$E162),Database!$F$2:$G$65536,2,))</f>
        <v>#REF!</v>
      </c>
      <c r="J162" s="120" t="e">
        <f>VLOOKUP(CONCATENATE($B162,"_",$C162,"_",J$2,"_",$D162,"_",$E162),Database!$F$2:$G$65536,2,)</f>
        <v>#REF!</v>
      </c>
      <c r="K162" s="118" t="e">
        <f>VLOOKUP(CONCATENATE($B162,"_",$C162,"_",K$2,"_",$D162,"_",$E162),SentData!$F$2:$G$65536,2,)</f>
        <v>#REF!</v>
      </c>
      <c r="L162" s="118" t="e">
        <f>VLOOKUP(CONCATENATE($B162,"_",$C162,"_",L$2,"_",$D162,"_",$E162),SentData!$F$2:$G$65536,2,)</f>
        <v>#REF!</v>
      </c>
      <c r="M162" s="114"/>
      <c r="N162" s="115" t="str">
        <f t="shared" si="31"/>
        <v>!!</v>
      </c>
      <c r="O162" s="115" t="str">
        <f t="shared" si="32"/>
        <v>!!</v>
      </c>
      <c r="P162" s="115" t="str">
        <f t="shared" si="33"/>
        <v>!!</v>
      </c>
      <c r="Q162" s="115" t="str">
        <f t="shared" si="34"/>
        <v>!!</v>
      </c>
      <c r="R162" s="115" t="str">
        <f t="shared" si="35"/>
        <v>!!</v>
      </c>
      <c r="S162" s="115" t="str">
        <f t="shared" si="36"/>
        <v>!!</v>
      </c>
      <c r="T162" s="114"/>
    </row>
    <row r="163" spans="1:24" s="112" customFormat="1" ht="10" x14ac:dyDescent="0.2">
      <c r="A163" s="112" t="s">
        <v>705</v>
      </c>
      <c r="B163" s="112" t="e">
        <f>#REF!</f>
        <v>#REF!</v>
      </c>
      <c r="C163" s="112" t="s">
        <v>771</v>
      </c>
      <c r="D163" s="112" t="s">
        <v>706</v>
      </c>
      <c r="E163" s="113" t="s">
        <v>674</v>
      </c>
      <c r="F163" s="120" t="e">
        <f>IF(ISNUMBER(U163),U163,VLOOKUP(CONCATENATE($B163,"_",$C163,"_",F$2,"_",$D163,"_",$E163),Database!$F$2:$G$65536,2,))</f>
        <v>#REF!</v>
      </c>
      <c r="G163" s="120" t="e">
        <f>IF(ISNUMBER(V163),V163,VLOOKUP(CONCATENATE($B163,"_",$C163,"_",G$2,"_",$D163,"_",$E163),Database!$F$2:$G$65536,2,))</f>
        <v>#REF!</v>
      </c>
      <c r="H163" s="120" t="e">
        <f>IF(ISNUMBER(W163),W163,VLOOKUP(CONCATENATE($B163,"_",$C163,"_",H$2,"_",$D163,"_",$E163),Database!$F$2:$G$65536,2,))</f>
        <v>#REF!</v>
      </c>
      <c r="I163" s="120" t="e">
        <f>IF(ISNUMBER(X163),X163,VLOOKUP(CONCATENATE($B163,"_",$C163,"_",I$2,"_",$D163,"_",$E163),Database!$F$2:$G$65536,2,))</f>
        <v>#REF!</v>
      </c>
      <c r="J163" s="120" t="e">
        <f>VLOOKUP(CONCATENATE($B163,"_",$C163,"_",J$2,"_",$D163,"_",$E163),Database!$F$2:$G$65536,2,)</f>
        <v>#REF!</v>
      </c>
      <c r="K163" s="118" t="e">
        <f>VLOOKUP(CONCATENATE($B163,"_",$C163,"_",K$2,"_",$D163,"_",$E163),SentData!$F$2:$G$65536,2,)</f>
        <v>#REF!</v>
      </c>
      <c r="L163" s="118" t="e">
        <f>VLOOKUP(CONCATENATE($B163,"_",$C163,"_",L$2,"_",$D163,"_",$E163),SentData!$F$2:$G$65536,2,)</f>
        <v>#REF!</v>
      </c>
      <c r="M163" s="114"/>
      <c r="N163" s="115" t="str">
        <f t="shared" si="31"/>
        <v>!!</v>
      </c>
      <c r="O163" s="115" t="str">
        <f t="shared" si="32"/>
        <v>!!</v>
      </c>
      <c r="P163" s="115" t="str">
        <f t="shared" si="33"/>
        <v>!!</v>
      </c>
      <c r="Q163" s="115" t="str">
        <f t="shared" si="34"/>
        <v>!!</v>
      </c>
      <c r="R163" s="115" t="str">
        <f t="shared" si="35"/>
        <v>!!</v>
      </c>
      <c r="S163" s="115" t="str">
        <f t="shared" si="36"/>
        <v>!!</v>
      </c>
      <c r="T163" s="114"/>
    </row>
    <row r="164" spans="1:24" x14ac:dyDescent="0.25">
      <c r="A164" s="153" t="s">
        <v>707</v>
      </c>
      <c r="B164" s="153" t="e">
        <f>#REF!</f>
        <v>#REF!</v>
      </c>
      <c r="C164" s="153" t="s">
        <v>771</v>
      </c>
      <c r="D164" s="153" t="s">
        <v>639</v>
      </c>
      <c r="E164" s="154" t="s">
        <v>674</v>
      </c>
      <c r="F164" s="155" t="e">
        <f>IF(ISNUMBER(U164),U164,VLOOKUP(CONCATENATE($B164,"_",$C164,"_",F$2,"_","1000 NAC","_",$E164),Database!$F$2:$G$65536,2,)/VLOOKUP(CONCATENATE($B164,"_",$C164,"_",F$2,"_",$D164,"_",$E164),Database!$F$2:$G$65536,2,))</f>
        <v>#REF!</v>
      </c>
      <c r="G164" s="155" t="e">
        <f>IF(ISNUMBER(V164),V164,VLOOKUP(CONCATENATE($B164,"_",$C164,"_",G$2,"_","1000 NAC","_",$E164),Database!$F$2:$G$65536,2,)/VLOOKUP(CONCATENATE($B164,"_",$C164,"_",G$2,"_",$D164,"_",$E164),Database!$F$2:$G$65536,2,))</f>
        <v>#REF!</v>
      </c>
      <c r="H164" s="155" t="e">
        <f>IF(ISNUMBER(W164),W164,VLOOKUP(CONCATENATE($B164,"_",$C164,"_",H$2,"_","1000 NAC","_",$E164),Database!$F$2:$G$65536,2,)/VLOOKUP(CONCATENATE($B164,"_",$C164,"_",H$2,"_",$D164,"_",$E164),Database!$F$2:$G$65536,2,))</f>
        <v>#REF!</v>
      </c>
      <c r="I164" s="155" t="e">
        <f>IF(ISNUMBER(X164),X164,VLOOKUP(CONCATENATE($B164,"_",$C164,"_",I$2,"_","1000 NAC","_",$E164),Database!$F$2:$G$65536,2,)/VLOOKUP(CONCATENATE($B164,"_",$C164,"_",I$2,"_",$D164,"_",$E164),Database!$F$2:$G$65536,2,))</f>
        <v>#REF!</v>
      </c>
      <c r="J164" s="155" t="e">
        <f>VLOOKUP(CONCATENATE($B164,"_",$C164,"_",J$2,"_","1000 NAC","_",$E164),Database!$F$2:$G$65536,2,)/VLOOKUP(CONCATENATE($B164,"_",$C164,"_",J$2,"_",$D164,"_",$E164),Database!$F$2:$G$65536,2,)</f>
        <v>#REF!</v>
      </c>
      <c r="K164" s="156" t="e">
        <f>VLOOKUP(CONCATENATE($B164,"_",$C164,"_",K$2,"_","1000 NAC","_",$E164),SentData!$F$2:$G$65536,2,)/VLOOKUP(CONCATENATE($B164,"_",$C164,"_",K$2,"_",$D164,"_",$E164),SentData!$F$2:$G$65536,2,)</f>
        <v>#REF!</v>
      </c>
      <c r="L164" s="156" t="e">
        <f>VLOOKUP(CONCATENATE($B164,"_",$C164,"_",L$2,"_","1000 NAC","_",$E164),SentData!$F$2:$G$65536,2,)/VLOOKUP(CONCATENATE($B164,"_",$C164,"_",L$2,"_",$D164,"_",$E164),SentData!$F$2:$G$65536,2,)</f>
        <v>#REF!</v>
      </c>
      <c r="M164" s="157"/>
      <c r="N164" s="158" t="str">
        <f t="shared" si="31"/>
        <v>!!</v>
      </c>
      <c r="O164" s="158" t="str">
        <f t="shared" si="32"/>
        <v>!!</v>
      </c>
      <c r="P164" s="158" t="str">
        <f t="shared" si="33"/>
        <v>!!</v>
      </c>
      <c r="Q164" s="158" t="str">
        <f t="shared" si="34"/>
        <v>!!</v>
      </c>
      <c r="R164" s="158" t="str">
        <f t="shared" si="35"/>
        <v>!!</v>
      </c>
      <c r="S164" s="158" t="str">
        <f t="shared" si="36"/>
        <v>!!</v>
      </c>
      <c r="T164" s="157"/>
      <c r="U164" s="161" t="str">
        <f>IF(ISNUMBER(U162),IF(ISNUMBER(U163),U163/U162,F163/U162),IF(ISNUMBER(U163),U163/F162,""))</f>
        <v/>
      </c>
      <c r="V164" s="161"/>
      <c r="W164" s="161"/>
      <c r="X164" s="161"/>
    </row>
    <row r="165" spans="1:24" s="112" customFormat="1" ht="10" x14ac:dyDescent="0.2">
      <c r="A165" s="112" t="s">
        <v>703</v>
      </c>
      <c r="B165" s="112" t="e">
        <f>#REF!</f>
        <v>#REF!</v>
      </c>
      <c r="C165" s="112" t="s">
        <v>770</v>
      </c>
      <c r="D165" s="112" t="s">
        <v>639</v>
      </c>
      <c r="E165" s="113" t="s">
        <v>675</v>
      </c>
      <c r="F165" s="120" t="e">
        <f>IF(ISNUMBER(U165),U165,VLOOKUP(CONCATENATE($B165,"_",$C165,"_",F$2,"_",$D165,"_",$E165),Database!$F$2:$G$65536,2,))</f>
        <v>#REF!</v>
      </c>
      <c r="G165" s="120" t="e">
        <f>IF(ISNUMBER(V165),V165,VLOOKUP(CONCATENATE($B165,"_",$C165,"_",G$2,"_",$D165,"_",$E165),Database!$F$2:$G$65536,2,))</f>
        <v>#REF!</v>
      </c>
      <c r="H165" s="120" t="e">
        <f>IF(ISNUMBER(W165),W165,VLOOKUP(CONCATENATE($B165,"_",$C165,"_",H$2,"_",$D165,"_",$E165),Database!$F$2:$G$65536,2,))</f>
        <v>#REF!</v>
      </c>
      <c r="I165" s="120" t="e">
        <f>IF(ISNUMBER(X165),X165,VLOOKUP(CONCATENATE($B165,"_",$C165,"_",I$2,"_",$D165,"_",$E165),Database!$F$2:$G$65536,2,))</f>
        <v>#REF!</v>
      </c>
      <c r="J165" s="120" t="e">
        <f>VLOOKUP(CONCATENATE($B165,"_",$C165,"_",J$2,"_",$D165,"_",$E165),Database!$F$2:$G$65536,2,)</f>
        <v>#REF!</v>
      </c>
      <c r="K165" s="118" t="e">
        <f>VLOOKUP(CONCATENATE($B165,"_",$C165,"_",K$2,"_",$D165,"_",$E165),SentData!$F$2:$G$65536,2,)</f>
        <v>#REF!</v>
      </c>
      <c r="L165" s="118" t="e">
        <f>VLOOKUP(CONCATENATE($B165,"_",$C165,"_",L$2,"_",$D165,"_",$E165),SentData!$F$2:$G$65536,2,)</f>
        <v>#REF!</v>
      </c>
      <c r="M165" s="114"/>
      <c r="N165" s="115" t="str">
        <f t="shared" si="31"/>
        <v>!!</v>
      </c>
      <c r="O165" s="115" t="str">
        <f t="shared" si="32"/>
        <v>!!</v>
      </c>
      <c r="P165" s="115" t="str">
        <f t="shared" si="33"/>
        <v>!!</v>
      </c>
      <c r="Q165" s="115" t="str">
        <f t="shared" si="34"/>
        <v>!!</v>
      </c>
      <c r="R165" s="115" t="str">
        <f t="shared" si="35"/>
        <v>!!</v>
      </c>
      <c r="S165" s="115" t="str">
        <f t="shared" si="36"/>
        <v>!!</v>
      </c>
      <c r="T165" s="114"/>
    </row>
    <row r="166" spans="1:24" s="112" customFormat="1" ht="10" x14ac:dyDescent="0.2">
      <c r="A166" s="112" t="s">
        <v>705</v>
      </c>
      <c r="B166" s="112" t="e">
        <f>#REF!</f>
        <v>#REF!</v>
      </c>
      <c r="C166" s="112" t="s">
        <v>770</v>
      </c>
      <c r="D166" s="112" t="s">
        <v>706</v>
      </c>
      <c r="E166" s="113" t="s">
        <v>675</v>
      </c>
      <c r="F166" s="120" t="e">
        <f>IF(ISNUMBER(U166),U166,VLOOKUP(CONCATENATE($B166,"_",$C166,"_",F$2,"_",$D166,"_",$E166),Database!$F$2:$G$65536,2,))</f>
        <v>#REF!</v>
      </c>
      <c r="G166" s="120" t="e">
        <f>IF(ISNUMBER(V166),V166,VLOOKUP(CONCATENATE($B166,"_",$C166,"_",G$2,"_",$D166,"_",$E166),Database!$F$2:$G$65536,2,))</f>
        <v>#REF!</v>
      </c>
      <c r="H166" s="120" t="e">
        <f>IF(ISNUMBER(W166),W166,VLOOKUP(CONCATENATE($B166,"_",$C166,"_",H$2,"_",$D166,"_",$E166),Database!$F$2:$G$65536,2,))</f>
        <v>#REF!</v>
      </c>
      <c r="I166" s="120" t="e">
        <f>IF(ISNUMBER(X166),X166,VLOOKUP(CONCATENATE($B166,"_",$C166,"_",I$2,"_",$D166,"_",$E166),Database!$F$2:$G$65536,2,))</f>
        <v>#REF!</v>
      </c>
      <c r="J166" s="120" t="e">
        <f>VLOOKUP(CONCATENATE($B166,"_",$C166,"_",J$2,"_",$D166,"_",$E166),Database!$F$2:$G$65536,2,)</f>
        <v>#REF!</v>
      </c>
      <c r="K166" s="118" t="e">
        <f>VLOOKUP(CONCATENATE($B166,"_",$C166,"_",K$2,"_",$D166,"_",$E166),SentData!$F$2:$G$65536,2,)</f>
        <v>#REF!</v>
      </c>
      <c r="L166" s="118" t="e">
        <f>VLOOKUP(CONCATENATE($B166,"_",$C166,"_",L$2,"_",$D166,"_",$E166),SentData!$F$2:$G$65536,2,)</f>
        <v>#REF!</v>
      </c>
      <c r="M166" s="114"/>
      <c r="N166" s="115" t="str">
        <f t="shared" si="31"/>
        <v>!!</v>
      </c>
      <c r="O166" s="115" t="str">
        <f t="shared" si="32"/>
        <v>!!</v>
      </c>
      <c r="P166" s="115" t="str">
        <f t="shared" si="33"/>
        <v>!!</v>
      </c>
      <c r="Q166" s="115" t="str">
        <f t="shared" si="34"/>
        <v>!!</v>
      </c>
      <c r="R166" s="115" t="str">
        <f t="shared" si="35"/>
        <v>!!</v>
      </c>
      <c r="S166" s="115" t="str">
        <f t="shared" si="36"/>
        <v>!!</v>
      </c>
      <c r="T166" s="114"/>
    </row>
    <row r="167" spans="1:24" x14ac:dyDescent="0.25">
      <c r="A167" s="153" t="s">
        <v>707</v>
      </c>
      <c r="B167" s="153" t="e">
        <f>#REF!</f>
        <v>#REF!</v>
      </c>
      <c r="C167" s="153" t="s">
        <v>770</v>
      </c>
      <c r="D167" s="153" t="s">
        <v>639</v>
      </c>
      <c r="E167" s="154" t="s">
        <v>675</v>
      </c>
      <c r="F167" s="155" t="e">
        <f>IF(ISNUMBER(U167),U167,VLOOKUP(CONCATENATE($B167,"_",$C167,"_",F$2,"_","1000 NAC","_",$E167),Database!$F$2:$G$65536,2,)/VLOOKUP(CONCATENATE($B167,"_",$C167,"_",F$2,"_",$D167,"_",$E167),Database!$F$2:$G$65536,2,))</f>
        <v>#REF!</v>
      </c>
      <c r="G167" s="155" t="e">
        <f>IF(ISNUMBER(V167),V167,VLOOKUP(CONCATENATE($B167,"_",$C167,"_",G$2,"_","1000 NAC","_",$E167),Database!$F$2:$G$65536,2,)/VLOOKUP(CONCATENATE($B167,"_",$C167,"_",G$2,"_",$D167,"_",$E167),Database!$F$2:$G$65536,2,))</f>
        <v>#REF!</v>
      </c>
      <c r="H167" s="155" t="e">
        <f>IF(ISNUMBER(W167),W167,VLOOKUP(CONCATENATE($B167,"_",$C167,"_",H$2,"_","1000 NAC","_",$E167),Database!$F$2:$G$65536,2,)/VLOOKUP(CONCATENATE($B167,"_",$C167,"_",H$2,"_",$D167,"_",$E167),Database!$F$2:$G$65536,2,))</f>
        <v>#REF!</v>
      </c>
      <c r="I167" s="155" t="e">
        <f>IF(ISNUMBER(X167),X167,VLOOKUP(CONCATENATE($B167,"_",$C167,"_",I$2,"_","1000 NAC","_",$E167),Database!$F$2:$G$65536,2,)/VLOOKUP(CONCATENATE($B167,"_",$C167,"_",I$2,"_",$D167,"_",$E167),Database!$F$2:$G$65536,2,))</f>
        <v>#REF!</v>
      </c>
      <c r="J167" s="155" t="e">
        <f>VLOOKUP(CONCATENATE($B167,"_",$C167,"_",J$2,"_","1000 NAC","_",$E167),Database!$F$2:$G$65536,2,)/VLOOKUP(CONCATENATE($B167,"_",$C167,"_",J$2,"_",$D167,"_",$E167),Database!$F$2:$G$65536,2,)</f>
        <v>#REF!</v>
      </c>
      <c r="K167" s="156" t="e">
        <f>VLOOKUP(CONCATENATE($B167,"_",$C167,"_",K$2,"_","1000 NAC","_",$E167),SentData!$F$2:$G$65536,2,)/VLOOKUP(CONCATENATE($B167,"_",$C167,"_",K$2,"_",$D167,"_",$E167),SentData!$F$2:$G$65536,2,)</f>
        <v>#REF!</v>
      </c>
      <c r="L167" s="156" t="e">
        <f>VLOOKUP(CONCATENATE($B167,"_",$C167,"_",L$2,"_","1000 NAC","_",$E167),SentData!$F$2:$G$65536,2,)/VLOOKUP(CONCATENATE($B167,"_",$C167,"_",L$2,"_",$D167,"_",$E167),SentData!$F$2:$G$65536,2,)</f>
        <v>#REF!</v>
      </c>
      <c r="M167" s="157"/>
      <c r="N167" s="158" t="str">
        <f t="shared" si="31"/>
        <v>!!</v>
      </c>
      <c r="O167" s="158" t="str">
        <f t="shared" si="32"/>
        <v>!!</v>
      </c>
      <c r="P167" s="158" t="str">
        <f t="shared" si="33"/>
        <v>!!</v>
      </c>
      <c r="Q167" s="158" t="str">
        <f t="shared" si="34"/>
        <v>!!</v>
      </c>
      <c r="R167" s="158" t="str">
        <f t="shared" si="35"/>
        <v>!!</v>
      </c>
      <c r="S167" s="158" t="str">
        <f t="shared" si="36"/>
        <v>!!</v>
      </c>
      <c r="T167" s="157"/>
      <c r="U167" s="161" t="str">
        <f>IF(ISNUMBER(U165),IF(ISNUMBER(U166),U166/U165,F166/U165),IF(ISNUMBER(U166),U166/F165,""))</f>
        <v/>
      </c>
      <c r="V167" s="161"/>
      <c r="W167" s="161"/>
      <c r="X167" s="161"/>
    </row>
    <row r="168" spans="1:24" s="112" customFormat="1" ht="10" x14ac:dyDescent="0.2">
      <c r="A168" s="112" t="s">
        <v>703</v>
      </c>
      <c r="B168" s="112" t="e">
        <f>#REF!</f>
        <v>#REF!</v>
      </c>
      <c r="C168" s="112" t="s">
        <v>771</v>
      </c>
      <c r="D168" s="112" t="s">
        <v>639</v>
      </c>
      <c r="E168" s="113" t="s">
        <v>675</v>
      </c>
      <c r="F168" s="120" t="e">
        <f>IF(ISNUMBER(U168),U168,VLOOKUP(CONCATENATE($B168,"_",$C168,"_",F$2,"_",$D168,"_",$E168),Database!$F$2:$G$65536,2,))</f>
        <v>#REF!</v>
      </c>
      <c r="G168" s="120" t="e">
        <f>IF(ISNUMBER(V168),V168,VLOOKUP(CONCATENATE($B168,"_",$C168,"_",G$2,"_",$D168,"_",$E168),Database!$F$2:$G$65536,2,))</f>
        <v>#REF!</v>
      </c>
      <c r="H168" s="120" t="e">
        <f>IF(ISNUMBER(W168),W168,VLOOKUP(CONCATENATE($B168,"_",$C168,"_",H$2,"_",$D168,"_",$E168),Database!$F$2:$G$65536,2,))</f>
        <v>#REF!</v>
      </c>
      <c r="I168" s="120" t="e">
        <f>IF(ISNUMBER(X168),X168,VLOOKUP(CONCATENATE($B168,"_",$C168,"_",I$2,"_",$D168,"_",$E168),Database!$F$2:$G$65536,2,))</f>
        <v>#REF!</v>
      </c>
      <c r="J168" s="120" t="e">
        <f>VLOOKUP(CONCATENATE($B168,"_",$C168,"_",J$2,"_",$D168,"_",$E168),Database!$F$2:$G$65536,2,)</f>
        <v>#REF!</v>
      </c>
      <c r="K168" s="118" t="e">
        <f>VLOOKUP(CONCATENATE($B168,"_",$C168,"_",K$2,"_",$D168,"_",$E168),SentData!$F$2:$G$65536,2,)</f>
        <v>#REF!</v>
      </c>
      <c r="L168" s="118" t="e">
        <f>VLOOKUP(CONCATENATE($B168,"_",$C168,"_",L$2,"_",$D168,"_",$E168),SentData!$F$2:$G$65536,2,)</f>
        <v>#REF!</v>
      </c>
      <c r="M168" s="114"/>
      <c r="N168" s="115" t="str">
        <f t="shared" si="31"/>
        <v>!!</v>
      </c>
      <c r="O168" s="115" t="str">
        <f t="shared" si="32"/>
        <v>!!</v>
      </c>
      <c r="P168" s="115" t="str">
        <f t="shared" si="33"/>
        <v>!!</v>
      </c>
      <c r="Q168" s="115" t="str">
        <f t="shared" si="34"/>
        <v>!!</v>
      </c>
      <c r="R168" s="115" t="str">
        <f t="shared" si="35"/>
        <v>!!</v>
      </c>
      <c r="S168" s="115" t="str">
        <f t="shared" si="36"/>
        <v>!!</v>
      </c>
      <c r="T168" s="114"/>
    </row>
    <row r="169" spans="1:24" s="112" customFormat="1" ht="10" x14ac:dyDescent="0.2">
      <c r="A169" s="112" t="s">
        <v>705</v>
      </c>
      <c r="B169" s="112" t="e">
        <f>#REF!</f>
        <v>#REF!</v>
      </c>
      <c r="C169" s="112" t="s">
        <v>771</v>
      </c>
      <c r="D169" s="112" t="s">
        <v>706</v>
      </c>
      <c r="E169" s="113" t="s">
        <v>675</v>
      </c>
      <c r="F169" s="120" t="e">
        <f>IF(ISNUMBER(U169),U169,VLOOKUP(CONCATENATE($B169,"_",$C169,"_",F$2,"_",$D169,"_",$E169),Database!$F$2:$G$65536,2,))</f>
        <v>#REF!</v>
      </c>
      <c r="G169" s="120" t="e">
        <f>IF(ISNUMBER(V169),V169,VLOOKUP(CONCATENATE($B169,"_",$C169,"_",G$2,"_",$D169,"_",$E169),Database!$F$2:$G$65536,2,))</f>
        <v>#REF!</v>
      </c>
      <c r="H169" s="120" t="e">
        <f>IF(ISNUMBER(W169),W169,VLOOKUP(CONCATENATE($B169,"_",$C169,"_",H$2,"_",$D169,"_",$E169),Database!$F$2:$G$65536,2,))</f>
        <v>#REF!</v>
      </c>
      <c r="I169" s="120" t="e">
        <f>IF(ISNUMBER(X169),X169,VLOOKUP(CONCATENATE($B169,"_",$C169,"_",I$2,"_",$D169,"_",$E169),Database!$F$2:$G$65536,2,))</f>
        <v>#REF!</v>
      </c>
      <c r="J169" s="120" t="e">
        <f>VLOOKUP(CONCATENATE($B169,"_",$C169,"_",J$2,"_",$D169,"_",$E169),Database!$F$2:$G$65536,2,)</f>
        <v>#REF!</v>
      </c>
      <c r="K169" s="118" t="e">
        <f>VLOOKUP(CONCATENATE($B169,"_",$C169,"_",K$2,"_",$D169,"_",$E169),SentData!$F$2:$G$65536,2,)</f>
        <v>#REF!</v>
      </c>
      <c r="L169" s="118" t="e">
        <f>VLOOKUP(CONCATENATE($B169,"_",$C169,"_",L$2,"_",$D169,"_",$E169),SentData!$F$2:$G$65536,2,)</f>
        <v>#REF!</v>
      </c>
      <c r="M169" s="114"/>
      <c r="N169" s="115" t="str">
        <f t="shared" si="31"/>
        <v>!!</v>
      </c>
      <c r="O169" s="115" t="str">
        <f t="shared" si="32"/>
        <v>!!</v>
      </c>
      <c r="P169" s="115" t="str">
        <f t="shared" si="33"/>
        <v>!!</v>
      </c>
      <c r="Q169" s="115" t="str">
        <f t="shared" si="34"/>
        <v>!!</v>
      </c>
      <c r="R169" s="115" t="str">
        <f t="shared" si="35"/>
        <v>!!</v>
      </c>
      <c r="S169" s="115" t="str">
        <f t="shared" si="36"/>
        <v>!!</v>
      </c>
      <c r="T169" s="114"/>
    </row>
    <row r="170" spans="1:24" x14ac:dyDescent="0.25">
      <c r="A170" s="153" t="s">
        <v>707</v>
      </c>
      <c r="B170" s="153" t="e">
        <f>#REF!</f>
        <v>#REF!</v>
      </c>
      <c r="C170" s="153" t="s">
        <v>771</v>
      </c>
      <c r="D170" s="153" t="s">
        <v>639</v>
      </c>
      <c r="E170" s="154" t="s">
        <v>675</v>
      </c>
      <c r="F170" s="155" t="e">
        <f>IF(ISNUMBER(U170),U170,VLOOKUP(CONCATENATE($B170,"_",$C170,"_",F$2,"_","1000 NAC","_",$E170),Database!$F$2:$G$65536,2,)/VLOOKUP(CONCATENATE($B170,"_",$C170,"_",F$2,"_",$D170,"_",$E170),Database!$F$2:$G$65536,2,))</f>
        <v>#REF!</v>
      </c>
      <c r="G170" s="155" t="e">
        <f>IF(ISNUMBER(V170),V170,VLOOKUP(CONCATENATE($B170,"_",$C170,"_",G$2,"_","1000 NAC","_",$E170),Database!$F$2:$G$65536,2,)/VLOOKUP(CONCATENATE($B170,"_",$C170,"_",G$2,"_",$D170,"_",$E170),Database!$F$2:$G$65536,2,))</f>
        <v>#REF!</v>
      </c>
      <c r="H170" s="155" t="e">
        <f>IF(ISNUMBER(W170),W170,VLOOKUP(CONCATENATE($B170,"_",$C170,"_",H$2,"_","1000 NAC","_",$E170),Database!$F$2:$G$65536,2,)/VLOOKUP(CONCATENATE($B170,"_",$C170,"_",H$2,"_",$D170,"_",$E170),Database!$F$2:$G$65536,2,))</f>
        <v>#REF!</v>
      </c>
      <c r="I170" s="155" t="e">
        <f>IF(ISNUMBER(X170),X170,VLOOKUP(CONCATENATE($B170,"_",$C170,"_",I$2,"_","1000 NAC","_",$E170),Database!$F$2:$G$65536,2,)/VLOOKUP(CONCATENATE($B170,"_",$C170,"_",I$2,"_",$D170,"_",$E170),Database!$F$2:$G$65536,2,))</f>
        <v>#REF!</v>
      </c>
      <c r="J170" s="155" t="e">
        <f>VLOOKUP(CONCATENATE($B170,"_",$C170,"_",J$2,"_","1000 NAC","_",$E170),Database!$F$2:$G$65536,2,)/VLOOKUP(CONCATENATE($B170,"_",$C170,"_",J$2,"_",$D170,"_",$E170),Database!$F$2:$G$65536,2,)</f>
        <v>#REF!</v>
      </c>
      <c r="K170" s="156" t="e">
        <f>VLOOKUP(CONCATENATE($B170,"_",$C170,"_",K$2,"_","1000 NAC","_",$E170),SentData!$F$2:$G$65536,2,)/VLOOKUP(CONCATENATE($B170,"_",$C170,"_",K$2,"_",$D170,"_",$E170),SentData!$F$2:$G$65536,2,)</f>
        <v>#REF!</v>
      </c>
      <c r="L170" s="156" t="e">
        <f>VLOOKUP(CONCATENATE($B170,"_",$C170,"_",L$2,"_","1000 NAC","_",$E170),SentData!$F$2:$G$65536,2,)/VLOOKUP(CONCATENATE($B170,"_",$C170,"_",L$2,"_",$D170,"_",$E170),SentData!$F$2:$G$65536,2,)</f>
        <v>#REF!</v>
      </c>
      <c r="M170" s="157"/>
      <c r="N170" s="158" t="str">
        <f t="shared" si="31"/>
        <v>!!</v>
      </c>
      <c r="O170" s="158" t="str">
        <f t="shared" si="32"/>
        <v>!!</v>
      </c>
      <c r="P170" s="158" t="str">
        <f t="shared" si="33"/>
        <v>!!</v>
      </c>
      <c r="Q170" s="158" t="str">
        <f t="shared" si="34"/>
        <v>!!</v>
      </c>
      <c r="R170" s="158" t="str">
        <f t="shared" si="35"/>
        <v>!!</v>
      </c>
      <c r="S170" s="158" t="str">
        <f t="shared" si="36"/>
        <v>!!</v>
      </c>
      <c r="T170" s="157"/>
      <c r="U170" s="161" t="str">
        <f>IF(ISNUMBER(U168),IF(ISNUMBER(U169),U169/U168,F169/U168),IF(ISNUMBER(U169),U169/F168,""))</f>
        <v/>
      </c>
      <c r="V170" s="161"/>
      <c r="W170" s="161"/>
      <c r="X170" s="161"/>
    </row>
    <row r="171" spans="1:24" s="112" customFormat="1" ht="10" x14ac:dyDescent="0.2">
      <c r="A171" s="112" t="s">
        <v>703</v>
      </c>
      <c r="B171" s="112" t="e">
        <f>#REF!</f>
        <v>#REF!</v>
      </c>
      <c r="C171" s="112" t="s">
        <v>770</v>
      </c>
      <c r="D171" s="112" t="s">
        <v>639</v>
      </c>
      <c r="E171" s="113" t="s">
        <v>676</v>
      </c>
      <c r="F171" s="120" t="e">
        <f>IF(ISNUMBER(U171),U171,VLOOKUP(CONCATENATE($B171,"_",$C171,"_",F$2,"_",$D171,"_",$E171),Database!$F$2:$G$65536,2,))</f>
        <v>#REF!</v>
      </c>
      <c r="G171" s="120" t="e">
        <f>IF(ISNUMBER(V171),V171,VLOOKUP(CONCATENATE($B171,"_",$C171,"_",G$2,"_",$D171,"_",$E171),Database!$F$2:$G$65536,2,))</f>
        <v>#REF!</v>
      </c>
      <c r="H171" s="120" t="e">
        <f>IF(ISNUMBER(W171),W171,VLOOKUP(CONCATENATE($B171,"_",$C171,"_",H$2,"_",$D171,"_",$E171),Database!$F$2:$G$65536,2,))</f>
        <v>#REF!</v>
      </c>
      <c r="I171" s="120" t="e">
        <f>IF(ISNUMBER(X171),X171,VLOOKUP(CONCATENATE($B171,"_",$C171,"_",I$2,"_",$D171,"_",$E171),Database!$F$2:$G$65536,2,))</f>
        <v>#REF!</v>
      </c>
      <c r="J171" s="120" t="e">
        <f>VLOOKUP(CONCATENATE($B171,"_",$C171,"_",J$2,"_",$D171,"_",$E171),Database!$F$2:$G$65536,2,)</f>
        <v>#REF!</v>
      </c>
      <c r="K171" s="118" t="e">
        <f>VLOOKUP(CONCATENATE($B171,"_",$C171,"_",K$2,"_",$D171,"_",$E171),SentData!$F$2:$G$65536,2,)</f>
        <v>#REF!</v>
      </c>
      <c r="L171" s="118" t="e">
        <f>VLOOKUP(CONCATENATE($B171,"_",$C171,"_",L$2,"_",$D171,"_",$E171),SentData!$F$2:$G$65536,2,)</f>
        <v>#REF!</v>
      </c>
      <c r="M171" s="114"/>
      <c r="N171" s="115" t="str">
        <f t="shared" si="31"/>
        <v>!!</v>
      </c>
      <c r="O171" s="115" t="str">
        <f t="shared" si="32"/>
        <v>!!</v>
      </c>
      <c r="P171" s="115" t="str">
        <f t="shared" si="33"/>
        <v>!!</v>
      </c>
      <c r="Q171" s="115" t="str">
        <f t="shared" si="34"/>
        <v>!!</v>
      </c>
      <c r="R171" s="115" t="str">
        <f t="shared" si="35"/>
        <v>!!</v>
      </c>
      <c r="S171" s="115" t="str">
        <f t="shared" si="36"/>
        <v>!!</v>
      </c>
      <c r="T171" s="114"/>
    </row>
    <row r="172" spans="1:24" s="112" customFormat="1" ht="10" x14ac:dyDescent="0.2">
      <c r="A172" s="112" t="s">
        <v>705</v>
      </c>
      <c r="B172" s="112" t="e">
        <f>#REF!</f>
        <v>#REF!</v>
      </c>
      <c r="C172" s="112" t="s">
        <v>770</v>
      </c>
      <c r="D172" s="112" t="s">
        <v>706</v>
      </c>
      <c r="E172" s="113" t="s">
        <v>676</v>
      </c>
      <c r="F172" s="120" t="e">
        <f>IF(ISNUMBER(U172),U172,VLOOKUP(CONCATENATE($B172,"_",$C172,"_",F$2,"_",$D172,"_",$E172),Database!$F$2:$G$65536,2,))</f>
        <v>#REF!</v>
      </c>
      <c r="G172" s="120" t="e">
        <f>IF(ISNUMBER(V172),V172,VLOOKUP(CONCATENATE($B172,"_",$C172,"_",G$2,"_",$D172,"_",$E172),Database!$F$2:$G$65536,2,))</f>
        <v>#REF!</v>
      </c>
      <c r="H172" s="120" t="e">
        <f>IF(ISNUMBER(W172),W172,VLOOKUP(CONCATENATE($B172,"_",$C172,"_",H$2,"_",$D172,"_",$E172),Database!$F$2:$G$65536,2,))</f>
        <v>#REF!</v>
      </c>
      <c r="I172" s="120" t="e">
        <f>IF(ISNUMBER(X172),X172,VLOOKUP(CONCATENATE($B172,"_",$C172,"_",I$2,"_",$D172,"_",$E172),Database!$F$2:$G$65536,2,))</f>
        <v>#REF!</v>
      </c>
      <c r="J172" s="120" t="e">
        <f>VLOOKUP(CONCATENATE($B172,"_",$C172,"_",J$2,"_",$D172,"_",$E172),Database!$F$2:$G$65536,2,)</f>
        <v>#REF!</v>
      </c>
      <c r="K172" s="118" t="e">
        <f>VLOOKUP(CONCATENATE($B172,"_",$C172,"_",K$2,"_",$D172,"_",$E172),SentData!$F$2:$G$65536,2,)</f>
        <v>#REF!</v>
      </c>
      <c r="L172" s="118" t="e">
        <f>VLOOKUP(CONCATENATE($B172,"_",$C172,"_",L$2,"_",$D172,"_",$E172),SentData!$F$2:$G$65536,2,)</f>
        <v>#REF!</v>
      </c>
      <c r="M172" s="114"/>
      <c r="N172" s="115" t="str">
        <f t="shared" si="31"/>
        <v>!!</v>
      </c>
      <c r="O172" s="115" t="str">
        <f t="shared" si="32"/>
        <v>!!</v>
      </c>
      <c r="P172" s="115" t="str">
        <f t="shared" si="33"/>
        <v>!!</v>
      </c>
      <c r="Q172" s="115" t="str">
        <f t="shared" si="34"/>
        <v>!!</v>
      </c>
      <c r="R172" s="115" t="str">
        <f t="shared" si="35"/>
        <v>!!</v>
      </c>
      <c r="S172" s="115" t="str">
        <f t="shared" si="36"/>
        <v>!!</v>
      </c>
      <c r="T172" s="114"/>
    </row>
    <row r="173" spans="1:24" x14ac:dyDescent="0.25">
      <c r="A173" s="153" t="s">
        <v>707</v>
      </c>
      <c r="B173" s="153" t="e">
        <f>#REF!</f>
        <v>#REF!</v>
      </c>
      <c r="C173" s="153" t="s">
        <v>770</v>
      </c>
      <c r="D173" s="153" t="s">
        <v>639</v>
      </c>
      <c r="E173" s="154" t="s">
        <v>676</v>
      </c>
      <c r="F173" s="155" t="e">
        <f>IF(ISNUMBER(U173),U173,VLOOKUP(CONCATENATE($B173,"_",$C173,"_",F$2,"_","1000 NAC","_",$E173),Database!$F$2:$G$65536,2,)/VLOOKUP(CONCATENATE($B173,"_",$C173,"_",F$2,"_",$D173,"_",$E173),Database!$F$2:$G$65536,2,))</f>
        <v>#REF!</v>
      </c>
      <c r="G173" s="155" t="e">
        <f>IF(ISNUMBER(V173),V173,VLOOKUP(CONCATENATE($B173,"_",$C173,"_",G$2,"_","1000 NAC","_",$E173),Database!$F$2:$G$65536,2,)/VLOOKUP(CONCATENATE($B173,"_",$C173,"_",G$2,"_",$D173,"_",$E173),Database!$F$2:$G$65536,2,))</f>
        <v>#REF!</v>
      </c>
      <c r="H173" s="155" t="e">
        <f>IF(ISNUMBER(W173),W173,VLOOKUP(CONCATENATE($B173,"_",$C173,"_",H$2,"_","1000 NAC","_",$E173),Database!$F$2:$G$65536,2,)/VLOOKUP(CONCATENATE($B173,"_",$C173,"_",H$2,"_",$D173,"_",$E173),Database!$F$2:$G$65536,2,))</f>
        <v>#REF!</v>
      </c>
      <c r="I173" s="155" t="e">
        <f>IF(ISNUMBER(X173),X173,VLOOKUP(CONCATENATE($B173,"_",$C173,"_",I$2,"_","1000 NAC","_",$E173),Database!$F$2:$G$65536,2,)/VLOOKUP(CONCATENATE($B173,"_",$C173,"_",I$2,"_",$D173,"_",$E173),Database!$F$2:$G$65536,2,))</f>
        <v>#REF!</v>
      </c>
      <c r="J173" s="155" t="e">
        <f>VLOOKUP(CONCATENATE($B173,"_",$C173,"_",J$2,"_","1000 NAC","_",$E173),Database!$F$2:$G$65536,2,)/VLOOKUP(CONCATENATE($B173,"_",$C173,"_",J$2,"_",$D173,"_",$E173),Database!$F$2:$G$65536,2,)</f>
        <v>#REF!</v>
      </c>
      <c r="K173" s="156" t="e">
        <f>VLOOKUP(CONCATENATE($B173,"_",$C173,"_",K$2,"_","1000 NAC","_",$E173),SentData!$F$2:$G$65536,2,)/VLOOKUP(CONCATENATE($B173,"_",$C173,"_",K$2,"_",$D173,"_",$E173),SentData!$F$2:$G$65536,2,)</f>
        <v>#REF!</v>
      </c>
      <c r="L173" s="156" t="e">
        <f>VLOOKUP(CONCATENATE($B173,"_",$C173,"_",L$2,"_","1000 NAC","_",$E173),SentData!$F$2:$G$65536,2,)/VLOOKUP(CONCATENATE($B173,"_",$C173,"_",L$2,"_",$D173,"_",$E173),SentData!$F$2:$G$65536,2,)</f>
        <v>#REF!</v>
      </c>
      <c r="M173" s="157"/>
      <c r="N173" s="158" t="str">
        <f t="shared" si="31"/>
        <v>!!</v>
      </c>
      <c r="O173" s="158" t="str">
        <f t="shared" si="32"/>
        <v>!!</v>
      </c>
      <c r="P173" s="158" t="str">
        <f t="shared" si="33"/>
        <v>!!</v>
      </c>
      <c r="Q173" s="158" t="str">
        <f t="shared" si="34"/>
        <v>!!</v>
      </c>
      <c r="R173" s="158" t="str">
        <f t="shared" si="35"/>
        <v>!!</v>
      </c>
      <c r="S173" s="158" t="str">
        <f t="shared" si="36"/>
        <v>!!</v>
      </c>
      <c r="T173" s="157"/>
      <c r="U173" s="161" t="str">
        <f>IF(ISNUMBER(U171),IF(ISNUMBER(U172),U172/U171,F172/U171),IF(ISNUMBER(U172),U172/F171,""))</f>
        <v/>
      </c>
      <c r="V173" s="161"/>
      <c r="W173" s="161"/>
      <c r="X173" s="161"/>
    </row>
    <row r="174" spans="1:24" s="112" customFormat="1" ht="10" x14ac:dyDescent="0.2">
      <c r="A174" s="112" t="s">
        <v>703</v>
      </c>
      <c r="B174" s="112" t="e">
        <f>#REF!</f>
        <v>#REF!</v>
      </c>
      <c r="C174" s="112" t="s">
        <v>771</v>
      </c>
      <c r="D174" s="112" t="s">
        <v>639</v>
      </c>
      <c r="E174" s="113" t="s">
        <v>676</v>
      </c>
      <c r="F174" s="120" t="e">
        <f>IF(ISNUMBER(U174),U174,VLOOKUP(CONCATENATE($B174,"_",$C174,"_",F$2,"_",$D174,"_",$E174),Database!$F$2:$G$65536,2,))</f>
        <v>#REF!</v>
      </c>
      <c r="G174" s="120" t="e">
        <f>IF(ISNUMBER(V174),V174,VLOOKUP(CONCATENATE($B174,"_",$C174,"_",G$2,"_",$D174,"_",$E174),Database!$F$2:$G$65536,2,))</f>
        <v>#REF!</v>
      </c>
      <c r="H174" s="120" t="e">
        <f>IF(ISNUMBER(W174),W174,VLOOKUP(CONCATENATE($B174,"_",$C174,"_",H$2,"_",$D174,"_",$E174),Database!$F$2:$G$65536,2,))</f>
        <v>#REF!</v>
      </c>
      <c r="I174" s="120" t="e">
        <f>IF(ISNUMBER(X174),X174,VLOOKUP(CONCATENATE($B174,"_",$C174,"_",I$2,"_",$D174,"_",$E174),Database!$F$2:$G$65536,2,))</f>
        <v>#REF!</v>
      </c>
      <c r="J174" s="120" t="e">
        <f>VLOOKUP(CONCATENATE($B174,"_",$C174,"_",J$2,"_",$D174,"_",$E174),Database!$F$2:$G$65536,2,)</f>
        <v>#REF!</v>
      </c>
      <c r="K174" s="118" t="e">
        <f>VLOOKUP(CONCATENATE($B174,"_",$C174,"_",K$2,"_",$D174,"_",$E174),SentData!$F$2:$G$65536,2,)</f>
        <v>#REF!</v>
      </c>
      <c r="L174" s="118" t="e">
        <f>VLOOKUP(CONCATENATE($B174,"_",$C174,"_",L$2,"_",$D174,"_",$E174),SentData!$F$2:$G$65536,2,)</f>
        <v>#REF!</v>
      </c>
      <c r="M174" s="114"/>
      <c r="N174" s="115" t="str">
        <f t="shared" si="31"/>
        <v>!!</v>
      </c>
      <c r="O174" s="115" t="str">
        <f t="shared" si="32"/>
        <v>!!</v>
      </c>
      <c r="P174" s="115" t="str">
        <f t="shared" si="33"/>
        <v>!!</v>
      </c>
      <c r="Q174" s="115" t="str">
        <f t="shared" si="34"/>
        <v>!!</v>
      </c>
      <c r="R174" s="115" t="str">
        <f t="shared" si="35"/>
        <v>!!</v>
      </c>
      <c r="S174" s="115" t="str">
        <f t="shared" si="36"/>
        <v>!!</v>
      </c>
      <c r="T174" s="114"/>
    </row>
    <row r="175" spans="1:24" s="112" customFormat="1" ht="10" x14ac:dyDescent="0.2">
      <c r="A175" s="112" t="s">
        <v>705</v>
      </c>
      <c r="B175" s="112" t="e">
        <f>#REF!</f>
        <v>#REF!</v>
      </c>
      <c r="C175" s="112" t="s">
        <v>771</v>
      </c>
      <c r="D175" s="112" t="s">
        <v>706</v>
      </c>
      <c r="E175" s="113" t="s">
        <v>676</v>
      </c>
      <c r="F175" s="120" t="e">
        <f>IF(ISNUMBER(U175),U175,VLOOKUP(CONCATENATE($B175,"_",$C175,"_",F$2,"_",$D175,"_",$E175),Database!$F$2:$G$65536,2,))</f>
        <v>#REF!</v>
      </c>
      <c r="G175" s="120" t="e">
        <f>IF(ISNUMBER(V175),V175,VLOOKUP(CONCATENATE($B175,"_",$C175,"_",G$2,"_",$D175,"_",$E175),Database!$F$2:$G$65536,2,))</f>
        <v>#REF!</v>
      </c>
      <c r="H175" s="120" t="e">
        <f>IF(ISNUMBER(W175),W175,VLOOKUP(CONCATENATE($B175,"_",$C175,"_",H$2,"_",$D175,"_",$E175),Database!$F$2:$G$65536,2,))</f>
        <v>#REF!</v>
      </c>
      <c r="I175" s="120" t="e">
        <f>IF(ISNUMBER(X175),X175,VLOOKUP(CONCATENATE($B175,"_",$C175,"_",I$2,"_",$D175,"_",$E175),Database!$F$2:$G$65536,2,))</f>
        <v>#REF!</v>
      </c>
      <c r="J175" s="120" t="e">
        <f>VLOOKUP(CONCATENATE($B175,"_",$C175,"_",J$2,"_",$D175,"_",$E175),Database!$F$2:$G$65536,2,)</f>
        <v>#REF!</v>
      </c>
      <c r="K175" s="118" t="e">
        <f>VLOOKUP(CONCATENATE($B175,"_",$C175,"_",K$2,"_",$D175,"_",$E175),SentData!$F$2:$G$65536,2,)</f>
        <v>#REF!</v>
      </c>
      <c r="L175" s="118" t="e">
        <f>VLOOKUP(CONCATENATE($B175,"_",$C175,"_",L$2,"_",$D175,"_",$E175),SentData!$F$2:$G$65536,2,)</f>
        <v>#REF!</v>
      </c>
      <c r="M175" s="114"/>
      <c r="N175" s="115" t="str">
        <f t="shared" si="31"/>
        <v>!!</v>
      </c>
      <c r="O175" s="115" t="str">
        <f t="shared" si="32"/>
        <v>!!</v>
      </c>
      <c r="P175" s="115" t="str">
        <f t="shared" si="33"/>
        <v>!!</v>
      </c>
      <c r="Q175" s="115" t="str">
        <f t="shared" si="34"/>
        <v>!!</v>
      </c>
      <c r="R175" s="115" t="str">
        <f t="shared" si="35"/>
        <v>!!</v>
      </c>
      <c r="S175" s="115" t="str">
        <f t="shared" si="36"/>
        <v>!!</v>
      </c>
      <c r="T175" s="114"/>
    </row>
    <row r="176" spans="1:24" x14ac:dyDescent="0.25">
      <c r="A176" s="153" t="s">
        <v>707</v>
      </c>
      <c r="B176" s="153" t="e">
        <f>#REF!</f>
        <v>#REF!</v>
      </c>
      <c r="C176" s="153" t="s">
        <v>771</v>
      </c>
      <c r="D176" s="153" t="s">
        <v>639</v>
      </c>
      <c r="E176" s="154" t="s">
        <v>676</v>
      </c>
      <c r="F176" s="155" t="e">
        <f>IF(ISNUMBER(U176),U176,VLOOKUP(CONCATENATE($B176,"_",$C176,"_",F$2,"_","1000 NAC","_",$E176),Database!$F$2:$G$65536,2,)/VLOOKUP(CONCATENATE($B176,"_",$C176,"_",F$2,"_",$D176,"_",$E176),Database!$F$2:$G$65536,2,))</f>
        <v>#REF!</v>
      </c>
      <c r="G176" s="155" t="e">
        <f>IF(ISNUMBER(V176),V176,VLOOKUP(CONCATENATE($B176,"_",$C176,"_",G$2,"_","1000 NAC","_",$E176),Database!$F$2:$G$65536,2,)/VLOOKUP(CONCATENATE($B176,"_",$C176,"_",G$2,"_",$D176,"_",$E176),Database!$F$2:$G$65536,2,))</f>
        <v>#REF!</v>
      </c>
      <c r="H176" s="155" t="e">
        <f>IF(ISNUMBER(W176),W176,VLOOKUP(CONCATENATE($B176,"_",$C176,"_",H$2,"_","1000 NAC","_",$E176),Database!$F$2:$G$65536,2,)/VLOOKUP(CONCATENATE($B176,"_",$C176,"_",H$2,"_",$D176,"_",$E176),Database!$F$2:$G$65536,2,))</f>
        <v>#REF!</v>
      </c>
      <c r="I176" s="155" t="e">
        <f>IF(ISNUMBER(X176),X176,VLOOKUP(CONCATENATE($B176,"_",$C176,"_",I$2,"_","1000 NAC","_",$E176),Database!$F$2:$G$65536,2,)/VLOOKUP(CONCATENATE($B176,"_",$C176,"_",I$2,"_",$D176,"_",$E176),Database!$F$2:$G$65536,2,))</f>
        <v>#REF!</v>
      </c>
      <c r="J176" s="155" t="e">
        <f>VLOOKUP(CONCATENATE($B176,"_",$C176,"_",J$2,"_","1000 NAC","_",$E176),Database!$F$2:$G$65536,2,)/VLOOKUP(CONCATENATE($B176,"_",$C176,"_",J$2,"_",$D176,"_",$E176),Database!$F$2:$G$65536,2,)</f>
        <v>#REF!</v>
      </c>
      <c r="K176" s="156" t="e">
        <f>VLOOKUP(CONCATENATE($B176,"_",$C176,"_",K$2,"_","1000 NAC","_",$E176),SentData!$F$2:$G$65536,2,)/VLOOKUP(CONCATENATE($B176,"_",$C176,"_",K$2,"_",$D176,"_",$E176),SentData!$F$2:$G$65536,2,)</f>
        <v>#REF!</v>
      </c>
      <c r="L176" s="156" t="e">
        <f>VLOOKUP(CONCATENATE($B176,"_",$C176,"_",L$2,"_","1000 NAC","_",$E176),SentData!$F$2:$G$65536,2,)/VLOOKUP(CONCATENATE($B176,"_",$C176,"_",L$2,"_",$D176,"_",$E176),SentData!$F$2:$G$65536,2,)</f>
        <v>#REF!</v>
      </c>
      <c r="M176" s="157"/>
      <c r="N176" s="158" t="str">
        <f t="shared" si="31"/>
        <v>!!</v>
      </c>
      <c r="O176" s="158" t="str">
        <f t="shared" si="32"/>
        <v>!!</v>
      </c>
      <c r="P176" s="158" t="str">
        <f t="shared" si="33"/>
        <v>!!</v>
      </c>
      <c r="Q176" s="158" t="str">
        <f t="shared" si="34"/>
        <v>!!</v>
      </c>
      <c r="R176" s="158" t="str">
        <f t="shared" si="35"/>
        <v>!!</v>
      </c>
      <c r="S176" s="158" t="str">
        <f t="shared" si="36"/>
        <v>!!</v>
      </c>
      <c r="T176" s="157"/>
      <c r="U176" s="161" t="str">
        <f>IF(ISNUMBER(U174),IF(ISNUMBER(U175),U175/U174,F175/U174),IF(ISNUMBER(U175),U175/F174,""))</f>
        <v/>
      </c>
      <c r="V176" s="161"/>
      <c r="W176" s="161"/>
      <c r="X176" s="161"/>
    </row>
    <row r="177" spans="1:24" s="112" customFormat="1" ht="10" x14ac:dyDescent="0.2">
      <c r="A177" s="112" t="s">
        <v>703</v>
      </c>
      <c r="B177" s="112" t="e">
        <f>#REF!</f>
        <v>#REF!</v>
      </c>
      <c r="C177" s="112" t="s">
        <v>770</v>
      </c>
      <c r="D177" s="112" t="s">
        <v>639</v>
      </c>
      <c r="E177" s="113" t="s">
        <v>677</v>
      </c>
      <c r="F177" s="120" t="e">
        <f>IF(ISNUMBER(U177),U177,VLOOKUP(CONCATENATE($B177,"_",$C177,"_",F$2,"_",$D177,"_",$E177),Database!$F$2:$G$65536,2,))</f>
        <v>#REF!</v>
      </c>
      <c r="G177" s="120" t="e">
        <f>IF(ISNUMBER(V177),V177,VLOOKUP(CONCATENATE($B177,"_",$C177,"_",G$2,"_",$D177,"_",$E177),Database!$F$2:$G$65536,2,))</f>
        <v>#REF!</v>
      </c>
      <c r="H177" s="120" t="e">
        <f>IF(ISNUMBER(W177),W177,VLOOKUP(CONCATENATE($B177,"_",$C177,"_",H$2,"_",$D177,"_",$E177),Database!$F$2:$G$65536,2,))</f>
        <v>#REF!</v>
      </c>
      <c r="I177" s="120" t="e">
        <f>IF(ISNUMBER(X177),X177,VLOOKUP(CONCATENATE($B177,"_",$C177,"_",I$2,"_",$D177,"_",$E177),Database!$F$2:$G$65536,2,))</f>
        <v>#REF!</v>
      </c>
      <c r="J177" s="120" t="e">
        <f>VLOOKUP(CONCATENATE($B177,"_",$C177,"_",J$2,"_",$D177,"_",$E177),Database!$F$2:$G$65536,2,)</f>
        <v>#REF!</v>
      </c>
      <c r="K177" s="118" t="e">
        <f>VLOOKUP(CONCATENATE($B177,"_",$C177,"_",K$2,"_",$D177,"_",$E177),SentData!$F$2:$G$65536,2,)</f>
        <v>#REF!</v>
      </c>
      <c r="L177" s="118" t="e">
        <f>VLOOKUP(CONCATENATE($B177,"_",$C177,"_",L$2,"_",$D177,"_",$E177),SentData!$F$2:$G$65536,2,)</f>
        <v>#REF!</v>
      </c>
      <c r="M177" s="114"/>
      <c r="N177" s="115" t="str">
        <f t="shared" si="31"/>
        <v>!!</v>
      </c>
      <c r="O177" s="115" t="str">
        <f t="shared" si="32"/>
        <v>!!</v>
      </c>
      <c r="P177" s="115" t="str">
        <f t="shared" si="33"/>
        <v>!!</v>
      </c>
      <c r="Q177" s="115" t="str">
        <f t="shared" si="34"/>
        <v>!!</v>
      </c>
      <c r="R177" s="115" t="str">
        <f t="shared" si="35"/>
        <v>!!</v>
      </c>
      <c r="S177" s="115" t="str">
        <f t="shared" si="36"/>
        <v>!!</v>
      </c>
      <c r="T177" s="114"/>
    </row>
    <row r="178" spans="1:24" s="112" customFormat="1" ht="10" x14ac:dyDescent="0.2">
      <c r="A178" s="112" t="s">
        <v>705</v>
      </c>
      <c r="B178" s="112" t="e">
        <f>#REF!</f>
        <v>#REF!</v>
      </c>
      <c r="C178" s="112" t="s">
        <v>770</v>
      </c>
      <c r="D178" s="112" t="s">
        <v>706</v>
      </c>
      <c r="E178" s="113" t="s">
        <v>677</v>
      </c>
      <c r="F178" s="120" t="e">
        <f>IF(ISNUMBER(U178),U178,VLOOKUP(CONCATENATE($B178,"_",$C178,"_",F$2,"_",$D178,"_",$E178),Database!$F$2:$G$65536,2,))</f>
        <v>#REF!</v>
      </c>
      <c r="G178" s="120" t="e">
        <f>IF(ISNUMBER(V178),V178,VLOOKUP(CONCATENATE($B178,"_",$C178,"_",G$2,"_",$D178,"_",$E178),Database!$F$2:$G$65536,2,))</f>
        <v>#REF!</v>
      </c>
      <c r="H178" s="120" t="e">
        <f>IF(ISNUMBER(W178),W178,VLOOKUP(CONCATENATE($B178,"_",$C178,"_",H$2,"_",$D178,"_",$E178),Database!$F$2:$G$65536,2,))</f>
        <v>#REF!</v>
      </c>
      <c r="I178" s="120" t="e">
        <f>IF(ISNUMBER(X178),X178,VLOOKUP(CONCATENATE($B178,"_",$C178,"_",I$2,"_",$D178,"_",$E178),Database!$F$2:$G$65536,2,))</f>
        <v>#REF!</v>
      </c>
      <c r="J178" s="120" t="e">
        <f>VLOOKUP(CONCATENATE($B178,"_",$C178,"_",J$2,"_",$D178,"_",$E178),Database!$F$2:$G$65536,2,)</f>
        <v>#REF!</v>
      </c>
      <c r="K178" s="118" t="e">
        <f>VLOOKUP(CONCATENATE($B178,"_",$C178,"_",K$2,"_",$D178,"_",$E178),SentData!$F$2:$G$65536,2,)</f>
        <v>#REF!</v>
      </c>
      <c r="L178" s="118" t="e">
        <f>VLOOKUP(CONCATENATE($B178,"_",$C178,"_",L$2,"_",$D178,"_",$E178),SentData!$F$2:$G$65536,2,)</f>
        <v>#REF!</v>
      </c>
      <c r="M178" s="114"/>
      <c r="N178" s="115" t="str">
        <f t="shared" si="31"/>
        <v>!!</v>
      </c>
      <c r="O178" s="115" t="str">
        <f t="shared" si="32"/>
        <v>!!</v>
      </c>
      <c r="P178" s="115" t="str">
        <f t="shared" si="33"/>
        <v>!!</v>
      </c>
      <c r="Q178" s="115" t="str">
        <f t="shared" si="34"/>
        <v>!!</v>
      </c>
      <c r="R178" s="115" t="str">
        <f t="shared" si="35"/>
        <v>!!</v>
      </c>
      <c r="S178" s="115" t="str">
        <f t="shared" si="36"/>
        <v>!!</v>
      </c>
      <c r="T178" s="114"/>
    </row>
    <row r="179" spans="1:24" x14ac:dyDescent="0.25">
      <c r="A179" s="153" t="s">
        <v>707</v>
      </c>
      <c r="B179" s="153" t="e">
        <f>#REF!</f>
        <v>#REF!</v>
      </c>
      <c r="C179" s="153" t="s">
        <v>770</v>
      </c>
      <c r="D179" s="153" t="s">
        <v>639</v>
      </c>
      <c r="E179" s="154" t="s">
        <v>677</v>
      </c>
      <c r="F179" s="155" t="e">
        <f>IF(ISNUMBER(U179),U179,VLOOKUP(CONCATENATE($B179,"_",$C179,"_",F$2,"_","1000 NAC","_",$E179),Database!$F$2:$G$65536,2,)/VLOOKUP(CONCATENATE($B179,"_",$C179,"_",F$2,"_",$D179,"_",$E179),Database!$F$2:$G$65536,2,))</f>
        <v>#REF!</v>
      </c>
      <c r="G179" s="155" t="e">
        <f>IF(ISNUMBER(V179),V179,VLOOKUP(CONCATENATE($B179,"_",$C179,"_",G$2,"_","1000 NAC","_",$E179),Database!$F$2:$G$65536,2,)/VLOOKUP(CONCATENATE($B179,"_",$C179,"_",G$2,"_",$D179,"_",$E179),Database!$F$2:$G$65536,2,))</f>
        <v>#REF!</v>
      </c>
      <c r="H179" s="155" t="e">
        <f>IF(ISNUMBER(W179),W179,VLOOKUP(CONCATENATE($B179,"_",$C179,"_",H$2,"_","1000 NAC","_",$E179),Database!$F$2:$G$65536,2,)/VLOOKUP(CONCATENATE($B179,"_",$C179,"_",H$2,"_",$D179,"_",$E179),Database!$F$2:$G$65536,2,))</f>
        <v>#REF!</v>
      </c>
      <c r="I179" s="155" t="e">
        <f>IF(ISNUMBER(X179),X179,VLOOKUP(CONCATENATE($B179,"_",$C179,"_",I$2,"_","1000 NAC","_",$E179),Database!$F$2:$G$65536,2,)/VLOOKUP(CONCATENATE($B179,"_",$C179,"_",I$2,"_",$D179,"_",$E179),Database!$F$2:$G$65536,2,))</f>
        <v>#REF!</v>
      </c>
      <c r="J179" s="155" t="e">
        <f>VLOOKUP(CONCATENATE($B179,"_",$C179,"_",J$2,"_","1000 NAC","_",$E179),Database!$F$2:$G$65536,2,)/VLOOKUP(CONCATENATE($B179,"_",$C179,"_",J$2,"_",$D179,"_",$E179),Database!$F$2:$G$65536,2,)</f>
        <v>#REF!</v>
      </c>
      <c r="K179" s="156" t="e">
        <f>VLOOKUP(CONCATENATE($B179,"_",$C179,"_",K$2,"_","1000 NAC","_",$E179),SentData!$F$2:$G$65536,2,)/VLOOKUP(CONCATENATE($B179,"_",$C179,"_",K$2,"_",$D179,"_",$E179),SentData!$F$2:$G$65536,2,)</f>
        <v>#REF!</v>
      </c>
      <c r="L179" s="156" t="e">
        <f>VLOOKUP(CONCATENATE($B179,"_",$C179,"_",L$2,"_","1000 NAC","_",$E179),SentData!$F$2:$G$65536,2,)/VLOOKUP(CONCATENATE($B179,"_",$C179,"_",L$2,"_",$D179,"_",$E179),SentData!$F$2:$G$65536,2,)</f>
        <v>#REF!</v>
      </c>
      <c r="M179" s="157"/>
      <c r="N179" s="158" t="str">
        <f t="shared" si="31"/>
        <v>!!</v>
      </c>
      <c r="O179" s="158" t="str">
        <f t="shared" si="32"/>
        <v>!!</v>
      </c>
      <c r="P179" s="158" t="str">
        <f t="shared" si="33"/>
        <v>!!</v>
      </c>
      <c r="Q179" s="158" t="str">
        <f t="shared" si="34"/>
        <v>!!</v>
      </c>
      <c r="R179" s="158" t="str">
        <f t="shared" si="35"/>
        <v>!!</v>
      </c>
      <c r="S179" s="158" t="str">
        <f t="shared" si="36"/>
        <v>!!</v>
      </c>
      <c r="T179" s="157"/>
      <c r="U179" s="161" t="str">
        <f>IF(ISNUMBER(U177),IF(ISNUMBER(U178),U178/U177,F178/U177),IF(ISNUMBER(U178),U178/F177,""))</f>
        <v/>
      </c>
      <c r="V179" s="161"/>
      <c r="W179" s="161"/>
      <c r="X179" s="161"/>
    </row>
    <row r="180" spans="1:24" s="112" customFormat="1" ht="10" x14ac:dyDescent="0.2">
      <c r="A180" s="112" t="s">
        <v>703</v>
      </c>
      <c r="B180" s="112" t="e">
        <f>#REF!</f>
        <v>#REF!</v>
      </c>
      <c r="C180" s="112" t="s">
        <v>771</v>
      </c>
      <c r="D180" s="112" t="s">
        <v>639</v>
      </c>
      <c r="E180" s="113" t="s">
        <v>677</v>
      </c>
      <c r="F180" s="120" t="e">
        <f>IF(ISNUMBER(U180),U180,VLOOKUP(CONCATENATE($B180,"_",$C180,"_",F$2,"_",$D180,"_",$E180),Database!$F$2:$G$65536,2,))</f>
        <v>#REF!</v>
      </c>
      <c r="G180" s="120" t="e">
        <f>IF(ISNUMBER(V180),V180,VLOOKUP(CONCATENATE($B180,"_",$C180,"_",G$2,"_",$D180,"_",$E180),Database!$F$2:$G$65536,2,))</f>
        <v>#REF!</v>
      </c>
      <c r="H180" s="120" t="e">
        <f>IF(ISNUMBER(W180),W180,VLOOKUP(CONCATENATE($B180,"_",$C180,"_",H$2,"_",$D180,"_",$E180),Database!$F$2:$G$65536,2,))</f>
        <v>#REF!</v>
      </c>
      <c r="I180" s="120" t="e">
        <f>IF(ISNUMBER(X180),X180,VLOOKUP(CONCATENATE($B180,"_",$C180,"_",I$2,"_",$D180,"_",$E180),Database!$F$2:$G$65536,2,))</f>
        <v>#REF!</v>
      </c>
      <c r="J180" s="120" t="e">
        <f>VLOOKUP(CONCATENATE($B180,"_",$C180,"_",J$2,"_",$D180,"_",$E180),Database!$F$2:$G$65536,2,)</f>
        <v>#REF!</v>
      </c>
      <c r="K180" s="118" t="e">
        <f>VLOOKUP(CONCATENATE($B180,"_",$C180,"_",K$2,"_",$D180,"_",$E180),SentData!$F$2:$G$65536,2,)</f>
        <v>#REF!</v>
      </c>
      <c r="L180" s="118" t="e">
        <f>VLOOKUP(CONCATENATE($B180,"_",$C180,"_",L$2,"_",$D180,"_",$E180),SentData!$F$2:$G$65536,2,)</f>
        <v>#REF!</v>
      </c>
      <c r="M180" s="114"/>
      <c r="N180" s="115" t="str">
        <f t="shared" si="31"/>
        <v>!!</v>
      </c>
      <c r="O180" s="115" t="str">
        <f t="shared" si="32"/>
        <v>!!</v>
      </c>
      <c r="P180" s="115" t="str">
        <f t="shared" si="33"/>
        <v>!!</v>
      </c>
      <c r="Q180" s="115" t="str">
        <f t="shared" si="34"/>
        <v>!!</v>
      </c>
      <c r="R180" s="115" t="str">
        <f t="shared" si="35"/>
        <v>!!</v>
      </c>
      <c r="S180" s="115" t="str">
        <f t="shared" si="36"/>
        <v>!!</v>
      </c>
      <c r="T180" s="114"/>
    </row>
    <row r="181" spans="1:24" s="112" customFormat="1" ht="10" x14ac:dyDescent="0.2">
      <c r="A181" s="112" t="s">
        <v>705</v>
      </c>
      <c r="B181" s="112" t="e">
        <f>#REF!</f>
        <v>#REF!</v>
      </c>
      <c r="C181" s="112" t="s">
        <v>771</v>
      </c>
      <c r="D181" s="112" t="s">
        <v>706</v>
      </c>
      <c r="E181" s="113" t="s">
        <v>677</v>
      </c>
      <c r="F181" s="120" t="e">
        <f>IF(ISNUMBER(U181),U181,VLOOKUP(CONCATENATE($B181,"_",$C181,"_",F$2,"_",$D181,"_",$E181),Database!$F$2:$G$65536,2,))</f>
        <v>#REF!</v>
      </c>
      <c r="G181" s="120" t="e">
        <f>IF(ISNUMBER(V181),V181,VLOOKUP(CONCATENATE($B181,"_",$C181,"_",G$2,"_",$D181,"_",$E181),Database!$F$2:$G$65536,2,))</f>
        <v>#REF!</v>
      </c>
      <c r="H181" s="120" t="e">
        <f>IF(ISNUMBER(W181),W181,VLOOKUP(CONCATENATE($B181,"_",$C181,"_",H$2,"_",$D181,"_",$E181),Database!$F$2:$G$65536,2,))</f>
        <v>#REF!</v>
      </c>
      <c r="I181" s="120" t="e">
        <f>IF(ISNUMBER(X181),X181,VLOOKUP(CONCATENATE($B181,"_",$C181,"_",I$2,"_",$D181,"_",$E181),Database!$F$2:$G$65536,2,))</f>
        <v>#REF!</v>
      </c>
      <c r="J181" s="120" t="e">
        <f>VLOOKUP(CONCATENATE($B181,"_",$C181,"_",J$2,"_",$D181,"_",$E181),Database!$F$2:$G$65536,2,)</f>
        <v>#REF!</v>
      </c>
      <c r="K181" s="118" t="e">
        <f>VLOOKUP(CONCATENATE($B181,"_",$C181,"_",K$2,"_",$D181,"_",$E181),SentData!$F$2:$G$65536,2,)</f>
        <v>#REF!</v>
      </c>
      <c r="L181" s="118" t="e">
        <f>VLOOKUP(CONCATENATE($B181,"_",$C181,"_",L$2,"_",$D181,"_",$E181),SentData!$F$2:$G$65536,2,)</f>
        <v>#REF!</v>
      </c>
      <c r="M181" s="114"/>
      <c r="N181" s="115" t="str">
        <f t="shared" si="31"/>
        <v>!!</v>
      </c>
      <c r="O181" s="115" t="str">
        <f t="shared" si="32"/>
        <v>!!</v>
      </c>
      <c r="P181" s="115" t="str">
        <f t="shared" si="33"/>
        <v>!!</v>
      </c>
      <c r="Q181" s="115" t="str">
        <f t="shared" si="34"/>
        <v>!!</v>
      </c>
      <c r="R181" s="115" t="str">
        <f t="shared" si="35"/>
        <v>!!</v>
      </c>
      <c r="S181" s="115" t="str">
        <f t="shared" si="36"/>
        <v>!!</v>
      </c>
      <c r="T181" s="114"/>
    </row>
    <row r="182" spans="1:24" x14ac:dyDescent="0.25">
      <c r="A182" s="153" t="s">
        <v>707</v>
      </c>
      <c r="B182" s="153" t="e">
        <f>#REF!</f>
        <v>#REF!</v>
      </c>
      <c r="C182" s="153" t="s">
        <v>771</v>
      </c>
      <c r="D182" s="153" t="s">
        <v>639</v>
      </c>
      <c r="E182" s="154" t="s">
        <v>677</v>
      </c>
      <c r="F182" s="155" t="e">
        <f>IF(ISNUMBER(U182),U182,VLOOKUP(CONCATENATE($B182,"_",$C182,"_",F$2,"_","1000 NAC","_",$E182),Database!$F$2:$G$65536,2,)/VLOOKUP(CONCATENATE($B182,"_",$C182,"_",F$2,"_",$D182,"_",$E182),Database!$F$2:$G$65536,2,))</f>
        <v>#REF!</v>
      </c>
      <c r="G182" s="155" t="e">
        <f>IF(ISNUMBER(V182),V182,VLOOKUP(CONCATENATE($B182,"_",$C182,"_",G$2,"_","1000 NAC","_",$E182),Database!$F$2:$G$65536,2,)/VLOOKUP(CONCATENATE($B182,"_",$C182,"_",G$2,"_",$D182,"_",$E182),Database!$F$2:$G$65536,2,))</f>
        <v>#REF!</v>
      </c>
      <c r="H182" s="155" t="e">
        <f>IF(ISNUMBER(W182),W182,VLOOKUP(CONCATENATE($B182,"_",$C182,"_",H$2,"_","1000 NAC","_",$E182),Database!$F$2:$G$65536,2,)/VLOOKUP(CONCATENATE($B182,"_",$C182,"_",H$2,"_",$D182,"_",$E182),Database!$F$2:$G$65536,2,))</f>
        <v>#REF!</v>
      </c>
      <c r="I182" s="155" t="e">
        <f>IF(ISNUMBER(X182),X182,VLOOKUP(CONCATENATE($B182,"_",$C182,"_",I$2,"_","1000 NAC","_",$E182),Database!$F$2:$G$65536,2,)/VLOOKUP(CONCATENATE($B182,"_",$C182,"_",I$2,"_",$D182,"_",$E182),Database!$F$2:$G$65536,2,))</f>
        <v>#REF!</v>
      </c>
      <c r="J182" s="155" t="e">
        <f>VLOOKUP(CONCATENATE($B182,"_",$C182,"_",J$2,"_","1000 NAC","_",$E182),Database!$F$2:$G$65536,2,)/VLOOKUP(CONCATENATE($B182,"_",$C182,"_",J$2,"_",$D182,"_",$E182),Database!$F$2:$G$65536,2,)</f>
        <v>#REF!</v>
      </c>
      <c r="K182" s="156" t="e">
        <f>VLOOKUP(CONCATENATE($B182,"_",$C182,"_",K$2,"_","1000 NAC","_",$E182),SentData!$F$2:$G$65536,2,)/VLOOKUP(CONCATENATE($B182,"_",$C182,"_",K$2,"_",$D182,"_",$E182),SentData!$F$2:$G$65536,2,)</f>
        <v>#REF!</v>
      </c>
      <c r="L182" s="156" t="e">
        <f>VLOOKUP(CONCATENATE($B182,"_",$C182,"_",L$2,"_","1000 NAC","_",$E182),SentData!$F$2:$G$65536,2,)/VLOOKUP(CONCATENATE($B182,"_",$C182,"_",L$2,"_",$D182,"_",$E182),SentData!$F$2:$G$65536,2,)</f>
        <v>#REF!</v>
      </c>
      <c r="M182" s="157"/>
      <c r="N182" s="158" t="str">
        <f t="shared" si="31"/>
        <v>!!</v>
      </c>
      <c r="O182" s="158" t="str">
        <f t="shared" si="32"/>
        <v>!!</v>
      </c>
      <c r="P182" s="158" t="str">
        <f t="shared" si="33"/>
        <v>!!</v>
      </c>
      <c r="Q182" s="158" t="str">
        <f t="shared" si="34"/>
        <v>!!</v>
      </c>
      <c r="R182" s="158" t="str">
        <f t="shared" si="35"/>
        <v>!!</v>
      </c>
      <c r="S182" s="158" t="str">
        <f t="shared" si="36"/>
        <v>!!</v>
      </c>
      <c r="T182" s="157"/>
      <c r="U182" s="161" t="str">
        <f>IF(ISNUMBER(U180),IF(ISNUMBER(U181),U181/U180,F181/U180),IF(ISNUMBER(U181),U181/F180,""))</f>
        <v/>
      </c>
      <c r="V182" s="161"/>
      <c r="W182" s="161"/>
      <c r="X182" s="161"/>
    </row>
    <row r="183" spans="1:24" s="112" customFormat="1" ht="10" x14ac:dyDescent="0.2">
      <c r="A183" s="112" t="s">
        <v>703</v>
      </c>
      <c r="B183" s="112" t="e">
        <f>#REF!</f>
        <v>#REF!</v>
      </c>
      <c r="C183" s="112" t="s">
        <v>770</v>
      </c>
      <c r="D183" s="112" t="s">
        <v>639</v>
      </c>
      <c r="E183" s="113" t="s">
        <v>678</v>
      </c>
      <c r="F183" s="120" t="e">
        <f>IF(ISNUMBER(U183),U183,VLOOKUP(CONCATENATE($B183,"_",$C183,"_",F$2,"_",$D183,"_",$E183),Database!$F$2:$G$65536,2,))</f>
        <v>#REF!</v>
      </c>
      <c r="G183" s="120" t="e">
        <f>IF(ISNUMBER(V183),V183,VLOOKUP(CONCATENATE($B183,"_",$C183,"_",G$2,"_",$D183,"_",$E183),Database!$F$2:$G$65536,2,))</f>
        <v>#REF!</v>
      </c>
      <c r="H183" s="120" t="e">
        <f>IF(ISNUMBER(W183),W183,VLOOKUP(CONCATENATE($B183,"_",$C183,"_",H$2,"_",$D183,"_",$E183),Database!$F$2:$G$65536,2,))</f>
        <v>#REF!</v>
      </c>
      <c r="I183" s="120" t="e">
        <f>IF(ISNUMBER(X183),X183,VLOOKUP(CONCATENATE($B183,"_",$C183,"_",I$2,"_",$D183,"_",$E183),Database!$F$2:$G$65536,2,))</f>
        <v>#REF!</v>
      </c>
      <c r="J183" s="120" t="e">
        <f>VLOOKUP(CONCATENATE($B183,"_",$C183,"_",J$2,"_",$D183,"_",$E183),Database!$F$2:$G$65536,2,)</f>
        <v>#REF!</v>
      </c>
      <c r="K183" s="118" t="e">
        <f>VLOOKUP(CONCATENATE($B183,"_",$C183,"_",K$2,"_",$D183,"_",$E183),SentData!$F$2:$G$65536,2,)</f>
        <v>#REF!</v>
      </c>
      <c r="L183" s="118" t="e">
        <f>VLOOKUP(CONCATENATE($B183,"_",$C183,"_",L$2,"_",$D183,"_",$E183),SentData!$F$2:$G$65536,2,)</f>
        <v>#REF!</v>
      </c>
      <c r="M183" s="114"/>
      <c r="N183" s="115" t="str">
        <f t="shared" si="31"/>
        <v>!!</v>
      </c>
      <c r="O183" s="115" t="str">
        <f t="shared" si="32"/>
        <v>!!</v>
      </c>
      <c r="P183" s="115" t="str">
        <f t="shared" si="33"/>
        <v>!!</v>
      </c>
      <c r="Q183" s="115" t="str">
        <f t="shared" si="34"/>
        <v>!!</v>
      </c>
      <c r="R183" s="115" t="str">
        <f t="shared" si="35"/>
        <v>!!</v>
      </c>
      <c r="S183" s="115" t="str">
        <f t="shared" si="36"/>
        <v>!!</v>
      </c>
      <c r="T183" s="114"/>
    </row>
    <row r="184" spans="1:24" s="112" customFormat="1" ht="10" x14ac:dyDescent="0.2">
      <c r="A184" s="112" t="s">
        <v>705</v>
      </c>
      <c r="B184" s="112" t="e">
        <f>#REF!</f>
        <v>#REF!</v>
      </c>
      <c r="C184" s="112" t="s">
        <v>770</v>
      </c>
      <c r="D184" s="112" t="s">
        <v>706</v>
      </c>
      <c r="E184" s="113" t="s">
        <v>678</v>
      </c>
      <c r="F184" s="120" t="e">
        <f>IF(ISNUMBER(U184),U184,VLOOKUP(CONCATENATE($B184,"_",$C184,"_",F$2,"_",$D184,"_",$E184),Database!$F$2:$G$65536,2,))</f>
        <v>#REF!</v>
      </c>
      <c r="G184" s="120" t="e">
        <f>IF(ISNUMBER(V184),V184,VLOOKUP(CONCATENATE($B184,"_",$C184,"_",G$2,"_",$D184,"_",$E184),Database!$F$2:$G$65536,2,))</f>
        <v>#REF!</v>
      </c>
      <c r="H184" s="120" t="e">
        <f>IF(ISNUMBER(W184),W184,VLOOKUP(CONCATENATE($B184,"_",$C184,"_",H$2,"_",$D184,"_",$E184),Database!$F$2:$G$65536,2,))</f>
        <v>#REF!</v>
      </c>
      <c r="I184" s="120" t="e">
        <f>IF(ISNUMBER(X184),X184,VLOOKUP(CONCATENATE($B184,"_",$C184,"_",I$2,"_",$D184,"_",$E184),Database!$F$2:$G$65536,2,))</f>
        <v>#REF!</v>
      </c>
      <c r="J184" s="120" t="e">
        <f>VLOOKUP(CONCATENATE($B184,"_",$C184,"_",J$2,"_",$D184,"_",$E184),Database!$F$2:$G$65536,2,)</f>
        <v>#REF!</v>
      </c>
      <c r="K184" s="118" t="e">
        <f>VLOOKUP(CONCATENATE($B184,"_",$C184,"_",K$2,"_",$D184,"_",$E184),SentData!$F$2:$G$65536,2,)</f>
        <v>#REF!</v>
      </c>
      <c r="L184" s="118" t="e">
        <f>VLOOKUP(CONCATENATE($B184,"_",$C184,"_",L$2,"_",$D184,"_",$E184),SentData!$F$2:$G$65536,2,)</f>
        <v>#REF!</v>
      </c>
      <c r="M184" s="114"/>
      <c r="N184" s="115" t="str">
        <f t="shared" si="31"/>
        <v>!!</v>
      </c>
      <c r="O184" s="115" t="str">
        <f t="shared" si="32"/>
        <v>!!</v>
      </c>
      <c r="P184" s="115" t="str">
        <f t="shared" si="33"/>
        <v>!!</v>
      </c>
      <c r="Q184" s="115" t="str">
        <f t="shared" si="34"/>
        <v>!!</v>
      </c>
      <c r="R184" s="115" t="str">
        <f t="shared" si="35"/>
        <v>!!</v>
      </c>
      <c r="S184" s="115" t="str">
        <f t="shared" si="36"/>
        <v>!!</v>
      </c>
      <c r="T184" s="114"/>
    </row>
    <row r="185" spans="1:24" x14ac:dyDescent="0.25">
      <c r="A185" s="153" t="s">
        <v>707</v>
      </c>
      <c r="B185" s="153" t="e">
        <f>#REF!</f>
        <v>#REF!</v>
      </c>
      <c r="C185" s="153" t="s">
        <v>770</v>
      </c>
      <c r="D185" s="153" t="s">
        <v>639</v>
      </c>
      <c r="E185" s="154" t="s">
        <v>678</v>
      </c>
      <c r="F185" s="155" t="e">
        <f>IF(ISNUMBER(U185),U185,VLOOKUP(CONCATENATE($B185,"_",$C185,"_",F$2,"_","1000 NAC","_",$E185),Database!$F$2:$G$65536,2,)/VLOOKUP(CONCATENATE($B185,"_",$C185,"_",F$2,"_",$D185,"_",$E185),Database!$F$2:$G$65536,2,))</f>
        <v>#REF!</v>
      </c>
      <c r="G185" s="155" t="e">
        <f>IF(ISNUMBER(V185),V185,VLOOKUP(CONCATENATE($B185,"_",$C185,"_",G$2,"_","1000 NAC","_",$E185),Database!$F$2:$G$65536,2,)/VLOOKUP(CONCATENATE($B185,"_",$C185,"_",G$2,"_",$D185,"_",$E185),Database!$F$2:$G$65536,2,))</f>
        <v>#REF!</v>
      </c>
      <c r="H185" s="155" t="e">
        <f>IF(ISNUMBER(W185),W185,VLOOKUP(CONCATENATE($B185,"_",$C185,"_",H$2,"_","1000 NAC","_",$E185),Database!$F$2:$G$65536,2,)/VLOOKUP(CONCATENATE($B185,"_",$C185,"_",H$2,"_",$D185,"_",$E185),Database!$F$2:$G$65536,2,))</f>
        <v>#REF!</v>
      </c>
      <c r="I185" s="155" t="e">
        <f>IF(ISNUMBER(X185),X185,VLOOKUP(CONCATENATE($B185,"_",$C185,"_",I$2,"_","1000 NAC","_",$E185),Database!$F$2:$G$65536,2,)/VLOOKUP(CONCATENATE($B185,"_",$C185,"_",I$2,"_",$D185,"_",$E185),Database!$F$2:$G$65536,2,))</f>
        <v>#REF!</v>
      </c>
      <c r="J185" s="155" t="e">
        <f>VLOOKUP(CONCATENATE($B185,"_",$C185,"_",J$2,"_","1000 NAC","_",$E185),Database!$F$2:$G$65536,2,)/VLOOKUP(CONCATENATE($B185,"_",$C185,"_",J$2,"_",$D185,"_",$E185),Database!$F$2:$G$65536,2,)</f>
        <v>#REF!</v>
      </c>
      <c r="K185" s="156" t="e">
        <f>VLOOKUP(CONCATENATE($B185,"_",$C185,"_",K$2,"_","1000 NAC","_",$E185),SentData!$F$2:$G$65536,2,)/VLOOKUP(CONCATENATE($B185,"_",$C185,"_",K$2,"_",$D185,"_",$E185),SentData!$F$2:$G$65536,2,)</f>
        <v>#REF!</v>
      </c>
      <c r="L185" s="156" t="e">
        <f>VLOOKUP(CONCATENATE($B185,"_",$C185,"_",L$2,"_","1000 NAC","_",$E185),SentData!$F$2:$G$65536,2,)/VLOOKUP(CONCATENATE($B185,"_",$C185,"_",L$2,"_",$D185,"_",$E185),SentData!$F$2:$G$65536,2,)</f>
        <v>#REF!</v>
      </c>
      <c r="M185" s="157"/>
      <c r="N185" s="158" t="str">
        <f t="shared" si="31"/>
        <v>!!</v>
      </c>
      <c r="O185" s="158" t="str">
        <f t="shared" si="32"/>
        <v>!!</v>
      </c>
      <c r="P185" s="158" t="str">
        <f t="shared" si="33"/>
        <v>!!</v>
      </c>
      <c r="Q185" s="158" t="str">
        <f t="shared" si="34"/>
        <v>!!</v>
      </c>
      <c r="R185" s="158" t="str">
        <f t="shared" si="35"/>
        <v>!!</v>
      </c>
      <c r="S185" s="158" t="str">
        <f t="shared" si="36"/>
        <v>!!</v>
      </c>
      <c r="T185" s="157"/>
      <c r="U185" s="161" t="str">
        <f>IF(ISNUMBER(U183),IF(ISNUMBER(U184),U184/U183,F184/U183),IF(ISNUMBER(U184),U184/F183,""))</f>
        <v/>
      </c>
      <c r="V185" s="161"/>
      <c r="W185" s="161"/>
      <c r="X185" s="161"/>
    </row>
    <row r="186" spans="1:24" s="112" customFormat="1" ht="10" x14ac:dyDescent="0.2">
      <c r="A186" s="112" t="s">
        <v>703</v>
      </c>
      <c r="B186" s="112" t="e">
        <f>#REF!</f>
        <v>#REF!</v>
      </c>
      <c r="C186" s="112" t="s">
        <v>771</v>
      </c>
      <c r="D186" s="112" t="s">
        <v>639</v>
      </c>
      <c r="E186" s="113" t="s">
        <v>678</v>
      </c>
      <c r="F186" s="120" t="e">
        <f>IF(ISNUMBER(U186),U186,VLOOKUP(CONCATENATE($B186,"_",$C186,"_",F$2,"_",$D186,"_",$E186),Database!$F$2:$G$65536,2,))</f>
        <v>#REF!</v>
      </c>
      <c r="G186" s="120" t="e">
        <f>IF(ISNUMBER(V186),V186,VLOOKUP(CONCATENATE($B186,"_",$C186,"_",G$2,"_",$D186,"_",$E186),Database!$F$2:$G$65536,2,))</f>
        <v>#REF!</v>
      </c>
      <c r="H186" s="120" t="e">
        <f>IF(ISNUMBER(W186),W186,VLOOKUP(CONCATENATE($B186,"_",$C186,"_",H$2,"_",$D186,"_",$E186),Database!$F$2:$G$65536,2,))</f>
        <v>#REF!</v>
      </c>
      <c r="I186" s="120" t="e">
        <f>IF(ISNUMBER(X186),X186,VLOOKUP(CONCATENATE($B186,"_",$C186,"_",I$2,"_",$D186,"_",$E186),Database!$F$2:$G$65536,2,))</f>
        <v>#REF!</v>
      </c>
      <c r="J186" s="120" t="e">
        <f>VLOOKUP(CONCATENATE($B186,"_",$C186,"_",J$2,"_",$D186,"_",$E186),Database!$F$2:$G$65536,2,)</f>
        <v>#REF!</v>
      </c>
      <c r="K186" s="118" t="e">
        <f>VLOOKUP(CONCATENATE($B186,"_",$C186,"_",K$2,"_",$D186,"_",$E186),SentData!$F$2:$G$65536,2,)</f>
        <v>#REF!</v>
      </c>
      <c r="L186" s="118" t="e">
        <f>VLOOKUP(CONCATENATE($B186,"_",$C186,"_",L$2,"_",$D186,"_",$E186),SentData!$F$2:$G$65536,2,)</f>
        <v>#REF!</v>
      </c>
      <c r="M186" s="114"/>
      <c r="N186" s="115" t="str">
        <f t="shared" si="31"/>
        <v>!!</v>
      </c>
      <c r="O186" s="115" t="str">
        <f t="shared" si="32"/>
        <v>!!</v>
      </c>
      <c r="P186" s="115" t="str">
        <f t="shared" si="33"/>
        <v>!!</v>
      </c>
      <c r="Q186" s="115" t="str">
        <f t="shared" si="34"/>
        <v>!!</v>
      </c>
      <c r="R186" s="115" t="str">
        <f t="shared" si="35"/>
        <v>!!</v>
      </c>
      <c r="S186" s="115" t="str">
        <f t="shared" si="36"/>
        <v>!!</v>
      </c>
      <c r="T186" s="114"/>
    </row>
    <row r="187" spans="1:24" s="112" customFormat="1" ht="10" x14ac:dyDescent="0.2">
      <c r="A187" s="112" t="s">
        <v>705</v>
      </c>
      <c r="B187" s="112" t="e">
        <f>#REF!</f>
        <v>#REF!</v>
      </c>
      <c r="C187" s="112" t="s">
        <v>771</v>
      </c>
      <c r="D187" s="112" t="s">
        <v>706</v>
      </c>
      <c r="E187" s="113" t="s">
        <v>678</v>
      </c>
      <c r="F187" s="120" t="e">
        <f>IF(ISNUMBER(U187),U187,VLOOKUP(CONCATENATE($B187,"_",$C187,"_",F$2,"_",$D187,"_",$E187),Database!$F$2:$G$65536,2,))</f>
        <v>#REF!</v>
      </c>
      <c r="G187" s="120" t="e">
        <f>IF(ISNUMBER(V187),V187,VLOOKUP(CONCATENATE($B187,"_",$C187,"_",G$2,"_",$D187,"_",$E187),Database!$F$2:$G$65536,2,))</f>
        <v>#REF!</v>
      </c>
      <c r="H187" s="120" t="e">
        <f>IF(ISNUMBER(W187),W187,VLOOKUP(CONCATENATE($B187,"_",$C187,"_",H$2,"_",$D187,"_",$E187),Database!$F$2:$G$65536,2,))</f>
        <v>#REF!</v>
      </c>
      <c r="I187" s="120" t="e">
        <f>IF(ISNUMBER(X187),X187,VLOOKUP(CONCATENATE($B187,"_",$C187,"_",I$2,"_",$D187,"_",$E187),Database!$F$2:$G$65536,2,))</f>
        <v>#REF!</v>
      </c>
      <c r="J187" s="120" t="e">
        <f>VLOOKUP(CONCATENATE($B187,"_",$C187,"_",J$2,"_",$D187,"_",$E187),Database!$F$2:$G$65536,2,)</f>
        <v>#REF!</v>
      </c>
      <c r="K187" s="118" t="e">
        <f>VLOOKUP(CONCATENATE($B187,"_",$C187,"_",K$2,"_",$D187,"_",$E187),SentData!$F$2:$G$65536,2,)</f>
        <v>#REF!</v>
      </c>
      <c r="L187" s="118" t="e">
        <f>VLOOKUP(CONCATENATE($B187,"_",$C187,"_",L$2,"_",$D187,"_",$E187),SentData!$F$2:$G$65536,2,)</f>
        <v>#REF!</v>
      </c>
      <c r="M187" s="114"/>
      <c r="N187" s="115" t="str">
        <f t="shared" ref="N187:N218" si="37">IF(OR(ISERROR(F187),ISERROR(G187)),"!!",IF(F187=0,"!!",G187/F187))</f>
        <v>!!</v>
      </c>
      <c r="O187" s="115" t="str">
        <f t="shared" ref="O187:O218" si="38">IF(OR(ISERROR(G187),ISERROR(H187)),"!!",IF(G187=0,"!!",H187/G187))</f>
        <v>!!</v>
      </c>
      <c r="P187" s="115" t="str">
        <f t="shared" ref="P187:P218" si="39">IF(OR(ISERROR(H187),ISERROR(I187)),"!!",IF(H187=0,"!!",I187/H187))</f>
        <v>!!</v>
      </c>
      <c r="Q187" s="115" t="str">
        <f t="shared" ref="Q187:Q218" si="40">IF(OR(ISERROR(I187),ISERROR(J187)),"!!",IF(I187=0,"!!",J187/I187))</f>
        <v>!!</v>
      </c>
      <c r="R187" s="115" t="str">
        <f t="shared" ref="R187:R218" si="41">IF(OR(ISERROR(J187),ISERROR(K187)),"!!",IF(J187=0,"!!",K187/J187))</f>
        <v>!!</v>
      </c>
      <c r="S187" s="115" t="str">
        <f t="shared" ref="S187:S218" si="42">IF(OR(ISERROR(K187),ISERROR(L187)),"!!",IF(K187=0,"!!",L187/K187))</f>
        <v>!!</v>
      </c>
      <c r="T187" s="114"/>
    </row>
    <row r="188" spans="1:24" x14ac:dyDescent="0.25">
      <c r="A188" s="153" t="s">
        <v>707</v>
      </c>
      <c r="B188" s="153" t="e">
        <f>#REF!</f>
        <v>#REF!</v>
      </c>
      <c r="C188" s="153" t="s">
        <v>771</v>
      </c>
      <c r="D188" s="153" t="s">
        <v>639</v>
      </c>
      <c r="E188" s="154" t="s">
        <v>678</v>
      </c>
      <c r="F188" s="155" t="e">
        <f>IF(ISNUMBER(U188),U188,VLOOKUP(CONCATENATE($B188,"_",$C188,"_",F$2,"_","1000 NAC","_",$E188),Database!$F$2:$G$65536,2,)/VLOOKUP(CONCATENATE($B188,"_",$C188,"_",F$2,"_",$D188,"_",$E188),Database!$F$2:$G$65536,2,))</f>
        <v>#REF!</v>
      </c>
      <c r="G188" s="155" t="e">
        <f>IF(ISNUMBER(V188),V188,VLOOKUP(CONCATENATE($B188,"_",$C188,"_",G$2,"_","1000 NAC","_",$E188),Database!$F$2:$G$65536,2,)/VLOOKUP(CONCATENATE($B188,"_",$C188,"_",G$2,"_",$D188,"_",$E188),Database!$F$2:$G$65536,2,))</f>
        <v>#REF!</v>
      </c>
      <c r="H188" s="155" t="e">
        <f>IF(ISNUMBER(W188),W188,VLOOKUP(CONCATENATE($B188,"_",$C188,"_",H$2,"_","1000 NAC","_",$E188),Database!$F$2:$G$65536,2,)/VLOOKUP(CONCATENATE($B188,"_",$C188,"_",H$2,"_",$D188,"_",$E188),Database!$F$2:$G$65536,2,))</f>
        <v>#REF!</v>
      </c>
      <c r="I188" s="155" t="e">
        <f>IF(ISNUMBER(X188),X188,VLOOKUP(CONCATENATE($B188,"_",$C188,"_",I$2,"_","1000 NAC","_",$E188),Database!$F$2:$G$65536,2,)/VLOOKUP(CONCATENATE($B188,"_",$C188,"_",I$2,"_",$D188,"_",$E188),Database!$F$2:$G$65536,2,))</f>
        <v>#REF!</v>
      </c>
      <c r="J188" s="155" t="e">
        <f>VLOOKUP(CONCATENATE($B188,"_",$C188,"_",J$2,"_","1000 NAC","_",$E188),Database!$F$2:$G$65536,2,)/VLOOKUP(CONCATENATE($B188,"_",$C188,"_",J$2,"_",$D188,"_",$E188),Database!$F$2:$G$65536,2,)</f>
        <v>#REF!</v>
      </c>
      <c r="K188" s="156" t="e">
        <f>VLOOKUP(CONCATENATE($B188,"_",$C188,"_",K$2,"_","1000 NAC","_",$E188),SentData!$F$2:$G$65536,2,)/VLOOKUP(CONCATENATE($B188,"_",$C188,"_",K$2,"_",$D188,"_",$E188),SentData!$F$2:$G$65536,2,)</f>
        <v>#REF!</v>
      </c>
      <c r="L188" s="156" t="e">
        <f>VLOOKUP(CONCATENATE($B188,"_",$C188,"_",L$2,"_","1000 NAC","_",$E188),SentData!$F$2:$G$65536,2,)/VLOOKUP(CONCATENATE($B188,"_",$C188,"_",L$2,"_",$D188,"_",$E188),SentData!$F$2:$G$65536,2,)</f>
        <v>#REF!</v>
      </c>
      <c r="M188" s="157"/>
      <c r="N188" s="158" t="str">
        <f t="shared" si="37"/>
        <v>!!</v>
      </c>
      <c r="O188" s="158" t="str">
        <f t="shared" si="38"/>
        <v>!!</v>
      </c>
      <c r="P188" s="158" t="str">
        <f t="shared" si="39"/>
        <v>!!</v>
      </c>
      <c r="Q188" s="158" t="str">
        <f t="shared" si="40"/>
        <v>!!</v>
      </c>
      <c r="R188" s="158" t="str">
        <f t="shared" si="41"/>
        <v>!!</v>
      </c>
      <c r="S188" s="158" t="str">
        <f t="shared" si="42"/>
        <v>!!</v>
      </c>
      <c r="T188" s="157"/>
      <c r="U188" s="161" t="str">
        <f>IF(ISNUMBER(U186),IF(ISNUMBER(U187),U187/U186,F187/U186),IF(ISNUMBER(U187),U187/F186,""))</f>
        <v/>
      </c>
      <c r="V188" s="161"/>
      <c r="W188" s="161"/>
      <c r="X188" s="161"/>
    </row>
    <row r="189" spans="1:24" s="112" customFormat="1" ht="10" x14ac:dyDescent="0.2">
      <c r="A189" s="112" t="s">
        <v>703</v>
      </c>
      <c r="B189" s="112" t="e">
        <f>#REF!</f>
        <v>#REF!</v>
      </c>
      <c r="C189" s="112" t="s">
        <v>770</v>
      </c>
      <c r="D189" s="112" t="s">
        <v>639</v>
      </c>
      <c r="E189" s="113" t="s">
        <v>679</v>
      </c>
      <c r="F189" s="120" t="e">
        <f>IF(ISNUMBER(U189),U189,VLOOKUP(CONCATENATE($B189,"_",$C189,"_",F$2,"_",$D189,"_",$E189),Database!$F$2:$G$65536,2,))</f>
        <v>#REF!</v>
      </c>
      <c r="G189" s="120" t="e">
        <f>IF(ISNUMBER(V189),V189,VLOOKUP(CONCATENATE($B189,"_",$C189,"_",G$2,"_",$D189,"_",$E189),Database!$F$2:$G$65536,2,))</f>
        <v>#REF!</v>
      </c>
      <c r="H189" s="120" t="e">
        <f>IF(ISNUMBER(W189),W189,VLOOKUP(CONCATENATE($B189,"_",$C189,"_",H$2,"_",$D189,"_",$E189),Database!$F$2:$G$65536,2,))</f>
        <v>#REF!</v>
      </c>
      <c r="I189" s="120" t="e">
        <f>IF(ISNUMBER(X189),X189,VLOOKUP(CONCATENATE($B189,"_",$C189,"_",I$2,"_",$D189,"_",$E189),Database!$F$2:$G$65536,2,))</f>
        <v>#REF!</v>
      </c>
      <c r="J189" s="120" t="e">
        <f>VLOOKUP(CONCATENATE($B189,"_",$C189,"_",J$2,"_",$D189,"_",$E189),Database!$F$2:$G$65536,2,)</f>
        <v>#REF!</v>
      </c>
      <c r="K189" s="118" t="e">
        <f>VLOOKUP(CONCATENATE($B189,"_",$C189,"_",K$2,"_",$D189,"_",$E189),SentData!$F$2:$G$65536,2,)</f>
        <v>#REF!</v>
      </c>
      <c r="L189" s="118" t="e">
        <f>VLOOKUP(CONCATENATE($B189,"_",$C189,"_",L$2,"_",$D189,"_",$E189),SentData!$F$2:$G$65536,2,)</f>
        <v>#REF!</v>
      </c>
      <c r="M189" s="114"/>
      <c r="N189" s="115" t="str">
        <f t="shared" si="37"/>
        <v>!!</v>
      </c>
      <c r="O189" s="115" t="str">
        <f t="shared" si="38"/>
        <v>!!</v>
      </c>
      <c r="P189" s="115" t="str">
        <f t="shared" si="39"/>
        <v>!!</v>
      </c>
      <c r="Q189" s="115" t="str">
        <f t="shared" si="40"/>
        <v>!!</v>
      </c>
      <c r="R189" s="115" t="str">
        <f t="shared" si="41"/>
        <v>!!</v>
      </c>
      <c r="S189" s="115" t="str">
        <f t="shared" si="42"/>
        <v>!!</v>
      </c>
      <c r="T189" s="114"/>
    </row>
    <row r="190" spans="1:24" s="112" customFormat="1" ht="10" x14ac:dyDescent="0.2">
      <c r="A190" s="112" t="s">
        <v>705</v>
      </c>
      <c r="B190" s="112" t="e">
        <f>#REF!</f>
        <v>#REF!</v>
      </c>
      <c r="C190" s="112" t="s">
        <v>770</v>
      </c>
      <c r="D190" s="112" t="s">
        <v>706</v>
      </c>
      <c r="E190" s="113" t="s">
        <v>679</v>
      </c>
      <c r="F190" s="120" t="e">
        <f>IF(ISNUMBER(U190),U190,VLOOKUP(CONCATENATE($B190,"_",$C190,"_",F$2,"_",$D190,"_",$E190),Database!$F$2:$G$65536,2,))</f>
        <v>#REF!</v>
      </c>
      <c r="G190" s="120" t="e">
        <f>IF(ISNUMBER(V190),V190,VLOOKUP(CONCATENATE($B190,"_",$C190,"_",G$2,"_",$D190,"_",$E190),Database!$F$2:$G$65536,2,))</f>
        <v>#REF!</v>
      </c>
      <c r="H190" s="120" t="e">
        <f>IF(ISNUMBER(W190),W190,VLOOKUP(CONCATENATE($B190,"_",$C190,"_",H$2,"_",$D190,"_",$E190),Database!$F$2:$G$65536,2,))</f>
        <v>#REF!</v>
      </c>
      <c r="I190" s="120" t="e">
        <f>IF(ISNUMBER(X190),X190,VLOOKUP(CONCATENATE($B190,"_",$C190,"_",I$2,"_",$D190,"_",$E190),Database!$F$2:$G$65536,2,))</f>
        <v>#REF!</v>
      </c>
      <c r="J190" s="120" t="e">
        <f>VLOOKUP(CONCATENATE($B190,"_",$C190,"_",J$2,"_",$D190,"_",$E190),Database!$F$2:$G$65536,2,)</f>
        <v>#REF!</v>
      </c>
      <c r="K190" s="118" t="e">
        <f>VLOOKUP(CONCATENATE($B190,"_",$C190,"_",K$2,"_",$D190,"_",$E190),SentData!$F$2:$G$65536,2,)</f>
        <v>#REF!</v>
      </c>
      <c r="L190" s="118" t="e">
        <f>VLOOKUP(CONCATENATE($B190,"_",$C190,"_",L$2,"_",$D190,"_",$E190),SentData!$F$2:$G$65536,2,)</f>
        <v>#REF!</v>
      </c>
      <c r="M190" s="114"/>
      <c r="N190" s="115" t="str">
        <f t="shared" si="37"/>
        <v>!!</v>
      </c>
      <c r="O190" s="115" t="str">
        <f t="shared" si="38"/>
        <v>!!</v>
      </c>
      <c r="P190" s="115" t="str">
        <f t="shared" si="39"/>
        <v>!!</v>
      </c>
      <c r="Q190" s="115" t="str">
        <f t="shared" si="40"/>
        <v>!!</v>
      </c>
      <c r="R190" s="115" t="str">
        <f t="shared" si="41"/>
        <v>!!</v>
      </c>
      <c r="S190" s="115" t="str">
        <f t="shared" si="42"/>
        <v>!!</v>
      </c>
      <c r="T190" s="114"/>
    </row>
    <row r="191" spans="1:24" x14ac:dyDescent="0.25">
      <c r="A191" s="153" t="s">
        <v>707</v>
      </c>
      <c r="B191" s="153" t="e">
        <f>#REF!</f>
        <v>#REF!</v>
      </c>
      <c r="C191" s="153" t="s">
        <v>770</v>
      </c>
      <c r="D191" s="153" t="s">
        <v>639</v>
      </c>
      <c r="E191" s="154" t="s">
        <v>679</v>
      </c>
      <c r="F191" s="155" t="e">
        <f>IF(ISNUMBER(U191),U191,VLOOKUP(CONCATENATE($B191,"_",$C191,"_",F$2,"_","1000 NAC","_",$E191),Database!$F$2:$G$65536,2,)/VLOOKUP(CONCATENATE($B191,"_",$C191,"_",F$2,"_",$D191,"_",$E191),Database!$F$2:$G$65536,2,))</f>
        <v>#REF!</v>
      </c>
      <c r="G191" s="155" t="e">
        <f>IF(ISNUMBER(V191),V191,VLOOKUP(CONCATENATE($B191,"_",$C191,"_",G$2,"_","1000 NAC","_",$E191),Database!$F$2:$G$65536,2,)/VLOOKUP(CONCATENATE($B191,"_",$C191,"_",G$2,"_",$D191,"_",$E191),Database!$F$2:$G$65536,2,))</f>
        <v>#REF!</v>
      </c>
      <c r="H191" s="155" t="e">
        <f>IF(ISNUMBER(W191),W191,VLOOKUP(CONCATENATE($B191,"_",$C191,"_",H$2,"_","1000 NAC","_",$E191),Database!$F$2:$G$65536,2,)/VLOOKUP(CONCATENATE($B191,"_",$C191,"_",H$2,"_",$D191,"_",$E191),Database!$F$2:$G$65536,2,))</f>
        <v>#REF!</v>
      </c>
      <c r="I191" s="155" t="e">
        <f>IF(ISNUMBER(X191),X191,VLOOKUP(CONCATENATE($B191,"_",$C191,"_",I$2,"_","1000 NAC","_",$E191),Database!$F$2:$G$65536,2,)/VLOOKUP(CONCATENATE($B191,"_",$C191,"_",I$2,"_",$D191,"_",$E191),Database!$F$2:$G$65536,2,))</f>
        <v>#REF!</v>
      </c>
      <c r="J191" s="155" t="e">
        <f>VLOOKUP(CONCATENATE($B191,"_",$C191,"_",J$2,"_","1000 NAC","_",$E191),Database!$F$2:$G$65536,2,)/VLOOKUP(CONCATENATE($B191,"_",$C191,"_",J$2,"_",$D191,"_",$E191),Database!$F$2:$G$65536,2,)</f>
        <v>#REF!</v>
      </c>
      <c r="K191" s="156" t="e">
        <f>VLOOKUP(CONCATENATE($B191,"_",$C191,"_",K$2,"_","1000 NAC","_",$E191),SentData!$F$2:$G$65536,2,)/VLOOKUP(CONCATENATE($B191,"_",$C191,"_",K$2,"_",$D191,"_",$E191),SentData!$F$2:$G$65536,2,)</f>
        <v>#REF!</v>
      </c>
      <c r="L191" s="156" t="e">
        <f>VLOOKUP(CONCATENATE($B191,"_",$C191,"_",L$2,"_","1000 NAC","_",$E191),SentData!$F$2:$G$65536,2,)/VLOOKUP(CONCATENATE($B191,"_",$C191,"_",L$2,"_",$D191,"_",$E191),SentData!$F$2:$G$65536,2,)</f>
        <v>#REF!</v>
      </c>
      <c r="M191" s="157"/>
      <c r="N191" s="158" t="str">
        <f t="shared" si="37"/>
        <v>!!</v>
      </c>
      <c r="O191" s="158" t="str">
        <f t="shared" si="38"/>
        <v>!!</v>
      </c>
      <c r="P191" s="158" t="str">
        <f t="shared" si="39"/>
        <v>!!</v>
      </c>
      <c r="Q191" s="158" t="str">
        <f t="shared" si="40"/>
        <v>!!</v>
      </c>
      <c r="R191" s="158" t="str">
        <f t="shared" si="41"/>
        <v>!!</v>
      </c>
      <c r="S191" s="158" t="str">
        <f t="shared" si="42"/>
        <v>!!</v>
      </c>
      <c r="T191" s="157"/>
      <c r="U191" s="161" t="str">
        <f>IF(ISNUMBER(U189),IF(ISNUMBER(U190),U190/U189,F190/U189),IF(ISNUMBER(U190),U190/F189,""))</f>
        <v/>
      </c>
      <c r="V191" s="161"/>
      <c r="W191" s="161"/>
      <c r="X191" s="161"/>
    </row>
    <row r="192" spans="1:24" s="112" customFormat="1" ht="10" x14ac:dyDescent="0.2">
      <c r="A192" s="112" t="s">
        <v>703</v>
      </c>
      <c r="B192" s="112" t="e">
        <f>#REF!</f>
        <v>#REF!</v>
      </c>
      <c r="C192" s="112" t="s">
        <v>771</v>
      </c>
      <c r="D192" s="112" t="s">
        <v>639</v>
      </c>
      <c r="E192" s="113" t="s">
        <v>679</v>
      </c>
      <c r="F192" s="120" t="e">
        <f>IF(ISNUMBER(U192),U192,VLOOKUP(CONCATENATE($B192,"_",$C192,"_",F$2,"_",$D192,"_",$E192),Database!$F$2:$G$65536,2,))</f>
        <v>#REF!</v>
      </c>
      <c r="G192" s="120" t="e">
        <f>IF(ISNUMBER(V192),V192,VLOOKUP(CONCATENATE($B192,"_",$C192,"_",G$2,"_",$D192,"_",$E192),Database!$F$2:$G$65536,2,))</f>
        <v>#REF!</v>
      </c>
      <c r="H192" s="120" t="e">
        <f>IF(ISNUMBER(W192),W192,VLOOKUP(CONCATENATE($B192,"_",$C192,"_",H$2,"_",$D192,"_",$E192),Database!$F$2:$G$65536,2,))</f>
        <v>#REF!</v>
      </c>
      <c r="I192" s="120" t="e">
        <f>IF(ISNUMBER(X192),X192,VLOOKUP(CONCATENATE($B192,"_",$C192,"_",I$2,"_",$D192,"_",$E192),Database!$F$2:$G$65536,2,))</f>
        <v>#REF!</v>
      </c>
      <c r="J192" s="120" t="e">
        <f>VLOOKUP(CONCATENATE($B192,"_",$C192,"_",J$2,"_",$D192,"_",$E192),Database!$F$2:$G$65536,2,)</f>
        <v>#REF!</v>
      </c>
      <c r="K192" s="118" t="e">
        <f>VLOOKUP(CONCATENATE($B192,"_",$C192,"_",K$2,"_",$D192,"_",$E192),SentData!$F$2:$G$65536,2,)</f>
        <v>#REF!</v>
      </c>
      <c r="L192" s="118" t="e">
        <f>VLOOKUP(CONCATENATE($B192,"_",$C192,"_",L$2,"_",$D192,"_",$E192),SentData!$F$2:$G$65536,2,)</f>
        <v>#REF!</v>
      </c>
      <c r="M192" s="114"/>
      <c r="N192" s="115" t="str">
        <f t="shared" si="37"/>
        <v>!!</v>
      </c>
      <c r="O192" s="115" t="str">
        <f t="shared" si="38"/>
        <v>!!</v>
      </c>
      <c r="P192" s="115" t="str">
        <f t="shared" si="39"/>
        <v>!!</v>
      </c>
      <c r="Q192" s="115" t="str">
        <f t="shared" si="40"/>
        <v>!!</v>
      </c>
      <c r="R192" s="115" t="str">
        <f t="shared" si="41"/>
        <v>!!</v>
      </c>
      <c r="S192" s="115" t="str">
        <f t="shared" si="42"/>
        <v>!!</v>
      </c>
      <c r="T192" s="114"/>
    </row>
    <row r="193" spans="1:24" s="112" customFormat="1" ht="10" x14ac:dyDescent="0.2">
      <c r="A193" s="112" t="s">
        <v>705</v>
      </c>
      <c r="B193" s="112" t="e">
        <f>#REF!</f>
        <v>#REF!</v>
      </c>
      <c r="C193" s="112" t="s">
        <v>771</v>
      </c>
      <c r="D193" s="112" t="s">
        <v>706</v>
      </c>
      <c r="E193" s="113" t="s">
        <v>679</v>
      </c>
      <c r="F193" s="120" t="e">
        <f>IF(ISNUMBER(U193),U193,VLOOKUP(CONCATENATE($B193,"_",$C193,"_",F$2,"_",$D193,"_",$E193),Database!$F$2:$G$65536,2,))</f>
        <v>#REF!</v>
      </c>
      <c r="G193" s="120" t="e">
        <f>IF(ISNUMBER(V193),V193,VLOOKUP(CONCATENATE($B193,"_",$C193,"_",G$2,"_",$D193,"_",$E193),Database!$F$2:$G$65536,2,))</f>
        <v>#REF!</v>
      </c>
      <c r="H193" s="120" t="e">
        <f>IF(ISNUMBER(W193),W193,VLOOKUP(CONCATENATE($B193,"_",$C193,"_",H$2,"_",$D193,"_",$E193),Database!$F$2:$G$65536,2,))</f>
        <v>#REF!</v>
      </c>
      <c r="I193" s="120" t="e">
        <f>IF(ISNUMBER(X193),X193,VLOOKUP(CONCATENATE($B193,"_",$C193,"_",I$2,"_",$D193,"_",$E193),Database!$F$2:$G$65536,2,))</f>
        <v>#REF!</v>
      </c>
      <c r="J193" s="120" t="e">
        <f>VLOOKUP(CONCATENATE($B193,"_",$C193,"_",J$2,"_",$D193,"_",$E193),Database!$F$2:$G$65536,2,)</f>
        <v>#REF!</v>
      </c>
      <c r="K193" s="118" t="e">
        <f>VLOOKUP(CONCATENATE($B193,"_",$C193,"_",K$2,"_",$D193,"_",$E193),SentData!$F$2:$G$65536,2,)</f>
        <v>#REF!</v>
      </c>
      <c r="L193" s="118" t="e">
        <f>VLOOKUP(CONCATENATE($B193,"_",$C193,"_",L$2,"_",$D193,"_",$E193),SentData!$F$2:$G$65536,2,)</f>
        <v>#REF!</v>
      </c>
      <c r="M193" s="114"/>
      <c r="N193" s="115" t="str">
        <f t="shared" si="37"/>
        <v>!!</v>
      </c>
      <c r="O193" s="115" t="str">
        <f t="shared" si="38"/>
        <v>!!</v>
      </c>
      <c r="P193" s="115" t="str">
        <f t="shared" si="39"/>
        <v>!!</v>
      </c>
      <c r="Q193" s="115" t="str">
        <f t="shared" si="40"/>
        <v>!!</v>
      </c>
      <c r="R193" s="115" t="str">
        <f t="shared" si="41"/>
        <v>!!</v>
      </c>
      <c r="S193" s="115" t="str">
        <f t="shared" si="42"/>
        <v>!!</v>
      </c>
      <c r="T193" s="114"/>
    </row>
    <row r="194" spans="1:24" x14ac:dyDescent="0.25">
      <c r="A194" s="153" t="s">
        <v>707</v>
      </c>
      <c r="B194" s="153" t="e">
        <f>#REF!</f>
        <v>#REF!</v>
      </c>
      <c r="C194" s="153" t="s">
        <v>771</v>
      </c>
      <c r="D194" s="153" t="s">
        <v>639</v>
      </c>
      <c r="E194" s="154" t="s">
        <v>679</v>
      </c>
      <c r="F194" s="155" t="e">
        <f>IF(ISNUMBER(U194),U194,VLOOKUP(CONCATENATE($B194,"_",$C194,"_",F$2,"_","1000 NAC","_",$E194),Database!$F$2:$G$65536,2,)/VLOOKUP(CONCATENATE($B194,"_",$C194,"_",F$2,"_",$D194,"_",$E194),Database!$F$2:$G$65536,2,))</f>
        <v>#REF!</v>
      </c>
      <c r="G194" s="155" t="e">
        <f>IF(ISNUMBER(V194),V194,VLOOKUP(CONCATENATE($B194,"_",$C194,"_",G$2,"_","1000 NAC","_",$E194),Database!$F$2:$G$65536,2,)/VLOOKUP(CONCATENATE($B194,"_",$C194,"_",G$2,"_",$D194,"_",$E194),Database!$F$2:$G$65536,2,))</f>
        <v>#REF!</v>
      </c>
      <c r="H194" s="155" t="e">
        <f>IF(ISNUMBER(W194),W194,VLOOKUP(CONCATENATE($B194,"_",$C194,"_",H$2,"_","1000 NAC","_",$E194),Database!$F$2:$G$65536,2,)/VLOOKUP(CONCATENATE($B194,"_",$C194,"_",H$2,"_",$D194,"_",$E194),Database!$F$2:$G$65536,2,))</f>
        <v>#REF!</v>
      </c>
      <c r="I194" s="155" t="e">
        <f>IF(ISNUMBER(X194),X194,VLOOKUP(CONCATENATE($B194,"_",$C194,"_",I$2,"_","1000 NAC","_",$E194),Database!$F$2:$G$65536,2,)/VLOOKUP(CONCATENATE($B194,"_",$C194,"_",I$2,"_",$D194,"_",$E194),Database!$F$2:$G$65536,2,))</f>
        <v>#REF!</v>
      </c>
      <c r="J194" s="155" t="e">
        <f>VLOOKUP(CONCATENATE($B194,"_",$C194,"_",J$2,"_","1000 NAC","_",$E194),Database!$F$2:$G$65536,2,)/VLOOKUP(CONCATENATE($B194,"_",$C194,"_",J$2,"_",$D194,"_",$E194),Database!$F$2:$G$65536,2,)</f>
        <v>#REF!</v>
      </c>
      <c r="K194" s="156" t="e">
        <f>VLOOKUP(CONCATENATE($B194,"_",$C194,"_",K$2,"_","1000 NAC","_",$E194),SentData!$F$2:$G$65536,2,)/VLOOKUP(CONCATENATE($B194,"_",$C194,"_",K$2,"_",$D194,"_",$E194),SentData!$F$2:$G$65536,2,)</f>
        <v>#REF!</v>
      </c>
      <c r="L194" s="156" t="e">
        <f>VLOOKUP(CONCATENATE($B194,"_",$C194,"_",L$2,"_","1000 NAC","_",$E194),SentData!$F$2:$G$65536,2,)/VLOOKUP(CONCATENATE($B194,"_",$C194,"_",L$2,"_",$D194,"_",$E194),SentData!$F$2:$G$65536,2,)</f>
        <v>#REF!</v>
      </c>
      <c r="M194" s="157"/>
      <c r="N194" s="158" t="str">
        <f t="shared" si="37"/>
        <v>!!</v>
      </c>
      <c r="O194" s="158" t="str">
        <f t="shared" si="38"/>
        <v>!!</v>
      </c>
      <c r="P194" s="158" t="str">
        <f t="shared" si="39"/>
        <v>!!</v>
      </c>
      <c r="Q194" s="158" t="str">
        <f t="shared" si="40"/>
        <v>!!</v>
      </c>
      <c r="R194" s="158" t="str">
        <f t="shared" si="41"/>
        <v>!!</v>
      </c>
      <c r="S194" s="158" t="str">
        <f t="shared" si="42"/>
        <v>!!</v>
      </c>
      <c r="T194" s="157"/>
      <c r="U194" s="161" t="str">
        <f>IF(ISNUMBER(U192),IF(ISNUMBER(U193),U193/U192,F193/U192),IF(ISNUMBER(U193),U193/F192,""))</f>
        <v/>
      </c>
      <c r="V194" s="161"/>
      <c r="W194" s="161"/>
      <c r="X194" s="161"/>
    </row>
    <row r="195" spans="1:24" s="112" customFormat="1" ht="10" x14ac:dyDescent="0.2">
      <c r="A195" s="112" t="s">
        <v>703</v>
      </c>
      <c r="B195" s="112" t="e">
        <f>#REF!</f>
        <v>#REF!</v>
      </c>
      <c r="C195" s="112" t="s">
        <v>770</v>
      </c>
      <c r="D195" s="112" t="s">
        <v>131</v>
      </c>
      <c r="E195" s="113">
        <v>7</v>
      </c>
      <c r="F195" s="120" t="e">
        <f>IF(ISNUMBER(U195),U195,VLOOKUP(CONCATENATE($B195,"_",$C195,"_",F$2,"_",$D195,"_",$E195),Database!$F$2:$G$65536,2,))</f>
        <v>#REF!</v>
      </c>
      <c r="G195" s="120" t="e">
        <f>IF(ISNUMBER(V195),V195,VLOOKUP(CONCATENATE($B195,"_",$C195,"_",G$2,"_",$D195,"_",$E195),Database!$F$2:$G$65536,2,))</f>
        <v>#REF!</v>
      </c>
      <c r="H195" s="120" t="e">
        <f>IF(ISNUMBER(W195),W195,VLOOKUP(CONCATENATE($B195,"_",$C195,"_",H$2,"_",$D195,"_",$E195),Database!$F$2:$G$65536,2,))</f>
        <v>#REF!</v>
      </c>
      <c r="I195" s="120" t="e">
        <f>IF(ISNUMBER(X195),X195,VLOOKUP(CONCATENATE($B195,"_",$C195,"_",I$2,"_",$D195,"_",$E195),Database!$F$2:$G$65536,2,))</f>
        <v>#REF!</v>
      </c>
      <c r="J195" s="120" t="e">
        <f>VLOOKUP(CONCATENATE($B195,"_",$C195,"_",J$2,"_",$D195,"_",$E195),Database!$F$2:$G$65536,2,)</f>
        <v>#REF!</v>
      </c>
      <c r="K195" s="118" t="e">
        <f>VLOOKUP(CONCATENATE($B195,"_",$C195,"_",K$2,"_",$D195,"_",$E195),SentData!$F$2:$G$65536,2,)</f>
        <v>#REF!</v>
      </c>
      <c r="L195" s="118" t="e">
        <f>VLOOKUP(CONCATENATE($B195,"_",$C195,"_",L$2,"_",$D195,"_",$E195),SentData!$F$2:$G$65536,2,)</f>
        <v>#REF!</v>
      </c>
      <c r="M195" s="114"/>
      <c r="N195" s="115" t="str">
        <f t="shared" si="37"/>
        <v>!!</v>
      </c>
      <c r="O195" s="115" t="str">
        <f t="shared" si="38"/>
        <v>!!</v>
      </c>
      <c r="P195" s="115" t="str">
        <f t="shared" si="39"/>
        <v>!!</v>
      </c>
      <c r="Q195" s="115" t="str">
        <f t="shared" si="40"/>
        <v>!!</v>
      </c>
      <c r="R195" s="115" t="str">
        <f t="shared" si="41"/>
        <v>!!</v>
      </c>
      <c r="S195" s="115" t="str">
        <f t="shared" si="42"/>
        <v>!!</v>
      </c>
      <c r="T195" s="114"/>
    </row>
    <row r="196" spans="1:24" s="112" customFormat="1" ht="10" x14ac:dyDescent="0.2">
      <c r="A196" s="112" t="s">
        <v>705</v>
      </c>
      <c r="B196" s="112" t="e">
        <f>#REF!</f>
        <v>#REF!</v>
      </c>
      <c r="C196" s="112" t="s">
        <v>770</v>
      </c>
      <c r="D196" s="112" t="s">
        <v>706</v>
      </c>
      <c r="E196" s="113">
        <v>7</v>
      </c>
      <c r="F196" s="120" t="e">
        <f>IF(ISNUMBER(U196),U196,VLOOKUP(CONCATENATE($B196,"_",$C196,"_",F$2,"_",$D196,"_",$E196),Database!$F$2:$G$65536,2,))</f>
        <v>#REF!</v>
      </c>
      <c r="G196" s="120" t="e">
        <f>IF(ISNUMBER(V196),V196,VLOOKUP(CONCATENATE($B196,"_",$C196,"_",G$2,"_",$D196,"_",$E196),Database!$F$2:$G$65536,2,))</f>
        <v>#REF!</v>
      </c>
      <c r="H196" s="120" t="e">
        <f>IF(ISNUMBER(W196),W196,VLOOKUP(CONCATENATE($B196,"_",$C196,"_",H$2,"_",$D196,"_",$E196),Database!$F$2:$G$65536,2,))</f>
        <v>#REF!</v>
      </c>
      <c r="I196" s="120" t="e">
        <f>IF(ISNUMBER(X196),X196,VLOOKUP(CONCATENATE($B196,"_",$C196,"_",I$2,"_",$D196,"_",$E196),Database!$F$2:$G$65536,2,))</f>
        <v>#REF!</v>
      </c>
      <c r="J196" s="120" t="e">
        <f>VLOOKUP(CONCATENATE($B196,"_",$C196,"_",J$2,"_",$D196,"_",$E196),Database!$F$2:$G$65536,2,)</f>
        <v>#REF!</v>
      </c>
      <c r="K196" s="118" t="e">
        <f>VLOOKUP(CONCATENATE($B196,"_",$C196,"_",K$2,"_",$D196,"_",$E196),SentData!$F$2:$G$65536,2,)</f>
        <v>#REF!</v>
      </c>
      <c r="L196" s="118" t="e">
        <f>VLOOKUP(CONCATENATE($B196,"_",$C196,"_",L$2,"_",$D196,"_",$E196),SentData!$F$2:$G$65536,2,)</f>
        <v>#REF!</v>
      </c>
      <c r="M196" s="114"/>
      <c r="N196" s="115" t="str">
        <f t="shared" si="37"/>
        <v>!!</v>
      </c>
      <c r="O196" s="115" t="str">
        <f t="shared" si="38"/>
        <v>!!</v>
      </c>
      <c r="P196" s="115" t="str">
        <f t="shared" si="39"/>
        <v>!!</v>
      </c>
      <c r="Q196" s="115" t="str">
        <f t="shared" si="40"/>
        <v>!!</v>
      </c>
      <c r="R196" s="115" t="str">
        <f t="shared" si="41"/>
        <v>!!</v>
      </c>
      <c r="S196" s="115" t="str">
        <f t="shared" si="42"/>
        <v>!!</v>
      </c>
      <c r="T196" s="114"/>
    </row>
    <row r="197" spans="1:24" x14ac:dyDescent="0.25">
      <c r="A197" s="153" t="s">
        <v>707</v>
      </c>
      <c r="B197" s="153" t="e">
        <f>#REF!</f>
        <v>#REF!</v>
      </c>
      <c r="C197" s="153" t="s">
        <v>770</v>
      </c>
      <c r="D197" s="153" t="s">
        <v>131</v>
      </c>
      <c r="E197" s="154">
        <v>7</v>
      </c>
      <c r="F197" s="155" t="e">
        <f>IF(ISNUMBER(U197),U197,VLOOKUP(CONCATENATE($B197,"_",$C197,"_",F$2,"_","1000 NAC","_",$E197),Database!$F$2:$G$65536,2,)/VLOOKUP(CONCATENATE($B197,"_",$C197,"_",F$2,"_",$D197,"_",$E197),Database!$F$2:$G$65536,2,))</f>
        <v>#REF!</v>
      </c>
      <c r="G197" s="155" t="e">
        <f>IF(ISNUMBER(V197),V197,VLOOKUP(CONCATENATE($B197,"_",$C197,"_",G$2,"_","1000 NAC","_",$E197),Database!$F$2:$G$65536,2,)/VLOOKUP(CONCATENATE($B197,"_",$C197,"_",G$2,"_",$D197,"_",$E197),Database!$F$2:$G$65536,2,))</f>
        <v>#REF!</v>
      </c>
      <c r="H197" s="155" t="e">
        <f>IF(ISNUMBER(W197),W197,VLOOKUP(CONCATENATE($B197,"_",$C197,"_",H$2,"_","1000 NAC","_",$E197),Database!$F$2:$G$65536,2,)/VLOOKUP(CONCATENATE($B197,"_",$C197,"_",H$2,"_",$D197,"_",$E197),Database!$F$2:$G$65536,2,))</f>
        <v>#REF!</v>
      </c>
      <c r="I197" s="155" t="e">
        <f>IF(ISNUMBER(X197),X197,VLOOKUP(CONCATENATE($B197,"_",$C197,"_",I$2,"_","1000 NAC","_",$E197),Database!$F$2:$G$65536,2,)/VLOOKUP(CONCATENATE($B197,"_",$C197,"_",I$2,"_",$D197,"_",$E197),Database!$F$2:$G$65536,2,))</f>
        <v>#REF!</v>
      </c>
      <c r="J197" s="155" t="e">
        <f>VLOOKUP(CONCATENATE($B197,"_",$C197,"_",J$2,"_","1000 NAC","_",$E197),Database!$F$2:$G$65536,2,)/VLOOKUP(CONCATENATE($B197,"_",$C197,"_",J$2,"_",$D197,"_",$E197),Database!$F$2:$G$65536,2,)</f>
        <v>#REF!</v>
      </c>
      <c r="K197" s="156" t="e">
        <f>VLOOKUP(CONCATENATE($B197,"_",$C197,"_",K$2,"_","1000 NAC","_",$E197),SentData!$F$2:$G$65536,2,)/VLOOKUP(CONCATENATE($B197,"_",$C197,"_",K$2,"_",$D197,"_",$E197),SentData!$F$2:$G$65536,2,)</f>
        <v>#REF!</v>
      </c>
      <c r="L197" s="156" t="e">
        <f>VLOOKUP(CONCATENATE($B197,"_",$C197,"_",L$2,"_","1000 NAC","_",$E197),SentData!$F$2:$G$65536,2,)/VLOOKUP(CONCATENATE($B197,"_",$C197,"_",L$2,"_",$D197,"_",$E197),SentData!$F$2:$G$65536,2,)</f>
        <v>#REF!</v>
      </c>
      <c r="M197" s="157"/>
      <c r="N197" s="158" t="str">
        <f t="shared" si="37"/>
        <v>!!</v>
      </c>
      <c r="O197" s="158" t="str">
        <f t="shared" si="38"/>
        <v>!!</v>
      </c>
      <c r="P197" s="158" t="str">
        <f t="shared" si="39"/>
        <v>!!</v>
      </c>
      <c r="Q197" s="158" t="str">
        <f t="shared" si="40"/>
        <v>!!</v>
      </c>
      <c r="R197" s="158" t="str">
        <f t="shared" si="41"/>
        <v>!!</v>
      </c>
      <c r="S197" s="158" t="str">
        <f t="shared" si="42"/>
        <v>!!</v>
      </c>
      <c r="T197" s="157"/>
      <c r="U197" s="161" t="str">
        <f>IF(ISNUMBER(U195),IF(ISNUMBER(U196),U196/U195,F196/U195),IF(ISNUMBER(U196),U196/F195,""))</f>
        <v/>
      </c>
      <c r="V197" s="161"/>
      <c r="W197" s="161"/>
      <c r="X197" s="161"/>
    </row>
    <row r="198" spans="1:24" s="112" customFormat="1" ht="10" x14ac:dyDescent="0.2">
      <c r="A198" s="112" t="s">
        <v>703</v>
      </c>
      <c r="B198" s="112" t="e">
        <f>#REF!</f>
        <v>#REF!</v>
      </c>
      <c r="C198" s="112" t="s">
        <v>771</v>
      </c>
      <c r="D198" s="112" t="s">
        <v>131</v>
      </c>
      <c r="E198" s="113">
        <v>7</v>
      </c>
      <c r="F198" s="120" t="e">
        <f>IF(ISNUMBER(U198),U198,VLOOKUP(CONCATENATE($B198,"_",$C198,"_",F$2,"_",$D198,"_",$E198),Database!$F$2:$G$65536,2,))</f>
        <v>#REF!</v>
      </c>
      <c r="G198" s="120" t="e">
        <f>IF(ISNUMBER(V198),V198,VLOOKUP(CONCATENATE($B198,"_",$C198,"_",G$2,"_",$D198,"_",$E198),Database!$F$2:$G$65536,2,))</f>
        <v>#REF!</v>
      </c>
      <c r="H198" s="120" t="e">
        <f>IF(ISNUMBER(W198),W198,VLOOKUP(CONCATENATE($B198,"_",$C198,"_",H$2,"_",$D198,"_",$E198),Database!$F$2:$G$65536,2,))</f>
        <v>#REF!</v>
      </c>
      <c r="I198" s="120" t="e">
        <f>IF(ISNUMBER(X198),X198,VLOOKUP(CONCATENATE($B198,"_",$C198,"_",I$2,"_",$D198,"_",$E198),Database!$F$2:$G$65536,2,))</f>
        <v>#REF!</v>
      </c>
      <c r="J198" s="120" t="e">
        <f>VLOOKUP(CONCATENATE($B198,"_",$C198,"_",J$2,"_",$D198,"_",$E198),Database!$F$2:$G$65536,2,)</f>
        <v>#REF!</v>
      </c>
      <c r="K198" s="118" t="e">
        <f>VLOOKUP(CONCATENATE($B198,"_",$C198,"_",K$2,"_",$D198,"_",$E198),SentData!$F$2:$G$65536,2,)</f>
        <v>#REF!</v>
      </c>
      <c r="L198" s="118" t="e">
        <f>VLOOKUP(CONCATENATE($B198,"_",$C198,"_",L$2,"_",$D198,"_",$E198),SentData!$F$2:$G$65536,2,)</f>
        <v>#REF!</v>
      </c>
      <c r="M198" s="114"/>
      <c r="N198" s="115" t="str">
        <f t="shared" si="37"/>
        <v>!!</v>
      </c>
      <c r="O198" s="115" t="str">
        <f t="shared" si="38"/>
        <v>!!</v>
      </c>
      <c r="P198" s="115" t="str">
        <f t="shared" si="39"/>
        <v>!!</v>
      </c>
      <c r="Q198" s="115" t="str">
        <f t="shared" si="40"/>
        <v>!!</v>
      </c>
      <c r="R198" s="115" t="str">
        <f t="shared" si="41"/>
        <v>!!</v>
      </c>
      <c r="S198" s="115" t="str">
        <f t="shared" si="42"/>
        <v>!!</v>
      </c>
      <c r="T198" s="114"/>
    </row>
    <row r="199" spans="1:24" s="112" customFormat="1" ht="10" x14ac:dyDescent="0.2">
      <c r="A199" s="112" t="s">
        <v>705</v>
      </c>
      <c r="B199" s="112" t="e">
        <f>#REF!</f>
        <v>#REF!</v>
      </c>
      <c r="C199" s="112" t="s">
        <v>771</v>
      </c>
      <c r="D199" s="112" t="s">
        <v>706</v>
      </c>
      <c r="E199" s="113">
        <v>7</v>
      </c>
      <c r="F199" s="120" t="e">
        <f>IF(ISNUMBER(U199),U199,VLOOKUP(CONCATENATE($B199,"_",$C199,"_",F$2,"_",$D199,"_",$E199),Database!$F$2:$G$65536,2,))</f>
        <v>#REF!</v>
      </c>
      <c r="G199" s="120" t="e">
        <f>IF(ISNUMBER(V199),V199,VLOOKUP(CONCATENATE($B199,"_",$C199,"_",G$2,"_",$D199,"_",$E199),Database!$F$2:$G$65536,2,))</f>
        <v>#REF!</v>
      </c>
      <c r="H199" s="120" t="e">
        <f>IF(ISNUMBER(W199),W199,VLOOKUP(CONCATENATE($B199,"_",$C199,"_",H$2,"_",$D199,"_",$E199),Database!$F$2:$G$65536,2,))</f>
        <v>#REF!</v>
      </c>
      <c r="I199" s="120" t="e">
        <f>IF(ISNUMBER(X199),X199,VLOOKUP(CONCATENATE($B199,"_",$C199,"_",I$2,"_",$D199,"_",$E199),Database!$F$2:$G$65536,2,))</f>
        <v>#REF!</v>
      </c>
      <c r="J199" s="120" t="e">
        <f>VLOOKUP(CONCATENATE($B199,"_",$C199,"_",J$2,"_",$D199,"_",$E199),Database!$F$2:$G$65536,2,)</f>
        <v>#REF!</v>
      </c>
      <c r="K199" s="118" t="e">
        <f>VLOOKUP(CONCATENATE($B199,"_",$C199,"_",K$2,"_",$D199,"_",$E199),SentData!$F$2:$G$65536,2,)</f>
        <v>#REF!</v>
      </c>
      <c r="L199" s="118" t="e">
        <f>VLOOKUP(CONCATENATE($B199,"_",$C199,"_",L$2,"_",$D199,"_",$E199),SentData!$F$2:$G$65536,2,)</f>
        <v>#REF!</v>
      </c>
      <c r="M199" s="114"/>
      <c r="N199" s="115" t="str">
        <f t="shared" si="37"/>
        <v>!!</v>
      </c>
      <c r="O199" s="115" t="str">
        <f t="shared" si="38"/>
        <v>!!</v>
      </c>
      <c r="P199" s="115" t="str">
        <f t="shared" si="39"/>
        <v>!!</v>
      </c>
      <c r="Q199" s="115" t="str">
        <f t="shared" si="40"/>
        <v>!!</v>
      </c>
      <c r="R199" s="115" t="str">
        <f t="shared" si="41"/>
        <v>!!</v>
      </c>
      <c r="S199" s="115" t="str">
        <f t="shared" si="42"/>
        <v>!!</v>
      </c>
      <c r="T199" s="114"/>
    </row>
    <row r="200" spans="1:24" x14ac:dyDescent="0.25">
      <c r="A200" s="153" t="s">
        <v>707</v>
      </c>
      <c r="B200" s="153" t="e">
        <f>#REF!</f>
        <v>#REF!</v>
      </c>
      <c r="C200" s="153" t="s">
        <v>771</v>
      </c>
      <c r="D200" s="153" t="s">
        <v>131</v>
      </c>
      <c r="E200" s="154">
        <v>7</v>
      </c>
      <c r="F200" s="155" t="e">
        <f>IF(ISNUMBER(U200),U200,VLOOKUP(CONCATENATE($B200,"_",$C200,"_",F$2,"_","1000 NAC","_",$E200),Database!$F$2:$G$65536,2,)/VLOOKUP(CONCATENATE($B200,"_",$C200,"_",F$2,"_",$D200,"_",$E200),Database!$F$2:$G$65536,2,))</f>
        <v>#REF!</v>
      </c>
      <c r="G200" s="155" t="e">
        <f>IF(ISNUMBER(V200),V200,VLOOKUP(CONCATENATE($B200,"_",$C200,"_",G$2,"_","1000 NAC","_",$E200),Database!$F$2:$G$65536,2,)/VLOOKUP(CONCATENATE($B200,"_",$C200,"_",G$2,"_",$D200,"_",$E200),Database!$F$2:$G$65536,2,))</f>
        <v>#REF!</v>
      </c>
      <c r="H200" s="155" t="e">
        <f>IF(ISNUMBER(W200),W200,VLOOKUP(CONCATENATE($B200,"_",$C200,"_",H$2,"_","1000 NAC","_",$E200),Database!$F$2:$G$65536,2,)/VLOOKUP(CONCATENATE($B200,"_",$C200,"_",H$2,"_",$D200,"_",$E200),Database!$F$2:$G$65536,2,))</f>
        <v>#REF!</v>
      </c>
      <c r="I200" s="155" t="e">
        <f>IF(ISNUMBER(X200),X200,VLOOKUP(CONCATENATE($B200,"_",$C200,"_",I$2,"_","1000 NAC","_",$E200),Database!$F$2:$G$65536,2,)/VLOOKUP(CONCATENATE($B200,"_",$C200,"_",I$2,"_",$D200,"_",$E200),Database!$F$2:$G$65536,2,))</f>
        <v>#REF!</v>
      </c>
      <c r="J200" s="155" t="e">
        <f>VLOOKUP(CONCATENATE($B200,"_",$C200,"_",J$2,"_","1000 NAC","_",$E200),Database!$F$2:$G$65536,2,)/VLOOKUP(CONCATENATE($B200,"_",$C200,"_",J$2,"_",$D200,"_",$E200),Database!$F$2:$G$65536,2,)</f>
        <v>#REF!</v>
      </c>
      <c r="K200" s="156" t="e">
        <f>VLOOKUP(CONCATENATE($B200,"_",$C200,"_",K$2,"_","1000 NAC","_",$E200),SentData!$F$2:$G$65536,2,)/VLOOKUP(CONCATENATE($B200,"_",$C200,"_",K$2,"_",$D200,"_",$E200),SentData!$F$2:$G$65536,2,)</f>
        <v>#REF!</v>
      </c>
      <c r="L200" s="156" t="e">
        <f>VLOOKUP(CONCATENATE($B200,"_",$C200,"_",L$2,"_","1000 NAC","_",$E200),SentData!$F$2:$G$65536,2,)/VLOOKUP(CONCATENATE($B200,"_",$C200,"_",L$2,"_",$D200,"_",$E200),SentData!$F$2:$G$65536,2,)</f>
        <v>#REF!</v>
      </c>
      <c r="M200" s="157"/>
      <c r="N200" s="158" t="str">
        <f t="shared" si="37"/>
        <v>!!</v>
      </c>
      <c r="O200" s="158" t="str">
        <f t="shared" si="38"/>
        <v>!!</v>
      </c>
      <c r="P200" s="158" t="str">
        <f t="shared" si="39"/>
        <v>!!</v>
      </c>
      <c r="Q200" s="158" t="str">
        <f t="shared" si="40"/>
        <v>!!</v>
      </c>
      <c r="R200" s="158" t="str">
        <f t="shared" si="41"/>
        <v>!!</v>
      </c>
      <c r="S200" s="158" t="str">
        <f t="shared" si="42"/>
        <v>!!</v>
      </c>
      <c r="T200" s="157"/>
      <c r="U200" s="161" t="str">
        <f>IF(ISNUMBER(U198),IF(ISNUMBER(U199),U199/U198,F199/U198),IF(ISNUMBER(U199),U199/F198,""))</f>
        <v/>
      </c>
      <c r="V200" s="161"/>
      <c r="W200" s="161"/>
      <c r="X200" s="161"/>
    </row>
    <row r="201" spans="1:24" s="112" customFormat="1" ht="10" x14ac:dyDescent="0.2">
      <c r="A201" s="112" t="s">
        <v>703</v>
      </c>
      <c r="B201" s="112" t="e">
        <f>#REF!</f>
        <v>#REF!</v>
      </c>
      <c r="C201" s="112" t="s">
        <v>770</v>
      </c>
      <c r="D201" s="112" t="s">
        <v>131</v>
      </c>
      <c r="E201" s="113" t="s">
        <v>680</v>
      </c>
      <c r="F201" s="120" t="e">
        <f>IF(ISNUMBER(U201),U201,VLOOKUP(CONCATENATE($B201,"_",$C201,"_",F$2,"_",$D201,"_",$E201),Database!$F$2:$G$65536,2,))</f>
        <v>#REF!</v>
      </c>
      <c r="G201" s="120" t="e">
        <f>IF(ISNUMBER(V201),V201,VLOOKUP(CONCATENATE($B201,"_",$C201,"_",G$2,"_",$D201,"_",$E201),Database!$F$2:$G$65536,2,))</f>
        <v>#REF!</v>
      </c>
      <c r="H201" s="120" t="e">
        <f>IF(ISNUMBER(W201),W201,VLOOKUP(CONCATENATE($B201,"_",$C201,"_",H$2,"_",$D201,"_",$E201),Database!$F$2:$G$65536,2,))</f>
        <v>#REF!</v>
      </c>
      <c r="I201" s="120" t="e">
        <f>IF(ISNUMBER(X201),X201,VLOOKUP(CONCATENATE($B201,"_",$C201,"_",I$2,"_",$D201,"_",$E201),Database!$F$2:$G$65536,2,))</f>
        <v>#REF!</v>
      </c>
      <c r="J201" s="120" t="e">
        <f>VLOOKUP(CONCATENATE($B201,"_",$C201,"_",J$2,"_",$D201,"_",$E201),Database!$F$2:$G$65536,2,)</f>
        <v>#REF!</v>
      </c>
      <c r="K201" s="118" t="e">
        <f>VLOOKUP(CONCATENATE($B201,"_",$C201,"_",K$2,"_",$D201,"_",$E201),SentData!$F$2:$G$65536,2,)</f>
        <v>#REF!</v>
      </c>
      <c r="L201" s="118" t="e">
        <f>VLOOKUP(CONCATENATE($B201,"_",$C201,"_",L$2,"_",$D201,"_",$E201),SentData!$F$2:$G$65536,2,)</f>
        <v>#REF!</v>
      </c>
      <c r="M201" s="114"/>
      <c r="N201" s="115" t="str">
        <f t="shared" si="37"/>
        <v>!!</v>
      </c>
      <c r="O201" s="115" t="str">
        <f t="shared" si="38"/>
        <v>!!</v>
      </c>
      <c r="P201" s="115" t="str">
        <f t="shared" si="39"/>
        <v>!!</v>
      </c>
      <c r="Q201" s="115" t="str">
        <f t="shared" si="40"/>
        <v>!!</v>
      </c>
      <c r="R201" s="115" t="str">
        <f t="shared" si="41"/>
        <v>!!</v>
      </c>
      <c r="S201" s="115" t="str">
        <f t="shared" si="42"/>
        <v>!!</v>
      </c>
      <c r="T201" s="114"/>
    </row>
    <row r="202" spans="1:24" s="112" customFormat="1" ht="10" x14ac:dyDescent="0.2">
      <c r="A202" s="112" t="s">
        <v>705</v>
      </c>
      <c r="B202" s="112" t="e">
        <f>#REF!</f>
        <v>#REF!</v>
      </c>
      <c r="C202" s="112" t="s">
        <v>770</v>
      </c>
      <c r="D202" s="112" t="s">
        <v>706</v>
      </c>
      <c r="E202" s="113" t="s">
        <v>680</v>
      </c>
      <c r="F202" s="120" t="e">
        <f>IF(ISNUMBER(U202),U202,VLOOKUP(CONCATENATE($B202,"_",$C202,"_",F$2,"_",$D202,"_",$E202),Database!$F$2:$G$65536,2,))</f>
        <v>#REF!</v>
      </c>
      <c r="G202" s="120" t="e">
        <f>IF(ISNUMBER(V202),V202,VLOOKUP(CONCATENATE($B202,"_",$C202,"_",G$2,"_",$D202,"_",$E202),Database!$F$2:$G$65536,2,))</f>
        <v>#REF!</v>
      </c>
      <c r="H202" s="120" t="e">
        <f>IF(ISNUMBER(W202),W202,VLOOKUP(CONCATENATE($B202,"_",$C202,"_",H$2,"_",$D202,"_",$E202),Database!$F$2:$G$65536,2,))</f>
        <v>#REF!</v>
      </c>
      <c r="I202" s="120" t="e">
        <f>IF(ISNUMBER(X202),X202,VLOOKUP(CONCATENATE($B202,"_",$C202,"_",I$2,"_",$D202,"_",$E202),Database!$F$2:$G$65536,2,))</f>
        <v>#REF!</v>
      </c>
      <c r="J202" s="120" t="e">
        <f>VLOOKUP(CONCATENATE($B202,"_",$C202,"_",J$2,"_",$D202,"_",$E202),Database!$F$2:$G$65536,2,)</f>
        <v>#REF!</v>
      </c>
      <c r="K202" s="118" t="e">
        <f>VLOOKUP(CONCATENATE($B202,"_",$C202,"_",K$2,"_",$D202,"_",$E202),SentData!$F$2:$G$65536,2,)</f>
        <v>#REF!</v>
      </c>
      <c r="L202" s="118" t="e">
        <f>VLOOKUP(CONCATENATE($B202,"_",$C202,"_",L$2,"_",$D202,"_",$E202),SentData!$F$2:$G$65536,2,)</f>
        <v>#REF!</v>
      </c>
      <c r="M202" s="114"/>
      <c r="N202" s="115" t="str">
        <f t="shared" si="37"/>
        <v>!!</v>
      </c>
      <c r="O202" s="115" t="str">
        <f t="shared" si="38"/>
        <v>!!</v>
      </c>
      <c r="P202" s="115" t="str">
        <f t="shared" si="39"/>
        <v>!!</v>
      </c>
      <c r="Q202" s="115" t="str">
        <f t="shared" si="40"/>
        <v>!!</v>
      </c>
      <c r="R202" s="115" t="str">
        <f t="shared" si="41"/>
        <v>!!</v>
      </c>
      <c r="S202" s="115" t="str">
        <f t="shared" si="42"/>
        <v>!!</v>
      </c>
      <c r="T202" s="114"/>
    </row>
    <row r="203" spans="1:24" x14ac:dyDescent="0.25">
      <c r="A203" s="153" t="s">
        <v>707</v>
      </c>
      <c r="B203" s="153" t="e">
        <f>#REF!</f>
        <v>#REF!</v>
      </c>
      <c r="C203" s="153" t="s">
        <v>770</v>
      </c>
      <c r="D203" s="153" t="s">
        <v>131</v>
      </c>
      <c r="E203" s="154" t="s">
        <v>680</v>
      </c>
      <c r="F203" s="155" t="e">
        <f>IF(ISNUMBER(U203),U203,VLOOKUP(CONCATENATE($B203,"_",$C203,"_",F$2,"_","1000 NAC","_",$E203),Database!$F$2:$G$65536,2,)/VLOOKUP(CONCATENATE($B203,"_",$C203,"_",F$2,"_",$D203,"_",$E203),Database!$F$2:$G$65536,2,))</f>
        <v>#REF!</v>
      </c>
      <c r="G203" s="155" t="e">
        <f>IF(ISNUMBER(V203),V203,VLOOKUP(CONCATENATE($B203,"_",$C203,"_",G$2,"_","1000 NAC","_",$E203),Database!$F$2:$G$65536,2,)/VLOOKUP(CONCATENATE($B203,"_",$C203,"_",G$2,"_",$D203,"_",$E203),Database!$F$2:$G$65536,2,))</f>
        <v>#REF!</v>
      </c>
      <c r="H203" s="155" t="e">
        <f>IF(ISNUMBER(W203),W203,VLOOKUP(CONCATENATE($B203,"_",$C203,"_",H$2,"_","1000 NAC","_",$E203),Database!$F$2:$G$65536,2,)/VLOOKUP(CONCATENATE($B203,"_",$C203,"_",H$2,"_",$D203,"_",$E203),Database!$F$2:$G$65536,2,))</f>
        <v>#REF!</v>
      </c>
      <c r="I203" s="155" t="e">
        <f>IF(ISNUMBER(X203),X203,VLOOKUP(CONCATENATE($B203,"_",$C203,"_",I$2,"_","1000 NAC","_",$E203),Database!$F$2:$G$65536,2,)/VLOOKUP(CONCATENATE($B203,"_",$C203,"_",I$2,"_",$D203,"_",$E203),Database!$F$2:$G$65536,2,))</f>
        <v>#REF!</v>
      </c>
      <c r="J203" s="155" t="e">
        <f>VLOOKUP(CONCATENATE($B203,"_",$C203,"_",J$2,"_","1000 NAC","_",$E203),Database!$F$2:$G$65536,2,)/VLOOKUP(CONCATENATE($B203,"_",$C203,"_",J$2,"_",$D203,"_",$E203),Database!$F$2:$G$65536,2,)</f>
        <v>#REF!</v>
      </c>
      <c r="K203" s="156" t="e">
        <f>VLOOKUP(CONCATENATE($B203,"_",$C203,"_",K$2,"_","1000 NAC","_",$E203),SentData!$F$2:$G$65536,2,)/VLOOKUP(CONCATENATE($B203,"_",$C203,"_",K$2,"_",$D203,"_",$E203),SentData!$F$2:$G$65536,2,)</f>
        <v>#REF!</v>
      </c>
      <c r="L203" s="156" t="e">
        <f>VLOOKUP(CONCATENATE($B203,"_",$C203,"_",L$2,"_","1000 NAC","_",$E203),SentData!$F$2:$G$65536,2,)/VLOOKUP(CONCATENATE($B203,"_",$C203,"_",L$2,"_",$D203,"_",$E203),SentData!$F$2:$G$65536,2,)</f>
        <v>#REF!</v>
      </c>
      <c r="M203" s="157"/>
      <c r="N203" s="158" t="str">
        <f t="shared" si="37"/>
        <v>!!</v>
      </c>
      <c r="O203" s="158" t="str">
        <f t="shared" si="38"/>
        <v>!!</v>
      </c>
      <c r="P203" s="158" t="str">
        <f t="shared" si="39"/>
        <v>!!</v>
      </c>
      <c r="Q203" s="158" t="str">
        <f t="shared" si="40"/>
        <v>!!</v>
      </c>
      <c r="R203" s="158" t="str">
        <f t="shared" si="41"/>
        <v>!!</v>
      </c>
      <c r="S203" s="158" t="str">
        <f t="shared" si="42"/>
        <v>!!</v>
      </c>
      <c r="T203" s="157"/>
      <c r="U203" s="161" t="str">
        <f>IF(ISNUMBER(U201),IF(ISNUMBER(U202),U202/U201,F202/U201),IF(ISNUMBER(U202),U202/F201,""))</f>
        <v/>
      </c>
      <c r="V203" s="161"/>
      <c r="W203" s="161"/>
      <c r="X203" s="161"/>
    </row>
    <row r="204" spans="1:24" s="112" customFormat="1" ht="10" x14ac:dyDescent="0.2">
      <c r="A204" s="112" t="s">
        <v>703</v>
      </c>
      <c r="B204" s="112" t="e">
        <f>#REF!</f>
        <v>#REF!</v>
      </c>
      <c r="C204" s="112" t="s">
        <v>771</v>
      </c>
      <c r="D204" s="112" t="s">
        <v>131</v>
      </c>
      <c r="E204" s="113" t="s">
        <v>680</v>
      </c>
      <c r="F204" s="120" t="e">
        <f>IF(ISNUMBER(U204),U204,VLOOKUP(CONCATENATE($B204,"_",$C204,"_",F$2,"_",$D204,"_",$E204),Database!$F$2:$G$65536,2,))</f>
        <v>#REF!</v>
      </c>
      <c r="G204" s="120" t="e">
        <f>IF(ISNUMBER(V204),V204,VLOOKUP(CONCATENATE($B204,"_",$C204,"_",G$2,"_",$D204,"_",$E204),Database!$F$2:$G$65536,2,))</f>
        <v>#REF!</v>
      </c>
      <c r="H204" s="120" t="e">
        <f>IF(ISNUMBER(W204),W204,VLOOKUP(CONCATENATE($B204,"_",$C204,"_",H$2,"_",$D204,"_",$E204),Database!$F$2:$G$65536,2,))</f>
        <v>#REF!</v>
      </c>
      <c r="I204" s="120" t="e">
        <f>IF(ISNUMBER(X204),X204,VLOOKUP(CONCATENATE($B204,"_",$C204,"_",I$2,"_",$D204,"_",$E204),Database!$F$2:$G$65536,2,))</f>
        <v>#REF!</v>
      </c>
      <c r="J204" s="120" t="e">
        <f>VLOOKUP(CONCATENATE($B204,"_",$C204,"_",J$2,"_",$D204,"_",$E204),Database!$F$2:$G$65536,2,)</f>
        <v>#REF!</v>
      </c>
      <c r="K204" s="118" t="e">
        <f>VLOOKUP(CONCATENATE($B204,"_",$C204,"_",K$2,"_",$D204,"_",$E204),SentData!$F$2:$G$65536,2,)</f>
        <v>#REF!</v>
      </c>
      <c r="L204" s="118" t="e">
        <f>VLOOKUP(CONCATENATE($B204,"_",$C204,"_",L$2,"_",$D204,"_",$E204),SentData!$F$2:$G$65536,2,)</f>
        <v>#REF!</v>
      </c>
      <c r="M204" s="114"/>
      <c r="N204" s="115" t="str">
        <f t="shared" si="37"/>
        <v>!!</v>
      </c>
      <c r="O204" s="115" t="str">
        <f t="shared" si="38"/>
        <v>!!</v>
      </c>
      <c r="P204" s="115" t="str">
        <f t="shared" si="39"/>
        <v>!!</v>
      </c>
      <c r="Q204" s="115" t="str">
        <f t="shared" si="40"/>
        <v>!!</v>
      </c>
      <c r="R204" s="115" t="str">
        <f t="shared" si="41"/>
        <v>!!</v>
      </c>
      <c r="S204" s="115" t="str">
        <f t="shared" si="42"/>
        <v>!!</v>
      </c>
      <c r="T204" s="114"/>
    </row>
    <row r="205" spans="1:24" s="112" customFormat="1" ht="10" x14ac:dyDescent="0.2">
      <c r="A205" s="112" t="s">
        <v>705</v>
      </c>
      <c r="B205" s="112" t="e">
        <f>#REF!</f>
        <v>#REF!</v>
      </c>
      <c r="C205" s="112" t="s">
        <v>771</v>
      </c>
      <c r="D205" s="112" t="s">
        <v>706</v>
      </c>
      <c r="E205" s="113" t="s">
        <v>680</v>
      </c>
      <c r="F205" s="120" t="e">
        <f>IF(ISNUMBER(U205),U205,VLOOKUP(CONCATENATE($B205,"_",$C205,"_",F$2,"_",$D205,"_",$E205),Database!$F$2:$G$65536,2,))</f>
        <v>#REF!</v>
      </c>
      <c r="G205" s="120" t="e">
        <f>IF(ISNUMBER(V205),V205,VLOOKUP(CONCATENATE($B205,"_",$C205,"_",G$2,"_",$D205,"_",$E205),Database!$F$2:$G$65536,2,))</f>
        <v>#REF!</v>
      </c>
      <c r="H205" s="120" t="e">
        <f>IF(ISNUMBER(W205),W205,VLOOKUP(CONCATENATE($B205,"_",$C205,"_",H$2,"_",$D205,"_",$E205),Database!$F$2:$G$65536,2,))</f>
        <v>#REF!</v>
      </c>
      <c r="I205" s="120" t="e">
        <f>IF(ISNUMBER(X205),X205,VLOOKUP(CONCATENATE($B205,"_",$C205,"_",I$2,"_",$D205,"_",$E205),Database!$F$2:$G$65536,2,))</f>
        <v>#REF!</v>
      </c>
      <c r="J205" s="120" t="e">
        <f>VLOOKUP(CONCATENATE($B205,"_",$C205,"_",J$2,"_",$D205,"_",$E205),Database!$F$2:$G$65536,2,)</f>
        <v>#REF!</v>
      </c>
      <c r="K205" s="118" t="e">
        <f>VLOOKUP(CONCATENATE($B205,"_",$C205,"_",K$2,"_",$D205,"_",$E205),SentData!$F$2:$G$65536,2,)</f>
        <v>#REF!</v>
      </c>
      <c r="L205" s="118" t="e">
        <f>VLOOKUP(CONCATENATE($B205,"_",$C205,"_",L$2,"_",$D205,"_",$E205),SentData!$F$2:$G$65536,2,)</f>
        <v>#REF!</v>
      </c>
      <c r="M205" s="114"/>
      <c r="N205" s="115" t="str">
        <f t="shared" si="37"/>
        <v>!!</v>
      </c>
      <c r="O205" s="115" t="str">
        <f t="shared" si="38"/>
        <v>!!</v>
      </c>
      <c r="P205" s="115" t="str">
        <f t="shared" si="39"/>
        <v>!!</v>
      </c>
      <c r="Q205" s="115" t="str">
        <f t="shared" si="40"/>
        <v>!!</v>
      </c>
      <c r="R205" s="115" t="str">
        <f t="shared" si="41"/>
        <v>!!</v>
      </c>
      <c r="S205" s="115" t="str">
        <f t="shared" si="42"/>
        <v>!!</v>
      </c>
      <c r="T205" s="114"/>
    </row>
    <row r="206" spans="1:24" x14ac:dyDescent="0.25">
      <c r="A206" s="153" t="s">
        <v>707</v>
      </c>
      <c r="B206" s="153" t="e">
        <f>#REF!</f>
        <v>#REF!</v>
      </c>
      <c r="C206" s="153" t="s">
        <v>771</v>
      </c>
      <c r="D206" s="153" t="s">
        <v>131</v>
      </c>
      <c r="E206" s="154" t="s">
        <v>680</v>
      </c>
      <c r="F206" s="155" t="e">
        <f>IF(ISNUMBER(U206),U206,VLOOKUP(CONCATENATE($B206,"_",$C206,"_",F$2,"_","1000 NAC","_",$E206),Database!$F$2:$G$65536,2,)/VLOOKUP(CONCATENATE($B206,"_",$C206,"_",F$2,"_",$D206,"_",$E206),Database!$F$2:$G$65536,2,))</f>
        <v>#REF!</v>
      </c>
      <c r="G206" s="155" t="e">
        <f>IF(ISNUMBER(V206),V206,VLOOKUP(CONCATENATE($B206,"_",$C206,"_",G$2,"_","1000 NAC","_",$E206),Database!$F$2:$G$65536,2,)/VLOOKUP(CONCATENATE($B206,"_",$C206,"_",G$2,"_",$D206,"_",$E206),Database!$F$2:$G$65536,2,))</f>
        <v>#REF!</v>
      </c>
      <c r="H206" s="155" t="e">
        <f>IF(ISNUMBER(W206),W206,VLOOKUP(CONCATENATE($B206,"_",$C206,"_",H$2,"_","1000 NAC","_",$E206),Database!$F$2:$G$65536,2,)/VLOOKUP(CONCATENATE($B206,"_",$C206,"_",H$2,"_",$D206,"_",$E206),Database!$F$2:$G$65536,2,))</f>
        <v>#REF!</v>
      </c>
      <c r="I206" s="155" t="e">
        <f>IF(ISNUMBER(X206),X206,VLOOKUP(CONCATENATE($B206,"_",$C206,"_",I$2,"_","1000 NAC","_",$E206),Database!$F$2:$G$65536,2,)/VLOOKUP(CONCATENATE($B206,"_",$C206,"_",I$2,"_",$D206,"_",$E206),Database!$F$2:$G$65536,2,))</f>
        <v>#REF!</v>
      </c>
      <c r="J206" s="155" t="e">
        <f>VLOOKUP(CONCATENATE($B206,"_",$C206,"_",J$2,"_","1000 NAC","_",$E206),Database!$F$2:$G$65536,2,)/VLOOKUP(CONCATENATE($B206,"_",$C206,"_",J$2,"_",$D206,"_",$E206),Database!$F$2:$G$65536,2,)</f>
        <v>#REF!</v>
      </c>
      <c r="K206" s="156" t="e">
        <f>VLOOKUP(CONCATENATE($B206,"_",$C206,"_",K$2,"_","1000 NAC","_",$E206),SentData!$F$2:$G$65536,2,)/VLOOKUP(CONCATENATE($B206,"_",$C206,"_",K$2,"_",$D206,"_",$E206),SentData!$F$2:$G$65536,2,)</f>
        <v>#REF!</v>
      </c>
      <c r="L206" s="156" t="e">
        <f>VLOOKUP(CONCATENATE($B206,"_",$C206,"_",L$2,"_","1000 NAC","_",$E206),SentData!$F$2:$G$65536,2,)/VLOOKUP(CONCATENATE($B206,"_",$C206,"_",L$2,"_",$D206,"_",$E206),SentData!$F$2:$G$65536,2,)</f>
        <v>#REF!</v>
      </c>
      <c r="M206" s="157"/>
      <c r="N206" s="158" t="str">
        <f t="shared" si="37"/>
        <v>!!</v>
      </c>
      <c r="O206" s="158" t="str">
        <f t="shared" si="38"/>
        <v>!!</v>
      </c>
      <c r="P206" s="158" t="str">
        <f t="shared" si="39"/>
        <v>!!</v>
      </c>
      <c r="Q206" s="158" t="str">
        <f t="shared" si="40"/>
        <v>!!</v>
      </c>
      <c r="R206" s="158" t="str">
        <f t="shared" si="41"/>
        <v>!!</v>
      </c>
      <c r="S206" s="158" t="str">
        <f t="shared" si="42"/>
        <v>!!</v>
      </c>
      <c r="T206" s="157"/>
      <c r="U206" s="161" t="str">
        <f>IF(ISNUMBER(U204),IF(ISNUMBER(U205),U205/U204,F205/U204),IF(ISNUMBER(U205),U205/F204,""))</f>
        <v/>
      </c>
      <c r="V206" s="161"/>
      <c r="W206" s="161"/>
      <c r="X206" s="161"/>
    </row>
    <row r="207" spans="1:24" s="112" customFormat="1" ht="10" x14ac:dyDescent="0.2">
      <c r="A207" s="112" t="s">
        <v>703</v>
      </c>
      <c r="B207" s="112" t="e">
        <f>#REF!</f>
        <v>#REF!</v>
      </c>
      <c r="C207" s="112" t="s">
        <v>770</v>
      </c>
      <c r="D207" s="112" t="s">
        <v>131</v>
      </c>
      <c r="E207" s="113" t="s">
        <v>681</v>
      </c>
      <c r="F207" s="120" t="e">
        <f>IF(ISNUMBER(U207),U207,VLOOKUP(CONCATENATE($B207,"_",$C207,"_",F$2,"_",$D207,"_",$E207),Database!$F$2:$G$65536,2,))</f>
        <v>#REF!</v>
      </c>
      <c r="G207" s="120" t="e">
        <f>IF(ISNUMBER(V207),V207,VLOOKUP(CONCATENATE($B207,"_",$C207,"_",G$2,"_",$D207,"_",$E207),Database!$F$2:$G$65536,2,))</f>
        <v>#REF!</v>
      </c>
      <c r="H207" s="120" t="e">
        <f>IF(ISNUMBER(W207),W207,VLOOKUP(CONCATENATE($B207,"_",$C207,"_",H$2,"_",$D207,"_",$E207),Database!$F$2:$G$65536,2,))</f>
        <v>#REF!</v>
      </c>
      <c r="I207" s="120" t="e">
        <f>IF(ISNUMBER(X207),X207,VLOOKUP(CONCATENATE($B207,"_",$C207,"_",I$2,"_",$D207,"_",$E207),Database!$F$2:$G$65536,2,))</f>
        <v>#REF!</v>
      </c>
      <c r="J207" s="120" t="e">
        <f>VLOOKUP(CONCATENATE($B207,"_",$C207,"_",J$2,"_",$D207,"_",$E207),Database!$F$2:$G$65536,2,)</f>
        <v>#REF!</v>
      </c>
      <c r="K207" s="118" t="e">
        <f>VLOOKUP(CONCATENATE($B207,"_",$C207,"_",K$2,"_",$D207,"_",$E207),SentData!$F$2:$G$65536,2,)</f>
        <v>#REF!</v>
      </c>
      <c r="L207" s="118" t="e">
        <f>VLOOKUP(CONCATENATE($B207,"_",$C207,"_",L$2,"_",$D207,"_",$E207),SentData!$F$2:$G$65536,2,)</f>
        <v>#REF!</v>
      </c>
      <c r="M207" s="114"/>
      <c r="N207" s="115" t="str">
        <f t="shared" si="37"/>
        <v>!!</v>
      </c>
      <c r="O207" s="115" t="str">
        <f t="shared" si="38"/>
        <v>!!</v>
      </c>
      <c r="P207" s="115" t="str">
        <f t="shared" si="39"/>
        <v>!!</v>
      </c>
      <c r="Q207" s="115" t="str">
        <f t="shared" si="40"/>
        <v>!!</v>
      </c>
      <c r="R207" s="115" t="str">
        <f t="shared" si="41"/>
        <v>!!</v>
      </c>
      <c r="S207" s="115" t="str">
        <f t="shared" si="42"/>
        <v>!!</v>
      </c>
      <c r="T207" s="114"/>
    </row>
    <row r="208" spans="1:24" s="112" customFormat="1" ht="10" x14ac:dyDescent="0.2">
      <c r="A208" s="112" t="s">
        <v>705</v>
      </c>
      <c r="B208" s="112" t="e">
        <f>#REF!</f>
        <v>#REF!</v>
      </c>
      <c r="C208" s="112" t="s">
        <v>770</v>
      </c>
      <c r="D208" s="112" t="s">
        <v>706</v>
      </c>
      <c r="E208" s="113" t="s">
        <v>681</v>
      </c>
      <c r="F208" s="120" t="e">
        <f>IF(ISNUMBER(U208),U208,VLOOKUP(CONCATENATE($B208,"_",$C208,"_",F$2,"_",$D208,"_",$E208),Database!$F$2:$G$65536,2,))</f>
        <v>#REF!</v>
      </c>
      <c r="G208" s="120" t="e">
        <f>IF(ISNUMBER(V208),V208,VLOOKUP(CONCATENATE($B208,"_",$C208,"_",G$2,"_",$D208,"_",$E208),Database!$F$2:$G$65536,2,))</f>
        <v>#REF!</v>
      </c>
      <c r="H208" s="120" t="e">
        <f>IF(ISNUMBER(W208),W208,VLOOKUP(CONCATENATE($B208,"_",$C208,"_",H$2,"_",$D208,"_",$E208),Database!$F$2:$G$65536,2,))</f>
        <v>#REF!</v>
      </c>
      <c r="I208" s="120" t="e">
        <f>IF(ISNUMBER(X208),X208,VLOOKUP(CONCATENATE($B208,"_",$C208,"_",I$2,"_",$D208,"_",$E208),Database!$F$2:$G$65536,2,))</f>
        <v>#REF!</v>
      </c>
      <c r="J208" s="120" t="e">
        <f>VLOOKUP(CONCATENATE($B208,"_",$C208,"_",J$2,"_",$D208,"_",$E208),Database!$F$2:$G$65536,2,)</f>
        <v>#REF!</v>
      </c>
      <c r="K208" s="118" t="e">
        <f>VLOOKUP(CONCATENATE($B208,"_",$C208,"_",K$2,"_",$D208,"_",$E208),SentData!$F$2:$G$65536,2,)</f>
        <v>#REF!</v>
      </c>
      <c r="L208" s="118" t="e">
        <f>VLOOKUP(CONCATENATE($B208,"_",$C208,"_",L$2,"_",$D208,"_",$E208),SentData!$F$2:$G$65536,2,)</f>
        <v>#REF!</v>
      </c>
      <c r="M208" s="114"/>
      <c r="N208" s="115" t="str">
        <f t="shared" si="37"/>
        <v>!!</v>
      </c>
      <c r="O208" s="115" t="str">
        <f t="shared" si="38"/>
        <v>!!</v>
      </c>
      <c r="P208" s="115" t="str">
        <f t="shared" si="39"/>
        <v>!!</v>
      </c>
      <c r="Q208" s="115" t="str">
        <f t="shared" si="40"/>
        <v>!!</v>
      </c>
      <c r="R208" s="115" t="str">
        <f t="shared" si="41"/>
        <v>!!</v>
      </c>
      <c r="S208" s="115" t="str">
        <f t="shared" si="42"/>
        <v>!!</v>
      </c>
      <c r="T208" s="114"/>
    </row>
    <row r="209" spans="1:24" x14ac:dyDescent="0.25">
      <c r="A209" s="153" t="s">
        <v>707</v>
      </c>
      <c r="B209" s="153" t="e">
        <f>#REF!</f>
        <v>#REF!</v>
      </c>
      <c r="C209" s="153" t="s">
        <v>770</v>
      </c>
      <c r="D209" s="153" t="s">
        <v>131</v>
      </c>
      <c r="E209" s="154" t="s">
        <v>681</v>
      </c>
      <c r="F209" s="155" t="e">
        <f>IF(ISNUMBER(U209),U209,VLOOKUP(CONCATENATE($B209,"_",$C209,"_",F$2,"_","1000 NAC","_",$E209),Database!$F$2:$G$65536,2,)/VLOOKUP(CONCATENATE($B209,"_",$C209,"_",F$2,"_",$D209,"_",$E209),Database!$F$2:$G$65536,2,))</f>
        <v>#REF!</v>
      </c>
      <c r="G209" s="155" t="e">
        <f>IF(ISNUMBER(V209),V209,VLOOKUP(CONCATENATE($B209,"_",$C209,"_",G$2,"_","1000 NAC","_",$E209),Database!$F$2:$G$65536,2,)/VLOOKUP(CONCATENATE($B209,"_",$C209,"_",G$2,"_",$D209,"_",$E209),Database!$F$2:$G$65536,2,))</f>
        <v>#REF!</v>
      </c>
      <c r="H209" s="155" t="e">
        <f>IF(ISNUMBER(W209),W209,VLOOKUP(CONCATENATE($B209,"_",$C209,"_",H$2,"_","1000 NAC","_",$E209),Database!$F$2:$G$65536,2,)/VLOOKUP(CONCATENATE($B209,"_",$C209,"_",H$2,"_",$D209,"_",$E209),Database!$F$2:$G$65536,2,))</f>
        <v>#REF!</v>
      </c>
      <c r="I209" s="155" t="e">
        <f>IF(ISNUMBER(X209),X209,VLOOKUP(CONCATENATE($B209,"_",$C209,"_",I$2,"_","1000 NAC","_",$E209),Database!$F$2:$G$65536,2,)/VLOOKUP(CONCATENATE($B209,"_",$C209,"_",I$2,"_",$D209,"_",$E209),Database!$F$2:$G$65536,2,))</f>
        <v>#REF!</v>
      </c>
      <c r="J209" s="155" t="e">
        <f>VLOOKUP(CONCATENATE($B209,"_",$C209,"_",J$2,"_","1000 NAC","_",$E209),Database!$F$2:$G$65536,2,)/VLOOKUP(CONCATENATE($B209,"_",$C209,"_",J$2,"_",$D209,"_",$E209),Database!$F$2:$G$65536,2,)</f>
        <v>#REF!</v>
      </c>
      <c r="K209" s="156" t="e">
        <f>VLOOKUP(CONCATENATE($B209,"_",$C209,"_",K$2,"_","1000 NAC","_",$E209),SentData!$F$2:$G$65536,2,)/VLOOKUP(CONCATENATE($B209,"_",$C209,"_",K$2,"_",$D209,"_",$E209),SentData!$F$2:$G$65536,2,)</f>
        <v>#REF!</v>
      </c>
      <c r="L209" s="156" t="e">
        <f>VLOOKUP(CONCATENATE($B209,"_",$C209,"_",L$2,"_","1000 NAC","_",$E209),SentData!$F$2:$G$65536,2,)/VLOOKUP(CONCATENATE($B209,"_",$C209,"_",L$2,"_",$D209,"_",$E209),SentData!$F$2:$G$65536,2,)</f>
        <v>#REF!</v>
      </c>
      <c r="M209" s="157"/>
      <c r="N209" s="158" t="str">
        <f t="shared" si="37"/>
        <v>!!</v>
      </c>
      <c r="O209" s="158" t="str">
        <f t="shared" si="38"/>
        <v>!!</v>
      </c>
      <c r="P209" s="158" t="str">
        <f t="shared" si="39"/>
        <v>!!</v>
      </c>
      <c r="Q209" s="158" t="str">
        <f t="shared" si="40"/>
        <v>!!</v>
      </c>
      <c r="R209" s="158" t="str">
        <f t="shared" si="41"/>
        <v>!!</v>
      </c>
      <c r="S209" s="158" t="str">
        <f t="shared" si="42"/>
        <v>!!</v>
      </c>
      <c r="T209" s="157"/>
      <c r="U209" s="161" t="str">
        <f>IF(ISNUMBER(U207),IF(ISNUMBER(U208),U208/U207,F208/U207),IF(ISNUMBER(U208),U208/F207,""))</f>
        <v/>
      </c>
      <c r="V209" s="161"/>
      <c r="W209" s="161"/>
      <c r="X209" s="161"/>
    </row>
    <row r="210" spans="1:24" s="112" customFormat="1" ht="10" x14ac:dyDescent="0.2">
      <c r="A210" s="112" t="s">
        <v>703</v>
      </c>
      <c r="B210" s="112" t="e">
        <f>#REF!</f>
        <v>#REF!</v>
      </c>
      <c r="C210" s="112" t="s">
        <v>771</v>
      </c>
      <c r="D210" s="112" t="s">
        <v>131</v>
      </c>
      <c r="E210" s="113" t="s">
        <v>681</v>
      </c>
      <c r="F210" s="120" t="e">
        <f>IF(ISNUMBER(U210),U210,VLOOKUP(CONCATENATE($B210,"_",$C210,"_",F$2,"_",$D210,"_",$E210),Database!$F$2:$G$65536,2,))</f>
        <v>#REF!</v>
      </c>
      <c r="G210" s="120" t="e">
        <f>IF(ISNUMBER(V210),V210,VLOOKUP(CONCATENATE($B210,"_",$C210,"_",G$2,"_",$D210,"_",$E210),Database!$F$2:$G$65536,2,))</f>
        <v>#REF!</v>
      </c>
      <c r="H210" s="120" t="e">
        <f>IF(ISNUMBER(W210),W210,VLOOKUP(CONCATENATE($B210,"_",$C210,"_",H$2,"_",$D210,"_",$E210),Database!$F$2:$G$65536,2,))</f>
        <v>#REF!</v>
      </c>
      <c r="I210" s="120" t="e">
        <f>IF(ISNUMBER(X210),X210,VLOOKUP(CONCATENATE($B210,"_",$C210,"_",I$2,"_",$D210,"_",$E210),Database!$F$2:$G$65536,2,))</f>
        <v>#REF!</v>
      </c>
      <c r="J210" s="120" t="e">
        <f>VLOOKUP(CONCATENATE($B210,"_",$C210,"_",J$2,"_",$D210,"_",$E210),Database!$F$2:$G$65536,2,)</f>
        <v>#REF!</v>
      </c>
      <c r="K210" s="118" t="e">
        <f>VLOOKUP(CONCATENATE($B210,"_",$C210,"_",K$2,"_",$D210,"_",$E210),SentData!$F$2:$G$65536,2,)</f>
        <v>#REF!</v>
      </c>
      <c r="L210" s="118" t="e">
        <f>VLOOKUP(CONCATENATE($B210,"_",$C210,"_",L$2,"_",$D210,"_",$E210),SentData!$F$2:$G$65536,2,)</f>
        <v>#REF!</v>
      </c>
      <c r="M210" s="114"/>
      <c r="N210" s="115" t="str">
        <f t="shared" si="37"/>
        <v>!!</v>
      </c>
      <c r="O210" s="115" t="str">
        <f t="shared" si="38"/>
        <v>!!</v>
      </c>
      <c r="P210" s="115" t="str">
        <f t="shared" si="39"/>
        <v>!!</v>
      </c>
      <c r="Q210" s="115" t="str">
        <f t="shared" si="40"/>
        <v>!!</v>
      </c>
      <c r="R210" s="115" t="str">
        <f t="shared" si="41"/>
        <v>!!</v>
      </c>
      <c r="S210" s="115" t="str">
        <f t="shared" si="42"/>
        <v>!!</v>
      </c>
      <c r="T210" s="114"/>
    </row>
    <row r="211" spans="1:24" s="112" customFormat="1" ht="10" x14ac:dyDescent="0.2">
      <c r="A211" s="112" t="s">
        <v>705</v>
      </c>
      <c r="B211" s="112" t="e">
        <f>#REF!</f>
        <v>#REF!</v>
      </c>
      <c r="C211" s="112" t="s">
        <v>771</v>
      </c>
      <c r="D211" s="112" t="s">
        <v>706</v>
      </c>
      <c r="E211" s="113" t="s">
        <v>681</v>
      </c>
      <c r="F211" s="120" t="e">
        <f>IF(ISNUMBER(U211),U211,VLOOKUP(CONCATENATE($B211,"_",$C211,"_",F$2,"_",$D211,"_",$E211),Database!$F$2:$G$65536,2,))</f>
        <v>#REF!</v>
      </c>
      <c r="G211" s="120" t="e">
        <f>IF(ISNUMBER(V211),V211,VLOOKUP(CONCATENATE($B211,"_",$C211,"_",G$2,"_",$D211,"_",$E211),Database!$F$2:$G$65536,2,))</f>
        <v>#REF!</v>
      </c>
      <c r="H211" s="120" t="e">
        <f>IF(ISNUMBER(W211),W211,VLOOKUP(CONCATENATE($B211,"_",$C211,"_",H$2,"_",$D211,"_",$E211),Database!$F$2:$G$65536,2,))</f>
        <v>#REF!</v>
      </c>
      <c r="I211" s="120" t="e">
        <f>IF(ISNUMBER(X211),X211,VLOOKUP(CONCATENATE($B211,"_",$C211,"_",I$2,"_",$D211,"_",$E211),Database!$F$2:$G$65536,2,))</f>
        <v>#REF!</v>
      </c>
      <c r="J211" s="120" t="e">
        <f>VLOOKUP(CONCATENATE($B211,"_",$C211,"_",J$2,"_",$D211,"_",$E211),Database!$F$2:$G$65536,2,)</f>
        <v>#REF!</v>
      </c>
      <c r="K211" s="118" t="e">
        <f>VLOOKUP(CONCATENATE($B211,"_",$C211,"_",K$2,"_",$D211,"_",$E211),SentData!$F$2:$G$65536,2,)</f>
        <v>#REF!</v>
      </c>
      <c r="L211" s="118" t="e">
        <f>VLOOKUP(CONCATENATE($B211,"_",$C211,"_",L$2,"_",$D211,"_",$E211),SentData!$F$2:$G$65536,2,)</f>
        <v>#REF!</v>
      </c>
      <c r="M211" s="114"/>
      <c r="N211" s="115" t="str">
        <f t="shared" si="37"/>
        <v>!!</v>
      </c>
      <c r="O211" s="115" t="str">
        <f t="shared" si="38"/>
        <v>!!</v>
      </c>
      <c r="P211" s="115" t="str">
        <f t="shared" si="39"/>
        <v>!!</v>
      </c>
      <c r="Q211" s="115" t="str">
        <f t="shared" si="40"/>
        <v>!!</v>
      </c>
      <c r="R211" s="115" t="str">
        <f t="shared" si="41"/>
        <v>!!</v>
      </c>
      <c r="S211" s="115" t="str">
        <f t="shared" si="42"/>
        <v>!!</v>
      </c>
      <c r="T211" s="114"/>
    </row>
    <row r="212" spans="1:24" x14ac:dyDescent="0.25">
      <c r="A212" s="153" t="s">
        <v>707</v>
      </c>
      <c r="B212" s="153" t="e">
        <f>#REF!</f>
        <v>#REF!</v>
      </c>
      <c r="C212" s="153" t="s">
        <v>771</v>
      </c>
      <c r="D212" s="153" t="s">
        <v>131</v>
      </c>
      <c r="E212" s="154" t="s">
        <v>681</v>
      </c>
      <c r="F212" s="155" t="e">
        <f>IF(ISNUMBER(U212),U212,VLOOKUP(CONCATENATE($B212,"_",$C212,"_",F$2,"_","1000 NAC","_",$E212),Database!$F$2:$G$65536,2,)/VLOOKUP(CONCATENATE($B212,"_",$C212,"_",F$2,"_",$D212,"_",$E212),Database!$F$2:$G$65536,2,))</f>
        <v>#REF!</v>
      </c>
      <c r="G212" s="155" t="e">
        <f>IF(ISNUMBER(V212),V212,VLOOKUP(CONCATENATE($B212,"_",$C212,"_",G$2,"_","1000 NAC","_",$E212),Database!$F$2:$G$65536,2,)/VLOOKUP(CONCATENATE($B212,"_",$C212,"_",G$2,"_",$D212,"_",$E212),Database!$F$2:$G$65536,2,))</f>
        <v>#REF!</v>
      </c>
      <c r="H212" s="155" t="e">
        <f>IF(ISNUMBER(W212),W212,VLOOKUP(CONCATENATE($B212,"_",$C212,"_",H$2,"_","1000 NAC","_",$E212),Database!$F$2:$G$65536,2,)/VLOOKUP(CONCATENATE($B212,"_",$C212,"_",H$2,"_",$D212,"_",$E212),Database!$F$2:$G$65536,2,))</f>
        <v>#REF!</v>
      </c>
      <c r="I212" s="155" t="e">
        <f>IF(ISNUMBER(X212),X212,VLOOKUP(CONCATENATE($B212,"_",$C212,"_",I$2,"_","1000 NAC","_",$E212),Database!$F$2:$G$65536,2,)/VLOOKUP(CONCATENATE($B212,"_",$C212,"_",I$2,"_",$D212,"_",$E212),Database!$F$2:$G$65536,2,))</f>
        <v>#REF!</v>
      </c>
      <c r="J212" s="155" t="e">
        <f>VLOOKUP(CONCATENATE($B212,"_",$C212,"_",J$2,"_","1000 NAC","_",$E212),Database!$F$2:$G$65536,2,)/VLOOKUP(CONCATENATE($B212,"_",$C212,"_",J$2,"_",$D212,"_",$E212),Database!$F$2:$G$65536,2,)</f>
        <v>#REF!</v>
      </c>
      <c r="K212" s="156" t="e">
        <f>VLOOKUP(CONCATENATE($B212,"_",$C212,"_",K$2,"_","1000 NAC","_",$E212),SentData!$F$2:$G$65536,2,)/VLOOKUP(CONCATENATE($B212,"_",$C212,"_",K$2,"_",$D212,"_",$E212),SentData!$F$2:$G$65536,2,)</f>
        <v>#REF!</v>
      </c>
      <c r="L212" s="156" t="e">
        <f>VLOOKUP(CONCATENATE($B212,"_",$C212,"_",L$2,"_","1000 NAC","_",$E212),SentData!$F$2:$G$65536,2,)/VLOOKUP(CONCATENATE($B212,"_",$C212,"_",L$2,"_",$D212,"_",$E212),SentData!$F$2:$G$65536,2,)</f>
        <v>#REF!</v>
      </c>
      <c r="M212" s="157"/>
      <c r="N212" s="158" t="str">
        <f t="shared" si="37"/>
        <v>!!</v>
      </c>
      <c r="O212" s="158" t="str">
        <f t="shared" si="38"/>
        <v>!!</v>
      </c>
      <c r="P212" s="158" t="str">
        <f t="shared" si="39"/>
        <v>!!</v>
      </c>
      <c r="Q212" s="158" t="str">
        <f t="shared" si="40"/>
        <v>!!</v>
      </c>
      <c r="R212" s="158" t="str">
        <f t="shared" si="41"/>
        <v>!!</v>
      </c>
      <c r="S212" s="158" t="str">
        <f t="shared" si="42"/>
        <v>!!</v>
      </c>
      <c r="T212" s="157"/>
      <c r="U212" s="161" t="str">
        <f>IF(ISNUMBER(U210),IF(ISNUMBER(U211),U211/U210,F211/U210),IF(ISNUMBER(U211),U211/F210,""))</f>
        <v/>
      </c>
      <c r="V212" s="161"/>
      <c r="W212" s="161"/>
      <c r="X212" s="161"/>
    </row>
    <row r="213" spans="1:24" s="112" customFormat="1" ht="10" x14ac:dyDescent="0.2">
      <c r="A213" s="112" t="s">
        <v>703</v>
      </c>
      <c r="B213" s="112" t="e">
        <f>#REF!</f>
        <v>#REF!</v>
      </c>
      <c r="C213" s="112" t="s">
        <v>770</v>
      </c>
      <c r="D213" s="112" t="s">
        <v>131</v>
      </c>
      <c r="E213" s="113" t="s">
        <v>682</v>
      </c>
      <c r="F213" s="120" t="e">
        <f>IF(ISNUMBER(U213),U213,VLOOKUP(CONCATENATE($B213,"_",$C213,"_",F$2,"_",$D213,"_",$E213),Database!$F$2:$G$65536,2,))</f>
        <v>#REF!</v>
      </c>
      <c r="G213" s="120" t="e">
        <f>IF(ISNUMBER(V213),V213,VLOOKUP(CONCATENATE($B213,"_",$C213,"_",G$2,"_",$D213,"_",$E213),Database!$F$2:$G$65536,2,))</f>
        <v>#REF!</v>
      </c>
      <c r="H213" s="120" t="e">
        <f>IF(ISNUMBER(W213),W213,VLOOKUP(CONCATENATE($B213,"_",$C213,"_",H$2,"_",$D213,"_",$E213),Database!$F$2:$G$65536,2,))</f>
        <v>#REF!</v>
      </c>
      <c r="I213" s="120" t="e">
        <f>IF(ISNUMBER(X213),X213,VLOOKUP(CONCATENATE($B213,"_",$C213,"_",I$2,"_",$D213,"_",$E213),Database!$F$2:$G$65536,2,))</f>
        <v>#REF!</v>
      </c>
      <c r="J213" s="120" t="e">
        <f>VLOOKUP(CONCATENATE($B213,"_",$C213,"_",J$2,"_",$D213,"_",$E213),Database!$F$2:$G$65536,2,)</f>
        <v>#REF!</v>
      </c>
      <c r="K213" s="118" t="e">
        <f>VLOOKUP(CONCATENATE($B213,"_",$C213,"_",K$2,"_",$D213,"_",$E213),SentData!$F$2:$G$65536,2,)</f>
        <v>#REF!</v>
      </c>
      <c r="L213" s="118" t="e">
        <f>VLOOKUP(CONCATENATE($B213,"_",$C213,"_",L$2,"_",$D213,"_",$E213),SentData!$F$2:$G$65536,2,)</f>
        <v>#REF!</v>
      </c>
      <c r="M213" s="114"/>
      <c r="N213" s="115" t="str">
        <f t="shared" si="37"/>
        <v>!!</v>
      </c>
      <c r="O213" s="115" t="str">
        <f t="shared" si="38"/>
        <v>!!</v>
      </c>
      <c r="P213" s="115" t="str">
        <f t="shared" si="39"/>
        <v>!!</v>
      </c>
      <c r="Q213" s="115" t="str">
        <f t="shared" si="40"/>
        <v>!!</v>
      </c>
      <c r="R213" s="115" t="str">
        <f t="shared" si="41"/>
        <v>!!</v>
      </c>
      <c r="S213" s="115" t="str">
        <f t="shared" si="42"/>
        <v>!!</v>
      </c>
      <c r="T213" s="114"/>
    </row>
    <row r="214" spans="1:24" s="112" customFormat="1" ht="10" x14ac:dyDescent="0.2">
      <c r="A214" s="112" t="s">
        <v>705</v>
      </c>
      <c r="B214" s="112" t="e">
        <f>#REF!</f>
        <v>#REF!</v>
      </c>
      <c r="C214" s="112" t="s">
        <v>770</v>
      </c>
      <c r="D214" s="112" t="s">
        <v>706</v>
      </c>
      <c r="E214" s="113" t="s">
        <v>682</v>
      </c>
      <c r="F214" s="120" t="e">
        <f>IF(ISNUMBER(U214),U214,VLOOKUP(CONCATENATE($B214,"_",$C214,"_",F$2,"_",$D214,"_",$E214),Database!$F$2:$G$65536,2,))</f>
        <v>#REF!</v>
      </c>
      <c r="G214" s="120" t="e">
        <f>IF(ISNUMBER(V214),V214,VLOOKUP(CONCATENATE($B214,"_",$C214,"_",G$2,"_",$D214,"_",$E214),Database!$F$2:$G$65536,2,))</f>
        <v>#REF!</v>
      </c>
      <c r="H214" s="120" t="e">
        <f>IF(ISNUMBER(W214),W214,VLOOKUP(CONCATENATE($B214,"_",$C214,"_",H$2,"_",$D214,"_",$E214),Database!$F$2:$G$65536,2,))</f>
        <v>#REF!</v>
      </c>
      <c r="I214" s="120" t="e">
        <f>IF(ISNUMBER(X214),X214,VLOOKUP(CONCATENATE($B214,"_",$C214,"_",I$2,"_",$D214,"_",$E214),Database!$F$2:$G$65536,2,))</f>
        <v>#REF!</v>
      </c>
      <c r="J214" s="120" t="e">
        <f>VLOOKUP(CONCATENATE($B214,"_",$C214,"_",J$2,"_",$D214,"_",$E214),Database!$F$2:$G$65536,2,)</f>
        <v>#REF!</v>
      </c>
      <c r="K214" s="118" t="e">
        <f>VLOOKUP(CONCATENATE($B214,"_",$C214,"_",K$2,"_",$D214,"_",$E214),SentData!$F$2:$G$65536,2,)</f>
        <v>#REF!</v>
      </c>
      <c r="L214" s="118" t="e">
        <f>VLOOKUP(CONCATENATE($B214,"_",$C214,"_",L$2,"_",$D214,"_",$E214),SentData!$F$2:$G$65536,2,)</f>
        <v>#REF!</v>
      </c>
      <c r="M214" s="114"/>
      <c r="N214" s="115" t="str">
        <f t="shared" si="37"/>
        <v>!!</v>
      </c>
      <c r="O214" s="115" t="str">
        <f t="shared" si="38"/>
        <v>!!</v>
      </c>
      <c r="P214" s="115" t="str">
        <f t="shared" si="39"/>
        <v>!!</v>
      </c>
      <c r="Q214" s="115" t="str">
        <f t="shared" si="40"/>
        <v>!!</v>
      </c>
      <c r="R214" s="115" t="str">
        <f t="shared" si="41"/>
        <v>!!</v>
      </c>
      <c r="S214" s="115" t="str">
        <f t="shared" si="42"/>
        <v>!!</v>
      </c>
      <c r="T214" s="114"/>
    </row>
    <row r="215" spans="1:24" x14ac:dyDescent="0.25">
      <c r="A215" s="153" t="s">
        <v>707</v>
      </c>
      <c r="B215" s="153" t="e">
        <f>#REF!</f>
        <v>#REF!</v>
      </c>
      <c r="C215" s="153" t="s">
        <v>770</v>
      </c>
      <c r="D215" s="153" t="s">
        <v>131</v>
      </c>
      <c r="E215" s="154" t="s">
        <v>682</v>
      </c>
      <c r="F215" s="155" t="e">
        <f>IF(ISNUMBER(U215),U215,VLOOKUP(CONCATENATE($B215,"_",$C215,"_",F$2,"_","1000 NAC","_",$E215),Database!$F$2:$G$65536,2,)/VLOOKUP(CONCATENATE($B215,"_",$C215,"_",F$2,"_",$D215,"_",$E215),Database!$F$2:$G$65536,2,))</f>
        <v>#REF!</v>
      </c>
      <c r="G215" s="155" t="e">
        <f>IF(ISNUMBER(V215),V215,VLOOKUP(CONCATENATE($B215,"_",$C215,"_",G$2,"_","1000 NAC","_",$E215),Database!$F$2:$G$65536,2,)/VLOOKUP(CONCATENATE($B215,"_",$C215,"_",G$2,"_",$D215,"_",$E215),Database!$F$2:$G$65536,2,))</f>
        <v>#REF!</v>
      </c>
      <c r="H215" s="155" t="e">
        <f>IF(ISNUMBER(W215),W215,VLOOKUP(CONCATENATE($B215,"_",$C215,"_",H$2,"_","1000 NAC","_",$E215),Database!$F$2:$G$65536,2,)/VLOOKUP(CONCATENATE($B215,"_",$C215,"_",H$2,"_",$D215,"_",$E215),Database!$F$2:$G$65536,2,))</f>
        <v>#REF!</v>
      </c>
      <c r="I215" s="155" t="e">
        <f>IF(ISNUMBER(X215),X215,VLOOKUP(CONCATENATE($B215,"_",$C215,"_",I$2,"_","1000 NAC","_",$E215),Database!$F$2:$G$65536,2,)/VLOOKUP(CONCATENATE($B215,"_",$C215,"_",I$2,"_",$D215,"_",$E215),Database!$F$2:$G$65536,2,))</f>
        <v>#REF!</v>
      </c>
      <c r="J215" s="155" t="e">
        <f>VLOOKUP(CONCATENATE($B215,"_",$C215,"_",J$2,"_","1000 NAC","_",$E215),Database!$F$2:$G$65536,2,)/VLOOKUP(CONCATENATE($B215,"_",$C215,"_",J$2,"_",$D215,"_",$E215),Database!$F$2:$G$65536,2,)</f>
        <v>#REF!</v>
      </c>
      <c r="K215" s="156" t="e">
        <f>VLOOKUP(CONCATENATE($B215,"_",$C215,"_",K$2,"_","1000 NAC","_",$E215),SentData!$F$2:$G$65536,2,)/VLOOKUP(CONCATENATE($B215,"_",$C215,"_",K$2,"_",$D215,"_",$E215),SentData!$F$2:$G$65536,2,)</f>
        <v>#REF!</v>
      </c>
      <c r="L215" s="156" t="e">
        <f>VLOOKUP(CONCATENATE($B215,"_",$C215,"_",L$2,"_","1000 NAC","_",$E215),SentData!$F$2:$G$65536,2,)/VLOOKUP(CONCATENATE($B215,"_",$C215,"_",L$2,"_",$D215,"_",$E215),SentData!$F$2:$G$65536,2,)</f>
        <v>#REF!</v>
      </c>
      <c r="M215" s="157"/>
      <c r="N215" s="158" t="str">
        <f t="shared" si="37"/>
        <v>!!</v>
      </c>
      <c r="O215" s="158" t="str">
        <f t="shared" si="38"/>
        <v>!!</v>
      </c>
      <c r="P215" s="158" t="str">
        <f t="shared" si="39"/>
        <v>!!</v>
      </c>
      <c r="Q215" s="158" t="str">
        <f t="shared" si="40"/>
        <v>!!</v>
      </c>
      <c r="R215" s="158" t="str">
        <f t="shared" si="41"/>
        <v>!!</v>
      </c>
      <c r="S215" s="158" t="str">
        <f t="shared" si="42"/>
        <v>!!</v>
      </c>
      <c r="T215" s="157"/>
      <c r="U215" s="161" t="str">
        <f>IF(ISNUMBER(U213),IF(ISNUMBER(U214),U214/U213,F214/U213),IF(ISNUMBER(U214),U214/F213,""))</f>
        <v/>
      </c>
      <c r="V215" s="161"/>
      <c r="W215" s="161"/>
      <c r="X215" s="161"/>
    </row>
    <row r="216" spans="1:24" s="112" customFormat="1" ht="10" x14ac:dyDescent="0.2">
      <c r="A216" s="112" t="s">
        <v>703</v>
      </c>
      <c r="B216" s="112" t="e">
        <f>#REF!</f>
        <v>#REF!</v>
      </c>
      <c r="C216" s="112" t="s">
        <v>771</v>
      </c>
      <c r="D216" s="112" t="s">
        <v>131</v>
      </c>
      <c r="E216" s="113" t="s">
        <v>682</v>
      </c>
      <c r="F216" s="120" t="e">
        <f>IF(ISNUMBER(U216),U216,VLOOKUP(CONCATENATE($B216,"_",$C216,"_",F$2,"_",$D216,"_",$E216),Database!$F$2:$G$65536,2,))</f>
        <v>#REF!</v>
      </c>
      <c r="G216" s="120" t="e">
        <f>IF(ISNUMBER(V216),V216,VLOOKUP(CONCATENATE($B216,"_",$C216,"_",G$2,"_",$D216,"_",$E216),Database!$F$2:$G$65536,2,))</f>
        <v>#REF!</v>
      </c>
      <c r="H216" s="120" t="e">
        <f>IF(ISNUMBER(W216),W216,VLOOKUP(CONCATENATE($B216,"_",$C216,"_",H$2,"_",$D216,"_",$E216),Database!$F$2:$G$65536,2,))</f>
        <v>#REF!</v>
      </c>
      <c r="I216" s="120" t="e">
        <f>IF(ISNUMBER(X216),X216,VLOOKUP(CONCATENATE($B216,"_",$C216,"_",I$2,"_",$D216,"_",$E216),Database!$F$2:$G$65536,2,))</f>
        <v>#REF!</v>
      </c>
      <c r="J216" s="120" t="e">
        <f>VLOOKUP(CONCATENATE($B216,"_",$C216,"_",J$2,"_",$D216,"_",$E216),Database!$F$2:$G$65536,2,)</f>
        <v>#REF!</v>
      </c>
      <c r="K216" s="118" t="e">
        <f>VLOOKUP(CONCATENATE($B216,"_",$C216,"_",K$2,"_",$D216,"_",$E216),SentData!$F$2:$G$65536,2,)</f>
        <v>#REF!</v>
      </c>
      <c r="L216" s="118" t="e">
        <f>VLOOKUP(CONCATENATE($B216,"_",$C216,"_",L$2,"_",$D216,"_",$E216),SentData!$F$2:$G$65536,2,)</f>
        <v>#REF!</v>
      </c>
      <c r="M216" s="114"/>
      <c r="N216" s="115" t="str">
        <f t="shared" si="37"/>
        <v>!!</v>
      </c>
      <c r="O216" s="115" t="str">
        <f t="shared" si="38"/>
        <v>!!</v>
      </c>
      <c r="P216" s="115" t="str">
        <f t="shared" si="39"/>
        <v>!!</v>
      </c>
      <c r="Q216" s="115" t="str">
        <f t="shared" si="40"/>
        <v>!!</v>
      </c>
      <c r="R216" s="115" t="str">
        <f t="shared" si="41"/>
        <v>!!</v>
      </c>
      <c r="S216" s="115" t="str">
        <f t="shared" si="42"/>
        <v>!!</v>
      </c>
      <c r="T216" s="114"/>
    </row>
    <row r="217" spans="1:24" s="112" customFormat="1" ht="10" x14ac:dyDescent="0.2">
      <c r="A217" s="112" t="s">
        <v>705</v>
      </c>
      <c r="B217" s="112" t="e">
        <f>#REF!</f>
        <v>#REF!</v>
      </c>
      <c r="C217" s="112" t="s">
        <v>771</v>
      </c>
      <c r="D217" s="112" t="s">
        <v>706</v>
      </c>
      <c r="E217" s="113" t="s">
        <v>682</v>
      </c>
      <c r="F217" s="120" t="e">
        <f>IF(ISNUMBER(U217),U217,VLOOKUP(CONCATENATE($B217,"_",$C217,"_",F$2,"_",$D217,"_",$E217),Database!$F$2:$G$65536,2,))</f>
        <v>#REF!</v>
      </c>
      <c r="G217" s="120" t="e">
        <f>IF(ISNUMBER(V217),V217,VLOOKUP(CONCATENATE($B217,"_",$C217,"_",G$2,"_",$D217,"_",$E217),Database!$F$2:$G$65536,2,))</f>
        <v>#REF!</v>
      </c>
      <c r="H217" s="120" t="e">
        <f>IF(ISNUMBER(W217),W217,VLOOKUP(CONCATENATE($B217,"_",$C217,"_",H$2,"_",$D217,"_",$E217),Database!$F$2:$G$65536,2,))</f>
        <v>#REF!</v>
      </c>
      <c r="I217" s="120" t="e">
        <f>IF(ISNUMBER(X217),X217,VLOOKUP(CONCATENATE($B217,"_",$C217,"_",I$2,"_",$D217,"_",$E217),Database!$F$2:$G$65536,2,))</f>
        <v>#REF!</v>
      </c>
      <c r="J217" s="120" t="e">
        <f>VLOOKUP(CONCATENATE($B217,"_",$C217,"_",J$2,"_",$D217,"_",$E217),Database!$F$2:$G$65536,2,)</f>
        <v>#REF!</v>
      </c>
      <c r="K217" s="118" t="e">
        <f>VLOOKUP(CONCATENATE($B217,"_",$C217,"_",K$2,"_",$D217,"_",$E217),SentData!$F$2:$G$65536,2,)</f>
        <v>#REF!</v>
      </c>
      <c r="L217" s="118" t="e">
        <f>VLOOKUP(CONCATENATE($B217,"_",$C217,"_",L$2,"_",$D217,"_",$E217),SentData!$F$2:$G$65536,2,)</f>
        <v>#REF!</v>
      </c>
      <c r="M217" s="114"/>
      <c r="N217" s="115" t="str">
        <f t="shared" si="37"/>
        <v>!!</v>
      </c>
      <c r="O217" s="115" t="str">
        <f t="shared" si="38"/>
        <v>!!</v>
      </c>
      <c r="P217" s="115" t="str">
        <f t="shared" si="39"/>
        <v>!!</v>
      </c>
      <c r="Q217" s="115" t="str">
        <f t="shared" si="40"/>
        <v>!!</v>
      </c>
      <c r="R217" s="115" t="str">
        <f t="shared" si="41"/>
        <v>!!</v>
      </c>
      <c r="S217" s="115" t="str">
        <f t="shared" si="42"/>
        <v>!!</v>
      </c>
      <c r="T217" s="114"/>
    </row>
    <row r="218" spans="1:24" x14ac:dyDescent="0.25">
      <c r="A218" s="153" t="s">
        <v>707</v>
      </c>
      <c r="B218" s="153" t="e">
        <f>#REF!</f>
        <v>#REF!</v>
      </c>
      <c r="C218" s="153" t="s">
        <v>771</v>
      </c>
      <c r="D218" s="153" t="s">
        <v>131</v>
      </c>
      <c r="E218" s="154" t="s">
        <v>682</v>
      </c>
      <c r="F218" s="155" t="e">
        <f>IF(ISNUMBER(U218),U218,VLOOKUP(CONCATENATE($B218,"_",$C218,"_",F$2,"_","1000 NAC","_",$E218),Database!$F$2:$G$65536,2,)/VLOOKUP(CONCATENATE($B218,"_",$C218,"_",F$2,"_",$D218,"_",$E218),Database!$F$2:$G$65536,2,))</f>
        <v>#REF!</v>
      </c>
      <c r="G218" s="155" t="e">
        <f>IF(ISNUMBER(V218),V218,VLOOKUP(CONCATENATE($B218,"_",$C218,"_",G$2,"_","1000 NAC","_",$E218),Database!$F$2:$G$65536,2,)/VLOOKUP(CONCATENATE($B218,"_",$C218,"_",G$2,"_",$D218,"_",$E218),Database!$F$2:$G$65536,2,))</f>
        <v>#REF!</v>
      </c>
      <c r="H218" s="155" t="e">
        <f>IF(ISNUMBER(W218),W218,VLOOKUP(CONCATENATE($B218,"_",$C218,"_",H$2,"_","1000 NAC","_",$E218),Database!$F$2:$G$65536,2,)/VLOOKUP(CONCATENATE($B218,"_",$C218,"_",H$2,"_",$D218,"_",$E218),Database!$F$2:$G$65536,2,))</f>
        <v>#REF!</v>
      </c>
      <c r="I218" s="155" t="e">
        <f>IF(ISNUMBER(X218),X218,VLOOKUP(CONCATENATE($B218,"_",$C218,"_",I$2,"_","1000 NAC","_",$E218),Database!$F$2:$G$65536,2,)/VLOOKUP(CONCATENATE($B218,"_",$C218,"_",I$2,"_",$D218,"_",$E218),Database!$F$2:$G$65536,2,))</f>
        <v>#REF!</v>
      </c>
      <c r="J218" s="155" t="e">
        <f>VLOOKUP(CONCATENATE($B218,"_",$C218,"_",J$2,"_","1000 NAC","_",$E218),Database!$F$2:$G$65536,2,)/VLOOKUP(CONCATENATE($B218,"_",$C218,"_",J$2,"_",$D218,"_",$E218),Database!$F$2:$G$65536,2,)</f>
        <v>#REF!</v>
      </c>
      <c r="K218" s="156" t="e">
        <f>VLOOKUP(CONCATENATE($B218,"_",$C218,"_",K$2,"_","1000 NAC","_",$E218),SentData!$F$2:$G$65536,2,)/VLOOKUP(CONCATENATE($B218,"_",$C218,"_",K$2,"_",$D218,"_",$E218),SentData!$F$2:$G$65536,2,)</f>
        <v>#REF!</v>
      </c>
      <c r="L218" s="156" t="e">
        <f>VLOOKUP(CONCATENATE($B218,"_",$C218,"_",L$2,"_","1000 NAC","_",$E218),SentData!$F$2:$G$65536,2,)/VLOOKUP(CONCATENATE($B218,"_",$C218,"_",L$2,"_",$D218,"_",$E218),SentData!$F$2:$G$65536,2,)</f>
        <v>#REF!</v>
      </c>
      <c r="M218" s="157"/>
      <c r="N218" s="158" t="str">
        <f t="shared" si="37"/>
        <v>!!</v>
      </c>
      <c r="O218" s="158" t="str">
        <f t="shared" si="38"/>
        <v>!!</v>
      </c>
      <c r="P218" s="158" t="str">
        <f t="shared" si="39"/>
        <v>!!</v>
      </c>
      <c r="Q218" s="158" t="str">
        <f t="shared" si="40"/>
        <v>!!</v>
      </c>
      <c r="R218" s="158" t="str">
        <f t="shared" si="41"/>
        <v>!!</v>
      </c>
      <c r="S218" s="158" t="str">
        <f t="shared" si="42"/>
        <v>!!</v>
      </c>
      <c r="T218" s="157"/>
      <c r="U218" s="161" t="str">
        <f>IF(ISNUMBER(U216),IF(ISNUMBER(U217),U217/U216,F217/U216),IF(ISNUMBER(U217),U217/F216,""))</f>
        <v/>
      </c>
      <c r="V218" s="161"/>
      <c r="W218" s="161"/>
      <c r="X218" s="161"/>
    </row>
    <row r="219" spans="1:24" s="112" customFormat="1" ht="10" x14ac:dyDescent="0.2">
      <c r="A219" s="112" t="s">
        <v>703</v>
      </c>
      <c r="B219" s="112" t="e">
        <f>#REF!</f>
        <v>#REF!</v>
      </c>
      <c r="C219" s="112" t="s">
        <v>770</v>
      </c>
      <c r="D219" s="112" t="s">
        <v>131</v>
      </c>
      <c r="E219" s="113" t="s">
        <v>683</v>
      </c>
      <c r="F219" s="120" t="e">
        <f>IF(ISNUMBER(U219),U219,VLOOKUP(CONCATENATE($B219,"_",$C219,"_",F$2,"_",$D219,"_",$E219),Database!$F$2:$G$65536,2,))</f>
        <v>#REF!</v>
      </c>
      <c r="G219" s="120" t="e">
        <f>IF(ISNUMBER(V219),V219,VLOOKUP(CONCATENATE($B219,"_",$C219,"_",G$2,"_",$D219,"_",$E219),Database!$F$2:$G$65536,2,))</f>
        <v>#REF!</v>
      </c>
      <c r="H219" s="120" t="e">
        <f>IF(ISNUMBER(W219),W219,VLOOKUP(CONCATENATE($B219,"_",$C219,"_",H$2,"_",$D219,"_",$E219),Database!$F$2:$G$65536,2,))</f>
        <v>#REF!</v>
      </c>
      <c r="I219" s="120" t="e">
        <f>IF(ISNUMBER(X219),X219,VLOOKUP(CONCATENATE($B219,"_",$C219,"_",I$2,"_",$D219,"_",$E219),Database!$F$2:$G$65536,2,))</f>
        <v>#REF!</v>
      </c>
      <c r="J219" s="120" t="e">
        <f>VLOOKUP(CONCATENATE($B219,"_",$C219,"_",J$2,"_",$D219,"_",$E219),Database!$F$2:$G$65536,2,)</f>
        <v>#REF!</v>
      </c>
      <c r="K219" s="118" t="e">
        <f>VLOOKUP(CONCATENATE($B219,"_",$C219,"_",K$2,"_",$D219,"_",$E219),SentData!$F$2:$G$65536,2,)</f>
        <v>#REF!</v>
      </c>
      <c r="L219" s="118" t="e">
        <f>VLOOKUP(CONCATENATE($B219,"_",$C219,"_",L$2,"_",$D219,"_",$E219),SentData!$F$2:$G$65536,2,)</f>
        <v>#REF!</v>
      </c>
      <c r="M219" s="114"/>
      <c r="N219" s="115" t="str">
        <f t="shared" ref="N219:N254" si="43">IF(OR(ISERROR(F219),ISERROR(G219)),"!!",IF(F219=0,"!!",G219/F219))</f>
        <v>!!</v>
      </c>
      <c r="O219" s="115" t="str">
        <f t="shared" ref="O219:O254" si="44">IF(OR(ISERROR(G219),ISERROR(H219)),"!!",IF(G219=0,"!!",H219/G219))</f>
        <v>!!</v>
      </c>
      <c r="P219" s="115" t="str">
        <f t="shared" ref="P219:P254" si="45">IF(OR(ISERROR(H219),ISERROR(I219)),"!!",IF(H219=0,"!!",I219/H219))</f>
        <v>!!</v>
      </c>
      <c r="Q219" s="115" t="str">
        <f t="shared" ref="Q219:Q254" si="46">IF(OR(ISERROR(I219),ISERROR(J219)),"!!",IF(I219=0,"!!",J219/I219))</f>
        <v>!!</v>
      </c>
      <c r="R219" s="115" t="str">
        <f t="shared" ref="R219:R254" si="47">IF(OR(ISERROR(J219),ISERROR(K219)),"!!",IF(J219=0,"!!",K219/J219))</f>
        <v>!!</v>
      </c>
      <c r="S219" s="115" t="str">
        <f t="shared" ref="S219:S254" si="48">IF(OR(ISERROR(K219),ISERROR(L219)),"!!",IF(K219=0,"!!",L219/K219))</f>
        <v>!!</v>
      </c>
      <c r="T219" s="114"/>
    </row>
    <row r="220" spans="1:24" s="112" customFormat="1" ht="10" x14ac:dyDescent="0.2">
      <c r="A220" s="112" t="s">
        <v>705</v>
      </c>
      <c r="B220" s="112" t="e">
        <f>#REF!</f>
        <v>#REF!</v>
      </c>
      <c r="C220" s="112" t="s">
        <v>770</v>
      </c>
      <c r="D220" s="112" t="s">
        <v>706</v>
      </c>
      <c r="E220" s="113" t="s">
        <v>683</v>
      </c>
      <c r="F220" s="120" t="e">
        <f>IF(ISNUMBER(U220),U220,VLOOKUP(CONCATENATE($B220,"_",$C220,"_",F$2,"_",$D220,"_",$E220),Database!$F$2:$G$65536,2,))</f>
        <v>#REF!</v>
      </c>
      <c r="G220" s="120" t="e">
        <f>IF(ISNUMBER(V220),V220,VLOOKUP(CONCATENATE($B220,"_",$C220,"_",G$2,"_",$D220,"_",$E220),Database!$F$2:$G$65536,2,))</f>
        <v>#REF!</v>
      </c>
      <c r="H220" s="120" t="e">
        <f>IF(ISNUMBER(W220),W220,VLOOKUP(CONCATENATE($B220,"_",$C220,"_",H$2,"_",$D220,"_",$E220),Database!$F$2:$G$65536,2,))</f>
        <v>#REF!</v>
      </c>
      <c r="I220" s="120" t="e">
        <f>IF(ISNUMBER(X220),X220,VLOOKUP(CONCATENATE($B220,"_",$C220,"_",I$2,"_",$D220,"_",$E220),Database!$F$2:$G$65536,2,))</f>
        <v>#REF!</v>
      </c>
      <c r="J220" s="120" t="e">
        <f>VLOOKUP(CONCATENATE($B220,"_",$C220,"_",J$2,"_",$D220,"_",$E220),Database!$F$2:$G$65536,2,)</f>
        <v>#REF!</v>
      </c>
      <c r="K220" s="118" t="e">
        <f>VLOOKUP(CONCATENATE($B220,"_",$C220,"_",K$2,"_",$D220,"_",$E220),SentData!$F$2:$G$65536,2,)</f>
        <v>#REF!</v>
      </c>
      <c r="L220" s="118" t="e">
        <f>VLOOKUP(CONCATENATE($B220,"_",$C220,"_",L$2,"_",$D220,"_",$E220),SentData!$F$2:$G$65536,2,)</f>
        <v>#REF!</v>
      </c>
      <c r="M220" s="114"/>
      <c r="N220" s="115" t="str">
        <f t="shared" si="43"/>
        <v>!!</v>
      </c>
      <c r="O220" s="115" t="str">
        <f t="shared" si="44"/>
        <v>!!</v>
      </c>
      <c r="P220" s="115" t="str">
        <f t="shared" si="45"/>
        <v>!!</v>
      </c>
      <c r="Q220" s="115" t="str">
        <f t="shared" si="46"/>
        <v>!!</v>
      </c>
      <c r="R220" s="115" t="str">
        <f t="shared" si="47"/>
        <v>!!</v>
      </c>
      <c r="S220" s="115" t="str">
        <f t="shared" si="48"/>
        <v>!!</v>
      </c>
      <c r="T220" s="114"/>
    </row>
    <row r="221" spans="1:24" x14ac:dyDescent="0.25">
      <c r="A221" s="153" t="s">
        <v>707</v>
      </c>
      <c r="B221" s="153" t="e">
        <f>#REF!</f>
        <v>#REF!</v>
      </c>
      <c r="C221" s="153" t="s">
        <v>770</v>
      </c>
      <c r="D221" s="153" t="s">
        <v>131</v>
      </c>
      <c r="E221" s="154" t="s">
        <v>683</v>
      </c>
      <c r="F221" s="155" t="e">
        <f>IF(ISNUMBER(U221),U221,VLOOKUP(CONCATENATE($B221,"_",$C221,"_",F$2,"_","1000 NAC","_",$E221),Database!$F$2:$G$65536,2,)/VLOOKUP(CONCATENATE($B221,"_",$C221,"_",F$2,"_",$D221,"_",$E221),Database!$F$2:$G$65536,2,))</f>
        <v>#REF!</v>
      </c>
      <c r="G221" s="155" t="e">
        <f>IF(ISNUMBER(V221),V221,VLOOKUP(CONCATENATE($B221,"_",$C221,"_",G$2,"_","1000 NAC","_",$E221),Database!$F$2:$G$65536,2,)/VLOOKUP(CONCATENATE($B221,"_",$C221,"_",G$2,"_",$D221,"_",$E221),Database!$F$2:$G$65536,2,))</f>
        <v>#REF!</v>
      </c>
      <c r="H221" s="155" t="e">
        <f>IF(ISNUMBER(W221),W221,VLOOKUP(CONCATENATE($B221,"_",$C221,"_",H$2,"_","1000 NAC","_",$E221),Database!$F$2:$G$65536,2,)/VLOOKUP(CONCATENATE($B221,"_",$C221,"_",H$2,"_",$D221,"_",$E221),Database!$F$2:$G$65536,2,))</f>
        <v>#REF!</v>
      </c>
      <c r="I221" s="155" t="e">
        <f>IF(ISNUMBER(X221),X221,VLOOKUP(CONCATENATE($B221,"_",$C221,"_",I$2,"_","1000 NAC","_",$E221),Database!$F$2:$G$65536,2,)/VLOOKUP(CONCATENATE($B221,"_",$C221,"_",I$2,"_",$D221,"_",$E221),Database!$F$2:$G$65536,2,))</f>
        <v>#REF!</v>
      </c>
      <c r="J221" s="155" t="e">
        <f>VLOOKUP(CONCATENATE($B221,"_",$C221,"_",J$2,"_","1000 NAC","_",$E221),Database!$F$2:$G$65536,2,)/VLOOKUP(CONCATENATE($B221,"_",$C221,"_",J$2,"_",$D221,"_",$E221),Database!$F$2:$G$65536,2,)</f>
        <v>#REF!</v>
      </c>
      <c r="K221" s="156" t="e">
        <f>VLOOKUP(CONCATENATE($B221,"_",$C221,"_",K$2,"_","1000 NAC","_",$E221),SentData!$F$2:$G$65536,2,)/VLOOKUP(CONCATENATE($B221,"_",$C221,"_",K$2,"_",$D221,"_",$E221),SentData!$F$2:$G$65536,2,)</f>
        <v>#REF!</v>
      </c>
      <c r="L221" s="156" t="e">
        <f>VLOOKUP(CONCATENATE($B221,"_",$C221,"_",L$2,"_","1000 NAC","_",$E221),SentData!$F$2:$G$65536,2,)/VLOOKUP(CONCATENATE($B221,"_",$C221,"_",L$2,"_",$D221,"_",$E221),SentData!$F$2:$G$65536,2,)</f>
        <v>#REF!</v>
      </c>
      <c r="M221" s="157"/>
      <c r="N221" s="158" t="str">
        <f t="shared" si="43"/>
        <v>!!</v>
      </c>
      <c r="O221" s="158" t="str">
        <f t="shared" si="44"/>
        <v>!!</v>
      </c>
      <c r="P221" s="158" t="str">
        <f t="shared" si="45"/>
        <v>!!</v>
      </c>
      <c r="Q221" s="158" t="str">
        <f t="shared" si="46"/>
        <v>!!</v>
      </c>
      <c r="R221" s="158" t="str">
        <f t="shared" si="47"/>
        <v>!!</v>
      </c>
      <c r="S221" s="158" t="str">
        <f t="shared" si="48"/>
        <v>!!</v>
      </c>
      <c r="T221" s="157"/>
      <c r="U221" s="161" t="str">
        <f>IF(ISNUMBER(U219),IF(ISNUMBER(U220),U220/U219,F220/U219),IF(ISNUMBER(U220),U220/F219,""))</f>
        <v/>
      </c>
      <c r="V221" s="161"/>
      <c r="W221" s="161"/>
      <c r="X221" s="161"/>
    </row>
    <row r="222" spans="1:24" s="112" customFormat="1" ht="10" x14ac:dyDescent="0.2">
      <c r="A222" s="112" t="s">
        <v>703</v>
      </c>
      <c r="B222" s="112" t="e">
        <f>#REF!</f>
        <v>#REF!</v>
      </c>
      <c r="C222" s="112" t="s">
        <v>771</v>
      </c>
      <c r="D222" s="112" t="s">
        <v>131</v>
      </c>
      <c r="E222" s="113" t="s">
        <v>683</v>
      </c>
      <c r="F222" s="120" t="e">
        <f>IF(ISNUMBER(U222),U222,VLOOKUP(CONCATENATE($B222,"_",$C222,"_",F$2,"_",$D222,"_",$E222),Database!$F$2:$G$65536,2,))</f>
        <v>#REF!</v>
      </c>
      <c r="G222" s="120" t="e">
        <f>IF(ISNUMBER(V222),V222,VLOOKUP(CONCATENATE($B222,"_",$C222,"_",G$2,"_",$D222,"_",$E222),Database!$F$2:$G$65536,2,))</f>
        <v>#REF!</v>
      </c>
      <c r="H222" s="120" t="e">
        <f>IF(ISNUMBER(W222),W222,VLOOKUP(CONCATENATE($B222,"_",$C222,"_",H$2,"_",$D222,"_",$E222),Database!$F$2:$G$65536,2,))</f>
        <v>#REF!</v>
      </c>
      <c r="I222" s="120" t="e">
        <f>IF(ISNUMBER(X222),X222,VLOOKUP(CONCATENATE($B222,"_",$C222,"_",I$2,"_",$D222,"_",$E222),Database!$F$2:$G$65536,2,))</f>
        <v>#REF!</v>
      </c>
      <c r="J222" s="120" t="e">
        <f>VLOOKUP(CONCATENATE($B222,"_",$C222,"_",J$2,"_",$D222,"_",$E222),Database!$F$2:$G$65536,2,)</f>
        <v>#REF!</v>
      </c>
      <c r="K222" s="118" t="e">
        <f>VLOOKUP(CONCATENATE($B222,"_",$C222,"_",K$2,"_",$D222,"_",$E222),SentData!$F$2:$G$65536,2,)</f>
        <v>#REF!</v>
      </c>
      <c r="L222" s="118" t="e">
        <f>VLOOKUP(CONCATENATE($B222,"_",$C222,"_",L$2,"_",$D222,"_",$E222),SentData!$F$2:$G$65536,2,)</f>
        <v>#REF!</v>
      </c>
      <c r="M222" s="114"/>
      <c r="N222" s="115" t="str">
        <f t="shared" si="43"/>
        <v>!!</v>
      </c>
      <c r="O222" s="115" t="str">
        <f t="shared" si="44"/>
        <v>!!</v>
      </c>
      <c r="P222" s="115" t="str">
        <f t="shared" si="45"/>
        <v>!!</v>
      </c>
      <c r="Q222" s="115" t="str">
        <f t="shared" si="46"/>
        <v>!!</v>
      </c>
      <c r="R222" s="115" t="str">
        <f t="shared" si="47"/>
        <v>!!</v>
      </c>
      <c r="S222" s="115" t="str">
        <f t="shared" si="48"/>
        <v>!!</v>
      </c>
      <c r="T222" s="114"/>
    </row>
    <row r="223" spans="1:24" s="112" customFormat="1" ht="10" x14ac:dyDescent="0.2">
      <c r="A223" s="112" t="s">
        <v>705</v>
      </c>
      <c r="B223" s="112" t="e">
        <f>#REF!</f>
        <v>#REF!</v>
      </c>
      <c r="C223" s="112" t="s">
        <v>771</v>
      </c>
      <c r="D223" s="112" t="s">
        <v>706</v>
      </c>
      <c r="E223" s="113" t="s">
        <v>683</v>
      </c>
      <c r="F223" s="120" t="e">
        <f>IF(ISNUMBER(U223),U223,VLOOKUP(CONCATENATE($B223,"_",$C223,"_",F$2,"_",$D223,"_",$E223),Database!$F$2:$G$65536,2,))</f>
        <v>#REF!</v>
      </c>
      <c r="G223" s="120" t="e">
        <f>IF(ISNUMBER(V223),V223,VLOOKUP(CONCATENATE($B223,"_",$C223,"_",G$2,"_",$D223,"_",$E223),Database!$F$2:$G$65536,2,))</f>
        <v>#REF!</v>
      </c>
      <c r="H223" s="120" t="e">
        <f>IF(ISNUMBER(W223),W223,VLOOKUP(CONCATENATE($B223,"_",$C223,"_",H$2,"_",$D223,"_",$E223),Database!$F$2:$G$65536,2,))</f>
        <v>#REF!</v>
      </c>
      <c r="I223" s="120" t="e">
        <f>IF(ISNUMBER(X223),X223,VLOOKUP(CONCATENATE($B223,"_",$C223,"_",I$2,"_",$D223,"_",$E223),Database!$F$2:$G$65536,2,))</f>
        <v>#REF!</v>
      </c>
      <c r="J223" s="120" t="e">
        <f>VLOOKUP(CONCATENATE($B223,"_",$C223,"_",J$2,"_",$D223,"_",$E223),Database!$F$2:$G$65536,2,)</f>
        <v>#REF!</v>
      </c>
      <c r="K223" s="118" t="e">
        <f>VLOOKUP(CONCATENATE($B223,"_",$C223,"_",K$2,"_",$D223,"_",$E223),SentData!$F$2:$G$65536,2,)</f>
        <v>#REF!</v>
      </c>
      <c r="L223" s="118" t="e">
        <f>VLOOKUP(CONCATENATE($B223,"_",$C223,"_",L$2,"_",$D223,"_",$E223),SentData!$F$2:$G$65536,2,)</f>
        <v>#REF!</v>
      </c>
      <c r="M223" s="114"/>
      <c r="N223" s="115" t="str">
        <f t="shared" si="43"/>
        <v>!!</v>
      </c>
      <c r="O223" s="115" t="str">
        <f t="shared" si="44"/>
        <v>!!</v>
      </c>
      <c r="P223" s="115" t="str">
        <f t="shared" si="45"/>
        <v>!!</v>
      </c>
      <c r="Q223" s="115" t="str">
        <f t="shared" si="46"/>
        <v>!!</v>
      </c>
      <c r="R223" s="115" t="str">
        <f t="shared" si="47"/>
        <v>!!</v>
      </c>
      <c r="S223" s="115" t="str">
        <f t="shared" si="48"/>
        <v>!!</v>
      </c>
      <c r="T223" s="114"/>
    </row>
    <row r="224" spans="1:24" x14ac:dyDescent="0.25">
      <c r="A224" s="153" t="s">
        <v>707</v>
      </c>
      <c r="B224" s="153" t="e">
        <f>#REF!</f>
        <v>#REF!</v>
      </c>
      <c r="C224" s="153" t="s">
        <v>771</v>
      </c>
      <c r="D224" s="153" t="s">
        <v>131</v>
      </c>
      <c r="E224" s="154" t="s">
        <v>683</v>
      </c>
      <c r="F224" s="155" t="e">
        <f>IF(ISNUMBER(U224),U224,VLOOKUP(CONCATENATE($B224,"_",$C224,"_",F$2,"_","1000 NAC","_",$E224),Database!$F$2:$G$65536,2,)/VLOOKUP(CONCATENATE($B224,"_",$C224,"_",F$2,"_",$D224,"_",$E224),Database!$F$2:$G$65536,2,))</f>
        <v>#REF!</v>
      </c>
      <c r="G224" s="155" t="e">
        <f>IF(ISNUMBER(V224),V224,VLOOKUP(CONCATENATE($B224,"_",$C224,"_",G$2,"_","1000 NAC","_",$E224),Database!$F$2:$G$65536,2,)/VLOOKUP(CONCATENATE($B224,"_",$C224,"_",G$2,"_",$D224,"_",$E224),Database!$F$2:$G$65536,2,))</f>
        <v>#REF!</v>
      </c>
      <c r="H224" s="155" t="e">
        <f>IF(ISNUMBER(W224),W224,VLOOKUP(CONCATENATE($B224,"_",$C224,"_",H$2,"_","1000 NAC","_",$E224),Database!$F$2:$G$65536,2,)/VLOOKUP(CONCATENATE($B224,"_",$C224,"_",H$2,"_",$D224,"_",$E224),Database!$F$2:$G$65536,2,))</f>
        <v>#REF!</v>
      </c>
      <c r="I224" s="155" t="e">
        <f>IF(ISNUMBER(X224),X224,VLOOKUP(CONCATENATE($B224,"_",$C224,"_",I$2,"_","1000 NAC","_",$E224),Database!$F$2:$G$65536,2,)/VLOOKUP(CONCATENATE($B224,"_",$C224,"_",I$2,"_",$D224,"_",$E224),Database!$F$2:$G$65536,2,))</f>
        <v>#REF!</v>
      </c>
      <c r="J224" s="155" t="e">
        <f>VLOOKUP(CONCATENATE($B224,"_",$C224,"_",J$2,"_","1000 NAC","_",$E224),Database!$F$2:$G$65536,2,)/VLOOKUP(CONCATENATE($B224,"_",$C224,"_",J$2,"_",$D224,"_",$E224),Database!$F$2:$G$65536,2,)</f>
        <v>#REF!</v>
      </c>
      <c r="K224" s="156" t="e">
        <f>VLOOKUP(CONCATENATE($B224,"_",$C224,"_",K$2,"_","1000 NAC","_",$E224),SentData!$F$2:$G$65536,2,)/VLOOKUP(CONCATENATE($B224,"_",$C224,"_",K$2,"_",$D224,"_",$E224),SentData!$F$2:$G$65536,2,)</f>
        <v>#REF!</v>
      </c>
      <c r="L224" s="156" t="e">
        <f>VLOOKUP(CONCATENATE($B224,"_",$C224,"_",L$2,"_","1000 NAC","_",$E224),SentData!$F$2:$G$65536,2,)/VLOOKUP(CONCATENATE($B224,"_",$C224,"_",L$2,"_",$D224,"_",$E224),SentData!$F$2:$G$65536,2,)</f>
        <v>#REF!</v>
      </c>
      <c r="M224" s="157"/>
      <c r="N224" s="158" t="str">
        <f t="shared" si="43"/>
        <v>!!</v>
      </c>
      <c r="O224" s="158" t="str">
        <f t="shared" si="44"/>
        <v>!!</v>
      </c>
      <c r="P224" s="158" t="str">
        <f t="shared" si="45"/>
        <v>!!</v>
      </c>
      <c r="Q224" s="158" t="str">
        <f t="shared" si="46"/>
        <v>!!</v>
      </c>
      <c r="R224" s="158" t="str">
        <f t="shared" si="47"/>
        <v>!!</v>
      </c>
      <c r="S224" s="158" t="str">
        <f t="shared" si="48"/>
        <v>!!</v>
      </c>
      <c r="T224" s="157"/>
      <c r="U224" s="161" t="str">
        <f>IF(ISNUMBER(U222),IF(ISNUMBER(U223),U223/U222,F223/U222),IF(ISNUMBER(U223),U223/F222,""))</f>
        <v/>
      </c>
      <c r="V224" s="161"/>
      <c r="W224" s="161"/>
      <c r="X224" s="161"/>
    </row>
    <row r="225" spans="1:24" s="112" customFormat="1" ht="10" x14ac:dyDescent="0.2">
      <c r="A225" s="112" t="s">
        <v>703</v>
      </c>
      <c r="B225" s="112" t="e">
        <f>#REF!</f>
        <v>#REF!</v>
      </c>
      <c r="C225" s="112" t="s">
        <v>770</v>
      </c>
      <c r="D225" s="112" t="s">
        <v>131</v>
      </c>
      <c r="E225" s="113" t="s">
        <v>684</v>
      </c>
      <c r="F225" s="120" t="e">
        <f>IF(ISNUMBER(U225),U225,VLOOKUP(CONCATENATE($B225,"_",$C225,"_",F$2,"_",$D225,"_",$E225),Database!$F$2:$G$65536,2,))</f>
        <v>#REF!</v>
      </c>
      <c r="G225" s="120" t="e">
        <f>IF(ISNUMBER(V225),V225,VLOOKUP(CONCATENATE($B225,"_",$C225,"_",G$2,"_",$D225,"_",$E225),Database!$F$2:$G$65536,2,))</f>
        <v>#REF!</v>
      </c>
      <c r="H225" s="120" t="e">
        <f>IF(ISNUMBER(W225),W225,VLOOKUP(CONCATENATE($B225,"_",$C225,"_",H$2,"_",$D225,"_",$E225),Database!$F$2:$G$65536,2,))</f>
        <v>#REF!</v>
      </c>
      <c r="I225" s="120" t="e">
        <f>IF(ISNUMBER(X225),X225,VLOOKUP(CONCATENATE($B225,"_",$C225,"_",I$2,"_",$D225,"_",$E225),Database!$F$2:$G$65536,2,))</f>
        <v>#REF!</v>
      </c>
      <c r="J225" s="120" t="e">
        <f>VLOOKUP(CONCATENATE($B225,"_",$C225,"_",J$2,"_",$D225,"_",$E225),Database!$F$2:$G$65536,2,)</f>
        <v>#REF!</v>
      </c>
      <c r="K225" s="118" t="e">
        <f>VLOOKUP(CONCATENATE($B225,"_",$C225,"_",K$2,"_",$D225,"_",$E225),SentData!$F$2:$G$65536,2,)</f>
        <v>#REF!</v>
      </c>
      <c r="L225" s="118" t="e">
        <f>VLOOKUP(CONCATENATE($B225,"_",$C225,"_",L$2,"_",$D225,"_",$E225),SentData!$F$2:$G$65536,2,)</f>
        <v>#REF!</v>
      </c>
      <c r="M225" s="114"/>
      <c r="N225" s="115" t="str">
        <f t="shared" si="43"/>
        <v>!!</v>
      </c>
      <c r="O225" s="115" t="str">
        <f t="shared" si="44"/>
        <v>!!</v>
      </c>
      <c r="P225" s="115" t="str">
        <f t="shared" si="45"/>
        <v>!!</v>
      </c>
      <c r="Q225" s="115" t="str">
        <f t="shared" si="46"/>
        <v>!!</v>
      </c>
      <c r="R225" s="115" t="str">
        <f t="shared" si="47"/>
        <v>!!</v>
      </c>
      <c r="S225" s="115" t="str">
        <f t="shared" si="48"/>
        <v>!!</v>
      </c>
      <c r="T225" s="114"/>
    </row>
    <row r="226" spans="1:24" s="112" customFormat="1" ht="10" x14ac:dyDescent="0.2">
      <c r="A226" s="112" t="s">
        <v>705</v>
      </c>
      <c r="B226" s="112" t="e">
        <f>#REF!</f>
        <v>#REF!</v>
      </c>
      <c r="C226" s="112" t="s">
        <v>770</v>
      </c>
      <c r="D226" s="112" t="s">
        <v>706</v>
      </c>
      <c r="E226" s="113" t="s">
        <v>684</v>
      </c>
      <c r="F226" s="120" t="e">
        <f>IF(ISNUMBER(U226),U226,VLOOKUP(CONCATENATE($B226,"_",$C226,"_",F$2,"_",$D226,"_",$E226),Database!$F$2:$G$65536,2,))</f>
        <v>#REF!</v>
      </c>
      <c r="G226" s="120" t="e">
        <f>IF(ISNUMBER(V226),V226,VLOOKUP(CONCATENATE($B226,"_",$C226,"_",G$2,"_",$D226,"_",$E226),Database!$F$2:$G$65536,2,))</f>
        <v>#REF!</v>
      </c>
      <c r="H226" s="120" t="e">
        <f>IF(ISNUMBER(W226),W226,VLOOKUP(CONCATENATE($B226,"_",$C226,"_",H$2,"_",$D226,"_",$E226),Database!$F$2:$G$65536,2,))</f>
        <v>#REF!</v>
      </c>
      <c r="I226" s="120" t="e">
        <f>IF(ISNUMBER(X226),X226,VLOOKUP(CONCATENATE($B226,"_",$C226,"_",I$2,"_",$D226,"_",$E226),Database!$F$2:$G$65536,2,))</f>
        <v>#REF!</v>
      </c>
      <c r="J226" s="120" t="e">
        <f>VLOOKUP(CONCATENATE($B226,"_",$C226,"_",J$2,"_",$D226,"_",$E226),Database!$F$2:$G$65536,2,)</f>
        <v>#REF!</v>
      </c>
      <c r="K226" s="118" t="e">
        <f>VLOOKUP(CONCATENATE($B226,"_",$C226,"_",K$2,"_",$D226,"_",$E226),SentData!$F$2:$G$65536,2,)</f>
        <v>#REF!</v>
      </c>
      <c r="L226" s="118" t="e">
        <f>VLOOKUP(CONCATENATE($B226,"_",$C226,"_",L$2,"_",$D226,"_",$E226),SentData!$F$2:$G$65536,2,)</f>
        <v>#REF!</v>
      </c>
      <c r="M226" s="114"/>
      <c r="N226" s="115" t="str">
        <f t="shared" si="43"/>
        <v>!!</v>
      </c>
      <c r="O226" s="115" t="str">
        <f t="shared" si="44"/>
        <v>!!</v>
      </c>
      <c r="P226" s="115" t="str">
        <f t="shared" si="45"/>
        <v>!!</v>
      </c>
      <c r="Q226" s="115" t="str">
        <f t="shared" si="46"/>
        <v>!!</v>
      </c>
      <c r="R226" s="115" t="str">
        <f t="shared" si="47"/>
        <v>!!</v>
      </c>
      <c r="S226" s="115" t="str">
        <f t="shared" si="48"/>
        <v>!!</v>
      </c>
      <c r="T226" s="114"/>
    </row>
    <row r="227" spans="1:24" x14ac:dyDescent="0.25">
      <c r="A227" s="153" t="s">
        <v>707</v>
      </c>
      <c r="B227" s="153" t="e">
        <f>#REF!</f>
        <v>#REF!</v>
      </c>
      <c r="C227" s="153" t="s">
        <v>770</v>
      </c>
      <c r="D227" s="153" t="s">
        <v>131</v>
      </c>
      <c r="E227" s="154" t="s">
        <v>684</v>
      </c>
      <c r="F227" s="155" t="e">
        <f>IF(ISNUMBER(U227),U227,VLOOKUP(CONCATENATE($B227,"_",$C227,"_",F$2,"_","1000 NAC","_",$E227),Database!$F$2:$G$65536,2,)/VLOOKUP(CONCATENATE($B227,"_",$C227,"_",F$2,"_",$D227,"_",$E227),Database!$F$2:$G$65536,2,))</f>
        <v>#REF!</v>
      </c>
      <c r="G227" s="155" t="e">
        <f>IF(ISNUMBER(V227),V227,VLOOKUP(CONCATENATE($B227,"_",$C227,"_",G$2,"_","1000 NAC","_",$E227),Database!$F$2:$G$65536,2,)/VLOOKUP(CONCATENATE($B227,"_",$C227,"_",G$2,"_",$D227,"_",$E227),Database!$F$2:$G$65536,2,))</f>
        <v>#REF!</v>
      </c>
      <c r="H227" s="155" t="e">
        <f>IF(ISNUMBER(W227),W227,VLOOKUP(CONCATENATE($B227,"_",$C227,"_",H$2,"_","1000 NAC","_",$E227),Database!$F$2:$G$65536,2,)/VLOOKUP(CONCATENATE($B227,"_",$C227,"_",H$2,"_",$D227,"_",$E227),Database!$F$2:$G$65536,2,))</f>
        <v>#REF!</v>
      </c>
      <c r="I227" s="155" t="e">
        <f>IF(ISNUMBER(X227),X227,VLOOKUP(CONCATENATE($B227,"_",$C227,"_",I$2,"_","1000 NAC","_",$E227),Database!$F$2:$G$65536,2,)/VLOOKUP(CONCATENATE($B227,"_",$C227,"_",I$2,"_",$D227,"_",$E227),Database!$F$2:$G$65536,2,))</f>
        <v>#REF!</v>
      </c>
      <c r="J227" s="155" t="e">
        <f>VLOOKUP(CONCATENATE($B227,"_",$C227,"_",J$2,"_","1000 NAC","_",$E227),Database!$F$2:$G$65536,2,)/VLOOKUP(CONCATENATE($B227,"_",$C227,"_",J$2,"_",$D227,"_",$E227),Database!$F$2:$G$65536,2,)</f>
        <v>#REF!</v>
      </c>
      <c r="K227" s="156" t="e">
        <f>VLOOKUP(CONCATENATE($B227,"_",$C227,"_",K$2,"_","1000 NAC","_",$E227),SentData!$F$2:$G$65536,2,)/VLOOKUP(CONCATENATE($B227,"_",$C227,"_",K$2,"_",$D227,"_",$E227),SentData!$F$2:$G$65536,2,)</f>
        <v>#REF!</v>
      </c>
      <c r="L227" s="156" t="e">
        <f>VLOOKUP(CONCATENATE($B227,"_",$C227,"_",L$2,"_","1000 NAC","_",$E227),SentData!$F$2:$G$65536,2,)/VLOOKUP(CONCATENATE($B227,"_",$C227,"_",L$2,"_",$D227,"_",$E227),SentData!$F$2:$G$65536,2,)</f>
        <v>#REF!</v>
      </c>
      <c r="M227" s="157"/>
      <c r="N227" s="158" t="str">
        <f t="shared" si="43"/>
        <v>!!</v>
      </c>
      <c r="O227" s="158" t="str">
        <f t="shared" si="44"/>
        <v>!!</v>
      </c>
      <c r="P227" s="158" t="str">
        <f t="shared" si="45"/>
        <v>!!</v>
      </c>
      <c r="Q227" s="158" t="str">
        <f t="shared" si="46"/>
        <v>!!</v>
      </c>
      <c r="R227" s="158" t="str">
        <f t="shared" si="47"/>
        <v>!!</v>
      </c>
      <c r="S227" s="158" t="str">
        <f t="shared" si="48"/>
        <v>!!</v>
      </c>
      <c r="T227" s="157"/>
      <c r="U227" s="161" t="str">
        <f>IF(ISNUMBER(U225),IF(ISNUMBER(U226),U226/U225,F226/U225),IF(ISNUMBER(U226),U226/F225,""))</f>
        <v/>
      </c>
      <c r="V227" s="161"/>
      <c r="W227" s="161"/>
      <c r="X227" s="161"/>
    </row>
    <row r="228" spans="1:24" s="112" customFormat="1" ht="10" x14ac:dyDescent="0.2">
      <c r="A228" s="112" t="s">
        <v>703</v>
      </c>
      <c r="B228" s="112" t="e">
        <f>#REF!</f>
        <v>#REF!</v>
      </c>
      <c r="C228" s="112" t="s">
        <v>771</v>
      </c>
      <c r="D228" s="112" t="s">
        <v>131</v>
      </c>
      <c r="E228" s="113" t="s">
        <v>684</v>
      </c>
      <c r="F228" s="120" t="e">
        <f>IF(ISNUMBER(U228),U228,VLOOKUP(CONCATENATE($B228,"_",$C228,"_",F$2,"_",$D228,"_",$E228),Database!$F$2:$G$65536,2,))</f>
        <v>#REF!</v>
      </c>
      <c r="G228" s="120" t="e">
        <f>IF(ISNUMBER(V228),V228,VLOOKUP(CONCATENATE($B228,"_",$C228,"_",G$2,"_",$D228,"_",$E228),Database!$F$2:$G$65536,2,))</f>
        <v>#REF!</v>
      </c>
      <c r="H228" s="120" t="e">
        <f>IF(ISNUMBER(W228),W228,VLOOKUP(CONCATENATE($B228,"_",$C228,"_",H$2,"_",$D228,"_",$E228),Database!$F$2:$G$65536,2,))</f>
        <v>#REF!</v>
      </c>
      <c r="I228" s="120" t="e">
        <f>IF(ISNUMBER(X228),X228,VLOOKUP(CONCATENATE($B228,"_",$C228,"_",I$2,"_",$D228,"_",$E228),Database!$F$2:$G$65536,2,))</f>
        <v>#REF!</v>
      </c>
      <c r="J228" s="120" t="e">
        <f>VLOOKUP(CONCATENATE($B228,"_",$C228,"_",J$2,"_",$D228,"_",$E228),Database!$F$2:$G$65536,2,)</f>
        <v>#REF!</v>
      </c>
      <c r="K228" s="118" t="e">
        <f>VLOOKUP(CONCATENATE($B228,"_",$C228,"_",K$2,"_",$D228,"_",$E228),SentData!$F$2:$G$65536,2,)</f>
        <v>#REF!</v>
      </c>
      <c r="L228" s="118" t="e">
        <f>VLOOKUP(CONCATENATE($B228,"_",$C228,"_",L$2,"_",$D228,"_",$E228),SentData!$F$2:$G$65536,2,)</f>
        <v>#REF!</v>
      </c>
      <c r="M228" s="114"/>
      <c r="N228" s="115" t="str">
        <f t="shared" si="43"/>
        <v>!!</v>
      </c>
      <c r="O228" s="115" t="str">
        <f t="shared" si="44"/>
        <v>!!</v>
      </c>
      <c r="P228" s="115" t="str">
        <f t="shared" si="45"/>
        <v>!!</v>
      </c>
      <c r="Q228" s="115" t="str">
        <f t="shared" si="46"/>
        <v>!!</v>
      </c>
      <c r="R228" s="115" t="str">
        <f t="shared" si="47"/>
        <v>!!</v>
      </c>
      <c r="S228" s="115" t="str">
        <f t="shared" si="48"/>
        <v>!!</v>
      </c>
      <c r="T228" s="114"/>
    </row>
    <row r="229" spans="1:24" s="112" customFormat="1" ht="10" x14ac:dyDescent="0.2">
      <c r="A229" s="112" t="s">
        <v>705</v>
      </c>
      <c r="B229" s="112" t="e">
        <f>#REF!</f>
        <v>#REF!</v>
      </c>
      <c r="C229" s="112" t="s">
        <v>771</v>
      </c>
      <c r="D229" s="112" t="s">
        <v>706</v>
      </c>
      <c r="E229" s="113" t="s">
        <v>684</v>
      </c>
      <c r="F229" s="120" t="e">
        <f>IF(ISNUMBER(U229),U229,VLOOKUP(CONCATENATE($B229,"_",$C229,"_",F$2,"_",$D229,"_",$E229),Database!$F$2:$G$65536,2,))</f>
        <v>#REF!</v>
      </c>
      <c r="G229" s="120" t="e">
        <f>IF(ISNUMBER(V229),V229,VLOOKUP(CONCATENATE($B229,"_",$C229,"_",G$2,"_",$D229,"_",$E229),Database!$F$2:$G$65536,2,))</f>
        <v>#REF!</v>
      </c>
      <c r="H229" s="120" t="e">
        <f>IF(ISNUMBER(W229),W229,VLOOKUP(CONCATENATE($B229,"_",$C229,"_",H$2,"_",$D229,"_",$E229),Database!$F$2:$G$65536,2,))</f>
        <v>#REF!</v>
      </c>
      <c r="I229" s="120" t="e">
        <f>IF(ISNUMBER(X229),X229,VLOOKUP(CONCATENATE($B229,"_",$C229,"_",I$2,"_",$D229,"_",$E229),Database!$F$2:$G$65536,2,))</f>
        <v>#REF!</v>
      </c>
      <c r="J229" s="120" t="e">
        <f>VLOOKUP(CONCATENATE($B229,"_",$C229,"_",J$2,"_",$D229,"_",$E229),Database!$F$2:$G$65536,2,)</f>
        <v>#REF!</v>
      </c>
      <c r="K229" s="118" t="e">
        <f>VLOOKUP(CONCATENATE($B229,"_",$C229,"_",K$2,"_",$D229,"_",$E229),SentData!$F$2:$G$65536,2,)</f>
        <v>#REF!</v>
      </c>
      <c r="L229" s="118" t="e">
        <f>VLOOKUP(CONCATENATE($B229,"_",$C229,"_",L$2,"_",$D229,"_",$E229),SentData!$F$2:$G$65536,2,)</f>
        <v>#REF!</v>
      </c>
      <c r="M229" s="114"/>
      <c r="N229" s="115" t="str">
        <f t="shared" si="43"/>
        <v>!!</v>
      </c>
      <c r="O229" s="115" t="str">
        <f t="shared" si="44"/>
        <v>!!</v>
      </c>
      <c r="P229" s="115" t="str">
        <f t="shared" si="45"/>
        <v>!!</v>
      </c>
      <c r="Q229" s="115" t="str">
        <f t="shared" si="46"/>
        <v>!!</v>
      </c>
      <c r="R229" s="115" t="str">
        <f t="shared" si="47"/>
        <v>!!</v>
      </c>
      <c r="S229" s="115" t="str">
        <f t="shared" si="48"/>
        <v>!!</v>
      </c>
      <c r="T229" s="114"/>
    </row>
    <row r="230" spans="1:24" x14ac:dyDescent="0.25">
      <c r="A230" s="153" t="s">
        <v>707</v>
      </c>
      <c r="B230" s="153" t="e">
        <f>#REF!</f>
        <v>#REF!</v>
      </c>
      <c r="C230" s="153" t="s">
        <v>771</v>
      </c>
      <c r="D230" s="153" t="s">
        <v>131</v>
      </c>
      <c r="E230" s="154" t="s">
        <v>684</v>
      </c>
      <c r="F230" s="155" t="e">
        <f>IF(ISNUMBER(U230),U230,VLOOKUP(CONCATENATE($B230,"_",$C230,"_",F$2,"_","1000 NAC","_",$E230),Database!$F$2:$G$65536,2,)/VLOOKUP(CONCATENATE($B230,"_",$C230,"_",F$2,"_",$D230,"_",$E230),Database!$F$2:$G$65536,2,))</f>
        <v>#REF!</v>
      </c>
      <c r="G230" s="155" t="e">
        <f>IF(ISNUMBER(V230),V230,VLOOKUP(CONCATENATE($B230,"_",$C230,"_",G$2,"_","1000 NAC","_",$E230),Database!$F$2:$G$65536,2,)/VLOOKUP(CONCATENATE($B230,"_",$C230,"_",G$2,"_",$D230,"_",$E230),Database!$F$2:$G$65536,2,))</f>
        <v>#REF!</v>
      </c>
      <c r="H230" s="155" t="e">
        <f>IF(ISNUMBER(W230),W230,VLOOKUP(CONCATENATE($B230,"_",$C230,"_",H$2,"_","1000 NAC","_",$E230),Database!$F$2:$G$65536,2,)/VLOOKUP(CONCATENATE($B230,"_",$C230,"_",H$2,"_",$D230,"_",$E230),Database!$F$2:$G$65536,2,))</f>
        <v>#REF!</v>
      </c>
      <c r="I230" s="155" t="e">
        <f>IF(ISNUMBER(X230),X230,VLOOKUP(CONCATENATE($B230,"_",$C230,"_",I$2,"_","1000 NAC","_",$E230),Database!$F$2:$G$65536,2,)/VLOOKUP(CONCATENATE($B230,"_",$C230,"_",I$2,"_",$D230,"_",$E230),Database!$F$2:$G$65536,2,))</f>
        <v>#REF!</v>
      </c>
      <c r="J230" s="155" t="e">
        <f>VLOOKUP(CONCATENATE($B230,"_",$C230,"_",J$2,"_","1000 NAC","_",$E230),Database!$F$2:$G$65536,2,)/VLOOKUP(CONCATENATE($B230,"_",$C230,"_",J$2,"_",$D230,"_",$E230),Database!$F$2:$G$65536,2,)</f>
        <v>#REF!</v>
      </c>
      <c r="K230" s="156" t="e">
        <f>VLOOKUP(CONCATENATE($B230,"_",$C230,"_",K$2,"_","1000 NAC","_",$E230),SentData!$F$2:$G$65536,2,)/VLOOKUP(CONCATENATE($B230,"_",$C230,"_",K$2,"_",$D230,"_",$E230),SentData!$F$2:$G$65536,2,)</f>
        <v>#REF!</v>
      </c>
      <c r="L230" s="156" t="e">
        <f>VLOOKUP(CONCATENATE($B230,"_",$C230,"_",L$2,"_","1000 NAC","_",$E230),SentData!$F$2:$G$65536,2,)/VLOOKUP(CONCATENATE($B230,"_",$C230,"_",L$2,"_",$D230,"_",$E230),SentData!$F$2:$G$65536,2,)</f>
        <v>#REF!</v>
      </c>
      <c r="M230" s="157"/>
      <c r="N230" s="158" t="str">
        <f t="shared" si="43"/>
        <v>!!</v>
      </c>
      <c r="O230" s="158" t="str">
        <f t="shared" si="44"/>
        <v>!!</v>
      </c>
      <c r="P230" s="158" t="str">
        <f t="shared" si="45"/>
        <v>!!</v>
      </c>
      <c r="Q230" s="158" t="str">
        <f t="shared" si="46"/>
        <v>!!</v>
      </c>
      <c r="R230" s="158" t="str">
        <f t="shared" si="47"/>
        <v>!!</v>
      </c>
      <c r="S230" s="158" t="str">
        <f t="shared" si="48"/>
        <v>!!</v>
      </c>
      <c r="T230" s="157"/>
      <c r="U230" s="161" t="str">
        <f>IF(ISNUMBER(U228),IF(ISNUMBER(U229),U229/U228,F229/U228),IF(ISNUMBER(U229),U229/F228,""))</f>
        <v/>
      </c>
      <c r="V230" s="161"/>
      <c r="W230" s="161"/>
      <c r="X230" s="161"/>
    </row>
    <row r="231" spans="1:24" s="112" customFormat="1" ht="10" x14ac:dyDescent="0.2">
      <c r="A231" s="112" t="s">
        <v>703</v>
      </c>
      <c r="B231" s="112" t="e">
        <f>#REF!</f>
        <v>#REF!</v>
      </c>
      <c r="C231" s="112" t="s">
        <v>770</v>
      </c>
      <c r="D231" s="112" t="s">
        <v>131</v>
      </c>
      <c r="E231" s="113" t="s">
        <v>685</v>
      </c>
      <c r="F231" s="120" t="e">
        <f>IF(ISNUMBER(U231),U231,VLOOKUP(CONCATENATE($B231,"_",$C231,"_",F$2,"_",$D231,"_",$E231),Database!$F$2:$G$65536,2,))</f>
        <v>#REF!</v>
      </c>
      <c r="G231" s="120" t="e">
        <f>IF(ISNUMBER(V231),V231,VLOOKUP(CONCATENATE($B231,"_",$C231,"_",G$2,"_",$D231,"_",$E231),Database!$F$2:$G$65536,2,))</f>
        <v>#REF!</v>
      </c>
      <c r="H231" s="120" t="e">
        <f>IF(ISNUMBER(W231),W231,VLOOKUP(CONCATENATE($B231,"_",$C231,"_",H$2,"_",$D231,"_",$E231),Database!$F$2:$G$65536,2,))</f>
        <v>#REF!</v>
      </c>
      <c r="I231" s="120" t="e">
        <f>IF(ISNUMBER(X231),X231,VLOOKUP(CONCATENATE($B231,"_",$C231,"_",I$2,"_",$D231,"_",$E231),Database!$F$2:$G$65536,2,))</f>
        <v>#REF!</v>
      </c>
      <c r="J231" s="120" t="e">
        <f>VLOOKUP(CONCATENATE($B231,"_",$C231,"_",J$2,"_",$D231,"_",$E231),Database!$F$2:$G$65536,2,)</f>
        <v>#REF!</v>
      </c>
      <c r="K231" s="118" t="e">
        <f>VLOOKUP(CONCATENATE($B231,"_",$C231,"_",K$2,"_",$D231,"_",$E231),SentData!$F$2:$G$65536,2,)</f>
        <v>#REF!</v>
      </c>
      <c r="L231" s="118" t="e">
        <f>VLOOKUP(CONCATENATE($B231,"_",$C231,"_",L$2,"_",$D231,"_",$E231),SentData!$F$2:$G$65536,2,)</f>
        <v>#REF!</v>
      </c>
      <c r="M231" s="114"/>
      <c r="N231" s="115" t="str">
        <f t="shared" si="43"/>
        <v>!!</v>
      </c>
      <c r="O231" s="115" t="str">
        <f t="shared" si="44"/>
        <v>!!</v>
      </c>
      <c r="P231" s="115" t="str">
        <f t="shared" si="45"/>
        <v>!!</v>
      </c>
      <c r="Q231" s="115" t="str">
        <f t="shared" si="46"/>
        <v>!!</v>
      </c>
      <c r="R231" s="115" t="str">
        <f t="shared" si="47"/>
        <v>!!</v>
      </c>
      <c r="S231" s="115" t="str">
        <f t="shared" si="48"/>
        <v>!!</v>
      </c>
      <c r="T231" s="114"/>
    </row>
    <row r="232" spans="1:24" s="112" customFormat="1" ht="10" x14ac:dyDescent="0.2">
      <c r="A232" s="112" t="s">
        <v>705</v>
      </c>
      <c r="B232" s="112" t="e">
        <f>#REF!</f>
        <v>#REF!</v>
      </c>
      <c r="C232" s="112" t="s">
        <v>770</v>
      </c>
      <c r="D232" s="112" t="s">
        <v>706</v>
      </c>
      <c r="E232" s="113" t="s">
        <v>685</v>
      </c>
      <c r="F232" s="120" t="e">
        <f>IF(ISNUMBER(U232),U232,VLOOKUP(CONCATENATE($B232,"_",$C232,"_",F$2,"_",$D232,"_",$E232),Database!$F$2:$G$65536,2,))</f>
        <v>#REF!</v>
      </c>
      <c r="G232" s="120" t="e">
        <f>IF(ISNUMBER(V232),V232,VLOOKUP(CONCATENATE($B232,"_",$C232,"_",G$2,"_",$D232,"_",$E232),Database!$F$2:$G$65536,2,))</f>
        <v>#REF!</v>
      </c>
      <c r="H232" s="120" t="e">
        <f>IF(ISNUMBER(W232),W232,VLOOKUP(CONCATENATE($B232,"_",$C232,"_",H$2,"_",$D232,"_",$E232),Database!$F$2:$G$65536,2,))</f>
        <v>#REF!</v>
      </c>
      <c r="I232" s="120" t="e">
        <f>IF(ISNUMBER(X232),X232,VLOOKUP(CONCATENATE($B232,"_",$C232,"_",I$2,"_",$D232,"_",$E232),Database!$F$2:$G$65536,2,))</f>
        <v>#REF!</v>
      </c>
      <c r="J232" s="120" t="e">
        <f>VLOOKUP(CONCATENATE($B232,"_",$C232,"_",J$2,"_",$D232,"_",$E232),Database!$F$2:$G$65536,2,)</f>
        <v>#REF!</v>
      </c>
      <c r="K232" s="118" t="e">
        <f>VLOOKUP(CONCATENATE($B232,"_",$C232,"_",K$2,"_",$D232,"_",$E232),SentData!$F$2:$G$65536,2,)</f>
        <v>#REF!</v>
      </c>
      <c r="L232" s="118" t="e">
        <f>VLOOKUP(CONCATENATE($B232,"_",$C232,"_",L$2,"_",$D232,"_",$E232),SentData!$F$2:$G$65536,2,)</f>
        <v>#REF!</v>
      </c>
      <c r="M232" s="114"/>
      <c r="N232" s="115" t="str">
        <f t="shared" si="43"/>
        <v>!!</v>
      </c>
      <c r="O232" s="115" t="str">
        <f t="shared" si="44"/>
        <v>!!</v>
      </c>
      <c r="P232" s="115" t="str">
        <f t="shared" si="45"/>
        <v>!!</v>
      </c>
      <c r="Q232" s="115" t="str">
        <f t="shared" si="46"/>
        <v>!!</v>
      </c>
      <c r="R232" s="115" t="str">
        <f t="shared" si="47"/>
        <v>!!</v>
      </c>
      <c r="S232" s="115" t="str">
        <f t="shared" si="48"/>
        <v>!!</v>
      </c>
      <c r="T232" s="114"/>
    </row>
    <row r="233" spans="1:24" x14ac:dyDescent="0.25">
      <c r="A233" s="153" t="s">
        <v>707</v>
      </c>
      <c r="B233" s="153" t="e">
        <f>#REF!</f>
        <v>#REF!</v>
      </c>
      <c r="C233" s="153" t="s">
        <v>770</v>
      </c>
      <c r="D233" s="153" t="s">
        <v>131</v>
      </c>
      <c r="E233" s="154" t="s">
        <v>685</v>
      </c>
      <c r="F233" s="155" t="e">
        <f>IF(ISNUMBER(U233),U233,VLOOKUP(CONCATENATE($B233,"_",$C233,"_",F$2,"_","1000 NAC","_",$E233),Database!$F$2:$G$65536,2,)/VLOOKUP(CONCATENATE($B233,"_",$C233,"_",F$2,"_",$D233,"_",$E233),Database!$F$2:$G$65536,2,))</f>
        <v>#REF!</v>
      </c>
      <c r="G233" s="155" t="e">
        <f>IF(ISNUMBER(V233),V233,VLOOKUP(CONCATENATE($B233,"_",$C233,"_",G$2,"_","1000 NAC","_",$E233),Database!$F$2:$G$65536,2,)/VLOOKUP(CONCATENATE($B233,"_",$C233,"_",G$2,"_",$D233,"_",$E233),Database!$F$2:$G$65536,2,))</f>
        <v>#REF!</v>
      </c>
      <c r="H233" s="155" t="e">
        <f>IF(ISNUMBER(W233),W233,VLOOKUP(CONCATENATE($B233,"_",$C233,"_",H$2,"_","1000 NAC","_",$E233),Database!$F$2:$G$65536,2,)/VLOOKUP(CONCATENATE($B233,"_",$C233,"_",H$2,"_",$D233,"_",$E233),Database!$F$2:$G$65536,2,))</f>
        <v>#REF!</v>
      </c>
      <c r="I233" s="155" t="e">
        <f>IF(ISNUMBER(X233),X233,VLOOKUP(CONCATENATE($B233,"_",$C233,"_",I$2,"_","1000 NAC","_",$E233),Database!$F$2:$G$65536,2,)/VLOOKUP(CONCATENATE($B233,"_",$C233,"_",I$2,"_",$D233,"_",$E233),Database!$F$2:$G$65536,2,))</f>
        <v>#REF!</v>
      </c>
      <c r="J233" s="155" t="e">
        <f>VLOOKUP(CONCATENATE($B233,"_",$C233,"_",J$2,"_","1000 NAC","_",$E233),Database!$F$2:$G$65536,2,)/VLOOKUP(CONCATENATE($B233,"_",$C233,"_",J$2,"_",$D233,"_",$E233),Database!$F$2:$G$65536,2,)</f>
        <v>#REF!</v>
      </c>
      <c r="K233" s="156" t="e">
        <f>VLOOKUP(CONCATENATE($B233,"_",$C233,"_",K$2,"_","1000 NAC","_",$E233),SentData!$F$2:$G$65536,2,)/VLOOKUP(CONCATENATE($B233,"_",$C233,"_",K$2,"_",$D233,"_",$E233),SentData!$F$2:$G$65536,2,)</f>
        <v>#REF!</v>
      </c>
      <c r="L233" s="156" t="e">
        <f>VLOOKUP(CONCATENATE($B233,"_",$C233,"_",L$2,"_","1000 NAC","_",$E233),SentData!$F$2:$G$65536,2,)/VLOOKUP(CONCATENATE($B233,"_",$C233,"_",L$2,"_",$D233,"_",$E233),SentData!$F$2:$G$65536,2,)</f>
        <v>#REF!</v>
      </c>
      <c r="M233" s="157"/>
      <c r="N233" s="158" t="str">
        <f t="shared" si="43"/>
        <v>!!</v>
      </c>
      <c r="O233" s="158" t="str">
        <f t="shared" si="44"/>
        <v>!!</v>
      </c>
      <c r="P233" s="158" t="str">
        <f t="shared" si="45"/>
        <v>!!</v>
      </c>
      <c r="Q233" s="158" t="str">
        <f t="shared" si="46"/>
        <v>!!</v>
      </c>
      <c r="R233" s="158" t="str">
        <f t="shared" si="47"/>
        <v>!!</v>
      </c>
      <c r="S233" s="158" t="str">
        <f t="shared" si="48"/>
        <v>!!</v>
      </c>
      <c r="T233" s="157"/>
      <c r="U233" s="161" t="str">
        <f>IF(ISNUMBER(U231),IF(ISNUMBER(U232),U232/U231,F232/U231),IF(ISNUMBER(U232),U232/F231,""))</f>
        <v/>
      </c>
      <c r="V233" s="161"/>
      <c r="W233" s="161"/>
      <c r="X233" s="161"/>
    </row>
    <row r="234" spans="1:24" s="112" customFormat="1" ht="10" x14ac:dyDescent="0.2">
      <c r="A234" s="112" t="s">
        <v>703</v>
      </c>
      <c r="B234" s="112" t="e">
        <f>#REF!</f>
        <v>#REF!</v>
      </c>
      <c r="C234" s="112" t="s">
        <v>771</v>
      </c>
      <c r="D234" s="112" t="s">
        <v>131</v>
      </c>
      <c r="E234" s="113" t="s">
        <v>685</v>
      </c>
      <c r="F234" s="120" t="e">
        <f>IF(ISNUMBER(U234),U234,VLOOKUP(CONCATENATE($B234,"_",$C234,"_",F$2,"_",$D234,"_",$E234),Database!$F$2:$G$65536,2,))</f>
        <v>#REF!</v>
      </c>
      <c r="G234" s="120" t="e">
        <f>IF(ISNUMBER(V234),V234,VLOOKUP(CONCATENATE($B234,"_",$C234,"_",G$2,"_",$D234,"_",$E234),Database!$F$2:$G$65536,2,))</f>
        <v>#REF!</v>
      </c>
      <c r="H234" s="120" t="e">
        <f>IF(ISNUMBER(W234),W234,VLOOKUP(CONCATENATE($B234,"_",$C234,"_",H$2,"_",$D234,"_",$E234),Database!$F$2:$G$65536,2,))</f>
        <v>#REF!</v>
      </c>
      <c r="I234" s="120" t="e">
        <f>IF(ISNUMBER(X234),X234,VLOOKUP(CONCATENATE($B234,"_",$C234,"_",I$2,"_",$D234,"_",$E234),Database!$F$2:$G$65536,2,))</f>
        <v>#REF!</v>
      </c>
      <c r="J234" s="120" t="e">
        <f>VLOOKUP(CONCATENATE($B234,"_",$C234,"_",J$2,"_",$D234,"_",$E234),Database!$F$2:$G$65536,2,)</f>
        <v>#REF!</v>
      </c>
      <c r="K234" s="118" t="e">
        <f>VLOOKUP(CONCATENATE($B234,"_",$C234,"_",K$2,"_",$D234,"_",$E234),SentData!$F$2:$G$65536,2,)</f>
        <v>#REF!</v>
      </c>
      <c r="L234" s="118" t="e">
        <f>VLOOKUP(CONCATENATE($B234,"_",$C234,"_",L$2,"_",$D234,"_",$E234),SentData!$F$2:$G$65536,2,)</f>
        <v>#REF!</v>
      </c>
      <c r="M234" s="114"/>
      <c r="N234" s="115" t="str">
        <f t="shared" si="43"/>
        <v>!!</v>
      </c>
      <c r="O234" s="115" t="str">
        <f t="shared" si="44"/>
        <v>!!</v>
      </c>
      <c r="P234" s="115" t="str">
        <f t="shared" si="45"/>
        <v>!!</v>
      </c>
      <c r="Q234" s="115" t="str">
        <f t="shared" si="46"/>
        <v>!!</v>
      </c>
      <c r="R234" s="115" t="str">
        <f t="shared" si="47"/>
        <v>!!</v>
      </c>
      <c r="S234" s="115" t="str">
        <f t="shared" si="48"/>
        <v>!!</v>
      </c>
      <c r="T234" s="114"/>
    </row>
    <row r="235" spans="1:24" s="112" customFormat="1" ht="10" x14ac:dyDescent="0.2">
      <c r="A235" s="112" t="s">
        <v>705</v>
      </c>
      <c r="B235" s="112" t="e">
        <f>#REF!</f>
        <v>#REF!</v>
      </c>
      <c r="C235" s="112" t="s">
        <v>771</v>
      </c>
      <c r="D235" s="112" t="s">
        <v>706</v>
      </c>
      <c r="E235" s="113" t="s">
        <v>685</v>
      </c>
      <c r="F235" s="120" t="e">
        <f>IF(ISNUMBER(U235),U235,VLOOKUP(CONCATENATE($B235,"_",$C235,"_",F$2,"_",$D235,"_",$E235),Database!$F$2:$G$65536,2,))</f>
        <v>#REF!</v>
      </c>
      <c r="G235" s="120" t="e">
        <f>IF(ISNUMBER(V235),V235,VLOOKUP(CONCATENATE($B235,"_",$C235,"_",G$2,"_",$D235,"_",$E235),Database!$F$2:$G$65536,2,))</f>
        <v>#REF!</v>
      </c>
      <c r="H235" s="120" t="e">
        <f>IF(ISNUMBER(W235),W235,VLOOKUP(CONCATENATE($B235,"_",$C235,"_",H$2,"_",$D235,"_",$E235),Database!$F$2:$G$65536,2,))</f>
        <v>#REF!</v>
      </c>
      <c r="I235" s="120" t="e">
        <f>IF(ISNUMBER(X235),X235,VLOOKUP(CONCATENATE($B235,"_",$C235,"_",I$2,"_",$D235,"_",$E235),Database!$F$2:$G$65536,2,))</f>
        <v>#REF!</v>
      </c>
      <c r="J235" s="120" t="e">
        <f>VLOOKUP(CONCATENATE($B235,"_",$C235,"_",J$2,"_",$D235,"_",$E235),Database!$F$2:$G$65536,2,)</f>
        <v>#REF!</v>
      </c>
      <c r="K235" s="118" t="e">
        <f>VLOOKUP(CONCATENATE($B235,"_",$C235,"_",K$2,"_",$D235,"_",$E235),SentData!$F$2:$G$65536,2,)</f>
        <v>#REF!</v>
      </c>
      <c r="L235" s="118" t="e">
        <f>VLOOKUP(CONCATENATE($B235,"_",$C235,"_",L$2,"_",$D235,"_",$E235),SentData!$F$2:$G$65536,2,)</f>
        <v>#REF!</v>
      </c>
      <c r="M235" s="114"/>
      <c r="N235" s="115" t="str">
        <f t="shared" si="43"/>
        <v>!!</v>
      </c>
      <c r="O235" s="115" t="str">
        <f t="shared" si="44"/>
        <v>!!</v>
      </c>
      <c r="P235" s="115" t="str">
        <f t="shared" si="45"/>
        <v>!!</v>
      </c>
      <c r="Q235" s="115" t="str">
        <f t="shared" si="46"/>
        <v>!!</v>
      </c>
      <c r="R235" s="115" t="str">
        <f t="shared" si="47"/>
        <v>!!</v>
      </c>
      <c r="S235" s="115" t="str">
        <f t="shared" si="48"/>
        <v>!!</v>
      </c>
      <c r="T235" s="114"/>
    </row>
    <row r="236" spans="1:24" x14ac:dyDescent="0.25">
      <c r="A236" s="153" t="s">
        <v>707</v>
      </c>
      <c r="B236" s="153" t="e">
        <f>#REF!</f>
        <v>#REF!</v>
      </c>
      <c r="C236" s="153" t="s">
        <v>771</v>
      </c>
      <c r="D236" s="153" t="s">
        <v>131</v>
      </c>
      <c r="E236" s="154" t="s">
        <v>685</v>
      </c>
      <c r="F236" s="155" t="e">
        <f>IF(ISNUMBER(U236),U236,VLOOKUP(CONCATENATE($B236,"_",$C236,"_",F$2,"_","1000 NAC","_",$E236),Database!$F$2:$G$65536,2,)/VLOOKUP(CONCATENATE($B236,"_",$C236,"_",F$2,"_",$D236,"_",$E236),Database!$F$2:$G$65536,2,))</f>
        <v>#REF!</v>
      </c>
      <c r="G236" s="155" t="e">
        <f>IF(ISNUMBER(V236),V236,VLOOKUP(CONCATENATE($B236,"_",$C236,"_",G$2,"_","1000 NAC","_",$E236),Database!$F$2:$G$65536,2,)/VLOOKUP(CONCATENATE($B236,"_",$C236,"_",G$2,"_",$D236,"_",$E236),Database!$F$2:$G$65536,2,))</f>
        <v>#REF!</v>
      </c>
      <c r="H236" s="155" t="e">
        <f>IF(ISNUMBER(W236),W236,VLOOKUP(CONCATENATE($B236,"_",$C236,"_",H$2,"_","1000 NAC","_",$E236),Database!$F$2:$G$65536,2,)/VLOOKUP(CONCATENATE($B236,"_",$C236,"_",H$2,"_",$D236,"_",$E236),Database!$F$2:$G$65536,2,))</f>
        <v>#REF!</v>
      </c>
      <c r="I236" s="155" t="e">
        <f>IF(ISNUMBER(X236),X236,VLOOKUP(CONCATENATE($B236,"_",$C236,"_",I$2,"_","1000 NAC","_",$E236),Database!$F$2:$G$65536,2,)/VLOOKUP(CONCATENATE($B236,"_",$C236,"_",I$2,"_",$D236,"_",$E236),Database!$F$2:$G$65536,2,))</f>
        <v>#REF!</v>
      </c>
      <c r="J236" s="155" t="e">
        <f>VLOOKUP(CONCATENATE($B236,"_",$C236,"_",J$2,"_","1000 NAC","_",$E236),Database!$F$2:$G$65536,2,)/VLOOKUP(CONCATENATE($B236,"_",$C236,"_",J$2,"_",$D236,"_",$E236),Database!$F$2:$G$65536,2,)</f>
        <v>#REF!</v>
      </c>
      <c r="K236" s="156" t="e">
        <f>VLOOKUP(CONCATENATE($B236,"_",$C236,"_",K$2,"_","1000 NAC","_",$E236),SentData!$F$2:$G$65536,2,)/VLOOKUP(CONCATENATE($B236,"_",$C236,"_",K$2,"_",$D236,"_",$E236),SentData!$F$2:$G$65536,2,)</f>
        <v>#REF!</v>
      </c>
      <c r="L236" s="156" t="e">
        <f>VLOOKUP(CONCATENATE($B236,"_",$C236,"_",L$2,"_","1000 NAC","_",$E236),SentData!$F$2:$G$65536,2,)/VLOOKUP(CONCATENATE($B236,"_",$C236,"_",L$2,"_",$D236,"_",$E236),SentData!$F$2:$G$65536,2,)</f>
        <v>#REF!</v>
      </c>
      <c r="M236" s="157"/>
      <c r="N236" s="158" t="str">
        <f t="shared" si="43"/>
        <v>!!</v>
      </c>
      <c r="O236" s="158" t="str">
        <f t="shared" si="44"/>
        <v>!!</v>
      </c>
      <c r="P236" s="158" t="str">
        <f t="shared" si="45"/>
        <v>!!</v>
      </c>
      <c r="Q236" s="158" t="str">
        <f t="shared" si="46"/>
        <v>!!</v>
      </c>
      <c r="R236" s="158" t="str">
        <f t="shared" si="47"/>
        <v>!!</v>
      </c>
      <c r="S236" s="158" t="str">
        <f t="shared" si="48"/>
        <v>!!</v>
      </c>
      <c r="T236" s="157"/>
      <c r="U236" s="161" t="str">
        <f>IF(ISNUMBER(U234),IF(ISNUMBER(U235),U235/U234,F235/U234),IF(ISNUMBER(U235),U235/F234,""))</f>
        <v/>
      </c>
      <c r="V236" s="161"/>
      <c r="W236" s="161"/>
      <c r="X236" s="161"/>
    </row>
    <row r="237" spans="1:24" s="112" customFormat="1" ht="10" x14ac:dyDescent="0.2">
      <c r="A237" s="112" t="s">
        <v>703</v>
      </c>
      <c r="B237" s="112" t="e">
        <f>#REF!</f>
        <v>#REF!</v>
      </c>
      <c r="C237" s="112" t="s">
        <v>770</v>
      </c>
      <c r="D237" s="112" t="s">
        <v>131</v>
      </c>
      <c r="E237" s="113" t="s">
        <v>686</v>
      </c>
      <c r="F237" s="120" t="e">
        <f>IF(ISNUMBER(U237),U237,VLOOKUP(CONCATENATE($B237,"_",$C237,"_",F$2,"_",$D237,"_",$E237),Database!$F$2:$G$65536,2,))</f>
        <v>#REF!</v>
      </c>
      <c r="G237" s="120" t="e">
        <f>IF(ISNUMBER(V237),V237,VLOOKUP(CONCATENATE($B237,"_",$C237,"_",G$2,"_",$D237,"_",$E237),Database!$F$2:$G$65536,2,))</f>
        <v>#REF!</v>
      </c>
      <c r="H237" s="120" t="e">
        <f>IF(ISNUMBER(W237),W237,VLOOKUP(CONCATENATE($B237,"_",$C237,"_",H$2,"_",$D237,"_",$E237),Database!$F$2:$G$65536,2,))</f>
        <v>#REF!</v>
      </c>
      <c r="I237" s="120" t="e">
        <f>IF(ISNUMBER(X237),X237,VLOOKUP(CONCATENATE($B237,"_",$C237,"_",I$2,"_",$D237,"_",$E237),Database!$F$2:$G$65536,2,))</f>
        <v>#REF!</v>
      </c>
      <c r="J237" s="120" t="e">
        <f>VLOOKUP(CONCATENATE($B237,"_",$C237,"_",J$2,"_",$D237,"_",$E237),Database!$F$2:$G$65536,2,)</f>
        <v>#REF!</v>
      </c>
      <c r="K237" s="118" t="e">
        <f>VLOOKUP(CONCATENATE($B237,"_",$C237,"_",K$2,"_",$D237,"_",$E237),SentData!$F$2:$G$65536,2,)</f>
        <v>#REF!</v>
      </c>
      <c r="L237" s="118" t="e">
        <f>VLOOKUP(CONCATENATE($B237,"_",$C237,"_",L$2,"_",$D237,"_",$E237),SentData!$F$2:$G$65536,2,)</f>
        <v>#REF!</v>
      </c>
      <c r="M237" s="114"/>
      <c r="N237" s="115" t="str">
        <f t="shared" si="43"/>
        <v>!!</v>
      </c>
      <c r="O237" s="115" t="str">
        <f t="shared" si="44"/>
        <v>!!</v>
      </c>
      <c r="P237" s="115" t="str">
        <f t="shared" si="45"/>
        <v>!!</v>
      </c>
      <c r="Q237" s="115" t="str">
        <f t="shared" si="46"/>
        <v>!!</v>
      </c>
      <c r="R237" s="115" t="str">
        <f t="shared" si="47"/>
        <v>!!</v>
      </c>
      <c r="S237" s="115" t="str">
        <f t="shared" si="48"/>
        <v>!!</v>
      </c>
      <c r="T237" s="114"/>
    </row>
    <row r="238" spans="1:24" s="112" customFormat="1" ht="10" x14ac:dyDescent="0.2">
      <c r="A238" s="112" t="s">
        <v>705</v>
      </c>
      <c r="B238" s="112" t="e">
        <f>#REF!</f>
        <v>#REF!</v>
      </c>
      <c r="C238" s="112" t="s">
        <v>770</v>
      </c>
      <c r="D238" s="112" t="s">
        <v>706</v>
      </c>
      <c r="E238" s="113" t="s">
        <v>686</v>
      </c>
      <c r="F238" s="120" t="e">
        <f>IF(ISNUMBER(U238),U238,VLOOKUP(CONCATENATE($B238,"_",$C238,"_",F$2,"_",$D238,"_",$E238),Database!$F$2:$G$65536,2,))</f>
        <v>#REF!</v>
      </c>
      <c r="G238" s="120" t="e">
        <f>IF(ISNUMBER(V238),V238,VLOOKUP(CONCATENATE($B238,"_",$C238,"_",G$2,"_",$D238,"_",$E238),Database!$F$2:$G$65536,2,))</f>
        <v>#REF!</v>
      </c>
      <c r="H238" s="120" t="e">
        <f>IF(ISNUMBER(W238),W238,VLOOKUP(CONCATENATE($B238,"_",$C238,"_",H$2,"_",$D238,"_",$E238),Database!$F$2:$G$65536,2,))</f>
        <v>#REF!</v>
      </c>
      <c r="I238" s="120" t="e">
        <f>IF(ISNUMBER(X238),X238,VLOOKUP(CONCATENATE($B238,"_",$C238,"_",I$2,"_",$D238,"_",$E238),Database!$F$2:$G$65536,2,))</f>
        <v>#REF!</v>
      </c>
      <c r="J238" s="120" t="e">
        <f>VLOOKUP(CONCATENATE($B238,"_",$C238,"_",J$2,"_",$D238,"_",$E238),Database!$F$2:$G$65536,2,)</f>
        <v>#REF!</v>
      </c>
      <c r="K238" s="118" t="e">
        <f>VLOOKUP(CONCATENATE($B238,"_",$C238,"_",K$2,"_",$D238,"_",$E238),SentData!$F$2:$G$65536,2,)</f>
        <v>#REF!</v>
      </c>
      <c r="L238" s="118" t="e">
        <f>VLOOKUP(CONCATENATE($B238,"_",$C238,"_",L$2,"_",$D238,"_",$E238),SentData!$F$2:$G$65536,2,)</f>
        <v>#REF!</v>
      </c>
      <c r="M238" s="114"/>
      <c r="N238" s="115" t="str">
        <f t="shared" si="43"/>
        <v>!!</v>
      </c>
      <c r="O238" s="115" t="str">
        <f t="shared" si="44"/>
        <v>!!</v>
      </c>
      <c r="P238" s="115" t="str">
        <f t="shared" si="45"/>
        <v>!!</v>
      </c>
      <c r="Q238" s="115" t="str">
        <f t="shared" si="46"/>
        <v>!!</v>
      </c>
      <c r="R238" s="115" t="str">
        <f t="shared" si="47"/>
        <v>!!</v>
      </c>
      <c r="S238" s="115" t="str">
        <f t="shared" si="48"/>
        <v>!!</v>
      </c>
      <c r="T238" s="114"/>
    </row>
    <row r="239" spans="1:24" x14ac:dyDescent="0.25">
      <c r="A239" s="153" t="s">
        <v>707</v>
      </c>
      <c r="B239" s="153" t="e">
        <f>#REF!</f>
        <v>#REF!</v>
      </c>
      <c r="C239" s="153" t="s">
        <v>770</v>
      </c>
      <c r="D239" s="153" t="s">
        <v>131</v>
      </c>
      <c r="E239" s="154" t="s">
        <v>686</v>
      </c>
      <c r="F239" s="155" t="e">
        <f>IF(ISNUMBER(U239),U239,VLOOKUP(CONCATENATE($B239,"_",$C239,"_",F$2,"_","1000 NAC","_",$E239),Database!$F$2:$G$65536,2,)/VLOOKUP(CONCATENATE($B239,"_",$C239,"_",F$2,"_",$D239,"_",$E239),Database!$F$2:$G$65536,2,))</f>
        <v>#REF!</v>
      </c>
      <c r="G239" s="155" t="e">
        <f>IF(ISNUMBER(V239),V239,VLOOKUP(CONCATENATE($B239,"_",$C239,"_",G$2,"_","1000 NAC","_",$E239),Database!$F$2:$G$65536,2,)/VLOOKUP(CONCATENATE($B239,"_",$C239,"_",G$2,"_",$D239,"_",$E239),Database!$F$2:$G$65536,2,))</f>
        <v>#REF!</v>
      </c>
      <c r="H239" s="155" t="e">
        <f>IF(ISNUMBER(W239),W239,VLOOKUP(CONCATENATE($B239,"_",$C239,"_",H$2,"_","1000 NAC","_",$E239),Database!$F$2:$G$65536,2,)/VLOOKUP(CONCATENATE($B239,"_",$C239,"_",H$2,"_",$D239,"_",$E239),Database!$F$2:$G$65536,2,))</f>
        <v>#REF!</v>
      </c>
      <c r="I239" s="155" t="e">
        <f>IF(ISNUMBER(X239),X239,VLOOKUP(CONCATENATE($B239,"_",$C239,"_",I$2,"_","1000 NAC","_",$E239),Database!$F$2:$G$65536,2,)/VLOOKUP(CONCATENATE($B239,"_",$C239,"_",I$2,"_",$D239,"_",$E239),Database!$F$2:$G$65536,2,))</f>
        <v>#REF!</v>
      </c>
      <c r="J239" s="155" t="e">
        <f>VLOOKUP(CONCATENATE($B239,"_",$C239,"_",J$2,"_","1000 NAC","_",$E239),Database!$F$2:$G$65536,2,)/VLOOKUP(CONCATENATE($B239,"_",$C239,"_",J$2,"_",$D239,"_",$E239),Database!$F$2:$G$65536,2,)</f>
        <v>#REF!</v>
      </c>
      <c r="K239" s="156" t="e">
        <f>VLOOKUP(CONCATENATE($B239,"_",$C239,"_",K$2,"_","1000 NAC","_",$E239),SentData!$F$2:$G$65536,2,)/VLOOKUP(CONCATENATE($B239,"_",$C239,"_",K$2,"_",$D239,"_",$E239),SentData!$F$2:$G$65536,2,)</f>
        <v>#REF!</v>
      </c>
      <c r="L239" s="156" t="e">
        <f>VLOOKUP(CONCATENATE($B239,"_",$C239,"_",L$2,"_","1000 NAC","_",$E239),SentData!$F$2:$G$65536,2,)/VLOOKUP(CONCATENATE($B239,"_",$C239,"_",L$2,"_",$D239,"_",$E239),SentData!$F$2:$G$65536,2,)</f>
        <v>#REF!</v>
      </c>
      <c r="M239" s="157"/>
      <c r="N239" s="158" t="str">
        <f t="shared" si="43"/>
        <v>!!</v>
      </c>
      <c r="O239" s="158" t="str">
        <f t="shared" si="44"/>
        <v>!!</v>
      </c>
      <c r="P239" s="158" t="str">
        <f t="shared" si="45"/>
        <v>!!</v>
      </c>
      <c r="Q239" s="158" t="str">
        <f t="shared" si="46"/>
        <v>!!</v>
      </c>
      <c r="R239" s="158" t="str">
        <f t="shared" si="47"/>
        <v>!!</v>
      </c>
      <c r="S239" s="158" t="str">
        <f t="shared" si="48"/>
        <v>!!</v>
      </c>
      <c r="T239" s="157"/>
      <c r="U239" s="161" t="str">
        <f>IF(ISNUMBER(U237),IF(ISNUMBER(U238),U238/U237,F238/U237),IF(ISNUMBER(U238),U238/F237,""))</f>
        <v/>
      </c>
      <c r="V239" s="161"/>
      <c r="W239" s="161"/>
      <c r="X239" s="161"/>
    </row>
    <row r="240" spans="1:24" s="112" customFormat="1" ht="10" x14ac:dyDescent="0.2">
      <c r="A240" s="112" t="s">
        <v>703</v>
      </c>
      <c r="B240" s="112" t="e">
        <f>#REF!</f>
        <v>#REF!</v>
      </c>
      <c r="C240" s="112" t="s">
        <v>771</v>
      </c>
      <c r="D240" s="112" t="s">
        <v>131</v>
      </c>
      <c r="E240" s="113" t="s">
        <v>686</v>
      </c>
      <c r="F240" s="120" t="e">
        <f>IF(ISNUMBER(U240),U240,VLOOKUP(CONCATENATE($B240,"_",$C240,"_",F$2,"_",$D240,"_",$E240),Database!$F$2:$G$65536,2,))</f>
        <v>#REF!</v>
      </c>
      <c r="G240" s="120" t="e">
        <f>IF(ISNUMBER(V240),V240,VLOOKUP(CONCATENATE($B240,"_",$C240,"_",G$2,"_",$D240,"_",$E240),Database!$F$2:$G$65536,2,))</f>
        <v>#REF!</v>
      </c>
      <c r="H240" s="120" t="e">
        <f>IF(ISNUMBER(W240),W240,VLOOKUP(CONCATENATE($B240,"_",$C240,"_",H$2,"_",$D240,"_",$E240),Database!$F$2:$G$65536,2,))</f>
        <v>#REF!</v>
      </c>
      <c r="I240" s="120" t="e">
        <f>IF(ISNUMBER(X240),X240,VLOOKUP(CONCATENATE($B240,"_",$C240,"_",I$2,"_",$D240,"_",$E240),Database!$F$2:$G$65536,2,))</f>
        <v>#REF!</v>
      </c>
      <c r="J240" s="120" t="e">
        <f>VLOOKUP(CONCATENATE($B240,"_",$C240,"_",J$2,"_",$D240,"_",$E240),Database!$F$2:$G$65536,2,)</f>
        <v>#REF!</v>
      </c>
      <c r="K240" s="118" t="e">
        <f>VLOOKUP(CONCATENATE($B240,"_",$C240,"_",K$2,"_",$D240,"_",$E240),SentData!$F$2:$G$65536,2,)</f>
        <v>#REF!</v>
      </c>
      <c r="L240" s="118" t="e">
        <f>VLOOKUP(CONCATENATE($B240,"_",$C240,"_",L$2,"_",$D240,"_",$E240),SentData!$F$2:$G$65536,2,)</f>
        <v>#REF!</v>
      </c>
      <c r="M240" s="114"/>
      <c r="N240" s="115" t="str">
        <f t="shared" si="43"/>
        <v>!!</v>
      </c>
      <c r="O240" s="115" t="str">
        <f t="shared" si="44"/>
        <v>!!</v>
      </c>
      <c r="P240" s="115" t="str">
        <f t="shared" si="45"/>
        <v>!!</v>
      </c>
      <c r="Q240" s="115" t="str">
        <f t="shared" si="46"/>
        <v>!!</v>
      </c>
      <c r="R240" s="115" t="str">
        <f t="shared" si="47"/>
        <v>!!</v>
      </c>
      <c r="S240" s="115" t="str">
        <f t="shared" si="48"/>
        <v>!!</v>
      </c>
      <c r="T240" s="114"/>
    </row>
    <row r="241" spans="1:24" s="112" customFormat="1" ht="10" x14ac:dyDescent="0.2">
      <c r="A241" s="112" t="s">
        <v>705</v>
      </c>
      <c r="B241" s="112" t="e">
        <f>#REF!</f>
        <v>#REF!</v>
      </c>
      <c r="C241" s="112" t="s">
        <v>771</v>
      </c>
      <c r="D241" s="112" t="s">
        <v>706</v>
      </c>
      <c r="E241" s="113" t="s">
        <v>686</v>
      </c>
      <c r="F241" s="120" t="e">
        <f>IF(ISNUMBER(U241),U241,VLOOKUP(CONCATENATE($B241,"_",$C241,"_",F$2,"_",$D241,"_",$E241),Database!$F$2:$G$65536,2,))</f>
        <v>#REF!</v>
      </c>
      <c r="G241" s="120" t="e">
        <f>IF(ISNUMBER(V241),V241,VLOOKUP(CONCATENATE($B241,"_",$C241,"_",G$2,"_",$D241,"_",$E241),Database!$F$2:$G$65536,2,))</f>
        <v>#REF!</v>
      </c>
      <c r="H241" s="120" t="e">
        <f>IF(ISNUMBER(W241),W241,VLOOKUP(CONCATENATE($B241,"_",$C241,"_",H$2,"_",$D241,"_",$E241),Database!$F$2:$G$65536,2,))</f>
        <v>#REF!</v>
      </c>
      <c r="I241" s="120" t="e">
        <f>IF(ISNUMBER(X241),X241,VLOOKUP(CONCATENATE($B241,"_",$C241,"_",I$2,"_",$D241,"_",$E241),Database!$F$2:$G$65536,2,))</f>
        <v>#REF!</v>
      </c>
      <c r="J241" s="120" t="e">
        <f>VLOOKUP(CONCATENATE($B241,"_",$C241,"_",J$2,"_",$D241,"_",$E241),Database!$F$2:$G$65536,2,)</f>
        <v>#REF!</v>
      </c>
      <c r="K241" s="118" t="e">
        <f>VLOOKUP(CONCATENATE($B241,"_",$C241,"_",K$2,"_",$D241,"_",$E241),SentData!$F$2:$G$65536,2,)</f>
        <v>#REF!</v>
      </c>
      <c r="L241" s="118" t="e">
        <f>VLOOKUP(CONCATENATE($B241,"_",$C241,"_",L$2,"_",$D241,"_",$E241),SentData!$F$2:$G$65536,2,)</f>
        <v>#REF!</v>
      </c>
      <c r="M241" s="114"/>
      <c r="N241" s="115" t="str">
        <f t="shared" si="43"/>
        <v>!!</v>
      </c>
      <c r="O241" s="115" t="str">
        <f t="shared" si="44"/>
        <v>!!</v>
      </c>
      <c r="P241" s="115" t="str">
        <f t="shared" si="45"/>
        <v>!!</v>
      </c>
      <c r="Q241" s="115" t="str">
        <f t="shared" si="46"/>
        <v>!!</v>
      </c>
      <c r="R241" s="115" t="str">
        <f t="shared" si="47"/>
        <v>!!</v>
      </c>
      <c r="S241" s="115" t="str">
        <f t="shared" si="48"/>
        <v>!!</v>
      </c>
      <c r="T241" s="114"/>
    </row>
    <row r="242" spans="1:24" x14ac:dyDescent="0.25">
      <c r="A242" s="153" t="s">
        <v>707</v>
      </c>
      <c r="B242" s="153" t="e">
        <f>#REF!</f>
        <v>#REF!</v>
      </c>
      <c r="C242" s="153" t="s">
        <v>771</v>
      </c>
      <c r="D242" s="153" t="s">
        <v>131</v>
      </c>
      <c r="E242" s="154" t="s">
        <v>686</v>
      </c>
      <c r="F242" s="155" t="e">
        <f>IF(ISNUMBER(U242),U242,VLOOKUP(CONCATENATE($B242,"_",$C242,"_",F$2,"_","1000 NAC","_",$E242),Database!$F$2:$G$65536,2,)/VLOOKUP(CONCATENATE($B242,"_",$C242,"_",F$2,"_",$D242,"_",$E242),Database!$F$2:$G$65536,2,))</f>
        <v>#REF!</v>
      </c>
      <c r="G242" s="155" t="e">
        <f>IF(ISNUMBER(V242),V242,VLOOKUP(CONCATENATE($B242,"_",$C242,"_",G$2,"_","1000 NAC","_",$E242),Database!$F$2:$G$65536,2,)/VLOOKUP(CONCATENATE($B242,"_",$C242,"_",G$2,"_",$D242,"_",$E242),Database!$F$2:$G$65536,2,))</f>
        <v>#REF!</v>
      </c>
      <c r="H242" s="155" t="e">
        <f>IF(ISNUMBER(W242),W242,VLOOKUP(CONCATENATE($B242,"_",$C242,"_",H$2,"_","1000 NAC","_",$E242),Database!$F$2:$G$65536,2,)/VLOOKUP(CONCATENATE($B242,"_",$C242,"_",H$2,"_",$D242,"_",$E242),Database!$F$2:$G$65536,2,))</f>
        <v>#REF!</v>
      </c>
      <c r="I242" s="155" t="e">
        <f>IF(ISNUMBER(X242),X242,VLOOKUP(CONCATENATE($B242,"_",$C242,"_",I$2,"_","1000 NAC","_",$E242),Database!$F$2:$G$65536,2,)/VLOOKUP(CONCATENATE($B242,"_",$C242,"_",I$2,"_",$D242,"_",$E242),Database!$F$2:$G$65536,2,))</f>
        <v>#REF!</v>
      </c>
      <c r="J242" s="155" t="e">
        <f>VLOOKUP(CONCATENATE($B242,"_",$C242,"_",J$2,"_","1000 NAC","_",$E242),Database!$F$2:$G$65536,2,)/VLOOKUP(CONCATENATE($B242,"_",$C242,"_",J$2,"_",$D242,"_",$E242),Database!$F$2:$G$65536,2,)</f>
        <v>#REF!</v>
      </c>
      <c r="K242" s="156" t="e">
        <f>VLOOKUP(CONCATENATE($B242,"_",$C242,"_",K$2,"_","1000 NAC","_",$E242),SentData!$F$2:$G$65536,2,)/VLOOKUP(CONCATENATE($B242,"_",$C242,"_",K$2,"_",$D242,"_",$E242),SentData!$F$2:$G$65536,2,)</f>
        <v>#REF!</v>
      </c>
      <c r="L242" s="156" t="e">
        <f>VLOOKUP(CONCATENATE($B242,"_",$C242,"_",L$2,"_","1000 NAC","_",$E242),SentData!$F$2:$G$65536,2,)/VLOOKUP(CONCATENATE($B242,"_",$C242,"_",L$2,"_",$D242,"_",$E242),SentData!$F$2:$G$65536,2,)</f>
        <v>#REF!</v>
      </c>
      <c r="M242" s="157"/>
      <c r="N242" s="158" t="str">
        <f t="shared" si="43"/>
        <v>!!</v>
      </c>
      <c r="O242" s="158" t="str">
        <f t="shared" si="44"/>
        <v>!!</v>
      </c>
      <c r="P242" s="158" t="str">
        <f t="shared" si="45"/>
        <v>!!</v>
      </c>
      <c r="Q242" s="158" t="str">
        <f t="shared" si="46"/>
        <v>!!</v>
      </c>
      <c r="R242" s="158" t="str">
        <f t="shared" si="47"/>
        <v>!!</v>
      </c>
      <c r="S242" s="158" t="str">
        <f t="shared" si="48"/>
        <v>!!</v>
      </c>
      <c r="T242" s="157"/>
      <c r="U242" s="161" t="str">
        <f>IF(ISNUMBER(U240),IF(ISNUMBER(U241),U241/U240,F241/U240),IF(ISNUMBER(U241),U241/F240,""))</f>
        <v/>
      </c>
      <c r="V242" s="161"/>
      <c r="W242" s="161"/>
      <c r="X242" s="161"/>
    </row>
    <row r="243" spans="1:24" s="112" customFormat="1" ht="10" x14ac:dyDescent="0.2">
      <c r="A243" s="112" t="s">
        <v>703</v>
      </c>
      <c r="B243" s="112" t="e">
        <f>#REF!</f>
        <v>#REF!</v>
      </c>
      <c r="C243" s="112" t="s">
        <v>770</v>
      </c>
      <c r="D243" s="112" t="s">
        <v>131</v>
      </c>
      <c r="E243" s="113" t="s">
        <v>687</v>
      </c>
      <c r="F243" s="120" t="e">
        <f>IF(ISNUMBER(U243),U243,VLOOKUP(CONCATENATE($B243,"_",$C243,"_",F$2,"_",$D243,"_",$E243),Database!$F$2:$G$65536,2,))</f>
        <v>#REF!</v>
      </c>
      <c r="G243" s="120" t="e">
        <f>IF(ISNUMBER(V243),V243,VLOOKUP(CONCATENATE($B243,"_",$C243,"_",G$2,"_",$D243,"_",$E243),Database!$F$2:$G$65536,2,))</f>
        <v>#REF!</v>
      </c>
      <c r="H243" s="120" t="e">
        <f>IF(ISNUMBER(W243),W243,VLOOKUP(CONCATENATE($B243,"_",$C243,"_",H$2,"_",$D243,"_",$E243),Database!$F$2:$G$65536,2,))</f>
        <v>#REF!</v>
      </c>
      <c r="I243" s="120" t="e">
        <f>IF(ISNUMBER(X243),X243,VLOOKUP(CONCATENATE($B243,"_",$C243,"_",I$2,"_",$D243,"_",$E243),Database!$F$2:$G$65536,2,))</f>
        <v>#REF!</v>
      </c>
      <c r="J243" s="120" t="e">
        <f>VLOOKUP(CONCATENATE($B243,"_",$C243,"_",J$2,"_",$D243,"_",$E243),Database!$F$2:$G$65536,2,)</f>
        <v>#REF!</v>
      </c>
      <c r="K243" s="118" t="e">
        <f>VLOOKUP(CONCATENATE($B243,"_",$C243,"_",K$2,"_",$D243,"_",$E243),SentData!$F$2:$G$65536,2,)</f>
        <v>#REF!</v>
      </c>
      <c r="L243" s="118" t="e">
        <f>VLOOKUP(CONCATENATE($B243,"_",$C243,"_",L$2,"_",$D243,"_",$E243),SentData!$F$2:$G$65536,2,)</f>
        <v>#REF!</v>
      </c>
      <c r="M243" s="114"/>
      <c r="N243" s="115" t="str">
        <f t="shared" si="43"/>
        <v>!!</v>
      </c>
      <c r="O243" s="115" t="str">
        <f t="shared" si="44"/>
        <v>!!</v>
      </c>
      <c r="P243" s="115" t="str">
        <f t="shared" si="45"/>
        <v>!!</v>
      </c>
      <c r="Q243" s="115" t="str">
        <f t="shared" si="46"/>
        <v>!!</v>
      </c>
      <c r="R243" s="115" t="str">
        <f t="shared" si="47"/>
        <v>!!</v>
      </c>
      <c r="S243" s="115" t="str">
        <f t="shared" si="48"/>
        <v>!!</v>
      </c>
      <c r="T243" s="114"/>
    </row>
    <row r="244" spans="1:24" s="112" customFormat="1" ht="10" x14ac:dyDescent="0.2">
      <c r="A244" s="112" t="s">
        <v>705</v>
      </c>
      <c r="B244" s="112" t="e">
        <f>#REF!</f>
        <v>#REF!</v>
      </c>
      <c r="C244" s="112" t="s">
        <v>770</v>
      </c>
      <c r="D244" s="112" t="s">
        <v>706</v>
      </c>
      <c r="E244" s="113" t="s">
        <v>687</v>
      </c>
      <c r="F244" s="120" t="e">
        <f>IF(ISNUMBER(U244),U244,VLOOKUP(CONCATENATE($B244,"_",$C244,"_",F$2,"_",$D244,"_",$E244),Database!$F$2:$G$65536,2,))</f>
        <v>#REF!</v>
      </c>
      <c r="G244" s="120" t="e">
        <f>IF(ISNUMBER(V244),V244,VLOOKUP(CONCATENATE($B244,"_",$C244,"_",G$2,"_",$D244,"_",$E244),Database!$F$2:$G$65536,2,))</f>
        <v>#REF!</v>
      </c>
      <c r="H244" s="120" t="e">
        <f>IF(ISNUMBER(W244),W244,VLOOKUP(CONCATENATE($B244,"_",$C244,"_",H$2,"_",$D244,"_",$E244),Database!$F$2:$G$65536,2,))</f>
        <v>#REF!</v>
      </c>
      <c r="I244" s="120" t="e">
        <f>IF(ISNUMBER(X244),X244,VLOOKUP(CONCATENATE($B244,"_",$C244,"_",I$2,"_",$D244,"_",$E244),Database!$F$2:$G$65536,2,))</f>
        <v>#REF!</v>
      </c>
      <c r="J244" s="120" t="e">
        <f>VLOOKUP(CONCATENATE($B244,"_",$C244,"_",J$2,"_",$D244,"_",$E244),Database!$F$2:$G$65536,2,)</f>
        <v>#REF!</v>
      </c>
      <c r="K244" s="118" t="e">
        <f>VLOOKUP(CONCATENATE($B244,"_",$C244,"_",K$2,"_",$D244,"_",$E244),SentData!$F$2:$G$65536,2,)</f>
        <v>#REF!</v>
      </c>
      <c r="L244" s="118" t="e">
        <f>VLOOKUP(CONCATENATE($B244,"_",$C244,"_",L$2,"_",$D244,"_",$E244),SentData!$F$2:$G$65536,2,)</f>
        <v>#REF!</v>
      </c>
      <c r="M244" s="114"/>
      <c r="N244" s="115" t="str">
        <f t="shared" si="43"/>
        <v>!!</v>
      </c>
      <c r="O244" s="115" t="str">
        <f t="shared" si="44"/>
        <v>!!</v>
      </c>
      <c r="P244" s="115" t="str">
        <f t="shared" si="45"/>
        <v>!!</v>
      </c>
      <c r="Q244" s="115" t="str">
        <f t="shared" si="46"/>
        <v>!!</v>
      </c>
      <c r="R244" s="115" t="str">
        <f t="shared" si="47"/>
        <v>!!</v>
      </c>
      <c r="S244" s="115" t="str">
        <f t="shared" si="48"/>
        <v>!!</v>
      </c>
      <c r="T244" s="114"/>
    </row>
    <row r="245" spans="1:24" x14ac:dyDescent="0.25">
      <c r="A245" s="153" t="s">
        <v>707</v>
      </c>
      <c r="B245" s="153" t="e">
        <f>#REF!</f>
        <v>#REF!</v>
      </c>
      <c r="C245" s="153" t="s">
        <v>770</v>
      </c>
      <c r="D245" s="153" t="s">
        <v>131</v>
      </c>
      <c r="E245" s="154" t="s">
        <v>687</v>
      </c>
      <c r="F245" s="155" t="e">
        <f>IF(ISNUMBER(U245),U245,VLOOKUP(CONCATENATE($B245,"_",$C245,"_",F$2,"_","1000 NAC","_",$E245),Database!$F$2:$G$65536,2,)/VLOOKUP(CONCATENATE($B245,"_",$C245,"_",F$2,"_",$D245,"_",$E245),Database!$F$2:$G$65536,2,))</f>
        <v>#REF!</v>
      </c>
      <c r="G245" s="155" t="e">
        <f>IF(ISNUMBER(V245),V245,VLOOKUP(CONCATENATE($B245,"_",$C245,"_",G$2,"_","1000 NAC","_",$E245),Database!$F$2:$G$65536,2,)/VLOOKUP(CONCATENATE($B245,"_",$C245,"_",G$2,"_",$D245,"_",$E245),Database!$F$2:$G$65536,2,))</f>
        <v>#REF!</v>
      </c>
      <c r="H245" s="155" t="e">
        <f>IF(ISNUMBER(W245),W245,VLOOKUP(CONCATENATE($B245,"_",$C245,"_",H$2,"_","1000 NAC","_",$E245),Database!$F$2:$G$65536,2,)/VLOOKUP(CONCATENATE($B245,"_",$C245,"_",H$2,"_",$D245,"_",$E245),Database!$F$2:$G$65536,2,))</f>
        <v>#REF!</v>
      </c>
      <c r="I245" s="155" t="e">
        <f>IF(ISNUMBER(X245),X245,VLOOKUP(CONCATENATE($B245,"_",$C245,"_",I$2,"_","1000 NAC","_",$E245),Database!$F$2:$G$65536,2,)/VLOOKUP(CONCATENATE($B245,"_",$C245,"_",I$2,"_",$D245,"_",$E245),Database!$F$2:$G$65536,2,))</f>
        <v>#REF!</v>
      </c>
      <c r="J245" s="155" t="e">
        <f>VLOOKUP(CONCATENATE($B245,"_",$C245,"_",J$2,"_","1000 NAC","_",$E245),Database!$F$2:$G$65536,2,)/VLOOKUP(CONCATENATE($B245,"_",$C245,"_",J$2,"_",$D245,"_",$E245),Database!$F$2:$G$65536,2,)</f>
        <v>#REF!</v>
      </c>
      <c r="K245" s="156" t="e">
        <f>VLOOKUP(CONCATENATE($B245,"_",$C245,"_",K$2,"_","1000 NAC","_",$E245),SentData!$F$2:$G$65536,2,)/VLOOKUP(CONCATENATE($B245,"_",$C245,"_",K$2,"_",$D245,"_",$E245),SentData!$F$2:$G$65536,2,)</f>
        <v>#REF!</v>
      </c>
      <c r="L245" s="156" t="e">
        <f>VLOOKUP(CONCATENATE($B245,"_",$C245,"_",L$2,"_","1000 NAC","_",$E245),SentData!$F$2:$G$65536,2,)/VLOOKUP(CONCATENATE($B245,"_",$C245,"_",L$2,"_",$D245,"_",$E245),SentData!$F$2:$G$65536,2,)</f>
        <v>#REF!</v>
      </c>
      <c r="M245" s="157"/>
      <c r="N245" s="158" t="str">
        <f t="shared" si="43"/>
        <v>!!</v>
      </c>
      <c r="O245" s="158" t="str">
        <f t="shared" si="44"/>
        <v>!!</v>
      </c>
      <c r="P245" s="158" t="str">
        <f t="shared" si="45"/>
        <v>!!</v>
      </c>
      <c r="Q245" s="158" t="str">
        <f t="shared" si="46"/>
        <v>!!</v>
      </c>
      <c r="R245" s="158" t="str">
        <f t="shared" si="47"/>
        <v>!!</v>
      </c>
      <c r="S245" s="158" t="str">
        <f t="shared" si="48"/>
        <v>!!</v>
      </c>
      <c r="T245" s="157"/>
      <c r="U245" s="161" t="str">
        <f>IF(ISNUMBER(U243),IF(ISNUMBER(U244),U244/U243,F244/U243),IF(ISNUMBER(U244),U244/F243,""))</f>
        <v/>
      </c>
      <c r="V245" s="161"/>
      <c r="W245" s="161"/>
      <c r="X245" s="161"/>
    </row>
    <row r="246" spans="1:24" s="112" customFormat="1" ht="10" x14ac:dyDescent="0.2">
      <c r="A246" s="112" t="s">
        <v>703</v>
      </c>
      <c r="B246" s="112" t="e">
        <f>#REF!</f>
        <v>#REF!</v>
      </c>
      <c r="C246" s="112" t="s">
        <v>771</v>
      </c>
      <c r="D246" s="112" t="s">
        <v>131</v>
      </c>
      <c r="E246" s="113" t="s">
        <v>687</v>
      </c>
      <c r="F246" s="120" t="e">
        <f>IF(ISNUMBER(U246),U246,VLOOKUP(CONCATENATE($B246,"_",$C246,"_",F$2,"_",$D246,"_",$E246),Database!$F$2:$G$65536,2,))</f>
        <v>#REF!</v>
      </c>
      <c r="G246" s="120" t="e">
        <f>IF(ISNUMBER(V246),V246,VLOOKUP(CONCATENATE($B246,"_",$C246,"_",G$2,"_",$D246,"_",$E246),Database!$F$2:$G$65536,2,))</f>
        <v>#REF!</v>
      </c>
      <c r="H246" s="120" t="e">
        <f>IF(ISNUMBER(W246),W246,VLOOKUP(CONCATENATE($B246,"_",$C246,"_",H$2,"_",$D246,"_",$E246),Database!$F$2:$G$65536,2,))</f>
        <v>#REF!</v>
      </c>
      <c r="I246" s="120" t="e">
        <f>IF(ISNUMBER(X246),X246,VLOOKUP(CONCATENATE($B246,"_",$C246,"_",I$2,"_",$D246,"_",$E246),Database!$F$2:$G$65536,2,))</f>
        <v>#REF!</v>
      </c>
      <c r="J246" s="120" t="e">
        <f>VLOOKUP(CONCATENATE($B246,"_",$C246,"_",J$2,"_",$D246,"_",$E246),Database!$F$2:$G$65536,2,)</f>
        <v>#REF!</v>
      </c>
      <c r="K246" s="118" t="e">
        <f>VLOOKUP(CONCATENATE($B246,"_",$C246,"_",K$2,"_",$D246,"_",$E246),SentData!$F$2:$G$65536,2,)</f>
        <v>#REF!</v>
      </c>
      <c r="L246" s="118" t="e">
        <f>VLOOKUP(CONCATENATE($B246,"_",$C246,"_",L$2,"_",$D246,"_",$E246),SentData!$F$2:$G$65536,2,)</f>
        <v>#REF!</v>
      </c>
      <c r="M246" s="114"/>
      <c r="N246" s="115" t="str">
        <f t="shared" si="43"/>
        <v>!!</v>
      </c>
      <c r="O246" s="115" t="str">
        <f t="shared" si="44"/>
        <v>!!</v>
      </c>
      <c r="P246" s="115" t="str">
        <f t="shared" si="45"/>
        <v>!!</v>
      </c>
      <c r="Q246" s="115" t="str">
        <f t="shared" si="46"/>
        <v>!!</v>
      </c>
      <c r="R246" s="115" t="str">
        <f t="shared" si="47"/>
        <v>!!</v>
      </c>
      <c r="S246" s="115" t="str">
        <f t="shared" si="48"/>
        <v>!!</v>
      </c>
      <c r="T246" s="114"/>
    </row>
    <row r="247" spans="1:24" s="112" customFormat="1" ht="10" x14ac:dyDescent="0.2">
      <c r="A247" s="112" t="s">
        <v>705</v>
      </c>
      <c r="B247" s="112" t="e">
        <f>#REF!</f>
        <v>#REF!</v>
      </c>
      <c r="C247" s="112" t="s">
        <v>771</v>
      </c>
      <c r="D247" s="112" t="s">
        <v>706</v>
      </c>
      <c r="E247" s="113" t="s">
        <v>687</v>
      </c>
      <c r="F247" s="120" t="e">
        <f>IF(ISNUMBER(U247),U247,VLOOKUP(CONCATENATE($B247,"_",$C247,"_",F$2,"_",$D247,"_",$E247),Database!$F$2:$G$65536,2,))</f>
        <v>#REF!</v>
      </c>
      <c r="G247" s="120" t="e">
        <f>IF(ISNUMBER(V247),V247,VLOOKUP(CONCATENATE($B247,"_",$C247,"_",G$2,"_",$D247,"_",$E247),Database!$F$2:$G$65536,2,))</f>
        <v>#REF!</v>
      </c>
      <c r="H247" s="120" t="e">
        <f>IF(ISNUMBER(W247),W247,VLOOKUP(CONCATENATE($B247,"_",$C247,"_",H$2,"_",$D247,"_",$E247),Database!$F$2:$G$65536,2,))</f>
        <v>#REF!</v>
      </c>
      <c r="I247" s="120" t="e">
        <f>IF(ISNUMBER(X247),X247,VLOOKUP(CONCATENATE($B247,"_",$C247,"_",I$2,"_",$D247,"_",$E247),Database!$F$2:$G$65536,2,))</f>
        <v>#REF!</v>
      </c>
      <c r="J247" s="120" t="e">
        <f>VLOOKUP(CONCATENATE($B247,"_",$C247,"_",J$2,"_",$D247,"_",$E247),Database!$F$2:$G$65536,2,)</f>
        <v>#REF!</v>
      </c>
      <c r="K247" s="118" t="e">
        <f>VLOOKUP(CONCATENATE($B247,"_",$C247,"_",K$2,"_",$D247,"_",$E247),SentData!$F$2:$G$65536,2,)</f>
        <v>#REF!</v>
      </c>
      <c r="L247" s="118" t="e">
        <f>VLOOKUP(CONCATENATE($B247,"_",$C247,"_",L$2,"_",$D247,"_",$E247),SentData!$F$2:$G$65536,2,)</f>
        <v>#REF!</v>
      </c>
      <c r="M247" s="114"/>
      <c r="N247" s="115" t="str">
        <f t="shared" si="43"/>
        <v>!!</v>
      </c>
      <c r="O247" s="115" t="str">
        <f t="shared" si="44"/>
        <v>!!</v>
      </c>
      <c r="P247" s="115" t="str">
        <f t="shared" si="45"/>
        <v>!!</v>
      </c>
      <c r="Q247" s="115" t="str">
        <f t="shared" si="46"/>
        <v>!!</v>
      </c>
      <c r="R247" s="115" t="str">
        <f t="shared" si="47"/>
        <v>!!</v>
      </c>
      <c r="S247" s="115" t="str">
        <f t="shared" si="48"/>
        <v>!!</v>
      </c>
      <c r="T247" s="114"/>
    </row>
    <row r="248" spans="1:24" x14ac:dyDescent="0.25">
      <c r="A248" s="153" t="s">
        <v>707</v>
      </c>
      <c r="B248" s="153" t="e">
        <f>#REF!</f>
        <v>#REF!</v>
      </c>
      <c r="C248" s="153" t="s">
        <v>771</v>
      </c>
      <c r="D248" s="153" t="s">
        <v>131</v>
      </c>
      <c r="E248" s="154" t="s">
        <v>687</v>
      </c>
      <c r="F248" s="155" t="e">
        <f>IF(ISNUMBER(U248),U248,VLOOKUP(CONCATENATE($B248,"_",$C248,"_",F$2,"_","1000 NAC","_",$E248),Database!$F$2:$G$65536,2,)/VLOOKUP(CONCATENATE($B248,"_",$C248,"_",F$2,"_",$D248,"_",$E248),Database!$F$2:$G$65536,2,))</f>
        <v>#REF!</v>
      </c>
      <c r="G248" s="155" t="e">
        <f>IF(ISNUMBER(V248),V248,VLOOKUP(CONCATENATE($B248,"_",$C248,"_",G$2,"_","1000 NAC","_",$E248),Database!$F$2:$G$65536,2,)/VLOOKUP(CONCATENATE($B248,"_",$C248,"_",G$2,"_",$D248,"_",$E248),Database!$F$2:$G$65536,2,))</f>
        <v>#REF!</v>
      </c>
      <c r="H248" s="155" t="e">
        <f>IF(ISNUMBER(W248),W248,VLOOKUP(CONCATENATE($B248,"_",$C248,"_",H$2,"_","1000 NAC","_",$E248),Database!$F$2:$G$65536,2,)/VLOOKUP(CONCATENATE($B248,"_",$C248,"_",H$2,"_",$D248,"_",$E248),Database!$F$2:$G$65536,2,))</f>
        <v>#REF!</v>
      </c>
      <c r="I248" s="155" t="e">
        <f>IF(ISNUMBER(X248),X248,VLOOKUP(CONCATENATE($B248,"_",$C248,"_",I$2,"_","1000 NAC","_",$E248),Database!$F$2:$G$65536,2,)/VLOOKUP(CONCATENATE($B248,"_",$C248,"_",I$2,"_",$D248,"_",$E248),Database!$F$2:$G$65536,2,))</f>
        <v>#REF!</v>
      </c>
      <c r="J248" s="155" t="e">
        <f>VLOOKUP(CONCATENATE($B248,"_",$C248,"_",J$2,"_","1000 NAC","_",$E248),Database!$F$2:$G$65536,2,)/VLOOKUP(CONCATENATE($B248,"_",$C248,"_",J$2,"_",$D248,"_",$E248),Database!$F$2:$G$65536,2,)</f>
        <v>#REF!</v>
      </c>
      <c r="K248" s="156" t="e">
        <f>VLOOKUP(CONCATENATE($B248,"_",$C248,"_",K$2,"_","1000 NAC","_",$E248),SentData!$F$2:$G$65536,2,)/VLOOKUP(CONCATENATE($B248,"_",$C248,"_",K$2,"_",$D248,"_",$E248),SentData!$F$2:$G$65536,2,)</f>
        <v>#REF!</v>
      </c>
      <c r="L248" s="156" t="e">
        <f>VLOOKUP(CONCATENATE($B248,"_",$C248,"_",L$2,"_","1000 NAC","_",$E248),SentData!$F$2:$G$65536,2,)/VLOOKUP(CONCATENATE($B248,"_",$C248,"_",L$2,"_",$D248,"_",$E248),SentData!$F$2:$G$65536,2,)</f>
        <v>#REF!</v>
      </c>
      <c r="M248" s="157"/>
      <c r="N248" s="158" t="str">
        <f t="shared" si="43"/>
        <v>!!</v>
      </c>
      <c r="O248" s="158" t="str">
        <f t="shared" si="44"/>
        <v>!!</v>
      </c>
      <c r="P248" s="158" t="str">
        <f t="shared" si="45"/>
        <v>!!</v>
      </c>
      <c r="Q248" s="158" t="str">
        <f t="shared" si="46"/>
        <v>!!</v>
      </c>
      <c r="R248" s="158" t="str">
        <f t="shared" si="47"/>
        <v>!!</v>
      </c>
      <c r="S248" s="158" t="str">
        <f t="shared" si="48"/>
        <v>!!</v>
      </c>
      <c r="T248" s="157"/>
      <c r="U248" s="161" t="str">
        <f>IF(ISNUMBER(U246),IF(ISNUMBER(U247),U247/U246,F247/U246),IF(ISNUMBER(U247),U247/F246,""))</f>
        <v/>
      </c>
      <c r="V248" s="161"/>
      <c r="W248" s="161"/>
      <c r="X248" s="161"/>
    </row>
    <row r="249" spans="1:24" s="112" customFormat="1" ht="10" x14ac:dyDescent="0.2">
      <c r="A249" s="112" t="s">
        <v>703</v>
      </c>
      <c r="B249" s="112" t="e">
        <f>#REF!</f>
        <v>#REF!</v>
      </c>
      <c r="C249" s="112" t="s">
        <v>770</v>
      </c>
      <c r="D249" s="112" t="s">
        <v>131</v>
      </c>
      <c r="E249" s="113">
        <v>8</v>
      </c>
      <c r="F249" s="120" t="e">
        <f>IF(ISNUMBER(U249),U249,VLOOKUP(CONCATENATE($B249,"_",$C249,"_",F$2,"_",$D249,"_",$E249),Database!$F$2:$G$65536,2,))</f>
        <v>#REF!</v>
      </c>
      <c r="G249" s="120" t="e">
        <f>IF(ISNUMBER(V249),V249,VLOOKUP(CONCATENATE($B249,"_",$C249,"_",G$2,"_",$D249,"_",$E249),Database!$F$2:$G$65536,2,))</f>
        <v>#REF!</v>
      </c>
      <c r="H249" s="120" t="e">
        <f>IF(ISNUMBER(W249),W249,VLOOKUP(CONCATENATE($B249,"_",$C249,"_",H$2,"_",$D249,"_",$E249),Database!$F$2:$G$65536,2,))</f>
        <v>#REF!</v>
      </c>
      <c r="I249" s="120" t="e">
        <f>IF(ISNUMBER(X249),X249,VLOOKUP(CONCATENATE($B249,"_",$C249,"_",I$2,"_",$D249,"_",$E249),Database!$F$2:$G$65536,2,))</f>
        <v>#REF!</v>
      </c>
      <c r="J249" s="120" t="e">
        <f>VLOOKUP(CONCATENATE($B249,"_",$C249,"_",J$2,"_",$D249,"_",$E249),Database!$F$2:$G$65536,2,)</f>
        <v>#REF!</v>
      </c>
      <c r="K249" s="118" t="e">
        <f>VLOOKUP(CONCATENATE($B249,"_",$C249,"_",K$2,"_",$D249,"_",$E249),SentData!$F$2:$G$65536,2,)</f>
        <v>#REF!</v>
      </c>
      <c r="L249" s="118" t="e">
        <f>VLOOKUP(CONCATENATE($B249,"_",$C249,"_",L$2,"_",$D249,"_",$E249),SentData!$F$2:$G$65536,2,)</f>
        <v>#REF!</v>
      </c>
      <c r="M249" s="114"/>
      <c r="N249" s="115" t="str">
        <f t="shared" si="43"/>
        <v>!!</v>
      </c>
      <c r="O249" s="115" t="str">
        <f t="shared" si="44"/>
        <v>!!</v>
      </c>
      <c r="P249" s="115" t="str">
        <f t="shared" si="45"/>
        <v>!!</v>
      </c>
      <c r="Q249" s="115" t="str">
        <f t="shared" si="46"/>
        <v>!!</v>
      </c>
      <c r="R249" s="115" t="str">
        <f t="shared" si="47"/>
        <v>!!</v>
      </c>
      <c r="S249" s="115" t="str">
        <f t="shared" si="48"/>
        <v>!!</v>
      </c>
      <c r="T249" s="114"/>
    </row>
    <row r="250" spans="1:24" s="112" customFormat="1" ht="10" x14ac:dyDescent="0.2">
      <c r="A250" s="112" t="s">
        <v>705</v>
      </c>
      <c r="B250" s="112" t="e">
        <f>#REF!</f>
        <v>#REF!</v>
      </c>
      <c r="C250" s="112" t="s">
        <v>770</v>
      </c>
      <c r="D250" s="112" t="s">
        <v>706</v>
      </c>
      <c r="E250" s="113">
        <v>8</v>
      </c>
      <c r="F250" s="120" t="e">
        <f>IF(ISNUMBER(U250),U250,VLOOKUP(CONCATENATE($B250,"_",$C250,"_",F$2,"_",$D250,"_",$E250),Database!$F$2:$G$65536,2,))</f>
        <v>#REF!</v>
      </c>
      <c r="G250" s="120" t="e">
        <f>IF(ISNUMBER(V250),V250,VLOOKUP(CONCATENATE($B250,"_",$C250,"_",G$2,"_",$D250,"_",$E250),Database!$F$2:$G$65536,2,))</f>
        <v>#REF!</v>
      </c>
      <c r="H250" s="120" t="e">
        <f>IF(ISNUMBER(W250),W250,VLOOKUP(CONCATENATE($B250,"_",$C250,"_",H$2,"_",$D250,"_",$E250),Database!$F$2:$G$65536,2,))</f>
        <v>#REF!</v>
      </c>
      <c r="I250" s="120" t="e">
        <f>IF(ISNUMBER(X250),X250,VLOOKUP(CONCATENATE($B250,"_",$C250,"_",I$2,"_",$D250,"_",$E250),Database!$F$2:$G$65536,2,))</f>
        <v>#REF!</v>
      </c>
      <c r="J250" s="120" t="e">
        <f>VLOOKUP(CONCATENATE($B250,"_",$C250,"_",J$2,"_",$D250,"_",$E250),Database!$F$2:$G$65536,2,)</f>
        <v>#REF!</v>
      </c>
      <c r="K250" s="118" t="e">
        <f>VLOOKUP(CONCATENATE($B250,"_",$C250,"_",K$2,"_",$D250,"_",$E250),SentData!$F$2:$G$65536,2,)</f>
        <v>#REF!</v>
      </c>
      <c r="L250" s="118" t="e">
        <f>VLOOKUP(CONCATENATE($B250,"_",$C250,"_",L$2,"_",$D250,"_",$E250),SentData!$F$2:$G$65536,2,)</f>
        <v>#REF!</v>
      </c>
      <c r="M250" s="114"/>
      <c r="N250" s="115" t="str">
        <f t="shared" si="43"/>
        <v>!!</v>
      </c>
      <c r="O250" s="115" t="str">
        <f t="shared" si="44"/>
        <v>!!</v>
      </c>
      <c r="P250" s="115" t="str">
        <f t="shared" si="45"/>
        <v>!!</v>
      </c>
      <c r="Q250" s="115" t="str">
        <f t="shared" si="46"/>
        <v>!!</v>
      </c>
      <c r="R250" s="115" t="str">
        <f t="shared" si="47"/>
        <v>!!</v>
      </c>
      <c r="S250" s="115" t="str">
        <f t="shared" si="48"/>
        <v>!!</v>
      </c>
      <c r="T250" s="114"/>
    </row>
    <row r="251" spans="1:24" x14ac:dyDescent="0.25">
      <c r="A251" s="153" t="s">
        <v>707</v>
      </c>
      <c r="B251" s="153" t="e">
        <f>#REF!</f>
        <v>#REF!</v>
      </c>
      <c r="C251" s="153" t="s">
        <v>770</v>
      </c>
      <c r="D251" s="153" t="s">
        <v>131</v>
      </c>
      <c r="E251" s="154">
        <v>8</v>
      </c>
      <c r="F251" s="155" t="e">
        <f>IF(ISNUMBER(U251),U251,VLOOKUP(CONCATENATE($B251,"_",$C251,"_",F$2,"_","1000 NAC","_",$E251),Database!$F$2:$G$65536,2,)/VLOOKUP(CONCATENATE($B251,"_",$C251,"_",F$2,"_",$D251,"_",$E251),Database!$F$2:$G$65536,2,))</f>
        <v>#REF!</v>
      </c>
      <c r="G251" s="155" t="e">
        <f>IF(ISNUMBER(V251),V251,VLOOKUP(CONCATENATE($B251,"_",$C251,"_",G$2,"_","1000 NAC","_",$E251),Database!$F$2:$G$65536,2,)/VLOOKUP(CONCATENATE($B251,"_",$C251,"_",G$2,"_",$D251,"_",$E251),Database!$F$2:$G$65536,2,))</f>
        <v>#REF!</v>
      </c>
      <c r="H251" s="155" t="e">
        <f>IF(ISNUMBER(W251),W251,VLOOKUP(CONCATENATE($B251,"_",$C251,"_",H$2,"_","1000 NAC","_",$E251),Database!$F$2:$G$65536,2,)/VLOOKUP(CONCATENATE($B251,"_",$C251,"_",H$2,"_",$D251,"_",$E251),Database!$F$2:$G$65536,2,))</f>
        <v>#REF!</v>
      </c>
      <c r="I251" s="155" t="e">
        <f>IF(ISNUMBER(X251),X251,VLOOKUP(CONCATENATE($B251,"_",$C251,"_",I$2,"_","1000 NAC","_",$E251),Database!$F$2:$G$65536,2,)/VLOOKUP(CONCATENATE($B251,"_",$C251,"_",I$2,"_",$D251,"_",$E251),Database!$F$2:$G$65536,2,))</f>
        <v>#REF!</v>
      </c>
      <c r="J251" s="155" t="e">
        <f>VLOOKUP(CONCATENATE($B251,"_",$C251,"_",J$2,"_","1000 NAC","_",$E251),Database!$F$2:$G$65536,2,)/VLOOKUP(CONCATENATE($B251,"_",$C251,"_",J$2,"_",$D251,"_",$E251),Database!$F$2:$G$65536,2,)</f>
        <v>#REF!</v>
      </c>
      <c r="K251" s="156" t="e">
        <f>VLOOKUP(CONCATENATE($B251,"_",$C251,"_",K$2,"_","1000 NAC","_",$E251),SentData!$F$2:$G$65536,2,)/VLOOKUP(CONCATENATE($B251,"_",$C251,"_",K$2,"_",$D251,"_",$E251),SentData!$F$2:$G$65536,2,)</f>
        <v>#REF!</v>
      </c>
      <c r="L251" s="156" t="e">
        <f>VLOOKUP(CONCATENATE($B251,"_",$C251,"_",L$2,"_","1000 NAC","_",$E251),SentData!$F$2:$G$65536,2,)/VLOOKUP(CONCATENATE($B251,"_",$C251,"_",L$2,"_",$D251,"_",$E251),SentData!$F$2:$G$65536,2,)</f>
        <v>#REF!</v>
      </c>
      <c r="M251" s="157"/>
      <c r="N251" s="158" t="str">
        <f t="shared" si="43"/>
        <v>!!</v>
      </c>
      <c r="O251" s="158" t="str">
        <f t="shared" si="44"/>
        <v>!!</v>
      </c>
      <c r="P251" s="158" t="str">
        <f t="shared" si="45"/>
        <v>!!</v>
      </c>
      <c r="Q251" s="158" t="str">
        <f t="shared" si="46"/>
        <v>!!</v>
      </c>
      <c r="R251" s="158" t="str">
        <f t="shared" si="47"/>
        <v>!!</v>
      </c>
      <c r="S251" s="158" t="str">
        <f t="shared" si="48"/>
        <v>!!</v>
      </c>
      <c r="T251" s="157"/>
      <c r="U251" s="161" t="str">
        <f>IF(ISNUMBER(U249),IF(ISNUMBER(U250),U250/U249,F250/U249),IF(ISNUMBER(U250),U250/F249,""))</f>
        <v/>
      </c>
      <c r="V251" s="161"/>
      <c r="W251" s="161"/>
      <c r="X251" s="161"/>
    </row>
    <row r="252" spans="1:24" s="112" customFormat="1" ht="10" x14ac:dyDescent="0.2">
      <c r="A252" s="112" t="s">
        <v>703</v>
      </c>
      <c r="B252" s="112" t="e">
        <f>#REF!</f>
        <v>#REF!</v>
      </c>
      <c r="C252" s="112" t="s">
        <v>771</v>
      </c>
      <c r="D252" s="112" t="s">
        <v>131</v>
      </c>
      <c r="E252" s="113">
        <v>8</v>
      </c>
      <c r="F252" s="120" t="e">
        <f>IF(ISNUMBER(U252),U252,VLOOKUP(CONCATENATE($B252,"_",$C252,"_",F$2,"_",$D252,"_",$E252),Database!$F$2:$G$65536,2,))</f>
        <v>#REF!</v>
      </c>
      <c r="G252" s="120" t="e">
        <f>IF(ISNUMBER(V252),V252,VLOOKUP(CONCATENATE($B252,"_",$C252,"_",G$2,"_",$D252,"_",$E252),Database!$F$2:$G$65536,2,))</f>
        <v>#REF!</v>
      </c>
      <c r="H252" s="120" t="e">
        <f>IF(ISNUMBER(W252),W252,VLOOKUP(CONCATENATE($B252,"_",$C252,"_",H$2,"_",$D252,"_",$E252),Database!$F$2:$G$65536,2,))</f>
        <v>#REF!</v>
      </c>
      <c r="I252" s="120" t="e">
        <f>IF(ISNUMBER(X252),X252,VLOOKUP(CONCATENATE($B252,"_",$C252,"_",I$2,"_",$D252,"_",$E252),Database!$F$2:$G$65536,2,))</f>
        <v>#REF!</v>
      </c>
      <c r="J252" s="120" t="e">
        <f>VLOOKUP(CONCATENATE($B252,"_",$C252,"_",J$2,"_",$D252,"_",$E252),Database!$F$2:$G$65536,2,)</f>
        <v>#REF!</v>
      </c>
      <c r="K252" s="118" t="e">
        <f>VLOOKUP(CONCATENATE($B252,"_",$C252,"_",K$2,"_",$D252,"_",$E252),SentData!$F$2:$G$65536,2,)</f>
        <v>#REF!</v>
      </c>
      <c r="L252" s="118" t="e">
        <f>VLOOKUP(CONCATENATE($B252,"_",$C252,"_",L$2,"_",$D252,"_",$E252),SentData!$F$2:$G$65536,2,)</f>
        <v>#REF!</v>
      </c>
      <c r="M252" s="114"/>
      <c r="N252" s="115" t="str">
        <f t="shared" si="43"/>
        <v>!!</v>
      </c>
      <c r="O252" s="115" t="str">
        <f t="shared" si="44"/>
        <v>!!</v>
      </c>
      <c r="P252" s="115" t="str">
        <f t="shared" si="45"/>
        <v>!!</v>
      </c>
      <c r="Q252" s="115" t="str">
        <f t="shared" si="46"/>
        <v>!!</v>
      </c>
      <c r="R252" s="115" t="str">
        <f t="shared" si="47"/>
        <v>!!</v>
      </c>
      <c r="S252" s="115" t="str">
        <f t="shared" si="48"/>
        <v>!!</v>
      </c>
      <c r="T252" s="114"/>
    </row>
    <row r="253" spans="1:24" s="112" customFormat="1" ht="10" x14ac:dyDescent="0.2">
      <c r="A253" s="112" t="s">
        <v>705</v>
      </c>
      <c r="B253" s="112" t="e">
        <f>#REF!</f>
        <v>#REF!</v>
      </c>
      <c r="C253" s="112" t="s">
        <v>771</v>
      </c>
      <c r="D253" s="112" t="s">
        <v>706</v>
      </c>
      <c r="E253" s="113">
        <v>8</v>
      </c>
      <c r="F253" s="120" t="e">
        <f>IF(ISNUMBER(U253),U253,VLOOKUP(CONCATENATE($B253,"_",$C253,"_",F$2,"_",$D253,"_",$E253),Database!$F$2:$G$65536,2,))</f>
        <v>#REF!</v>
      </c>
      <c r="G253" s="120" t="e">
        <f>IF(ISNUMBER(V253),V253,VLOOKUP(CONCATENATE($B253,"_",$C253,"_",G$2,"_",$D253,"_",$E253),Database!$F$2:$G$65536,2,))</f>
        <v>#REF!</v>
      </c>
      <c r="H253" s="120" t="e">
        <f>IF(ISNUMBER(W253),W253,VLOOKUP(CONCATENATE($B253,"_",$C253,"_",H$2,"_",$D253,"_",$E253),Database!$F$2:$G$65536,2,))</f>
        <v>#REF!</v>
      </c>
      <c r="I253" s="120" t="e">
        <f>IF(ISNUMBER(X253),X253,VLOOKUP(CONCATENATE($B253,"_",$C253,"_",I$2,"_",$D253,"_",$E253),Database!$F$2:$G$65536,2,))</f>
        <v>#REF!</v>
      </c>
      <c r="J253" s="120" t="e">
        <f>VLOOKUP(CONCATENATE($B253,"_",$C253,"_",J$2,"_",$D253,"_",$E253),Database!$F$2:$G$65536,2,)</f>
        <v>#REF!</v>
      </c>
      <c r="K253" s="118" t="e">
        <f>VLOOKUP(CONCATENATE($B253,"_",$C253,"_",K$2,"_",$D253,"_",$E253),SentData!$F$2:$G$65536,2,)</f>
        <v>#REF!</v>
      </c>
      <c r="L253" s="118" t="e">
        <f>VLOOKUP(CONCATENATE($B253,"_",$C253,"_",L$2,"_",$D253,"_",$E253),SentData!$F$2:$G$65536,2,)</f>
        <v>#REF!</v>
      </c>
      <c r="M253" s="114"/>
      <c r="N253" s="115" t="str">
        <f t="shared" si="43"/>
        <v>!!</v>
      </c>
      <c r="O253" s="115" t="str">
        <f t="shared" si="44"/>
        <v>!!</v>
      </c>
      <c r="P253" s="115" t="str">
        <f t="shared" si="45"/>
        <v>!!</v>
      </c>
      <c r="Q253" s="115" t="str">
        <f t="shared" si="46"/>
        <v>!!</v>
      </c>
      <c r="R253" s="115" t="str">
        <f t="shared" si="47"/>
        <v>!!</v>
      </c>
      <c r="S253" s="115" t="str">
        <f t="shared" si="48"/>
        <v>!!</v>
      </c>
      <c r="T253" s="114"/>
    </row>
    <row r="254" spans="1:24" x14ac:dyDescent="0.25">
      <c r="A254" s="153" t="s">
        <v>707</v>
      </c>
      <c r="B254" s="153" t="e">
        <f>#REF!</f>
        <v>#REF!</v>
      </c>
      <c r="C254" s="153" t="s">
        <v>771</v>
      </c>
      <c r="D254" s="153" t="s">
        <v>131</v>
      </c>
      <c r="E254" s="154">
        <v>8</v>
      </c>
      <c r="F254" s="155" t="e">
        <f>IF(ISNUMBER(U254),U254,VLOOKUP(CONCATENATE($B254,"_",$C254,"_",F$2,"_","1000 NAC","_",$E254),Database!$F$2:$G$65536,2,)/VLOOKUP(CONCATENATE($B254,"_",$C254,"_",F$2,"_",$D254,"_",$E254),Database!$F$2:$G$65536,2,))</f>
        <v>#REF!</v>
      </c>
      <c r="G254" s="155" t="e">
        <f>IF(ISNUMBER(V254),V254,VLOOKUP(CONCATENATE($B254,"_",$C254,"_",G$2,"_","1000 NAC","_",$E254),Database!$F$2:$G$65536,2,)/VLOOKUP(CONCATENATE($B254,"_",$C254,"_",G$2,"_",$D254,"_",$E254),Database!$F$2:$G$65536,2,))</f>
        <v>#REF!</v>
      </c>
      <c r="H254" s="155" t="e">
        <f>IF(ISNUMBER(W254),W254,VLOOKUP(CONCATENATE($B254,"_",$C254,"_",H$2,"_","1000 NAC","_",$E254),Database!$F$2:$G$65536,2,)/VLOOKUP(CONCATENATE($B254,"_",$C254,"_",H$2,"_",$D254,"_",$E254),Database!$F$2:$G$65536,2,))</f>
        <v>#REF!</v>
      </c>
      <c r="I254" s="155" t="e">
        <f>IF(ISNUMBER(X254),X254,VLOOKUP(CONCATENATE($B254,"_",$C254,"_",I$2,"_","1000 NAC","_",$E254),Database!$F$2:$G$65536,2,)/VLOOKUP(CONCATENATE($B254,"_",$C254,"_",I$2,"_",$D254,"_",$E254),Database!$F$2:$G$65536,2,))</f>
        <v>#REF!</v>
      </c>
      <c r="J254" s="155" t="e">
        <f>VLOOKUP(CONCATENATE($B254,"_",$C254,"_",J$2,"_","1000 NAC","_",$E254),Database!$F$2:$G$65536,2,)/VLOOKUP(CONCATENATE($B254,"_",$C254,"_",J$2,"_",$D254,"_",$E254),Database!$F$2:$G$65536,2,)</f>
        <v>#REF!</v>
      </c>
      <c r="K254" s="156" t="e">
        <f>VLOOKUP(CONCATENATE($B254,"_",$C254,"_",K$2,"_","1000 NAC","_",$E254),SentData!$F$2:$G$65536,2,)/VLOOKUP(CONCATENATE($B254,"_",$C254,"_",K$2,"_",$D254,"_",$E254),SentData!$F$2:$G$65536,2,)</f>
        <v>#REF!</v>
      </c>
      <c r="L254" s="156" t="e">
        <f>VLOOKUP(CONCATENATE($B254,"_",$C254,"_",L$2,"_","1000 NAC","_",$E254),SentData!$F$2:$G$65536,2,)/VLOOKUP(CONCATENATE($B254,"_",$C254,"_",L$2,"_",$D254,"_",$E254),SentData!$F$2:$G$65536,2,)</f>
        <v>#REF!</v>
      </c>
      <c r="M254" s="157"/>
      <c r="N254" s="158" t="str">
        <f t="shared" si="43"/>
        <v>!!</v>
      </c>
      <c r="O254" s="158" t="str">
        <f t="shared" si="44"/>
        <v>!!</v>
      </c>
      <c r="P254" s="158" t="str">
        <f t="shared" si="45"/>
        <v>!!</v>
      </c>
      <c r="Q254" s="158" t="str">
        <f t="shared" si="46"/>
        <v>!!</v>
      </c>
      <c r="R254" s="158" t="str">
        <f t="shared" si="47"/>
        <v>!!</v>
      </c>
      <c r="S254" s="158" t="str">
        <f t="shared" si="48"/>
        <v>!!</v>
      </c>
      <c r="T254" s="157"/>
      <c r="U254" s="161" t="str">
        <f>IF(ISNUMBER(U252),IF(ISNUMBER(U253),U253/U252,F253/U252),IF(ISNUMBER(U253),U253/F252,""))</f>
        <v/>
      </c>
      <c r="V254" s="161"/>
      <c r="W254" s="161"/>
      <c r="X254" s="161"/>
    </row>
    <row r="255" spans="1:24" s="112" customFormat="1" ht="10" x14ac:dyDescent="0.2">
      <c r="A255" s="112" t="s">
        <v>703</v>
      </c>
      <c r="B255" s="112" t="e">
        <f>#REF!</f>
        <v>#REF!</v>
      </c>
      <c r="C255" s="112" t="s">
        <v>770</v>
      </c>
      <c r="D255" s="112" t="s">
        <v>131</v>
      </c>
      <c r="E255" s="113" t="s">
        <v>688</v>
      </c>
      <c r="F255" s="120" t="e">
        <f>IF(ISNUMBER(U255),U255,VLOOKUP(CONCATENATE($B255,"_",$C255,"_",F$2,"_",$D255,"_",$E255),Database!$F$2:$G$65536,2,))</f>
        <v>#REF!</v>
      </c>
      <c r="G255" s="120" t="e">
        <f>IF(ISNUMBER(V255),V255,VLOOKUP(CONCATENATE($B255,"_",$C255,"_",G$2,"_",$D255,"_",$E255),Database!$F$2:$G$65536,2,))</f>
        <v>#REF!</v>
      </c>
      <c r="H255" s="120" t="e">
        <f>IF(ISNUMBER(W255),W255,VLOOKUP(CONCATENATE($B255,"_",$C255,"_",H$2,"_",$D255,"_",$E255),Database!$F$2:$G$65536,2,))</f>
        <v>#REF!</v>
      </c>
      <c r="I255" s="120" t="e">
        <f>IF(ISNUMBER(X255),X255,VLOOKUP(CONCATENATE($B255,"_",$C255,"_",I$2,"_",$D255,"_",$E255),Database!$F$2:$G$65536,2,))</f>
        <v>#REF!</v>
      </c>
      <c r="J255" s="120" t="e">
        <f>VLOOKUP(CONCATENATE($B255,"_",$C255,"_",J$2,"_",$D255,"_",$E255),Database!$F$2:$G$65536,2,)</f>
        <v>#REF!</v>
      </c>
      <c r="K255" s="118" t="e">
        <f>VLOOKUP(CONCATENATE($B255,"_",$C255,"_",K$2,"_",$D255,"_",$E255),SentData!$F$2:$G$65536,2,)</f>
        <v>#REF!</v>
      </c>
      <c r="L255" s="118" t="e">
        <f>VLOOKUP(CONCATENATE($B255,"_",$C255,"_",L$2,"_",$D255,"_",$E255),SentData!$F$2:$G$65536,2,)</f>
        <v>#REF!</v>
      </c>
      <c r="M255" s="114"/>
      <c r="N255" s="115" t="str">
        <f t="shared" ref="N255:N266" si="49">IF(OR(ISERROR(F255),ISERROR(G255)),"!!",IF(F255=0,"!!",G255/F255))</f>
        <v>!!</v>
      </c>
      <c r="O255" s="115" t="str">
        <f t="shared" ref="O255:O266" si="50">IF(OR(ISERROR(G255),ISERROR(H255)),"!!",IF(G255=0,"!!",H255/G255))</f>
        <v>!!</v>
      </c>
      <c r="P255" s="115" t="str">
        <f t="shared" ref="P255:P266" si="51">IF(OR(ISERROR(H255),ISERROR(I255)),"!!",IF(H255=0,"!!",I255/H255))</f>
        <v>!!</v>
      </c>
      <c r="Q255" s="115" t="str">
        <f t="shared" ref="Q255:Q266" si="52">IF(OR(ISERROR(I255),ISERROR(J255)),"!!",IF(I255=0,"!!",J255/I255))</f>
        <v>!!</v>
      </c>
      <c r="R255" s="115" t="str">
        <f t="shared" ref="R255:R266" si="53">IF(OR(ISERROR(J255),ISERROR(K255)),"!!",IF(J255=0,"!!",K255/J255))</f>
        <v>!!</v>
      </c>
      <c r="S255" s="115" t="str">
        <f t="shared" ref="S255:S266" si="54">IF(OR(ISERROR(K255),ISERROR(L255)),"!!",IF(K255=0,"!!",L255/K255))</f>
        <v>!!</v>
      </c>
      <c r="T255" s="114"/>
    </row>
    <row r="256" spans="1:24" s="112" customFormat="1" ht="10" x14ac:dyDescent="0.2">
      <c r="A256" s="112" t="s">
        <v>705</v>
      </c>
      <c r="B256" s="112" t="e">
        <f>#REF!</f>
        <v>#REF!</v>
      </c>
      <c r="C256" s="112" t="s">
        <v>770</v>
      </c>
      <c r="D256" s="112" t="s">
        <v>706</v>
      </c>
      <c r="E256" s="113" t="s">
        <v>688</v>
      </c>
      <c r="F256" s="120" t="e">
        <f>IF(ISNUMBER(U256),U256,VLOOKUP(CONCATENATE($B256,"_",$C256,"_",F$2,"_",$D256,"_",$E256),Database!$F$2:$G$65536,2,))</f>
        <v>#REF!</v>
      </c>
      <c r="G256" s="120" t="e">
        <f>IF(ISNUMBER(V256),V256,VLOOKUP(CONCATENATE($B256,"_",$C256,"_",G$2,"_",$D256,"_",$E256),Database!$F$2:$G$65536,2,))</f>
        <v>#REF!</v>
      </c>
      <c r="H256" s="120" t="e">
        <f>IF(ISNUMBER(W256),W256,VLOOKUP(CONCATENATE($B256,"_",$C256,"_",H$2,"_",$D256,"_",$E256),Database!$F$2:$G$65536,2,))</f>
        <v>#REF!</v>
      </c>
      <c r="I256" s="120" t="e">
        <f>IF(ISNUMBER(X256),X256,VLOOKUP(CONCATENATE($B256,"_",$C256,"_",I$2,"_",$D256,"_",$E256),Database!$F$2:$G$65536,2,))</f>
        <v>#REF!</v>
      </c>
      <c r="J256" s="120" t="e">
        <f>VLOOKUP(CONCATENATE($B256,"_",$C256,"_",J$2,"_",$D256,"_",$E256),Database!$F$2:$G$65536,2,)</f>
        <v>#REF!</v>
      </c>
      <c r="K256" s="118" t="e">
        <f>VLOOKUP(CONCATENATE($B256,"_",$C256,"_",K$2,"_",$D256,"_",$E256),SentData!$F$2:$G$65536,2,)</f>
        <v>#REF!</v>
      </c>
      <c r="L256" s="118" t="e">
        <f>VLOOKUP(CONCATENATE($B256,"_",$C256,"_",L$2,"_",$D256,"_",$E256),SentData!$F$2:$G$65536,2,)</f>
        <v>#REF!</v>
      </c>
      <c r="M256" s="114"/>
      <c r="N256" s="115" t="str">
        <f t="shared" si="49"/>
        <v>!!</v>
      </c>
      <c r="O256" s="115" t="str">
        <f t="shared" si="50"/>
        <v>!!</v>
      </c>
      <c r="P256" s="115" t="str">
        <f t="shared" si="51"/>
        <v>!!</v>
      </c>
      <c r="Q256" s="115" t="str">
        <f t="shared" si="52"/>
        <v>!!</v>
      </c>
      <c r="R256" s="115" t="str">
        <f t="shared" si="53"/>
        <v>!!</v>
      </c>
      <c r="S256" s="115" t="str">
        <f t="shared" si="54"/>
        <v>!!</v>
      </c>
      <c r="T256" s="114"/>
    </row>
    <row r="257" spans="1:24" x14ac:dyDescent="0.25">
      <c r="A257" s="153" t="s">
        <v>707</v>
      </c>
      <c r="B257" s="153" t="e">
        <f>#REF!</f>
        <v>#REF!</v>
      </c>
      <c r="C257" s="153" t="s">
        <v>770</v>
      </c>
      <c r="D257" s="153" t="s">
        <v>131</v>
      </c>
      <c r="E257" s="154" t="s">
        <v>688</v>
      </c>
      <c r="F257" s="155" t="e">
        <f>IF(ISNUMBER(U257),U257,VLOOKUP(CONCATENATE($B257,"_",$C257,"_",F$2,"_","1000 NAC","_",$E257),Database!$F$2:$G$65536,2,)/VLOOKUP(CONCATENATE($B257,"_",$C257,"_",F$2,"_",$D257,"_",$E257),Database!$F$2:$G$65536,2,))</f>
        <v>#REF!</v>
      </c>
      <c r="G257" s="155" t="e">
        <f>IF(ISNUMBER(V257),V257,VLOOKUP(CONCATENATE($B257,"_",$C257,"_",G$2,"_","1000 NAC","_",$E257),Database!$F$2:$G$65536,2,)/VLOOKUP(CONCATENATE($B257,"_",$C257,"_",G$2,"_",$D257,"_",$E257),Database!$F$2:$G$65536,2,))</f>
        <v>#REF!</v>
      </c>
      <c r="H257" s="155" t="e">
        <f>IF(ISNUMBER(W257),W257,VLOOKUP(CONCATENATE($B257,"_",$C257,"_",H$2,"_","1000 NAC","_",$E257),Database!$F$2:$G$65536,2,)/VLOOKUP(CONCATENATE($B257,"_",$C257,"_",H$2,"_",$D257,"_",$E257),Database!$F$2:$G$65536,2,))</f>
        <v>#REF!</v>
      </c>
      <c r="I257" s="155" t="e">
        <f>IF(ISNUMBER(X257),X257,VLOOKUP(CONCATENATE($B257,"_",$C257,"_",I$2,"_","1000 NAC","_",$E257),Database!$F$2:$G$65536,2,)/VLOOKUP(CONCATENATE($B257,"_",$C257,"_",I$2,"_",$D257,"_",$E257),Database!$F$2:$G$65536,2,))</f>
        <v>#REF!</v>
      </c>
      <c r="J257" s="155" t="e">
        <f>VLOOKUP(CONCATENATE($B257,"_",$C257,"_",J$2,"_","1000 NAC","_",$E257),Database!$F$2:$G$65536,2,)/VLOOKUP(CONCATENATE($B257,"_",$C257,"_",J$2,"_",$D257,"_",$E257),Database!$F$2:$G$65536,2,)</f>
        <v>#REF!</v>
      </c>
      <c r="K257" s="156" t="e">
        <f>VLOOKUP(CONCATENATE($B257,"_",$C257,"_",K$2,"_","1000 NAC","_",$E257),SentData!$F$2:$G$65536,2,)/VLOOKUP(CONCATENATE($B257,"_",$C257,"_",K$2,"_",$D257,"_",$E257),SentData!$F$2:$G$65536,2,)</f>
        <v>#REF!</v>
      </c>
      <c r="L257" s="156" t="e">
        <f>VLOOKUP(CONCATENATE($B257,"_",$C257,"_",L$2,"_","1000 NAC","_",$E257),SentData!$F$2:$G$65536,2,)/VLOOKUP(CONCATENATE($B257,"_",$C257,"_",L$2,"_",$D257,"_",$E257),SentData!$F$2:$G$65536,2,)</f>
        <v>#REF!</v>
      </c>
      <c r="M257" s="157"/>
      <c r="N257" s="158" t="str">
        <f t="shared" si="49"/>
        <v>!!</v>
      </c>
      <c r="O257" s="158" t="str">
        <f t="shared" si="50"/>
        <v>!!</v>
      </c>
      <c r="P257" s="158" t="str">
        <f t="shared" si="51"/>
        <v>!!</v>
      </c>
      <c r="Q257" s="158" t="str">
        <f t="shared" si="52"/>
        <v>!!</v>
      </c>
      <c r="R257" s="158" t="str">
        <f t="shared" si="53"/>
        <v>!!</v>
      </c>
      <c r="S257" s="158" t="str">
        <f t="shared" si="54"/>
        <v>!!</v>
      </c>
      <c r="T257" s="157"/>
      <c r="U257" s="161" t="str">
        <f>IF(ISNUMBER(U255),IF(ISNUMBER(U256),U256/U255,F256/U255),IF(ISNUMBER(U256),U256/F255,""))</f>
        <v/>
      </c>
      <c r="V257" s="161"/>
      <c r="W257" s="161"/>
      <c r="X257" s="161"/>
    </row>
    <row r="258" spans="1:24" s="112" customFormat="1" ht="10" x14ac:dyDescent="0.2">
      <c r="A258" s="112" t="s">
        <v>703</v>
      </c>
      <c r="B258" s="112" t="e">
        <f>#REF!</f>
        <v>#REF!</v>
      </c>
      <c r="C258" s="112" t="s">
        <v>771</v>
      </c>
      <c r="D258" s="112" t="s">
        <v>131</v>
      </c>
      <c r="E258" s="113" t="s">
        <v>688</v>
      </c>
      <c r="F258" s="120" t="e">
        <f>IF(ISNUMBER(U258),U258,VLOOKUP(CONCATENATE($B258,"_",$C258,"_",F$2,"_",$D258,"_",$E258),Database!$F$2:$G$65536,2,))</f>
        <v>#REF!</v>
      </c>
      <c r="G258" s="120" t="e">
        <f>IF(ISNUMBER(V258),V258,VLOOKUP(CONCATENATE($B258,"_",$C258,"_",G$2,"_",$D258,"_",$E258),Database!$F$2:$G$65536,2,))</f>
        <v>#REF!</v>
      </c>
      <c r="H258" s="120" t="e">
        <f>IF(ISNUMBER(W258),W258,VLOOKUP(CONCATENATE($B258,"_",$C258,"_",H$2,"_",$D258,"_",$E258),Database!$F$2:$G$65536,2,))</f>
        <v>#REF!</v>
      </c>
      <c r="I258" s="120" t="e">
        <f>IF(ISNUMBER(X258),X258,VLOOKUP(CONCATENATE($B258,"_",$C258,"_",I$2,"_",$D258,"_",$E258),Database!$F$2:$G$65536,2,))</f>
        <v>#REF!</v>
      </c>
      <c r="J258" s="120" t="e">
        <f>VLOOKUP(CONCATENATE($B258,"_",$C258,"_",J$2,"_",$D258,"_",$E258),Database!$F$2:$G$65536,2,)</f>
        <v>#REF!</v>
      </c>
      <c r="K258" s="118" t="e">
        <f>VLOOKUP(CONCATENATE($B258,"_",$C258,"_",K$2,"_",$D258,"_",$E258),SentData!$F$2:$G$65536,2,)</f>
        <v>#REF!</v>
      </c>
      <c r="L258" s="118" t="e">
        <f>VLOOKUP(CONCATENATE($B258,"_",$C258,"_",L$2,"_",$D258,"_",$E258),SentData!$F$2:$G$65536,2,)</f>
        <v>#REF!</v>
      </c>
      <c r="M258" s="114"/>
      <c r="N258" s="115" t="str">
        <f t="shared" si="49"/>
        <v>!!</v>
      </c>
      <c r="O258" s="115" t="str">
        <f t="shared" si="50"/>
        <v>!!</v>
      </c>
      <c r="P258" s="115" t="str">
        <f t="shared" si="51"/>
        <v>!!</v>
      </c>
      <c r="Q258" s="115" t="str">
        <f t="shared" si="52"/>
        <v>!!</v>
      </c>
      <c r="R258" s="115" t="str">
        <f t="shared" si="53"/>
        <v>!!</v>
      </c>
      <c r="S258" s="115" t="str">
        <f t="shared" si="54"/>
        <v>!!</v>
      </c>
      <c r="T258" s="114"/>
    </row>
    <row r="259" spans="1:24" s="112" customFormat="1" ht="10" x14ac:dyDescent="0.2">
      <c r="A259" s="112" t="s">
        <v>705</v>
      </c>
      <c r="B259" s="112" t="e">
        <f>#REF!</f>
        <v>#REF!</v>
      </c>
      <c r="C259" s="112" t="s">
        <v>771</v>
      </c>
      <c r="D259" s="112" t="s">
        <v>706</v>
      </c>
      <c r="E259" s="113" t="s">
        <v>688</v>
      </c>
      <c r="F259" s="120" t="e">
        <f>IF(ISNUMBER(U259),U259,VLOOKUP(CONCATENATE($B259,"_",$C259,"_",F$2,"_",$D259,"_",$E259),Database!$F$2:$G$65536,2,))</f>
        <v>#REF!</v>
      </c>
      <c r="G259" s="120" t="e">
        <f>IF(ISNUMBER(V259),V259,VLOOKUP(CONCATENATE($B259,"_",$C259,"_",G$2,"_",$D259,"_",$E259),Database!$F$2:$G$65536,2,))</f>
        <v>#REF!</v>
      </c>
      <c r="H259" s="120" t="e">
        <f>IF(ISNUMBER(W259),W259,VLOOKUP(CONCATENATE($B259,"_",$C259,"_",H$2,"_",$D259,"_",$E259),Database!$F$2:$G$65536,2,))</f>
        <v>#REF!</v>
      </c>
      <c r="I259" s="120" t="e">
        <f>IF(ISNUMBER(X259),X259,VLOOKUP(CONCATENATE($B259,"_",$C259,"_",I$2,"_",$D259,"_",$E259),Database!$F$2:$G$65536,2,))</f>
        <v>#REF!</v>
      </c>
      <c r="J259" s="120" t="e">
        <f>VLOOKUP(CONCATENATE($B259,"_",$C259,"_",J$2,"_",$D259,"_",$E259),Database!$F$2:$G$65536,2,)</f>
        <v>#REF!</v>
      </c>
      <c r="K259" s="118" t="e">
        <f>VLOOKUP(CONCATENATE($B259,"_",$C259,"_",K$2,"_",$D259,"_",$E259),SentData!$F$2:$G$65536,2,)</f>
        <v>#REF!</v>
      </c>
      <c r="L259" s="118" t="e">
        <f>VLOOKUP(CONCATENATE($B259,"_",$C259,"_",L$2,"_",$D259,"_",$E259),SentData!$F$2:$G$65536,2,)</f>
        <v>#REF!</v>
      </c>
      <c r="M259" s="114"/>
      <c r="N259" s="115" t="str">
        <f t="shared" si="49"/>
        <v>!!</v>
      </c>
      <c r="O259" s="115" t="str">
        <f t="shared" si="50"/>
        <v>!!</v>
      </c>
      <c r="P259" s="115" t="str">
        <f t="shared" si="51"/>
        <v>!!</v>
      </c>
      <c r="Q259" s="115" t="str">
        <f t="shared" si="52"/>
        <v>!!</v>
      </c>
      <c r="R259" s="115" t="str">
        <f t="shared" si="53"/>
        <v>!!</v>
      </c>
      <c r="S259" s="115" t="str">
        <f t="shared" si="54"/>
        <v>!!</v>
      </c>
      <c r="T259" s="114"/>
    </row>
    <row r="260" spans="1:24" x14ac:dyDescent="0.25">
      <c r="A260" s="153" t="s">
        <v>707</v>
      </c>
      <c r="B260" s="153" t="e">
        <f>#REF!</f>
        <v>#REF!</v>
      </c>
      <c r="C260" s="153" t="s">
        <v>771</v>
      </c>
      <c r="D260" s="153" t="s">
        <v>131</v>
      </c>
      <c r="E260" s="154" t="s">
        <v>688</v>
      </c>
      <c r="F260" s="155" t="e">
        <f>IF(ISNUMBER(U260),U260,VLOOKUP(CONCATENATE($B260,"_",$C260,"_",F$2,"_","1000 NAC","_",$E260),Database!$F$2:$G$65536,2,)/VLOOKUP(CONCATENATE($B260,"_",$C260,"_",F$2,"_",$D260,"_",$E260),Database!$F$2:$G$65536,2,))</f>
        <v>#REF!</v>
      </c>
      <c r="G260" s="155" t="e">
        <f>IF(ISNUMBER(V260),V260,VLOOKUP(CONCATENATE($B260,"_",$C260,"_",G$2,"_","1000 NAC","_",$E260),Database!$F$2:$G$65536,2,)/VLOOKUP(CONCATENATE($B260,"_",$C260,"_",G$2,"_",$D260,"_",$E260),Database!$F$2:$G$65536,2,))</f>
        <v>#REF!</v>
      </c>
      <c r="H260" s="155" t="e">
        <f>IF(ISNUMBER(W260),W260,VLOOKUP(CONCATENATE($B260,"_",$C260,"_",H$2,"_","1000 NAC","_",$E260),Database!$F$2:$G$65536,2,)/VLOOKUP(CONCATENATE($B260,"_",$C260,"_",H$2,"_",$D260,"_",$E260),Database!$F$2:$G$65536,2,))</f>
        <v>#REF!</v>
      </c>
      <c r="I260" s="155" t="e">
        <f>IF(ISNUMBER(X260),X260,VLOOKUP(CONCATENATE($B260,"_",$C260,"_",I$2,"_","1000 NAC","_",$E260),Database!$F$2:$G$65536,2,)/VLOOKUP(CONCATENATE($B260,"_",$C260,"_",I$2,"_",$D260,"_",$E260),Database!$F$2:$G$65536,2,))</f>
        <v>#REF!</v>
      </c>
      <c r="J260" s="155" t="e">
        <f>VLOOKUP(CONCATENATE($B260,"_",$C260,"_",J$2,"_","1000 NAC","_",$E260),Database!$F$2:$G$65536,2,)/VLOOKUP(CONCATENATE($B260,"_",$C260,"_",J$2,"_",$D260,"_",$E260),Database!$F$2:$G$65536,2,)</f>
        <v>#REF!</v>
      </c>
      <c r="K260" s="156" t="e">
        <f>VLOOKUP(CONCATENATE($B260,"_",$C260,"_",K$2,"_","1000 NAC","_",$E260),SentData!$F$2:$G$65536,2,)/VLOOKUP(CONCATENATE($B260,"_",$C260,"_",K$2,"_",$D260,"_",$E260),SentData!$F$2:$G$65536,2,)</f>
        <v>#REF!</v>
      </c>
      <c r="L260" s="156" t="e">
        <f>VLOOKUP(CONCATENATE($B260,"_",$C260,"_",L$2,"_","1000 NAC","_",$E260),SentData!$F$2:$G$65536,2,)/VLOOKUP(CONCATENATE($B260,"_",$C260,"_",L$2,"_",$D260,"_",$E260),SentData!$F$2:$G$65536,2,)</f>
        <v>#REF!</v>
      </c>
      <c r="M260" s="157"/>
      <c r="N260" s="158" t="str">
        <f t="shared" si="49"/>
        <v>!!</v>
      </c>
      <c r="O260" s="158" t="str">
        <f t="shared" si="50"/>
        <v>!!</v>
      </c>
      <c r="P260" s="158" t="str">
        <f t="shared" si="51"/>
        <v>!!</v>
      </c>
      <c r="Q260" s="158" t="str">
        <f t="shared" si="52"/>
        <v>!!</v>
      </c>
      <c r="R260" s="158" t="str">
        <f t="shared" si="53"/>
        <v>!!</v>
      </c>
      <c r="S260" s="158" t="str">
        <f t="shared" si="54"/>
        <v>!!</v>
      </c>
      <c r="T260" s="157"/>
      <c r="U260" s="161" t="str">
        <f>IF(ISNUMBER(U258),IF(ISNUMBER(U259),U259/U258,F259/U258),IF(ISNUMBER(U259),U259/F258,""))</f>
        <v/>
      </c>
      <c r="V260" s="161"/>
      <c r="W260" s="161"/>
      <c r="X260" s="161"/>
    </row>
    <row r="261" spans="1:24" s="112" customFormat="1" ht="10" x14ac:dyDescent="0.2">
      <c r="A261" s="112" t="s">
        <v>703</v>
      </c>
      <c r="B261" s="112" t="e">
        <f>#REF!</f>
        <v>#REF!</v>
      </c>
      <c r="C261" s="112" t="s">
        <v>770</v>
      </c>
      <c r="D261" s="112" t="s">
        <v>131</v>
      </c>
      <c r="E261" s="113" t="s">
        <v>689</v>
      </c>
      <c r="F261" s="120" t="e">
        <f>IF(ISNUMBER(U261),U261,VLOOKUP(CONCATENATE($B261,"_",$C261,"_",F$2,"_",$D261,"_",$E261),Database!$F$2:$G$65536,2,))</f>
        <v>#REF!</v>
      </c>
      <c r="G261" s="120" t="e">
        <f>IF(ISNUMBER(V261),V261,VLOOKUP(CONCATENATE($B261,"_",$C261,"_",G$2,"_",$D261,"_",$E261),Database!$F$2:$G$65536,2,))</f>
        <v>#REF!</v>
      </c>
      <c r="H261" s="120" t="e">
        <f>IF(ISNUMBER(W261),W261,VLOOKUP(CONCATENATE($B261,"_",$C261,"_",H$2,"_",$D261,"_",$E261),Database!$F$2:$G$65536,2,))</f>
        <v>#REF!</v>
      </c>
      <c r="I261" s="120" t="e">
        <f>IF(ISNUMBER(X261),X261,VLOOKUP(CONCATENATE($B261,"_",$C261,"_",I$2,"_",$D261,"_",$E261),Database!$F$2:$G$65536,2,))</f>
        <v>#REF!</v>
      </c>
      <c r="J261" s="120" t="e">
        <f>VLOOKUP(CONCATENATE($B261,"_",$C261,"_",J$2,"_",$D261,"_",$E261),Database!$F$2:$G$65536,2,)</f>
        <v>#REF!</v>
      </c>
      <c r="K261" s="118" t="e">
        <f>VLOOKUP(CONCATENATE($B261,"_",$C261,"_",K$2,"_",$D261,"_",$E261),SentData!$F$2:$G$65536,2,)</f>
        <v>#REF!</v>
      </c>
      <c r="L261" s="118" t="e">
        <f>VLOOKUP(CONCATENATE($B261,"_",$C261,"_",L$2,"_",$D261,"_",$E261),SentData!$F$2:$G$65536,2,)</f>
        <v>#REF!</v>
      </c>
      <c r="M261" s="114"/>
      <c r="N261" s="115" t="str">
        <f t="shared" si="49"/>
        <v>!!</v>
      </c>
      <c r="O261" s="115" t="str">
        <f t="shared" si="50"/>
        <v>!!</v>
      </c>
      <c r="P261" s="115" t="str">
        <f t="shared" si="51"/>
        <v>!!</v>
      </c>
      <c r="Q261" s="115" t="str">
        <f t="shared" si="52"/>
        <v>!!</v>
      </c>
      <c r="R261" s="115" t="str">
        <f t="shared" si="53"/>
        <v>!!</v>
      </c>
      <c r="S261" s="115" t="str">
        <f t="shared" si="54"/>
        <v>!!</v>
      </c>
      <c r="T261" s="114"/>
    </row>
    <row r="262" spans="1:24" s="112" customFormat="1" ht="10" x14ac:dyDescent="0.2">
      <c r="A262" s="112" t="s">
        <v>705</v>
      </c>
      <c r="B262" s="112" t="e">
        <f>#REF!</f>
        <v>#REF!</v>
      </c>
      <c r="C262" s="112" t="s">
        <v>770</v>
      </c>
      <c r="D262" s="112" t="s">
        <v>706</v>
      </c>
      <c r="E262" s="113" t="s">
        <v>689</v>
      </c>
      <c r="F262" s="120" t="e">
        <f>IF(ISNUMBER(U262),U262,VLOOKUP(CONCATENATE($B262,"_",$C262,"_",F$2,"_",$D262,"_",$E262),Database!$F$2:$G$65536,2,))</f>
        <v>#REF!</v>
      </c>
      <c r="G262" s="120" t="e">
        <f>IF(ISNUMBER(V262),V262,VLOOKUP(CONCATENATE($B262,"_",$C262,"_",G$2,"_",$D262,"_",$E262),Database!$F$2:$G$65536,2,))</f>
        <v>#REF!</v>
      </c>
      <c r="H262" s="120" t="e">
        <f>IF(ISNUMBER(W262),W262,VLOOKUP(CONCATENATE($B262,"_",$C262,"_",H$2,"_",$D262,"_",$E262),Database!$F$2:$G$65536,2,))</f>
        <v>#REF!</v>
      </c>
      <c r="I262" s="120" t="e">
        <f>IF(ISNUMBER(X262),X262,VLOOKUP(CONCATENATE($B262,"_",$C262,"_",I$2,"_",$D262,"_",$E262),Database!$F$2:$G$65536,2,))</f>
        <v>#REF!</v>
      </c>
      <c r="J262" s="120" t="e">
        <f>VLOOKUP(CONCATENATE($B262,"_",$C262,"_",J$2,"_",$D262,"_",$E262),Database!$F$2:$G$65536,2,)</f>
        <v>#REF!</v>
      </c>
      <c r="K262" s="118" t="e">
        <f>VLOOKUP(CONCATENATE($B262,"_",$C262,"_",K$2,"_",$D262,"_",$E262),SentData!$F$2:$G$65536,2,)</f>
        <v>#REF!</v>
      </c>
      <c r="L262" s="118" t="e">
        <f>VLOOKUP(CONCATENATE($B262,"_",$C262,"_",L$2,"_",$D262,"_",$E262),SentData!$F$2:$G$65536,2,)</f>
        <v>#REF!</v>
      </c>
      <c r="M262" s="114"/>
      <c r="N262" s="115" t="str">
        <f t="shared" si="49"/>
        <v>!!</v>
      </c>
      <c r="O262" s="115" t="str">
        <f t="shared" si="50"/>
        <v>!!</v>
      </c>
      <c r="P262" s="115" t="str">
        <f t="shared" si="51"/>
        <v>!!</v>
      </c>
      <c r="Q262" s="115" t="str">
        <f t="shared" si="52"/>
        <v>!!</v>
      </c>
      <c r="R262" s="115" t="str">
        <f t="shared" si="53"/>
        <v>!!</v>
      </c>
      <c r="S262" s="115" t="str">
        <f t="shared" si="54"/>
        <v>!!</v>
      </c>
      <c r="T262" s="114"/>
    </row>
    <row r="263" spans="1:24" x14ac:dyDescent="0.25">
      <c r="A263" s="153" t="s">
        <v>707</v>
      </c>
      <c r="B263" s="153" t="e">
        <f>#REF!</f>
        <v>#REF!</v>
      </c>
      <c r="C263" s="153" t="s">
        <v>770</v>
      </c>
      <c r="D263" s="153" t="s">
        <v>131</v>
      </c>
      <c r="E263" s="154" t="s">
        <v>689</v>
      </c>
      <c r="F263" s="155" t="e">
        <f>IF(ISNUMBER(U263),U263,VLOOKUP(CONCATENATE($B263,"_",$C263,"_",F$2,"_","1000 NAC","_",$E263),Database!$F$2:$G$65536,2,)/VLOOKUP(CONCATENATE($B263,"_",$C263,"_",F$2,"_",$D263,"_",$E263),Database!$F$2:$G$65536,2,))</f>
        <v>#REF!</v>
      </c>
      <c r="G263" s="155" t="e">
        <f>IF(ISNUMBER(V263),V263,VLOOKUP(CONCATENATE($B263,"_",$C263,"_",G$2,"_","1000 NAC","_",$E263),Database!$F$2:$G$65536,2,)/VLOOKUP(CONCATENATE($B263,"_",$C263,"_",G$2,"_",$D263,"_",$E263),Database!$F$2:$G$65536,2,))</f>
        <v>#REF!</v>
      </c>
      <c r="H263" s="155" t="e">
        <f>IF(ISNUMBER(W263),W263,VLOOKUP(CONCATENATE($B263,"_",$C263,"_",H$2,"_","1000 NAC","_",$E263),Database!$F$2:$G$65536,2,)/VLOOKUP(CONCATENATE($B263,"_",$C263,"_",H$2,"_",$D263,"_",$E263),Database!$F$2:$G$65536,2,))</f>
        <v>#REF!</v>
      </c>
      <c r="I263" s="155" t="e">
        <f>IF(ISNUMBER(X263),X263,VLOOKUP(CONCATENATE($B263,"_",$C263,"_",I$2,"_","1000 NAC","_",$E263),Database!$F$2:$G$65536,2,)/VLOOKUP(CONCATENATE($B263,"_",$C263,"_",I$2,"_",$D263,"_",$E263),Database!$F$2:$G$65536,2,))</f>
        <v>#REF!</v>
      </c>
      <c r="J263" s="155" t="e">
        <f>VLOOKUP(CONCATENATE($B263,"_",$C263,"_",J$2,"_","1000 NAC","_",$E263),Database!$F$2:$G$65536,2,)/VLOOKUP(CONCATENATE($B263,"_",$C263,"_",J$2,"_",$D263,"_",$E263),Database!$F$2:$G$65536,2,)</f>
        <v>#REF!</v>
      </c>
      <c r="K263" s="156" t="e">
        <f>VLOOKUP(CONCATENATE($B263,"_",$C263,"_",K$2,"_","1000 NAC","_",$E263),SentData!$F$2:$G$65536,2,)/VLOOKUP(CONCATENATE($B263,"_",$C263,"_",K$2,"_",$D263,"_",$E263),SentData!$F$2:$G$65536,2,)</f>
        <v>#REF!</v>
      </c>
      <c r="L263" s="156" t="e">
        <f>VLOOKUP(CONCATENATE($B263,"_",$C263,"_",L$2,"_","1000 NAC","_",$E263),SentData!$F$2:$G$65536,2,)/VLOOKUP(CONCATENATE($B263,"_",$C263,"_",L$2,"_",$D263,"_",$E263),SentData!$F$2:$G$65536,2,)</f>
        <v>#REF!</v>
      </c>
      <c r="M263" s="157"/>
      <c r="N263" s="158" t="str">
        <f t="shared" si="49"/>
        <v>!!</v>
      </c>
      <c r="O263" s="158" t="str">
        <f t="shared" si="50"/>
        <v>!!</v>
      </c>
      <c r="P263" s="158" t="str">
        <f t="shared" si="51"/>
        <v>!!</v>
      </c>
      <c r="Q263" s="158" t="str">
        <f t="shared" si="52"/>
        <v>!!</v>
      </c>
      <c r="R263" s="158" t="str">
        <f t="shared" si="53"/>
        <v>!!</v>
      </c>
      <c r="S263" s="158" t="str">
        <f t="shared" si="54"/>
        <v>!!</v>
      </c>
      <c r="T263" s="157"/>
      <c r="U263" s="161" t="str">
        <f>IF(ISNUMBER(U261),IF(ISNUMBER(U262),U262/U261,F262/U261),IF(ISNUMBER(U262),U262/F261,""))</f>
        <v/>
      </c>
      <c r="V263" s="161"/>
      <c r="W263" s="161"/>
      <c r="X263" s="161"/>
    </row>
    <row r="264" spans="1:24" s="112" customFormat="1" ht="10" x14ac:dyDescent="0.2">
      <c r="A264" s="112" t="s">
        <v>703</v>
      </c>
      <c r="B264" s="112" t="e">
        <f>#REF!</f>
        <v>#REF!</v>
      </c>
      <c r="C264" s="112" t="s">
        <v>771</v>
      </c>
      <c r="D264" s="112" t="s">
        <v>131</v>
      </c>
      <c r="E264" s="113" t="s">
        <v>689</v>
      </c>
      <c r="F264" s="120" t="e">
        <f>IF(ISNUMBER(U264),U264,VLOOKUP(CONCATENATE($B264,"_",$C264,"_",F$2,"_",$D264,"_",$E264),Database!$F$2:$G$65536,2,))</f>
        <v>#REF!</v>
      </c>
      <c r="G264" s="120" t="e">
        <f>IF(ISNUMBER(V264),V264,VLOOKUP(CONCATENATE($B264,"_",$C264,"_",G$2,"_",$D264,"_",$E264),Database!$F$2:$G$65536,2,))</f>
        <v>#REF!</v>
      </c>
      <c r="H264" s="120" t="e">
        <f>IF(ISNUMBER(W264),W264,VLOOKUP(CONCATENATE($B264,"_",$C264,"_",H$2,"_",$D264,"_",$E264),Database!$F$2:$G$65536,2,))</f>
        <v>#REF!</v>
      </c>
      <c r="I264" s="120" t="e">
        <f>IF(ISNUMBER(X264),X264,VLOOKUP(CONCATENATE($B264,"_",$C264,"_",I$2,"_",$D264,"_",$E264),Database!$F$2:$G$65536,2,))</f>
        <v>#REF!</v>
      </c>
      <c r="J264" s="120" t="e">
        <f>VLOOKUP(CONCATENATE($B264,"_",$C264,"_",J$2,"_",$D264,"_",$E264),Database!$F$2:$G$65536,2,)</f>
        <v>#REF!</v>
      </c>
      <c r="K264" s="118" t="e">
        <f>VLOOKUP(CONCATENATE($B264,"_",$C264,"_",K$2,"_",$D264,"_",$E264),SentData!$F$2:$G$65536,2,)</f>
        <v>#REF!</v>
      </c>
      <c r="L264" s="118" t="e">
        <f>VLOOKUP(CONCATENATE($B264,"_",$C264,"_",L$2,"_",$D264,"_",$E264),SentData!$F$2:$G$65536,2,)</f>
        <v>#REF!</v>
      </c>
      <c r="M264" s="114"/>
      <c r="N264" s="115" t="str">
        <f t="shared" si="49"/>
        <v>!!</v>
      </c>
      <c r="O264" s="115" t="str">
        <f t="shared" si="50"/>
        <v>!!</v>
      </c>
      <c r="P264" s="115" t="str">
        <f t="shared" si="51"/>
        <v>!!</v>
      </c>
      <c r="Q264" s="115" t="str">
        <f t="shared" si="52"/>
        <v>!!</v>
      </c>
      <c r="R264" s="115" t="str">
        <f t="shared" si="53"/>
        <v>!!</v>
      </c>
      <c r="S264" s="115" t="str">
        <f t="shared" si="54"/>
        <v>!!</v>
      </c>
      <c r="T264" s="114"/>
    </row>
    <row r="265" spans="1:24" s="112" customFormat="1" ht="10" x14ac:dyDescent="0.2">
      <c r="A265" s="112" t="s">
        <v>705</v>
      </c>
      <c r="B265" s="112" t="e">
        <f>#REF!</f>
        <v>#REF!</v>
      </c>
      <c r="C265" s="112" t="s">
        <v>771</v>
      </c>
      <c r="D265" s="112" t="s">
        <v>706</v>
      </c>
      <c r="E265" s="113" t="s">
        <v>689</v>
      </c>
      <c r="F265" s="120" t="e">
        <f>IF(ISNUMBER(U265),U265,VLOOKUP(CONCATENATE($B265,"_",$C265,"_",F$2,"_",$D265,"_",$E265),Database!$F$2:$G$65536,2,))</f>
        <v>#REF!</v>
      </c>
      <c r="G265" s="120" t="e">
        <f>IF(ISNUMBER(V265),V265,VLOOKUP(CONCATENATE($B265,"_",$C265,"_",G$2,"_",$D265,"_",$E265),Database!$F$2:$G$65536,2,))</f>
        <v>#REF!</v>
      </c>
      <c r="H265" s="120" t="e">
        <f>IF(ISNUMBER(W265),W265,VLOOKUP(CONCATENATE($B265,"_",$C265,"_",H$2,"_",$D265,"_",$E265),Database!$F$2:$G$65536,2,))</f>
        <v>#REF!</v>
      </c>
      <c r="I265" s="120" t="e">
        <f>IF(ISNUMBER(X265),X265,VLOOKUP(CONCATENATE($B265,"_",$C265,"_",I$2,"_",$D265,"_",$E265),Database!$F$2:$G$65536,2,))</f>
        <v>#REF!</v>
      </c>
      <c r="J265" s="120" t="e">
        <f>VLOOKUP(CONCATENATE($B265,"_",$C265,"_",J$2,"_",$D265,"_",$E265),Database!$F$2:$G$65536,2,)</f>
        <v>#REF!</v>
      </c>
      <c r="K265" s="118" t="e">
        <f>VLOOKUP(CONCATENATE($B265,"_",$C265,"_",K$2,"_",$D265,"_",$E265),SentData!$F$2:$G$65536,2,)</f>
        <v>#REF!</v>
      </c>
      <c r="L265" s="118" t="e">
        <f>VLOOKUP(CONCATENATE($B265,"_",$C265,"_",L$2,"_",$D265,"_",$E265),SentData!$F$2:$G$65536,2,)</f>
        <v>#REF!</v>
      </c>
      <c r="M265" s="114"/>
      <c r="N265" s="115" t="str">
        <f t="shared" si="49"/>
        <v>!!</v>
      </c>
      <c r="O265" s="115" t="str">
        <f t="shared" si="50"/>
        <v>!!</v>
      </c>
      <c r="P265" s="115" t="str">
        <f t="shared" si="51"/>
        <v>!!</v>
      </c>
      <c r="Q265" s="115" t="str">
        <f t="shared" si="52"/>
        <v>!!</v>
      </c>
      <c r="R265" s="115" t="str">
        <f t="shared" si="53"/>
        <v>!!</v>
      </c>
      <c r="S265" s="115" t="str">
        <f t="shared" si="54"/>
        <v>!!</v>
      </c>
      <c r="T265" s="114"/>
    </row>
    <row r="266" spans="1:24" x14ac:dyDescent="0.25">
      <c r="A266" s="112" t="s">
        <v>707</v>
      </c>
      <c r="B266" s="112" t="e">
        <f>#REF!</f>
        <v>#REF!</v>
      </c>
      <c r="C266" s="112" t="s">
        <v>771</v>
      </c>
      <c r="D266" s="112" t="s">
        <v>131</v>
      </c>
      <c r="E266" s="113" t="s">
        <v>689</v>
      </c>
      <c r="F266" s="155" t="e">
        <f>IF(ISNUMBER(U266),U266,VLOOKUP(CONCATENATE($B266,"_",$C266,"_",F$2,"_","1000 NAC","_",$E266),Database!$F$2:$G$65536,2,)/VLOOKUP(CONCATENATE($B266,"_",$C266,"_",F$2,"_",$D266,"_",$E266),Database!$F$2:$G$65536,2,))</f>
        <v>#REF!</v>
      </c>
      <c r="G266" s="155" t="e">
        <f>IF(ISNUMBER(V266),V266,VLOOKUP(CONCATENATE($B266,"_",$C266,"_",G$2,"_","1000 NAC","_",$E266),Database!$F$2:$G$65536,2,)/VLOOKUP(CONCATENATE($B266,"_",$C266,"_",G$2,"_",$D266,"_",$E266),Database!$F$2:$G$65536,2,))</f>
        <v>#REF!</v>
      </c>
      <c r="H266" s="155" t="e">
        <f>IF(ISNUMBER(W266),W266,VLOOKUP(CONCATENATE($B266,"_",$C266,"_",H$2,"_","1000 NAC","_",$E266),Database!$F$2:$G$65536,2,)/VLOOKUP(CONCATENATE($B266,"_",$C266,"_",H$2,"_",$D266,"_",$E266),Database!$F$2:$G$65536,2,))</f>
        <v>#REF!</v>
      </c>
      <c r="I266" s="155" t="e">
        <f>IF(ISNUMBER(X266),X266,VLOOKUP(CONCATENATE($B266,"_",$C266,"_",I$2,"_","1000 NAC","_",$E266),Database!$F$2:$G$65536,2,)/VLOOKUP(CONCATENATE($B266,"_",$C266,"_",I$2,"_",$D266,"_",$E266),Database!$F$2:$G$65536,2,))</f>
        <v>#REF!</v>
      </c>
      <c r="J266" s="120" t="e">
        <f>VLOOKUP(CONCATENATE($B266,"_",$C266,"_",J$2,"_","1000 NAC","_",$E266),Database!$F$2:$G$65536,2,)/VLOOKUP(CONCATENATE($B266,"_",$C266,"_",J$2,"_",$D266,"_",$E266),Database!$F$2:$G$65536,2,)</f>
        <v>#REF!</v>
      </c>
      <c r="K266" s="118" t="e">
        <f>VLOOKUP(CONCATENATE($B266,"_",$C266,"_",K$2,"_","1000 NAC","_",$E266),SentData!$F$2:$G$65536,2,)/VLOOKUP(CONCATENATE($B266,"_",$C266,"_",K$2,"_",$D266,"_",$E266),SentData!$F$2:$G$65536,2,)</f>
        <v>#REF!</v>
      </c>
      <c r="L266" s="118" t="e">
        <f>VLOOKUP(CONCATENATE($B266,"_",$C266,"_",L$2,"_","1000 NAC","_",$E266),SentData!$F$2:$G$65536,2,)/VLOOKUP(CONCATENATE($B266,"_",$C266,"_",L$2,"_",$D266,"_",$E266),SentData!$F$2:$G$65536,2,)</f>
        <v>#REF!</v>
      </c>
      <c r="M266" s="114"/>
      <c r="N266" s="115" t="str">
        <f t="shared" si="49"/>
        <v>!!</v>
      </c>
      <c r="O266" s="115" t="str">
        <f t="shared" si="50"/>
        <v>!!</v>
      </c>
      <c r="P266" s="115" t="str">
        <f t="shared" si="51"/>
        <v>!!</v>
      </c>
      <c r="Q266" s="115" t="str">
        <f t="shared" si="52"/>
        <v>!!</v>
      </c>
      <c r="R266" s="115" t="str">
        <f t="shared" si="53"/>
        <v>!!</v>
      </c>
      <c r="S266" s="115" t="str">
        <f t="shared" si="54"/>
        <v>!!</v>
      </c>
      <c r="T266" s="114"/>
      <c r="U266" s="161" t="str">
        <f>IF(ISNUMBER(U264),IF(ISNUMBER(U265),U265/U264,F265/U264),IF(ISNUMBER(U265),U265/F264,""))</f>
        <v/>
      </c>
      <c r="V266" s="161"/>
      <c r="W266" s="161"/>
      <c r="X266" s="161"/>
    </row>
    <row r="267" spans="1:24" s="112" customFormat="1" ht="10" x14ac:dyDescent="0.2">
      <c r="A267" s="112" t="s">
        <v>703</v>
      </c>
      <c r="B267" s="112" t="e">
        <f>#REF!</f>
        <v>#REF!</v>
      </c>
      <c r="C267" s="112" t="s">
        <v>770</v>
      </c>
      <c r="D267" s="112" t="s">
        <v>131</v>
      </c>
      <c r="E267" s="113">
        <v>9</v>
      </c>
      <c r="F267" s="120" t="e">
        <f>IF(ISNUMBER(U267),U267,VLOOKUP(CONCATENATE($B267,"_",$C267,"_",F$2,"_",$D267,"_",$E267),Database!$F$2:$G$65536,2,))</f>
        <v>#REF!</v>
      </c>
      <c r="G267" s="120" t="e">
        <f>IF(ISNUMBER(V267),V267,VLOOKUP(CONCATENATE($B267,"_",$C267,"_",G$2,"_",$D267,"_",$E267),Database!$F$2:$G$65536,2,))</f>
        <v>#REF!</v>
      </c>
      <c r="H267" s="120" t="e">
        <f>IF(ISNUMBER(W267),W267,VLOOKUP(CONCATENATE($B267,"_",$C267,"_",H$2,"_",$D267,"_",$E267),Database!$F$2:$G$65536,2,))</f>
        <v>#REF!</v>
      </c>
      <c r="I267" s="120" t="e">
        <f>IF(ISNUMBER(X267),X267,VLOOKUP(CONCATENATE($B267,"_",$C267,"_",I$2,"_",$D267,"_",$E267),Database!$F$2:$G$65536,2,))</f>
        <v>#REF!</v>
      </c>
      <c r="J267" s="120" t="e">
        <f>VLOOKUP(CONCATENATE($B267,"_",$C267,"_",J$2,"_",$D267,"_",$E267),Database!$F$2:$G$65536,2,)</f>
        <v>#REF!</v>
      </c>
      <c r="K267" s="118" t="e">
        <f>VLOOKUP(CONCATENATE($B267,"_",$C267,"_",K$2,"_",$D267,"_",$E267),SentData!$F$2:$G$65536,2,)</f>
        <v>#REF!</v>
      </c>
      <c r="L267" s="118" t="e">
        <f>VLOOKUP(CONCATENATE($B267,"_",$C267,"_",L$2,"_",$D267,"_",$E267),SentData!$F$2:$G$65536,2,)</f>
        <v>#REF!</v>
      </c>
      <c r="M267" s="114"/>
      <c r="N267" s="115" t="str">
        <f t="shared" ref="N267:N278" si="55">IF(OR(ISERROR(F267),ISERROR(G267)),"!!",IF(F267=0,"!!",G267/F267))</f>
        <v>!!</v>
      </c>
      <c r="O267" s="115" t="str">
        <f t="shared" ref="O267:O278" si="56">IF(OR(ISERROR(G267),ISERROR(H267)),"!!",IF(G267=0,"!!",H267/G267))</f>
        <v>!!</v>
      </c>
      <c r="P267" s="115" t="str">
        <f t="shared" ref="P267:P278" si="57">IF(OR(ISERROR(H267),ISERROR(I267)),"!!",IF(H267=0,"!!",I267/H267))</f>
        <v>!!</v>
      </c>
      <c r="Q267" s="115" t="str">
        <f t="shared" ref="Q267:Q278" si="58">IF(OR(ISERROR(I267),ISERROR(J267)),"!!",IF(I267=0,"!!",J267/I267))</f>
        <v>!!</v>
      </c>
      <c r="R267" s="115" t="str">
        <f t="shared" ref="R267:R278" si="59">IF(OR(ISERROR(J267),ISERROR(K267)),"!!",IF(J267=0,"!!",K267/J267))</f>
        <v>!!</v>
      </c>
      <c r="S267" s="115" t="str">
        <f t="shared" ref="S267:S278" si="60">IF(OR(ISERROR(K267),ISERROR(L267)),"!!",IF(K267=0,"!!",L267/K267))</f>
        <v>!!</v>
      </c>
      <c r="T267" s="114"/>
    </row>
    <row r="268" spans="1:24" s="112" customFormat="1" ht="10" x14ac:dyDescent="0.2">
      <c r="A268" s="112" t="s">
        <v>705</v>
      </c>
      <c r="B268" s="112" t="e">
        <f>#REF!</f>
        <v>#REF!</v>
      </c>
      <c r="C268" s="112" t="s">
        <v>770</v>
      </c>
      <c r="D268" s="112" t="s">
        <v>706</v>
      </c>
      <c r="E268" s="113">
        <v>9</v>
      </c>
      <c r="F268" s="120" t="e">
        <f>IF(ISNUMBER(U268),U268,VLOOKUP(CONCATENATE($B268,"_",$C268,"_",F$2,"_",$D268,"_",$E268),Database!$F$2:$G$65536,2,))</f>
        <v>#REF!</v>
      </c>
      <c r="G268" s="120" t="e">
        <f>IF(ISNUMBER(V268),V268,VLOOKUP(CONCATENATE($B268,"_",$C268,"_",G$2,"_",$D268,"_",$E268),Database!$F$2:$G$65536,2,))</f>
        <v>#REF!</v>
      </c>
      <c r="H268" s="120" t="e">
        <f>IF(ISNUMBER(W268),W268,VLOOKUP(CONCATENATE($B268,"_",$C268,"_",H$2,"_",$D268,"_",$E268),Database!$F$2:$G$65536,2,))</f>
        <v>#REF!</v>
      </c>
      <c r="I268" s="120" t="e">
        <f>IF(ISNUMBER(X268),X268,VLOOKUP(CONCATENATE($B268,"_",$C268,"_",I$2,"_",$D268,"_",$E268),Database!$F$2:$G$65536,2,))</f>
        <v>#REF!</v>
      </c>
      <c r="J268" s="120" t="e">
        <f>VLOOKUP(CONCATENATE($B268,"_",$C268,"_",J$2,"_",$D268,"_",$E268),Database!$F$2:$G$65536,2,)</f>
        <v>#REF!</v>
      </c>
      <c r="K268" s="118" t="e">
        <f>VLOOKUP(CONCATENATE($B268,"_",$C268,"_",K$2,"_",$D268,"_",$E268),SentData!$F$2:$G$65536,2,)</f>
        <v>#REF!</v>
      </c>
      <c r="L268" s="118" t="e">
        <f>VLOOKUP(CONCATENATE($B268,"_",$C268,"_",L$2,"_",$D268,"_",$E268),SentData!$F$2:$G$65536,2,)</f>
        <v>#REF!</v>
      </c>
      <c r="M268" s="114"/>
      <c r="N268" s="115" t="str">
        <f t="shared" si="55"/>
        <v>!!</v>
      </c>
      <c r="O268" s="115" t="str">
        <f t="shared" si="56"/>
        <v>!!</v>
      </c>
      <c r="P268" s="115" t="str">
        <f t="shared" si="57"/>
        <v>!!</v>
      </c>
      <c r="Q268" s="115" t="str">
        <f t="shared" si="58"/>
        <v>!!</v>
      </c>
      <c r="R268" s="115" t="str">
        <f t="shared" si="59"/>
        <v>!!</v>
      </c>
      <c r="S268" s="115" t="str">
        <f t="shared" si="60"/>
        <v>!!</v>
      </c>
      <c r="T268" s="114"/>
    </row>
    <row r="269" spans="1:24" x14ac:dyDescent="0.25">
      <c r="A269" s="153" t="s">
        <v>707</v>
      </c>
      <c r="B269" s="153" t="e">
        <f>#REF!</f>
        <v>#REF!</v>
      </c>
      <c r="C269" s="153" t="s">
        <v>770</v>
      </c>
      <c r="D269" s="153" t="s">
        <v>131</v>
      </c>
      <c r="E269" s="154">
        <v>9</v>
      </c>
      <c r="F269" s="155" t="e">
        <f>IF(ISNUMBER(U269),U269,VLOOKUP(CONCATENATE($B269,"_",$C269,"_",F$2,"_","1000 NAC","_",$E269),Database!$F$2:$G$65536,2,)/VLOOKUP(CONCATENATE($B269,"_",$C269,"_",F$2,"_",$D269,"_",$E269),Database!$F$2:$G$65536,2,))</f>
        <v>#REF!</v>
      </c>
      <c r="G269" s="155" t="e">
        <f>IF(ISNUMBER(V269),V269,VLOOKUP(CONCATENATE($B269,"_",$C269,"_",G$2,"_","1000 NAC","_",$E269),Database!$F$2:$G$65536,2,)/VLOOKUP(CONCATENATE($B269,"_",$C269,"_",G$2,"_",$D269,"_",$E269),Database!$F$2:$G$65536,2,))</f>
        <v>#REF!</v>
      </c>
      <c r="H269" s="155" t="e">
        <f>IF(ISNUMBER(W269),W269,VLOOKUP(CONCATENATE($B269,"_",$C269,"_",H$2,"_","1000 NAC","_",$E269),Database!$F$2:$G$65536,2,)/VLOOKUP(CONCATENATE($B269,"_",$C269,"_",H$2,"_",$D269,"_",$E269),Database!$F$2:$G$65536,2,))</f>
        <v>#REF!</v>
      </c>
      <c r="I269" s="155" t="e">
        <f>IF(ISNUMBER(X269),X269,VLOOKUP(CONCATENATE($B269,"_",$C269,"_",I$2,"_","1000 NAC","_",$E269),Database!$F$2:$G$65536,2,)/VLOOKUP(CONCATENATE($B269,"_",$C269,"_",I$2,"_",$D269,"_",$E269),Database!$F$2:$G$65536,2,))</f>
        <v>#REF!</v>
      </c>
      <c r="J269" s="155" t="e">
        <f>VLOOKUP(CONCATENATE($B269,"_",$C269,"_",J$2,"_","1000 NAC","_",$E269),Database!$F$2:$G$65536,2,)/VLOOKUP(CONCATENATE($B269,"_",$C269,"_",J$2,"_",$D269,"_",$E269),Database!$F$2:$G$65536,2,)</f>
        <v>#REF!</v>
      </c>
      <c r="K269" s="156" t="e">
        <f>VLOOKUP(CONCATENATE($B269,"_",$C269,"_",K$2,"_","1000 NAC","_",$E269),SentData!$F$2:$G$65536,2,)/VLOOKUP(CONCATENATE($B269,"_",$C269,"_",K$2,"_",$D269,"_",$E269),SentData!$F$2:$G$65536,2,)</f>
        <v>#REF!</v>
      </c>
      <c r="L269" s="156" t="e">
        <f>VLOOKUP(CONCATENATE($B269,"_",$C269,"_",L$2,"_","1000 NAC","_",$E269),SentData!$F$2:$G$65536,2,)/VLOOKUP(CONCATENATE($B269,"_",$C269,"_",L$2,"_",$D269,"_",$E269),SentData!$F$2:$G$65536,2,)</f>
        <v>#REF!</v>
      </c>
      <c r="M269" s="157"/>
      <c r="N269" s="158" t="str">
        <f t="shared" si="55"/>
        <v>!!</v>
      </c>
      <c r="O269" s="158" t="str">
        <f t="shared" si="56"/>
        <v>!!</v>
      </c>
      <c r="P269" s="158" t="str">
        <f t="shared" si="57"/>
        <v>!!</v>
      </c>
      <c r="Q269" s="158" t="str">
        <f t="shared" si="58"/>
        <v>!!</v>
      </c>
      <c r="R269" s="158" t="str">
        <f t="shared" si="59"/>
        <v>!!</v>
      </c>
      <c r="S269" s="158" t="str">
        <f t="shared" si="60"/>
        <v>!!</v>
      </c>
      <c r="T269" s="157"/>
      <c r="U269" s="161" t="str">
        <f>IF(ISNUMBER(U267),IF(ISNUMBER(U268),U268/U267,F268/U267),IF(ISNUMBER(U268),U268/F267,""))</f>
        <v/>
      </c>
      <c r="V269" s="161"/>
      <c r="W269" s="161"/>
      <c r="X269" s="161"/>
    </row>
    <row r="270" spans="1:24" s="112" customFormat="1" ht="10" x14ac:dyDescent="0.2">
      <c r="A270" s="112" t="s">
        <v>703</v>
      </c>
      <c r="B270" s="112" t="e">
        <f>#REF!</f>
        <v>#REF!</v>
      </c>
      <c r="C270" s="112" t="s">
        <v>771</v>
      </c>
      <c r="D270" s="112" t="s">
        <v>131</v>
      </c>
      <c r="E270" s="113">
        <v>9</v>
      </c>
      <c r="F270" s="120" t="e">
        <f>IF(ISNUMBER(U270),U270,VLOOKUP(CONCATENATE($B270,"_",$C270,"_",F$2,"_",$D270,"_",$E270),Database!$F$2:$G$65536,2,))</f>
        <v>#REF!</v>
      </c>
      <c r="G270" s="120" t="e">
        <f>IF(ISNUMBER(V270),V270,VLOOKUP(CONCATENATE($B270,"_",$C270,"_",G$2,"_",$D270,"_",$E270),Database!$F$2:$G$65536,2,))</f>
        <v>#REF!</v>
      </c>
      <c r="H270" s="120" t="e">
        <f>IF(ISNUMBER(W270),W270,VLOOKUP(CONCATENATE($B270,"_",$C270,"_",H$2,"_",$D270,"_",$E270),Database!$F$2:$G$65536,2,))</f>
        <v>#REF!</v>
      </c>
      <c r="I270" s="120" t="e">
        <f>IF(ISNUMBER(X270),X270,VLOOKUP(CONCATENATE($B270,"_",$C270,"_",I$2,"_",$D270,"_",$E270),Database!$F$2:$G$65536,2,))</f>
        <v>#REF!</v>
      </c>
      <c r="J270" s="120" t="e">
        <f>VLOOKUP(CONCATENATE($B270,"_",$C270,"_",J$2,"_",$D270,"_",$E270),Database!$F$2:$G$65536,2,)</f>
        <v>#REF!</v>
      </c>
      <c r="K270" s="118" t="e">
        <f>VLOOKUP(CONCATENATE($B270,"_",$C270,"_",K$2,"_",$D270,"_",$E270),SentData!$F$2:$G$65536,2,)</f>
        <v>#REF!</v>
      </c>
      <c r="L270" s="118" t="e">
        <f>VLOOKUP(CONCATENATE($B270,"_",$C270,"_",L$2,"_",$D270,"_",$E270),SentData!$F$2:$G$65536,2,)</f>
        <v>#REF!</v>
      </c>
      <c r="M270" s="114"/>
      <c r="N270" s="115" t="str">
        <f t="shared" si="55"/>
        <v>!!</v>
      </c>
      <c r="O270" s="115" t="str">
        <f t="shared" si="56"/>
        <v>!!</v>
      </c>
      <c r="P270" s="115" t="str">
        <f t="shared" si="57"/>
        <v>!!</v>
      </c>
      <c r="Q270" s="115" t="str">
        <f t="shared" si="58"/>
        <v>!!</v>
      </c>
      <c r="R270" s="115" t="str">
        <f t="shared" si="59"/>
        <v>!!</v>
      </c>
      <c r="S270" s="115" t="str">
        <f t="shared" si="60"/>
        <v>!!</v>
      </c>
      <c r="T270" s="114"/>
    </row>
    <row r="271" spans="1:24" s="112" customFormat="1" ht="10" x14ac:dyDescent="0.2">
      <c r="A271" s="112" t="s">
        <v>705</v>
      </c>
      <c r="B271" s="112" t="e">
        <f>#REF!</f>
        <v>#REF!</v>
      </c>
      <c r="C271" s="112" t="s">
        <v>771</v>
      </c>
      <c r="D271" s="112" t="s">
        <v>706</v>
      </c>
      <c r="E271" s="113">
        <v>9</v>
      </c>
      <c r="F271" s="120" t="e">
        <f>IF(ISNUMBER(U271),U271,VLOOKUP(CONCATENATE($B271,"_",$C271,"_",F$2,"_",$D271,"_",$E271),Database!$F$2:$G$65536,2,))</f>
        <v>#REF!</v>
      </c>
      <c r="G271" s="120" t="e">
        <f>IF(ISNUMBER(V271),V271,VLOOKUP(CONCATENATE($B271,"_",$C271,"_",G$2,"_",$D271,"_",$E271),Database!$F$2:$G$65536,2,))</f>
        <v>#REF!</v>
      </c>
      <c r="H271" s="120" t="e">
        <f>IF(ISNUMBER(W271),W271,VLOOKUP(CONCATENATE($B271,"_",$C271,"_",H$2,"_",$D271,"_",$E271),Database!$F$2:$G$65536,2,))</f>
        <v>#REF!</v>
      </c>
      <c r="I271" s="120" t="e">
        <f>IF(ISNUMBER(X271),X271,VLOOKUP(CONCATENATE($B271,"_",$C271,"_",I$2,"_",$D271,"_",$E271),Database!$F$2:$G$65536,2,))</f>
        <v>#REF!</v>
      </c>
      <c r="J271" s="120" t="e">
        <f>VLOOKUP(CONCATENATE($B271,"_",$C271,"_",J$2,"_",$D271,"_",$E271),Database!$F$2:$G$65536,2,)</f>
        <v>#REF!</v>
      </c>
      <c r="K271" s="118" t="e">
        <f>VLOOKUP(CONCATENATE($B271,"_",$C271,"_",K$2,"_",$D271,"_",$E271),SentData!$F$2:$G$65536,2,)</f>
        <v>#REF!</v>
      </c>
      <c r="L271" s="118" t="e">
        <f>VLOOKUP(CONCATENATE($B271,"_",$C271,"_",L$2,"_",$D271,"_",$E271),SentData!$F$2:$G$65536,2,)</f>
        <v>#REF!</v>
      </c>
      <c r="M271" s="114"/>
      <c r="N271" s="115" t="str">
        <f t="shared" si="55"/>
        <v>!!</v>
      </c>
      <c r="O271" s="115" t="str">
        <f t="shared" si="56"/>
        <v>!!</v>
      </c>
      <c r="P271" s="115" t="str">
        <f t="shared" si="57"/>
        <v>!!</v>
      </c>
      <c r="Q271" s="115" t="str">
        <f t="shared" si="58"/>
        <v>!!</v>
      </c>
      <c r="R271" s="115" t="str">
        <f t="shared" si="59"/>
        <v>!!</v>
      </c>
      <c r="S271" s="115" t="str">
        <f t="shared" si="60"/>
        <v>!!</v>
      </c>
      <c r="T271" s="114"/>
    </row>
    <row r="272" spans="1:24" x14ac:dyDescent="0.25">
      <c r="A272" s="153" t="s">
        <v>707</v>
      </c>
      <c r="B272" s="153" t="e">
        <f>#REF!</f>
        <v>#REF!</v>
      </c>
      <c r="C272" s="153" t="s">
        <v>771</v>
      </c>
      <c r="D272" s="153" t="s">
        <v>131</v>
      </c>
      <c r="E272" s="154">
        <v>9</v>
      </c>
      <c r="F272" s="155" t="e">
        <f>IF(ISNUMBER(U272),U272,VLOOKUP(CONCATENATE($B272,"_",$C272,"_",F$2,"_","1000 NAC","_",$E272),Database!$F$2:$G$65536,2,)/VLOOKUP(CONCATENATE($B272,"_",$C272,"_",F$2,"_",$D272,"_",$E272),Database!$F$2:$G$65536,2,))</f>
        <v>#REF!</v>
      </c>
      <c r="G272" s="155" t="e">
        <f>IF(ISNUMBER(V272),V272,VLOOKUP(CONCATENATE($B272,"_",$C272,"_",G$2,"_","1000 NAC","_",$E272),Database!$F$2:$G$65536,2,)/VLOOKUP(CONCATENATE($B272,"_",$C272,"_",G$2,"_",$D272,"_",$E272),Database!$F$2:$G$65536,2,))</f>
        <v>#REF!</v>
      </c>
      <c r="H272" s="155" t="e">
        <f>IF(ISNUMBER(W272),W272,VLOOKUP(CONCATENATE($B272,"_",$C272,"_",H$2,"_","1000 NAC","_",$E272),Database!$F$2:$G$65536,2,)/VLOOKUP(CONCATENATE($B272,"_",$C272,"_",H$2,"_",$D272,"_",$E272),Database!$F$2:$G$65536,2,))</f>
        <v>#REF!</v>
      </c>
      <c r="I272" s="155" t="e">
        <f>IF(ISNUMBER(X272),X272,VLOOKUP(CONCATENATE($B272,"_",$C272,"_",I$2,"_","1000 NAC","_",$E272),Database!$F$2:$G$65536,2,)/VLOOKUP(CONCATENATE($B272,"_",$C272,"_",I$2,"_",$D272,"_",$E272),Database!$F$2:$G$65536,2,))</f>
        <v>#REF!</v>
      </c>
      <c r="J272" s="155" t="e">
        <f>VLOOKUP(CONCATENATE($B272,"_",$C272,"_",J$2,"_","1000 NAC","_",$E272),Database!$F$2:$G$65536,2,)/VLOOKUP(CONCATENATE($B272,"_",$C272,"_",J$2,"_",$D272,"_",$E272),Database!$F$2:$G$65536,2,)</f>
        <v>#REF!</v>
      </c>
      <c r="K272" s="156" t="e">
        <f>VLOOKUP(CONCATENATE($B272,"_",$C272,"_",K$2,"_","1000 NAC","_",$E272),SentData!$F$2:$G$65536,2,)/VLOOKUP(CONCATENATE($B272,"_",$C272,"_",K$2,"_",$D272,"_",$E272),SentData!$F$2:$G$65536,2,)</f>
        <v>#REF!</v>
      </c>
      <c r="L272" s="156" t="e">
        <f>VLOOKUP(CONCATENATE($B272,"_",$C272,"_",L$2,"_","1000 NAC","_",$E272),SentData!$F$2:$G$65536,2,)/VLOOKUP(CONCATENATE($B272,"_",$C272,"_",L$2,"_",$D272,"_",$E272),SentData!$F$2:$G$65536,2,)</f>
        <v>#REF!</v>
      </c>
      <c r="M272" s="157"/>
      <c r="N272" s="158" t="str">
        <f t="shared" si="55"/>
        <v>!!</v>
      </c>
      <c r="O272" s="158" t="str">
        <f t="shared" si="56"/>
        <v>!!</v>
      </c>
      <c r="P272" s="158" t="str">
        <f t="shared" si="57"/>
        <v>!!</v>
      </c>
      <c r="Q272" s="158" t="str">
        <f t="shared" si="58"/>
        <v>!!</v>
      </c>
      <c r="R272" s="158" t="str">
        <f t="shared" si="59"/>
        <v>!!</v>
      </c>
      <c r="S272" s="158" t="str">
        <f t="shared" si="60"/>
        <v>!!</v>
      </c>
      <c r="T272" s="157"/>
      <c r="U272" s="161" t="str">
        <f>IF(ISNUMBER(U270),IF(ISNUMBER(U271),U271/U270,F271/U270),IF(ISNUMBER(U271),U271/F270,""))</f>
        <v/>
      </c>
      <c r="V272" s="161"/>
      <c r="W272" s="161"/>
      <c r="X272" s="161"/>
    </row>
    <row r="273" spans="1:24" s="112" customFormat="1" x14ac:dyDescent="0.25">
      <c r="A273" s="112" t="s">
        <v>703</v>
      </c>
      <c r="B273" s="112" t="e">
        <f>#REF!</f>
        <v>#REF!</v>
      </c>
      <c r="C273" s="112" t="s">
        <v>770</v>
      </c>
      <c r="D273" s="112" t="s">
        <v>131</v>
      </c>
      <c r="E273" s="113">
        <v>10</v>
      </c>
      <c r="F273" s="120" t="e">
        <f>IF(ISNUMBER(U273),U273,VLOOKUP(CONCATENATE($B273,"_",$C273,"_",F$2,"_",$D273,"_",$E273),Database!$F$2:$G$65536,2,))</f>
        <v>#REF!</v>
      </c>
      <c r="G273" s="120" t="e">
        <f>IF(ISNUMBER(V273),V273,VLOOKUP(CONCATENATE($B273,"_",$C273,"_",G$2,"_",$D273,"_",$E273),Database!$F$2:$G$65536,2,))</f>
        <v>#REF!</v>
      </c>
      <c r="H273" s="120" t="e">
        <f>IF(ISNUMBER(W273),W273,VLOOKUP(CONCATENATE($B273,"_",$C273,"_",H$2,"_",$D273,"_",$E273),Database!$F$2:$G$65536,2,))</f>
        <v>#REF!</v>
      </c>
      <c r="I273" s="120" t="e">
        <f>IF(ISNUMBER(X273),X273,VLOOKUP(CONCATENATE($B273,"_",$C273,"_",I$2,"_",$D273,"_",$E273),Database!$F$2:$G$65536,2,))</f>
        <v>#REF!</v>
      </c>
      <c r="J273" s="120" t="e">
        <f>VLOOKUP(CONCATENATE($B273,"_",$C273,"_",J$2,"_",$D273,"_",$E273),Database!$F$2:$G$65536,2,)</f>
        <v>#REF!</v>
      </c>
      <c r="K273" s="118" t="e">
        <f>VLOOKUP(CONCATENATE($B273,"_",$C273,"_",K$2,"_",$D273,"_",$E273),SentData!$F$2:$G$65536,2,)</f>
        <v>#REF!</v>
      </c>
      <c r="L273" s="118" t="e">
        <f>VLOOKUP(CONCATENATE($B273,"_",$C273,"_",L$2,"_",$D273,"_",$E273),SentData!$F$2:$G$65536,2,)</f>
        <v>#REF!</v>
      </c>
      <c r="M273" s="114"/>
      <c r="N273" s="115" t="str">
        <f t="shared" si="55"/>
        <v>!!</v>
      </c>
      <c r="O273" s="115" t="str">
        <f t="shared" si="56"/>
        <v>!!</v>
      </c>
      <c r="P273" s="115" t="str">
        <f t="shared" si="57"/>
        <v>!!</v>
      </c>
      <c r="Q273" s="115" t="str">
        <f t="shared" si="58"/>
        <v>!!</v>
      </c>
      <c r="R273" s="115" t="str">
        <f t="shared" si="59"/>
        <v>!!</v>
      </c>
      <c r="S273" s="115" t="str">
        <f t="shared" si="60"/>
        <v>!!</v>
      </c>
      <c r="T273" s="114"/>
      <c r="U273"/>
    </row>
    <row r="274" spans="1:24" s="112" customFormat="1" ht="10" x14ac:dyDescent="0.2">
      <c r="A274" s="112" t="s">
        <v>705</v>
      </c>
      <c r="B274" s="112" t="e">
        <f>#REF!</f>
        <v>#REF!</v>
      </c>
      <c r="C274" s="112" t="s">
        <v>770</v>
      </c>
      <c r="D274" s="112" t="s">
        <v>706</v>
      </c>
      <c r="E274" s="113">
        <v>10</v>
      </c>
      <c r="F274" s="120" t="e">
        <f>IF(ISNUMBER(U274),U274,VLOOKUP(CONCATENATE($B274,"_",$C274,"_",F$2,"_",$D274,"_",$E274),Database!$F$2:$G$65536,2,))</f>
        <v>#REF!</v>
      </c>
      <c r="G274" s="120" t="e">
        <f>IF(ISNUMBER(V274),V274,VLOOKUP(CONCATENATE($B274,"_",$C274,"_",G$2,"_",$D274,"_",$E274),Database!$F$2:$G$65536,2,))</f>
        <v>#REF!</v>
      </c>
      <c r="H274" s="120" t="e">
        <f>IF(ISNUMBER(W274),W274,VLOOKUP(CONCATENATE($B274,"_",$C274,"_",H$2,"_",$D274,"_",$E274),Database!$F$2:$G$65536,2,))</f>
        <v>#REF!</v>
      </c>
      <c r="I274" s="120" t="e">
        <f>IF(ISNUMBER(X274),X274,VLOOKUP(CONCATENATE($B274,"_",$C274,"_",I$2,"_",$D274,"_",$E274),Database!$F$2:$G$65536,2,))</f>
        <v>#REF!</v>
      </c>
      <c r="J274" s="120" t="e">
        <f>VLOOKUP(CONCATENATE($B274,"_",$C274,"_",J$2,"_",$D274,"_",$E274),Database!$F$2:$G$65536,2,)</f>
        <v>#REF!</v>
      </c>
      <c r="K274" s="118" t="e">
        <f>VLOOKUP(CONCATENATE($B274,"_",$C274,"_",K$2,"_",$D274,"_",$E274),SentData!$F$2:$G$65536,2,)</f>
        <v>#REF!</v>
      </c>
      <c r="L274" s="118" t="e">
        <f>VLOOKUP(CONCATENATE($B274,"_",$C274,"_",L$2,"_",$D274,"_",$E274),SentData!$F$2:$G$65536,2,)</f>
        <v>#REF!</v>
      </c>
      <c r="M274" s="114"/>
      <c r="N274" s="115" t="str">
        <f t="shared" si="55"/>
        <v>!!</v>
      </c>
      <c r="O274" s="115" t="str">
        <f t="shared" si="56"/>
        <v>!!</v>
      </c>
      <c r="P274" s="115" t="str">
        <f t="shared" si="57"/>
        <v>!!</v>
      </c>
      <c r="Q274" s="115" t="str">
        <f t="shared" si="58"/>
        <v>!!</v>
      </c>
      <c r="R274" s="115" t="str">
        <f t="shared" si="59"/>
        <v>!!</v>
      </c>
      <c r="S274" s="115" t="str">
        <f t="shared" si="60"/>
        <v>!!</v>
      </c>
      <c r="T274" s="114"/>
    </row>
    <row r="275" spans="1:24" x14ac:dyDescent="0.25">
      <c r="A275" s="153" t="s">
        <v>707</v>
      </c>
      <c r="B275" s="153" t="e">
        <f>#REF!</f>
        <v>#REF!</v>
      </c>
      <c r="C275" s="153" t="s">
        <v>770</v>
      </c>
      <c r="D275" s="153" t="s">
        <v>131</v>
      </c>
      <c r="E275" s="154">
        <v>10</v>
      </c>
      <c r="F275" s="155" t="e">
        <f>IF(ISNUMBER(U275),U275,VLOOKUP(CONCATENATE($B275,"_",$C275,"_",F$2,"_","1000 NAC","_",$E275),Database!$F$2:$G$65536,2,)/VLOOKUP(CONCATENATE($B275,"_",$C275,"_",F$2,"_",$D275,"_",$E275),Database!$F$2:$G$65536,2,))</f>
        <v>#REF!</v>
      </c>
      <c r="G275" s="155" t="e">
        <f>IF(ISNUMBER(V275),V275,VLOOKUP(CONCATENATE($B275,"_",$C275,"_",G$2,"_","1000 NAC","_",$E275),Database!$F$2:$G$65536,2,)/VLOOKUP(CONCATENATE($B275,"_",$C275,"_",G$2,"_",$D275,"_",$E275),Database!$F$2:$G$65536,2,))</f>
        <v>#REF!</v>
      </c>
      <c r="H275" s="155" t="e">
        <f>IF(ISNUMBER(W275),W275,VLOOKUP(CONCATENATE($B275,"_",$C275,"_",H$2,"_","1000 NAC","_",$E275),Database!$F$2:$G$65536,2,)/VLOOKUP(CONCATENATE($B275,"_",$C275,"_",H$2,"_",$D275,"_",$E275),Database!$F$2:$G$65536,2,))</f>
        <v>#REF!</v>
      </c>
      <c r="I275" s="155" t="e">
        <f>IF(ISNUMBER(X275),X275,VLOOKUP(CONCATENATE($B275,"_",$C275,"_",I$2,"_","1000 NAC","_",$E275),Database!$F$2:$G$65536,2,)/VLOOKUP(CONCATENATE($B275,"_",$C275,"_",I$2,"_",$D275,"_",$E275),Database!$F$2:$G$65536,2,))</f>
        <v>#REF!</v>
      </c>
      <c r="J275" s="155" t="e">
        <f>VLOOKUP(CONCATENATE($B275,"_",$C275,"_",J$2,"_","1000 NAC","_",$E275),Database!$F$2:$G$65536,2,)/VLOOKUP(CONCATENATE($B275,"_",$C275,"_",J$2,"_",$D275,"_",$E275),Database!$F$2:$G$65536,2,)</f>
        <v>#REF!</v>
      </c>
      <c r="K275" s="156" t="e">
        <f>VLOOKUP(CONCATENATE($B275,"_",$C275,"_",K$2,"_","1000 NAC","_",$E275),SentData!$F$2:$G$65536,2,)/VLOOKUP(CONCATENATE($B275,"_",$C275,"_",K$2,"_",$D275,"_",$E275),SentData!$F$2:$G$65536,2,)</f>
        <v>#REF!</v>
      </c>
      <c r="L275" s="156" t="e">
        <f>VLOOKUP(CONCATENATE($B275,"_",$C275,"_",L$2,"_","1000 NAC","_",$E275),SentData!$F$2:$G$65536,2,)/VLOOKUP(CONCATENATE($B275,"_",$C275,"_",L$2,"_",$D275,"_",$E275),SentData!$F$2:$G$65536,2,)</f>
        <v>#REF!</v>
      </c>
      <c r="M275" s="157"/>
      <c r="N275" s="158" t="str">
        <f t="shared" si="55"/>
        <v>!!</v>
      </c>
      <c r="O275" s="158" t="str">
        <f t="shared" si="56"/>
        <v>!!</v>
      </c>
      <c r="P275" s="158" t="str">
        <f t="shared" si="57"/>
        <v>!!</v>
      </c>
      <c r="Q275" s="158" t="str">
        <f t="shared" si="58"/>
        <v>!!</v>
      </c>
      <c r="R275" s="158" t="str">
        <f t="shared" si="59"/>
        <v>!!</v>
      </c>
      <c r="S275" s="158" t="str">
        <f t="shared" si="60"/>
        <v>!!</v>
      </c>
      <c r="T275" s="157"/>
      <c r="U275" s="161" t="str">
        <f>IF(ISNUMBER(U273),IF(ISNUMBER(U274),U274/U273,F274/U273),IF(ISNUMBER(U274),U274/F273,""))</f>
        <v/>
      </c>
      <c r="V275" s="161"/>
      <c r="W275" s="161"/>
      <c r="X275" s="161"/>
    </row>
    <row r="276" spans="1:24" s="112" customFormat="1" ht="10" x14ac:dyDescent="0.2">
      <c r="A276" s="112" t="s">
        <v>703</v>
      </c>
      <c r="B276" s="112" t="e">
        <f>#REF!</f>
        <v>#REF!</v>
      </c>
      <c r="C276" s="112" t="s">
        <v>771</v>
      </c>
      <c r="D276" s="112" t="s">
        <v>131</v>
      </c>
      <c r="E276" s="113">
        <v>10</v>
      </c>
      <c r="F276" s="120" t="e">
        <f>IF(ISNUMBER(U276),U276,VLOOKUP(CONCATENATE($B276,"_",$C276,"_",F$2,"_",$D276,"_",$E276),Database!$F$2:$G$65536,2,))</f>
        <v>#REF!</v>
      </c>
      <c r="G276" s="120" t="e">
        <f>IF(ISNUMBER(V276),V276,VLOOKUP(CONCATENATE($B276,"_",$C276,"_",G$2,"_",$D276,"_",$E276),Database!$F$2:$G$65536,2,))</f>
        <v>#REF!</v>
      </c>
      <c r="H276" s="120" t="e">
        <f>IF(ISNUMBER(W276),W276,VLOOKUP(CONCATENATE($B276,"_",$C276,"_",H$2,"_",$D276,"_",$E276),Database!$F$2:$G$65536,2,))</f>
        <v>#REF!</v>
      </c>
      <c r="I276" s="120" t="e">
        <f>IF(ISNUMBER(X276),X276,VLOOKUP(CONCATENATE($B276,"_",$C276,"_",I$2,"_",$D276,"_",$E276),Database!$F$2:$G$65536,2,))</f>
        <v>#REF!</v>
      </c>
      <c r="J276" s="120" t="e">
        <f>VLOOKUP(CONCATENATE($B276,"_",$C276,"_",J$2,"_",$D276,"_",$E276),Database!$F$2:$G$65536,2,)</f>
        <v>#REF!</v>
      </c>
      <c r="K276" s="118" t="e">
        <f>VLOOKUP(CONCATENATE($B276,"_",$C276,"_",K$2,"_",$D276,"_",$E276),SentData!$F$2:$G$65536,2,)</f>
        <v>#REF!</v>
      </c>
      <c r="L276" s="118" t="e">
        <f>VLOOKUP(CONCATENATE($B276,"_",$C276,"_",L$2,"_",$D276,"_",$E276),SentData!$F$2:$G$65536,2,)</f>
        <v>#REF!</v>
      </c>
      <c r="M276" s="114"/>
      <c r="N276" s="115" t="str">
        <f t="shared" si="55"/>
        <v>!!</v>
      </c>
      <c r="O276" s="115" t="str">
        <f t="shared" si="56"/>
        <v>!!</v>
      </c>
      <c r="P276" s="115" t="str">
        <f t="shared" si="57"/>
        <v>!!</v>
      </c>
      <c r="Q276" s="115" t="str">
        <f t="shared" si="58"/>
        <v>!!</v>
      </c>
      <c r="R276" s="115" t="str">
        <f t="shared" si="59"/>
        <v>!!</v>
      </c>
      <c r="S276" s="115" t="str">
        <f t="shared" si="60"/>
        <v>!!</v>
      </c>
      <c r="T276" s="114"/>
    </row>
    <row r="277" spans="1:24" s="112" customFormat="1" ht="10" x14ac:dyDescent="0.2">
      <c r="A277" s="112" t="s">
        <v>705</v>
      </c>
      <c r="B277" s="112" t="e">
        <f>#REF!</f>
        <v>#REF!</v>
      </c>
      <c r="C277" s="112" t="s">
        <v>771</v>
      </c>
      <c r="D277" s="112" t="s">
        <v>706</v>
      </c>
      <c r="E277" s="113">
        <v>10</v>
      </c>
      <c r="F277" s="120" t="e">
        <f>IF(ISNUMBER(U277),U277,VLOOKUP(CONCATENATE($B277,"_",$C277,"_",F$2,"_",$D277,"_",$E277),Database!$F$2:$G$65536,2,))</f>
        <v>#REF!</v>
      </c>
      <c r="G277" s="120" t="e">
        <f>IF(ISNUMBER(V277),V277,VLOOKUP(CONCATENATE($B277,"_",$C277,"_",G$2,"_",$D277,"_",$E277),Database!$F$2:$G$65536,2,))</f>
        <v>#REF!</v>
      </c>
      <c r="H277" s="120" t="e">
        <f>IF(ISNUMBER(W277),W277,VLOOKUP(CONCATENATE($B277,"_",$C277,"_",H$2,"_",$D277,"_",$E277),Database!$F$2:$G$65536,2,))</f>
        <v>#REF!</v>
      </c>
      <c r="I277" s="120" t="e">
        <f>IF(ISNUMBER(X277),X277,VLOOKUP(CONCATENATE($B277,"_",$C277,"_",I$2,"_",$D277,"_",$E277),Database!$F$2:$G$65536,2,))</f>
        <v>#REF!</v>
      </c>
      <c r="J277" s="120" t="e">
        <f>VLOOKUP(CONCATENATE($B277,"_",$C277,"_",J$2,"_",$D277,"_",$E277),Database!$F$2:$G$65536,2,)</f>
        <v>#REF!</v>
      </c>
      <c r="K277" s="118" t="e">
        <f>VLOOKUP(CONCATENATE($B277,"_",$C277,"_",K$2,"_",$D277,"_",$E277),SentData!$F$2:$G$65536,2,)</f>
        <v>#REF!</v>
      </c>
      <c r="L277" s="118" t="e">
        <f>VLOOKUP(CONCATENATE($B277,"_",$C277,"_",L$2,"_",$D277,"_",$E277),SentData!$F$2:$G$65536,2,)</f>
        <v>#REF!</v>
      </c>
      <c r="M277" s="114"/>
      <c r="N277" s="115" t="str">
        <f t="shared" si="55"/>
        <v>!!</v>
      </c>
      <c r="O277" s="115" t="str">
        <f t="shared" si="56"/>
        <v>!!</v>
      </c>
      <c r="P277" s="115" t="str">
        <f t="shared" si="57"/>
        <v>!!</v>
      </c>
      <c r="Q277" s="115" t="str">
        <f t="shared" si="58"/>
        <v>!!</v>
      </c>
      <c r="R277" s="115" t="str">
        <f t="shared" si="59"/>
        <v>!!</v>
      </c>
      <c r="S277" s="115" t="str">
        <f t="shared" si="60"/>
        <v>!!</v>
      </c>
      <c r="T277" s="114"/>
    </row>
    <row r="278" spans="1:24" x14ac:dyDescent="0.25">
      <c r="A278" s="153" t="s">
        <v>707</v>
      </c>
      <c r="B278" s="153" t="e">
        <f>#REF!</f>
        <v>#REF!</v>
      </c>
      <c r="C278" s="153" t="s">
        <v>771</v>
      </c>
      <c r="D278" s="153" t="s">
        <v>131</v>
      </c>
      <c r="E278" s="154">
        <v>10</v>
      </c>
      <c r="F278" s="155" t="e">
        <f>IF(ISNUMBER(U278),U278,VLOOKUP(CONCATENATE($B278,"_",$C278,"_",F$2,"_","1000 NAC","_",$E278),Database!$F$2:$G$65536,2,)/VLOOKUP(CONCATENATE($B278,"_",$C278,"_",F$2,"_",$D278,"_",$E278),Database!$F$2:$G$65536,2,))</f>
        <v>#REF!</v>
      </c>
      <c r="G278" s="155" t="e">
        <f>IF(ISNUMBER(V278),V278,VLOOKUP(CONCATENATE($B278,"_",$C278,"_",G$2,"_","1000 NAC","_",$E278),Database!$F$2:$G$65536,2,)/VLOOKUP(CONCATENATE($B278,"_",$C278,"_",G$2,"_",$D278,"_",$E278),Database!$F$2:$G$65536,2,))</f>
        <v>#REF!</v>
      </c>
      <c r="H278" s="155" t="e">
        <f>IF(ISNUMBER(W278),W278,VLOOKUP(CONCATENATE($B278,"_",$C278,"_",H$2,"_","1000 NAC","_",$E278),Database!$F$2:$G$65536,2,)/VLOOKUP(CONCATENATE($B278,"_",$C278,"_",H$2,"_",$D278,"_",$E278),Database!$F$2:$G$65536,2,))</f>
        <v>#REF!</v>
      </c>
      <c r="I278" s="155" t="e">
        <f>IF(ISNUMBER(X278),X278,VLOOKUP(CONCATENATE($B278,"_",$C278,"_",I$2,"_","1000 NAC","_",$E278),Database!$F$2:$G$65536,2,)/VLOOKUP(CONCATENATE($B278,"_",$C278,"_",I$2,"_",$D278,"_",$E278),Database!$F$2:$G$65536,2,))</f>
        <v>#REF!</v>
      </c>
      <c r="J278" s="155" t="e">
        <f>VLOOKUP(CONCATENATE($B278,"_",$C278,"_",J$2,"_","1000 NAC","_",$E278),Database!$F$2:$G$65536,2,)/VLOOKUP(CONCATENATE($B278,"_",$C278,"_",J$2,"_",$D278,"_",$E278),Database!$F$2:$G$65536,2,)</f>
        <v>#REF!</v>
      </c>
      <c r="K278" s="156" t="e">
        <f>VLOOKUP(CONCATENATE($B278,"_",$C278,"_",K$2,"_","1000 NAC","_",$E278),SentData!$F$2:$G$65536,2,)/VLOOKUP(CONCATENATE($B278,"_",$C278,"_",K$2,"_",$D278,"_",$E278),SentData!$F$2:$G$65536,2,)</f>
        <v>#REF!</v>
      </c>
      <c r="L278" s="156" t="e">
        <f>VLOOKUP(CONCATENATE($B278,"_",$C278,"_",L$2,"_","1000 NAC","_",$E278),SentData!$F$2:$G$65536,2,)/VLOOKUP(CONCATENATE($B278,"_",$C278,"_",L$2,"_",$D278,"_",$E278),SentData!$F$2:$G$65536,2,)</f>
        <v>#REF!</v>
      </c>
      <c r="M278" s="157"/>
      <c r="N278" s="158" t="str">
        <f t="shared" si="55"/>
        <v>!!</v>
      </c>
      <c r="O278" s="158" t="str">
        <f t="shared" si="56"/>
        <v>!!</v>
      </c>
      <c r="P278" s="158" t="str">
        <f t="shared" si="57"/>
        <v>!!</v>
      </c>
      <c r="Q278" s="158" t="str">
        <f t="shared" si="58"/>
        <v>!!</v>
      </c>
      <c r="R278" s="158" t="str">
        <f t="shared" si="59"/>
        <v>!!</v>
      </c>
      <c r="S278" s="158" t="str">
        <f t="shared" si="60"/>
        <v>!!</v>
      </c>
      <c r="T278" s="157"/>
      <c r="U278" s="161" t="str">
        <f>IF(ISNUMBER(U276),IF(ISNUMBER(U277),U277/U276,F277/U276),IF(ISNUMBER(U277),U277/F276,""))</f>
        <v/>
      </c>
      <c r="V278" s="161"/>
      <c r="W278" s="161"/>
      <c r="X278" s="161"/>
    </row>
    <row r="279" spans="1:24" s="112" customFormat="1" ht="10" x14ac:dyDescent="0.2">
      <c r="A279" s="112" t="s">
        <v>703</v>
      </c>
      <c r="B279" s="112" t="e">
        <f>#REF!</f>
        <v>#REF!</v>
      </c>
      <c r="C279" s="112" t="s">
        <v>770</v>
      </c>
      <c r="D279" s="112" t="s">
        <v>131</v>
      </c>
      <c r="E279" s="113" t="s">
        <v>690</v>
      </c>
      <c r="F279" s="120" t="e">
        <f>IF(ISNUMBER(U279),U279,VLOOKUP(CONCATENATE($B279,"_",$C279,"_",F$2,"_",$D279,"_",$E279),Database!$F$2:$G$65536,2,))</f>
        <v>#REF!</v>
      </c>
      <c r="G279" s="120" t="e">
        <f>IF(ISNUMBER(V279),V279,VLOOKUP(CONCATENATE($B279,"_",$C279,"_",G$2,"_",$D279,"_",$E279),Database!$F$2:$G$65536,2,))</f>
        <v>#REF!</v>
      </c>
      <c r="H279" s="120" t="e">
        <f>IF(ISNUMBER(W279),W279,VLOOKUP(CONCATENATE($B279,"_",$C279,"_",H$2,"_",$D279,"_",$E279),Database!$F$2:$G$65536,2,))</f>
        <v>#REF!</v>
      </c>
      <c r="I279" s="120" t="e">
        <f>IF(ISNUMBER(X279),X279,VLOOKUP(CONCATENATE($B279,"_",$C279,"_",I$2,"_",$D279,"_",$E279),Database!$F$2:$G$65536,2,))</f>
        <v>#REF!</v>
      </c>
      <c r="J279" s="120" t="e">
        <f>VLOOKUP(CONCATENATE($B279,"_",$C279,"_",J$2,"_",$D279,"_",$E279),Database!$F$2:$G$65536,2,)</f>
        <v>#REF!</v>
      </c>
      <c r="K279" s="118" t="e">
        <f>VLOOKUP(CONCATENATE($B279,"_",$C279,"_",K$2,"_",$D279,"_",$E279),SentData!$F$2:$G$65536,2,)</f>
        <v>#REF!</v>
      </c>
      <c r="L279" s="118" t="e">
        <f>VLOOKUP(CONCATENATE($B279,"_",$C279,"_",L$2,"_",$D279,"_",$E279),SentData!$F$2:$G$65536,2,)</f>
        <v>#REF!</v>
      </c>
      <c r="M279" s="114"/>
      <c r="N279" s="115" t="str">
        <f t="shared" ref="N279:N316" si="61">IF(OR(ISERROR(F279),ISERROR(G279)),"!!",IF(F279=0,"!!",G279/F279))</f>
        <v>!!</v>
      </c>
      <c r="O279" s="115" t="str">
        <f t="shared" ref="O279:O316" si="62">IF(OR(ISERROR(G279),ISERROR(H279)),"!!",IF(G279=0,"!!",H279/G279))</f>
        <v>!!</v>
      </c>
      <c r="P279" s="115" t="str">
        <f t="shared" ref="P279:P316" si="63">IF(OR(ISERROR(H279),ISERROR(I279)),"!!",IF(H279=0,"!!",I279/H279))</f>
        <v>!!</v>
      </c>
      <c r="Q279" s="115" t="str">
        <f t="shared" ref="Q279:Q316" si="64">IF(OR(ISERROR(I279),ISERROR(J279)),"!!",IF(I279=0,"!!",J279/I279))</f>
        <v>!!</v>
      </c>
      <c r="R279" s="115" t="str">
        <f t="shared" ref="R279:R316" si="65">IF(OR(ISERROR(J279),ISERROR(K279)),"!!",IF(J279=0,"!!",K279/J279))</f>
        <v>!!</v>
      </c>
      <c r="S279" s="115" t="str">
        <f t="shared" ref="S279:S316" si="66">IF(OR(ISERROR(K279),ISERROR(L279)),"!!",IF(K279=0,"!!",L279/K279))</f>
        <v>!!</v>
      </c>
      <c r="T279" s="114"/>
    </row>
    <row r="280" spans="1:24" s="112" customFormat="1" ht="10" x14ac:dyDescent="0.2">
      <c r="A280" s="112" t="s">
        <v>705</v>
      </c>
      <c r="B280" s="112" t="e">
        <f>#REF!</f>
        <v>#REF!</v>
      </c>
      <c r="C280" s="112" t="s">
        <v>770</v>
      </c>
      <c r="D280" s="112" t="s">
        <v>706</v>
      </c>
      <c r="E280" s="113" t="s">
        <v>690</v>
      </c>
      <c r="F280" s="120" t="e">
        <f>IF(ISNUMBER(U280),U280,VLOOKUP(CONCATENATE($B280,"_",$C280,"_",F$2,"_",$D280,"_",$E280),Database!$F$2:$G$65536,2,))</f>
        <v>#REF!</v>
      </c>
      <c r="G280" s="120" t="e">
        <f>IF(ISNUMBER(V280),V280,VLOOKUP(CONCATENATE($B280,"_",$C280,"_",G$2,"_",$D280,"_",$E280),Database!$F$2:$G$65536,2,))</f>
        <v>#REF!</v>
      </c>
      <c r="H280" s="120" t="e">
        <f>IF(ISNUMBER(W280),W280,VLOOKUP(CONCATENATE($B280,"_",$C280,"_",H$2,"_",$D280,"_",$E280),Database!$F$2:$G$65536,2,))</f>
        <v>#REF!</v>
      </c>
      <c r="I280" s="120" t="e">
        <f>IF(ISNUMBER(X280),X280,VLOOKUP(CONCATENATE($B280,"_",$C280,"_",I$2,"_",$D280,"_",$E280),Database!$F$2:$G$65536,2,))</f>
        <v>#REF!</v>
      </c>
      <c r="J280" s="120" t="e">
        <f>VLOOKUP(CONCATENATE($B280,"_",$C280,"_",J$2,"_",$D280,"_",$E280),Database!$F$2:$G$65536,2,)</f>
        <v>#REF!</v>
      </c>
      <c r="K280" s="118" t="e">
        <f>VLOOKUP(CONCATENATE($B280,"_",$C280,"_",K$2,"_",$D280,"_",$E280),SentData!$F$2:$G$65536,2,)</f>
        <v>#REF!</v>
      </c>
      <c r="L280" s="118" t="e">
        <f>VLOOKUP(CONCATENATE($B280,"_",$C280,"_",L$2,"_",$D280,"_",$E280),SentData!$F$2:$G$65536,2,)</f>
        <v>#REF!</v>
      </c>
      <c r="M280" s="114"/>
      <c r="N280" s="115" t="str">
        <f t="shared" si="61"/>
        <v>!!</v>
      </c>
      <c r="O280" s="115" t="str">
        <f t="shared" si="62"/>
        <v>!!</v>
      </c>
      <c r="P280" s="115" t="str">
        <f t="shared" si="63"/>
        <v>!!</v>
      </c>
      <c r="Q280" s="115" t="str">
        <f t="shared" si="64"/>
        <v>!!</v>
      </c>
      <c r="R280" s="115" t="str">
        <f t="shared" si="65"/>
        <v>!!</v>
      </c>
      <c r="S280" s="115" t="str">
        <f t="shared" si="66"/>
        <v>!!</v>
      </c>
      <c r="T280" s="114"/>
    </row>
    <row r="281" spans="1:24" x14ac:dyDescent="0.25">
      <c r="A281" s="153" t="s">
        <v>707</v>
      </c>
      <c r="B281" s="153" t="e">
        <f>#REF!</f>
        <v>#REF!</v>
      </c>
      <c r="C281" s="153" t="s">
        <v>770</v>
      </c>
      <c r="D281" s="153" t="s">
        <v>131</v>
      </c>
      <c r="E281" s="154" t="s">
        <v>690</v>
      </c>
      <c r="F281" s="155" t="e">
        <f>IF(ISNUMBER(U281),U281,VLOOKUP(CONCATENATE($B281,"_",$C281,"_",F$2,"_","1000 NAC","_",$E281),Database!$F$2:$G$65536,2,)/VLOOKUP(CONCATENATE($B281,"_",$C281,"_",F$2,"_",$D281,"_",$E281),Database!$F$2:$G$65536,2,))</f>
        <v>#REF!</v>
      </c>
      <c r="G281" s="155" t="e">
        <f>IF(ISNUMBER(V281),V281,VLOOKUP(CONCATENATE($B281,"_",$C281,"_",G$2,"_","1000 NAC","_",$E281),Database!$F$2:$G$65536,2,)/VLOOKUP(CONCATENATE($B281,"_",$C281,"_",G$2,"_",$D281,"_",$E281),Database!$F$2:$G$65536,2,))</f>
        <v>#REF!</v>
      </c>
      <c r="H281" s="155" t="e">
        <f>IF(ISNUMBER(W281),W281,VLOOKUP(CONCATENATE($B281,"_",$C281,"_",H$2,"_","1000 NAC","_",$E281),Database!$F$2:$G$65536,2,)/VLOOKUP(CONCATENATE($B281,"_",$C281,"_",H$2,"_",$D281,"_",$E281),Database!$F$2:$G$65536,2,))</f>
        <v>#REF!</v>
      </c>
      <c r="I281" s="155" t="e">
        <f>IF(ISNUMBER(X281),X281,VLOOKUP(CONCATENATE($B281,"_",$C281,"_",I$2,"_","1000 NAC","_",$E281),Database!$F$2:$G$65536,2,)/VLOOKUP(CONCATENATE($B281,"_",$C281,"_",I$2,"_",$D281,"_",$E281),Database!$F$2:$G$65536,2,))</f>
        <v>#REF!</v>
      </c>
      <c r="J281" s="155" t="e">
        <f>VLOOKUP(CONCATENATE($B281,"_",$C281,"_",J$2,"_","1000 NAC","_",$E281),Database!$F$2:$G$65536,2,)/VLOOKUP(CONCATENATE($B281,"_",$C281,"_",J$2,"_",$D281,"_",$E281),Database!$F$2:$G$65536,2,)</f>
        <v>#REF!</v>
      </c>
      <c r="K281" s="156" t="e">
        <f>VLOOKUP(CONCATENATE($B281,"_",$C281,"_",K$2,"_","1000 NAC","_",$E281),SentData!$F$2:$G$65536,2,)/VLOOKUP(CONCATENATE($B281,"_",$C281,"_",K$2,"_",$D281,"_",$E281),SentData!$F$2:$G$65536,2,)</f>
        <v>#REF!</v>
      </c>
      <c r="L281" s="156" t="e">
        <f>VLOOKUP(CONCATENATE($B281,"_",$C281,"_",L$2,"_","1000 NAC","_",$E281),SentData!$F$2:$G$65536,2,)/VLOOKUP(CONCATENATE($B281,"_",$C281,"_",L$2,"_",$D281,"_",$E281),SentData!$F$2:$G$65536,2,)</f>
        <v>#REF!</v>
      </c>
      <c r="M281" s="157"/>
      <c r="N281" s="158" t="str">
        <f t="shared" si="61"/>
        <v>!!</v>
      </c>
      <c r="O281" s="158" t="str">
        <f t="shared" si="62"/>
        <v>!!</v>
      </c>
      <c r="P281" s="158" t="str">
        <f t="shared" si="63"/>
        <v>!!</v>
      </c>
      <c r="Q281" s="158" t="str">
        <f t="shared" si="64"/>
        <v>!!</v>
      </c>
      <c r="R281" s="158" t="str">
        <f t="shared" si="65"/>
        <v>!!</v>
      </c>
      <c r="S281" s="158" t="str">
        <f t="shared" si="66"/>
        <v>!!</v>
      </c>
      <c r="T281" s="157"/>
      <c r="U281" s="161" t="str">
        <f>IF(ISNUMBER(U279),IF(ISNUMBER(U280),U280/U279,F280/U279),IF(ISNUMBER(U280),U280/F279,""))</f>
        <v/>
      </c>
      <c r="V281" s="161"/>
      <c r="W281" s="161"/>
      <c r="X281" s="161"/>
    </row>
    <row r="282" spans="1:24" s="112" customFormat="1" ht="10" x14ac:dyDescent="0.2">
      <c r="A282" s="112" t="s">
        <v>703</v>
      </c>
      <c r="B282" s="112" t="e">
        <f>#REF!</f>
        <v>#REF!</v>
      </c>
      <c r="C282" s="112" t="s">
        <v>771</v>
      </c>
      <c r="D282" s="112" t="s">
        <v>131</v>
      </c>
      <c r="E282" s="113" t="s">
        <v>690</v>
      </c>
      <c r="F282" s="120" t="e">
        <f>IF(ISNUMBER(U282),U282,VLOOKUP(CONCATENATE($B282,"_",$C282,"_",F$2,"_",$D282,"_",$E282),Database!$F$2:$G$65536,2,))</f>
        <v>#REF!</v>
      </c>
      <c r="G282" s="120" t="e">
        <f>IF(ISNUMBER(V282),V282,VLOOKUP(CONCATENATE($B282,"_",$C282,"_",G$2,"_",$D282,"_",$E282),Database!$F$2:$G$65536,2,))</f>
        <v>#REF!</v>
      </c>
      <c r="H282" s="120" t="e">
        <f>IF(ISNUMBER(W282),W282,VLOOKUP(CONCATENATE($B282,"_",$C282,"_",H$2,"_",$D282,"_",$E282),Database!$F$2:$G$65536,2,))</f>
        <v>#REF!</v>
      </c>
      <c r="I282" s="120" t="e">
        <f>IF(ISNUMBER(X282),X282,VLOOKUP(CONCATENATE($B282,"_",$C282,"_",I$2,"_",$D282,"_",$E282),Database!$F$2:$G$65536,2,))</f>
        <v>#REF!</v>
      </c>
      <c r="J282" s="120" t="e">
        <f>VLOOKUP(CONCATENATE($B282,"_",$C282,"_",J$2,"_",$D282,"_",$E282),Database!$F$2:$G$65536,2,)</f>
        <v>#REF!</v>
      </c>
      <c r="K282" s="118" t="e">
        <f>VLOOKUP(CONCATENATE($B282,"_",$C282,"_",K$2,"_",$D282,"_",$E282),SentData!$F$2:$G$65536,2,)</f>
        <v>#REF!</v>
      </c>
      <c r="L282" s="118" t="e">
        <f>VLOOKUP(CONCATENATE($B282,"_",$C282,"_",L$2,"_",$D282,"_",$E282),SentData!$F$2:$G$65536,2,)</f>
        <v>#REF!</v>
      </c>
      <c r="M282" s="114"/>
      <c r="N282" s="115" t="str">
        <f t="shared" si="61"/>
        <v>!!</v>
      </c>
      <c r="O282" s="115" t="str">
        <f t="shared" si="62"/>
        <v>!!</v>
      </c>
      <c r="P282" s="115" t="str">
        <f t="shared" si="63"/>
        <v>!!</v>
      </c>
      <c r="Q282" s="115" t="str">
        <f t="shared" si="64"/>
        <v>!!</v>
      </c>
      <c r="R282" s="115" t="str">
        <f t="shared" si="65"/>
        <v>!!</v>
      </c>
      <c r="S282" s="115" t="str">
        <f t="shared" si="66"/>
        <v>!!</v>
      </c>
      <c r="T282" s="114"/>
    </row>
    <row r="283" spans="1:24" s="112" customFormat="1" ht="10" x14ac:dyDescent="0.2">
      <c r="A283" s="112" t="s">
        <v>705</v>
      </c>
      <c r="B283" s="112" t="e">
        <f>#REF!</f>
        <v>#REF!</v>
      </c>
      <c r="C283" s="112" t="s">
        <v>771</v>
      </c>
      <c r="D283" s="112" t="s">
        <v>706</v>
      </c>
      <c r="E283" s="113" t="s">
        <v>690</v>
      </c>
      <c r="F283" s="120" t="e">
        <f>IF(ISNUMBER(U283),U283,VLOOKUP(CONCATENATE($B283,"_",$C283,"_",F$2,"_",$D283,"_",$E283),Database!$F$2:$G$65536,2,))</f>
        <v>#REF!</v>
      </c>
      <c r="G283" s="120" t="e">
        <f>IF(ISNUMBER(V283),V283,VLOOKUP(CONCATENATE($B283,"_",$C283,"_",G$2,"_",$D283,"_",$E283),Database!$F$2:$G$65536,2,))</f>
        <v>#REF!</v>
      </c>
      <c r="H283" s="120" t="e">
        <f>IF(ISNUMBER(W283),W283,VLOOKUP(CONCATENATE($B283,"_",$C283,"_",H$2,"_",$D283,"_",$E283),Database!$F$2:$G$65536,2,))</f>
        <v>#REF!</v>
      </c>
      <c r="I283" s="120" t="e">
        <f>IF(ISNUMBER(X283),X283,VLOOKUP(CONCATENATE($B283,"_",$C283,"_",I$2,"_",$D283,"_",$E283),Database!$F$2:$G$65536,2,))</f>
        <v>#REF!</v>
      </c>
      <c r="J283" s="120" t="e">
        <f>VLOOKUP(CONCATENATE($B283,"_",$C283,"_",J$2,"_",$D283,"_",$E283),Database!$F$2:$G$65536,2,)</f>
        <v>#REF!</v>
      </c>
      <c r="K283" s="118" t="e">
        <f>VLOOKUP(CONCATENATE($B283,"_",$C283,"_",K$2,"_",$D283,"_",$E283),SentData!$F$2:$G$65536,2,)</f>
        <v>#REF!</v>
      </c>
      <c r="L283" s="118" t="e">
        <f>VLOOKUP(CONCATENATE($B283,"_",$C283,"_",L$2,"_",$D283,"_",$E283),SentData!$F$2:$G$65536,2,)</f>
        <v>#REF!</v>
      </c>
      <c r="M283" s="114"/>
      <c r="N283" s="115" t="str">
        <f t="shared" si="61"/>
        <v>!!</v>
      </c>
      <c r="O283" s="115" t="str">
        <f t="shared" si="62"/>
        <v>!!</v>
      </c>
      <c r="P283" s="115" t="str">
        <f t="shared" si="63"/>
        <v>!!</v>
      </c>
      <c r="Q283" s="115" t="str">
        <f t="shared" si="64"/>
        <v>!!</v>
      </c>
      <c r="R283" s="115" t="str">
        <f t="shared" si="65"/>
        <v>!!</v>
      </c>
      <c r="S283" s="115" t="str">
        <f t="shared" si="66"/>
        <v>!!</v>
      </c>
      <c r="T283" s="114"/>
    </row>
    <row r="284" spans="1:24" x14ac:dyDescent="0.25">
      <c r="A284" s="153" t="s">
        <v>707</v>
      </c>
      <c r="B284" s="153" t="e">
        <f>#REF!</f>
        <v>#REF!</v>
      </c>
      <c r="C284" s="153" t="s">
        <v>771</v>
      </c>
      <c r="D284" s="153" t="s">
        <v>131</v>
      </c>
      <c r="E284" s="154" t="s">
        <v>690</v>
      </c>
      <c r="F284" s="155" t="e">
        <f>IF(ISNUMBER(U284),U284,VLOOKUP(CONCATENATE($B284,"_",$C284,"_",F$2,"_","1000 NAC","_",$E284),Database!$F$2:$G$65536,2,)/VLOOKUP(CONCATENATE($B284,"_",$C284,"_",F$2,"_",$D284,"_",$E284),Database!$F$2:$G$65536,2,))</f>
        <v>#REF!</v>
      </c>
      <c r="G284" s="155" t="e">
        <f>IF(ISNUMBER(V284),V284,VLOOKUP(CONCATENATE($B284,"_",$C284,"_",G$2,"_","1000 NAC","_",$E284),Database!$F$2:$G$65536,2,)/VLOOKUP(CONCATENATE($B284,"_",$C284,"_",G$2,"_",$D284,"_",$E284),Database!$F$2:$G$65536,2,))</f>
        <v>#REF!</v>
      </c>
      <c r="H284" s="155" t="e">
        <f>IF(ISNUMBER(W284),W284,VLOOKUP(CONCATENATE($B284,"_",$C284,"_",H$2,"_","1000 NAC","_",$E284),Database!$F$2:$G$65536,2,)/VLOOKUP(CONCATENATE($B284,"_",$C284,"_",H$2,"_",$D284,"_",$E284),Database!$F$2:$G$65536,2,))</f>
        <v>#REF!</v>
      </c>
      <c r="I284" s="155" t="e">
        <f>IF(ISNUMBER(X284),X284,VLOOKUP(CONCATENATE($B284,"_",$C284,"_",I$2,"_","1000 NAC","_",$E284),Database!$F$2:$G$65536,2,)/VLOOKUP(CONCATENATE($B284,"_",$C284,"_",I$2,"_",$D284,"_",$E284),Database!$F$2:$G$65536,2,))</f>
        <v>#REF!</v>
      </c>
      <c r="J284" s="155" t="e">
        <f>VLOOKUP(CONCATENATE($B284,"_",$C284,"_",J$2,"_","1000 NAC","_",$E284),Database!$F$2:$G$65536,2,)/VLOOKUP(CONCATENATE($B284,"_",$C284,"_",J$2,"_",$D284,"_",$E284),Database!$F$2:$G$65536,2,)</f>
        <v>#REF!</v>
      </c>
      <c r="K284" s="156" t="e">
        <f>VLOOKUP(CONCATENATE($B284,"_",$C284,"_",K$2,"_","1000 NAC","_",$E284),SentData!$F$2:$G$65536,2,)/VLOOKUP(CONCATENATE($B284,"_",$C284,"_",K$2,"_",$D284,"_",$E284),SentData!$F$2:$G$65536,2,)</f>
        <v>#REF!</v>
      </c>
      <c r="L284" s="156" t="e">
        <f>VLOOKUP(CONCATENATE($B284,"_",$C284,"_",L$2,"_","1000 NAC","_",$E284),SentData!$F$2:$G$65536,2,)/VLOOKUP(CONCATENATE($B284,"_",$C284,"_",L$2,"_",$D284,"_",$E284),SentData!$F$2:$G$65536,2,)</f>
        <v>#REF!</v>
      </c>
      <c r="M284" s="157"/>
      <c r="N284" s="158" t="str">
        <f t="shared" si="61"/>
        <v>!!</v>
      </c>
      <c r="O284" s="158" t="str">
        <f t="shared" si="62"/>
        <v>!!</v>
      </c>
      <c r="P284" s="158" t="str">
        <f t="shared" si="63"/>
        <v>!!</v>
      </c>
      <c r="Q284" s="158" t="str">
        <f t="shared" si="64"/>
        <v>!!</v>
      </c>
      <c r="R284" s="158" t="str">
        <f t="shared" si="65"/>
        <v>!!</v>
      </c>
      <c r="S284" s="158" t="str">
        <f t="shared" si="66"/>
        <v>!!</v>
      </c>
      <c r="T284" s="157"/>
      <c r="U284" s="161" t="str">
        <f>IF(ISNUMBER(U282),IF(ISNUMBER(U283),U283/U282,F283/U282),IF(ISNUMBER(U283),U283/F282,""))</f>
        <v/>
      </c>
      <c r="V284" s="161"/>
      <c r="W284" s="161"/>
      <c r="X284" s="161"/>
    </row>
    <row r="285" spans="1:24" s="112" customFormat="1" ht="10" x14ac:dyDescent="0.2">
      <c r="A285" s="112" t="s">
        <v>703</v>
      </c>
      <c r="B285" s="112" t="e">
        <f>#REF!</f>
        <v>#REF!</v>
      </c>
      <c r="C285" s="112" t="s">
        <v>770</v>
      </c>
      <c r="D285" s="112" t="s">
        <v>131</v>
      </c>
      <c r="E285" s="113" t="s">
        <v>691</v>
      </c>
      <c r="F285" s="120" t="e">
        <f>IF(ISNUMBER(U285),U285,VLOOKUP(CONCATENATE($B285,"_",$C285,"_",F$2,"_",$D285,"_",$E285),Database!$F$2:$G$65536,2,))</f>
        <v>#REF!</v>
      </c>
      <c r="G285" s="120" t="e">
        <f>IF(ISNUMBER(V285),V285,VLOOKUP(CONCATENATE($B285,"_",$C285,"_",G$2,"_",$D285,"_",$E285),Database!$F$2:$G$65536,2,))</f>
        <v>#REF!</v>
      </c>
      <c r="H285" s="120" t="e">
        <f>IF(ISNUMBER(W285),W285,VLOOKUP(CONCATENATE($B285,"_",$C285,"_",H$2,"_",$D285,"_",$E285),Database!$F$2:$G$65536,2,))</f>
        <v>#REF!</v>
      </c>
      <c r="I285" s="120" t="e">
        <f>IF(ISNUMBER(X285),X285,VLOOKUP(CONCATENATE($B285,"_",$C285,"_",I$2,"_",$D285,"_",$E285),Database!$F$2:$G$65536,2,))</f>
        <v>#REF!</v>
      </c>
      <c r="J285" s="120" t="e">
        <f>VLOOKUP(CONCATENATE($B285,"_",$C285,"_",J$2,"_",$D285,"_",$E285),Database!$F$2:$G$65536,2,)</f>
        <v>#REF!</v>
      </c>
      <c r="K285" s="118" t="e">
        <f>VLOOKUP(CONCATENATE($B285,"_",$C285,"_",K$2,"_",$D285,"_",$E285),SentData!$F$2:$G$65536,2,)</f>
        <v>#REF!</v>
      </c>
      <c r="L285" s="118" t="e">
        <f>VLOOKUP(CONCATENATE($B285,"_",$C285,"_",L$2,"_",$D285,"_",$E285),SentData!$F$2:$G$65536,2,)</f>
        <v>#REF!</v>
      </c>
      <c r="M285" s="114"/>
      <c r="N285" s="115" t="str">
        <f t="shared" si="61"/>
        <v>!!</v>
      </c>
      <c r="O285" s="115" t="str">
        <f t="shared" si="62"/>
        <v>!!</v>
      </c>
      <c r="P285" s="115" t="str">
        <f t="shared" si="63"/>
        <v>!!</v>
      </c>
      <c r="Q285" s="115" t="str">
        <f t="shared" si="64"/>
        <v>!!</v>
      </c>
      <c r="R285" s="115" t="str">
        <f t="shared" si="65"/>
        <v>!!</v>
      </c>
      <c r="S285" s="115" t="str">
        <f t="shared" si="66"/>
        <v>!!</v>
      </c>
      <c r="T285" s="114"/>
    </row>
    <row r="286" spans="1:24" s="112" customFormat="1" ht="10" x14ac:dyDescent="0.2">
      <c r="A286" s="112" t="s">
        <v>705</v>
      </c>
      <c r="B286" s="112" t="e">
        <f>#REF!</f>
        <v>#REF!</v>
      </c>
      <c r="C286" s="112" t="s">
        <v>770</v>
      </c>
      <c r="D286" s="112" t="s">
        <v>706</v>
      </c>
      <c r="E286" s="113" t="s">
        <v>691</v>
      </c>
      <c r="F286" s="120" t="e">
        <f>IF(ISNUMBER(U286),U286,VLOOKUP(CONCATENATE($B286,"_",$C286,"_",F$2,"_",$D286,"_",$E286),Database!$F$2:$G$65536,2,))</f>
        <v>#REF!</v>
      </c>
      <c r="G286" s="120" t="e">
        <f>IF(ISNUMBER(V286),V286,VLOOKUP(CONCATENATE($B286,"_",$C286,"_",G$2,"_",$D286,"_",$E286),Database!$F$2:$G$65536,2,))</f>
        <v>#REF!</v>
      </c>
      <c r="H286" s="120" t="e">
        <f>IF(ISNUMBER(W286),W286,VLOOKUP(CONCATENATE($B286,"_",$C286,"_",H$2,"_",$D286,"_",$E286),Database!$F$2:$G$65536,2,))</f>
        <v>#REF!</v>
      </c>
      <c r="I286" s="120" t="e">
        <f>IF(ISNUMBER(X286),X286,VLOOKUP(CONCATENATE($B286,"_",$C286,"_",I$2,"_",$D286,"_",$E286),Database!$F$2:$G$65536,2,))</f>
        <v>#REF!</v>
      </c>
      <c r="J286" s="120" t="e">
        <f>VLOOKUP(CONCATENATE($B286,"_",$C286,"_",J$2,"_",$D286,"_",$E286),Database!$F$2:$G$65536,2,)</f>
        <v>#REF!</v>
      </c>
      <c r="K286" s="118" t="e">
        <f>VLOOKUP(CONCATENATE($B286,"_",$C286,"_",K$2,"_",$D286,"_",$E286),SentData!$F$2:$G$65536,2,)</f>
        <v>#REF!</v>
      </c>
      <c r="L286" s="118" t="e">
        <f>VLOOKUP(CONCATENATE($B286,"_",$C286,"_",L$2,"_",$D286,"_",$E286),SentData!$F$2:$G$65536,2,)</f>
        <v>#REF!</v>
      </c>
      <c r="M286" s="114"/>
      <c r="N286" s="115" t="str">
        <f t="shared" si="61"/>
        <v>!!</v>
      </c>
      <c r="O286" s="115" t="str">
        <f t="shared" si="62"/>
        <v>!!</v>
      </c>
      <c r="P286" s="115" t="str">
        <f t="shared" si="63"/>
        <v>!!</v>
      </c>
      <c r="Q286" s="115" t="str">
        <f t="shared" si="64"/>
        <v>!!</v>
      </c>
      <c r="R286" s="115" t="str">
        <f t="shared" si="65"/>
        <v>!!</v>
      </c>
      <c r="S286" s="115" t="str">
        <f t="shared" si="66"/>
        <v>!!</v>
      </c>
      <c r="T286" s="114"/>
    </row>
    <row r="287" spans="1:24" x14ac:dyDescent="0.25">
      <c r="A287" s="153" t="s">
        <v>707</v>
      </c>
      <c r="B287" s="153" t="e">
        <f>#REF!</f>
        <v>#REF!</v>
      </c>
      <c r="C287" s="153" t="s">
        <v>770</v>
      </c>
      <c r="D287" s="153" t="s">
        <v>131</v>
      </c>
      <c r="E287" s="154" t="s">
        <v>691</v>
      </c>
      <c r="F287" s="155" t="e">
        <f>IF(ISNUMBER(U287),U287,VLOOKUP(CONCATENATE($B287,"_",$C287,"_",F$2,"_","1000 NAC","_",$E287),Database!$F$2:$G$65536,2,)/VLOOKUP(CONCATENATE($B287,"_",$C287,"_",F$2,"_",$D287,"_",$E287),Database!$F$2:$G$65536,2,))</f>
        <v>#REF!</v>
      </c>
      <c r="G287" s="155" t="e">
        <f>IF(ISNUMBER(V287),V287,VLOOKUP(CONCATENATE($B287,"_",$C287,"_",G$2,"_","1000 NAC","_",$E287),Database!$F$2:$G$65536,2,)/VLOOKUP(CONCATENATE($B287,"_",$C287,"_",G$2,"_",$D287,"_",$E287),Database!$F$2:$G$65536,2,))</f>
        <v>#REF!</v>
      </c>
      <c r="H287" s="155" t="e">
        <f>IF(ISNUMBER(W287),W287,VLOOKUP(CONCATENATE($B287,"_",$C287,"_",H$2,"_","1000 NAC","_",$E287),Database!$F$2:$G$65536,2,)/VLOOKUP(CONCATENATE($B287,"_",$C287,"_",H$2,"_",$D287,"_",$E287),Database!$F$2:$G$65536,2,))</f>
        <v>#REF!</v>
      </c>
      <c r="I287" s="155" t="e">
        <f>IF(ISNUMBER(X287),X287,VLOOKUP(CONCATENATE($B287,"_",$C287,"_",I$2,"_","1000 NAC","_",$E287),Database!$F$2:$G$65536,2,)/VLOOKUP(CONCATENATE($B287,"_",$C287,"_",I$2,"_",$D287,"_",$E287),Database!$F$2:$G$65536,2,))</f>
        <v>#REF!</v>
      </c>
      <c r="J287" s="155" t="e">
        <f>VLOOKUP(CONCATENATE($B287,"_",$C287,"_",J$2,"_","1000 NAC","_",$E287),Database!$F$2:$G$65536,2,)/VLOOKUP(CONCATENATE($B287,"_",$C287,"_",J$2,"_",$D287,"_",$E287),Database!$F$2:$G$65536,2,)</f>
        <v>#REF!</v>
      </c>
      <c r="K287" s="156" t="e">
        <f>VLOOKUP(CONCATENATE($B287,"_",$C287,"_",K$2,"_","1000 NAC","_",$E287),SentData!$F$2:$G$65536,2,)/VLOOKUP(CONCATENATE($B287,"_",$C287,"_",K$2,"_",$D287,"_",$E287),SentData!$F$2:$G$65536,2,)</f>
        <v>#REF!</v>
      </c>
      <c r="L287" s="156" t="e">
        <f>VLOOKUP(CONCATENATE($B287,"_",$C287,"_",L$2,"_","1000 NAC","_",$E287),SentData!$F$2:$G$65536,2,)/VLOOKUP(CONCATENATE($B287,"_",$C287,"_",L$2,"_",$D287,"_",$E287),SentData!$F$2:$G$65536,2,)</f>
        <v>#REF!</v>
      </c>
      <c r="M287" s="157"/>
      <c r="N287" s="158" t="str">
        <f t="shared" si="61"/>
        <v>!!</v>
      </c>
      <c r="O287" s="158" t="str">
        <f t="shared" si="62"/>
        <v>!!</v>
      </c>
      <c r="P287" s="158" t="str">
        <f t="shared" si="63"/>
        <v>!!</v>
      </c>
      <c r="Q287" s="158" t="str">
        <f t="shared" si="64"/>
        <v>!!</v>
      </c>
      <c r="R287" s="158" t="str">
        <f t="shared" si="65"/>
        <v>!!</v>
      </c>
      <c r="S287" s="158" t="str">
        <f t="shared" si="66"/>
        <v>!!</v>
      </c>
      <c r="T287" s="157"/>
      <c r="U287" s="161" t="str">
        <f>IF(ISNUMBER(U285),IF(ISNUMBER(U286),U286/U285,F286/U285),IF(ISNUMBER(U286),U286/F285,""))</f>
        <v/>
      </c>
      <c r="V287" s="161"/>
      <c r="W287" s="161"/>
      <c r="X287" s="161"/>
    </row>
    <row r="288" spans="1:24" s="112" customFormat="1" ht="10" x14ac:dyDescent="0.2">
      <c r="A288" s="112" t="s">
        <v>703</v>
      </c>
      <c r="B288" s="112" t="e">
        <f>#REF!</f>
        <v>#REF!</v>
      </c>
      <c r="C288" s="112" t="s">
        <v>771</v>
      </c>
      <c r="D288" s="112" t="s">
        <v>131</v>
      </c>
      <c r="E288" s="113" t="s">
        <v>691</v>
      </c>
      <c r="F288" s="120" t="e">
        <f>IF(ISNUMBER(U288),U288,VLOOKUP(CONCATENATE($B288,"_",$C288,"_",F$2,"_",$D288,"_",$E288),Database!$F$2:$G$65536,2,))</f>
        <v>#REF!</v>
      </c>
      <c r="G288" s="120" t="e">
        <f>IF(ISNUMBER(V288),V288,VLOOKUP(CONCATENATE($B288,"_",$C288,"_",G$2,"_",$D288,"_",$E288),Database!$F$2:$G$65536,2,))</f>
        <v>#REF!</v>
      </c>
      <c r="H288" s="120" t="e">
        <f>IF(ISNUMBER(W288),W288,VLOOKUP(CONCATENATE($B288,"_",$C288,"_",H$2,"_",$D288,"_",$E288),Database!$F$2:$G$65536,2,))</f>
        <v>#REF!</v>
      </c>
      <c r="I288" s="120" t="e">
        <f>IF(ISNUMBER(X288),X288,VLOOKUP(CONCATENATE($B288,"_",$C288,"_",I$2,"_",$D288,"_",$E288),Database!$F$2:$G$65536,2,))</f>
        <v>#REF!</v>
      </c>
      <c r="J288" s="120" t="e">
        <f>VLOOKUP(CONCATENATE($B288,"_",$C288,"_",J$2,"_",$D288,"_",$E288),Database!$F$2:$G$65536,2,)</f>
        <v>#REF!</v>
      </c>
      <c r="K288" s="118" t="e">
        <f>VLOOKUP(CONCATENATE($B288,"_",$C288,"_",K$2,"_",$D288,"_",$E288),SentData!$F$2:$G$65536,2,)</f>
        <v>#REF!</v>
      </c>
      <c r="L288" s="118" t="e">
        <f>VLOOKUP(CONCATENATE($B288,"_",$C288,"_",L$2,"_",$D288,"_",$E288),SentData!$F$2:$G$65536,2,)</f>
        <v>#REF!</v>
      </c>
      <c r="M288" s="114"/>
      <c r="N288" s="115" t="str">
        <f t="shared" si="61"/>
        <v>!!</v>
      </c>
      <c r="O288" s="115" t="str">
        <f t="shared" si="62"/>
        <v>!!</v>
      </c>
      <c r="P288" s="115" t="str">
        <f t="shared" si="63"/>
        <v>!!</v>
      </c>
      <c r="Q288" s="115" t="str">
        <f t="shared" si="64"/>
        <v>!!</v>
      </c>
      <c r="R288" s="115" t="str">
        <f t="shared" si="65"/>
        <v>!!</v>
      </c>
      <c r="S288" s="115" t="str">
        <f t="shared" si="66"/>
        <v>!!</v>
      </c>
      <c r="T288" s="114"/>
    </row>
    <row r="289" spans="1:24" s="112" customFormat="1" ht="10" x14ac:dyDescent="0.2">
      <c r="A289" s="112" t="s">
        <v>705</v>
      </c>
      <c r="B289" s="112" t="e">
        <f>#REF!</f>
        <v>#REF!</v>
      </c>
      <c r="C289" s="112" t="s">
        <v>771</v>
      </c>
      <c r="D289" s="112" t="s">
        <v>706</v>
      </c>
      <c r="E289" s="113" t="s">
        <v>691</v>
      </c>
      <c r="F289" s="120" t="e">
        <f>IF(ISNUMBER(U289),U289,VLOOKUP(CONCATENATE($B289,"_",$C289,"_",F$2,"_",$D289,"_",$E289),Database!$F$2:$G$65536,2,))</f>
        <v>#REF!</v>
      </c>
      <c r="G289" s="120" t="e">
        <f>IF(ISNUMBER(V289),V289,VLOOKUP(CONCATENATE($B289,"_",$C289,"_",G$2,"_",$D289,"_",$E289),Database!$F$2:$G$65536,2,))</f>
        <v>#REF!</v>
      </c>
      <c r="H289" s="120" t="e">
        <f>IF(ISNUMBER(W289),W289,VLOOKUP(CONCATENATE($B289,"_",$C289,"_",H$2,"_",$D289,"_",$E289),Database!$F$2:$G$65536,2,))</f>
        <v>#REF!</v>
      </c>
      <c r="I289" s="120" t="e">
        <f>IF(ISNUMBER(X289),X289,VLOOKUP(CONCATENATE($B289,"_",$C289,"_",I$2,"_",$D289,"_",$E289),Database!$F$2:$G$65536,2,))</f>
        <v>#REF!</v>
      </c>
      <c r="J289" s="120" t="e">
        <f>VLOOKUP(CONCATENATE($B289,"_",$C289,"_",J$2,"_",$D289,"_",$E289),Database!$F$2:$G$65536,2,)</f>
        <v>#REF!</v>
      </c>
      <c r="K289" s="118" t="e">
        <f>VLOOKUP(CONCATENATE($B289,"_",$C289,"_",K$2,"_",$D289,"_",$E289),SentData!$F$2:$G$65536,2,)</f>
        <v>#REF!</v>
      </c>
      <c r="L289" s="118" t="e">
        <f>VLOOKUP(CONCATENATE($B289,"_",$C289,"_",L$2,"_",$D289,"_",$E289),SentData!$F$2:$G$65536,2,)</f>
        <v>#REF!</v>
      </c>
      <c r="M289" s="114"/>
      <c r="N289" s="115" t="str">
        <f t="shared" si="61"/>
        <v>!!</v>
      </c>
      <c r="O289" s="115" t="str">
        <f t="shared" si="62"/>
        <v>!!</v>
      </c>
      <c r="P289" s="115" t="str">
        <f t="shared" si="63"/>
        <v>!!</v>
      </c>
      <c r="Q289" s="115" t="str">
        <f t="shared" si="64"/>
        <v>!!</v>
      </c>
      <c r="R289" s="115" t="str">
        <f t="shared" si="65"/>
        <v>!!</v>
      </c>
      <c r="S289" s="115" t="str">
        <f t="shared" si="66"/>
        <v>!!</v>
      </c>
      <c r="T289" s="114"/>
    </row>
    <row r="290" spans="1:24" x14ac:dyDescent="0.25">
      <c r="A290" s="153" t="s">
        <v>707</v>
      </c>
      <c r="B290" s="153" t="e">
        <f>#REF!</f>
        <v>#REF!</v>
      </c>
      <c r="C290" s="153" t="s">
        <v>771</v>
      </c>
      <c r="D290" s="153" t="s">
        <v>131</v>
      </c>
      <c r="E290" s="154" t="s">
        <v>691</v>
      </c>
      <c r="F290" s="155" t="e">
        <f>IF(ISNUMBER(U290),U290,VLOOKUP(CONCATENATE($B290,"_",$C290,"_",F$2,"_","1000 NAC","_",$E290),Database!$F$2:$G$65536,2,)/VLOOKUP(CONCATENATE($B290,"_",$C290,"_",F$2,"_",$D290,"_",$E290),Database!$F$2:$G$65536,2,))</f>
        <v>#REF!</v>
      </c>
      <c r="G290" s="155" t="e">
        <f>IF(ISNUMBER(V290),V290,VLOOKUP(CONCATENATE($B290,"_",$C290,"_",G$2,"_","1000 NAC","_",$E290),Database!$F$2:$G$65536,2,)/VLOOKUP(CONCATENATE($B290,"_",$C290,"_",G$2,"_",$D290,"_",$E290),Database!$F$2:$G$65536,2,))</f>
        <v>#REF!</v>
      </c>
      <c r="H290" s="155" t="e">
        <f>IF(ISNUMBER(W290),W290,VLOOKUP(CONCATENATE($B290,"_",$C290,"_",H$2,"_","1000 NAC","_",$E290),Database!$F$2:$G$65536,2,)/VLOOKUP(CONCATENATE($B290,"_",$C290,"_",H$2,"_",$D290,"_",$E290),Database!$F$2:$G$65536,2,))</f>
        <v>#REF!</v>
      </c>
      <c r="I290" s="155" t="e">
        <f>IF(ISNUMBER(X290),X290,VLOOKUP(CONCATENATE($B290,"_",$C290,"_",I$2,"_","1000 NAC","_",$E290),Database!$F$2:$G$65536,2,)/VLOOKUP(CONCATENATE($B290,"_",$C290,"_",I$2,"_",$D290,"_",$E290),Database!$F$2:$G$65536,2,))</f>
        <v>#REF!</v>
      </c>
      <c r="J290" s="155" t="e">
        <f>VLOOKUP(CONCATENATE($B290,"_",$C290,"_",J$2,"_","1000 NAC","_",$E290),Database!$F$2:$G$65536,2,)/VLOOKUP(CONCATENATE($B290,"_",$C290,"_",J$2,"_",$D290,"_",$E290),Database!$F$2:$G$65536,2,)</f>
        <v>#REF!</v>
      </c>
      <c r="K290" s="156" t="e">
        <f>VLOOKUP(CONCATENATE($B290,"_",$C290,"_",K$2,"_","1000 NAC","_",$E290),SentData!$F$2:$G$65536,2,)/VLOOKUP(CONCATENATE($B290,"_",$C290,"_",K$2,"_",$D290,"_",$E290),SentData!$F$2:$G$65536,2,)</f>
        <v>#REF!</v>
      </c>
      <c r="L290" s="156" t="e">
        <f>VLOOKUP(CONCATENATE($B290,"_",$C290,"_",L$2,"_","1000 NAC","_",$E290),SentData!$F$2:$G$65536,2,)/VLOOKUP(CONCATENATE($B290,"_",$C290,"_",L$2,"_",$D290,"_",$E290),SentData!$F$2:$G$65536,2,)</f>
        <v>#REF!</v>
      </c>
      <c r="M290" s="157"/>
      <c r="N290" s="158" t="str">
        <f t="shared" si="61"/>
        <v>!!</v>
      </c>
      <c r="O290" s="158" t="str">
        <f t="shared" si="62"/>
        <v>!!</v>
      </c>
      <c r="P290" s="158" t="str">
        <f t="shared" si="63"/>
        <v>!!</v>
      </c>
      <c r="Q290" s="158" t="str">
        <f t="shared" si="64"/>
        <v>!!</v>
      </c>
      <c r="R290" s="158" t="str">
        <f t="shared" si="65"/>
        <v>!!</v>
      </c>
      <c r="S290" s="158" t="str">
        <f t="shared" si="66"/>
        <v>!!</v>
      </c>
      <c r="T290" s="157"/>
      <c r="U290" s="161" t="str">
        <f>IF(ISNUMBER(U288),IF(ISNUMBER(U289),U289/U288,F289/U288),IF(ISNUMBER(U289),U289/F288,""))</f>
        <v/>
      </c>
      <c r="V290" s="161"/>
      <c r="W290" s="161"/>
      <c r="X290" s="161"/>
    </row>
    <row r="291" spans="1:24" s="112" customFormat="1" ht="10" x14ac:dyDescent="0.2">
      <c r="A291" s="112" t="s">
        <v>703</v>
      </c>
      <c r="B291" s="112" t="e">
        <f>#REF!</f>
        <v>#REF!</v>
      </c>
      <c r="C291" s="112" t="s">
        <v>770</v>
      </c>
      <c r="D291" s="112" t="s">
        <v>131</v>
      </c>
      <c r="E291" s="113" t="s">
        <v>692</v>
      </c>
      <c r="F291" s="120" t="e">
        <f>IF(ISNUMBER(U291),U291,VLOOKUP(CONCATENATE($B291,"_",$C291,"_",F$2,"_",$D291,"_",$E291),Database!$F$2:$G$65536,2,))</f>
        <v>#REF!</v>
      </c>
      <c r="G291" s="120" t="e">
        <f>IF(ISNUMBER(V291),V291,VLOOKUP(CONCATENATE($B291,"_",$C291,"_",G$2,"_",$D291,"_",$E291),Database!$F$2:$G$65536,2,))</f>
        <v>#REF!</v>
      </c>
      <c r="H291" s="120" t="e">
        <f>IF(ISNUMBER(W291),W291,VLOOKUP(CONCATENATE($B291,"_",$C291,"_",H$2,"_",$D291,"_",$E291),Database!$F$2:$G$65536,2,))</f>
        <v>#REF!</v>
      </c>
      <c r="I291" s="120" t="e">
        <f>IF(ISNUMBER(X291),X291,VLOOKUP(CONCATENATE($B291,"_",$C291,"_",I$2,"_",$D291,"_",$E291),Database!$F$2:$G$65536,2,))</f>
        <v>#REF!</v>
      </c>
      <c r="J291" s="120" t="e">
        <f>VLOOKUP(CONCATENATE($B291,"_",$C291,"_",J$2,"_",$D291,"_",$E291),Database!$F$2:$G$65536,2,)</f>
        <v>#REF!</v>
      </c>
      <c r="K291" s="118" t="e">
        <f>VLOOKUP(CONCATENATE($B291,"_",$C291,"_",K$2,"_",$D291,"_",$E291),SentData!$F$2:$G$65536,2,)</f>
        <v>#REF!</v>
      </c>
      <c r="L291" s="118" t="e">
        <f>VLOOKUP(CONCATENATE($B291,"_",$C291,"_",L$2,"_",$D291,"_",$E291),SentData!$F$2:$G$65536,2,)</f>
        <v>#REF!</v>
      </c>
      <c r="M291" s="114"/>
      <c r="N291" s="115" t="str">
        <f t="shared" si="61"/>
        <v>!!</v>
      </c>
      <c r="O291" s="115" t="str">
        <f t="shared" si="62"/>
        <v>!!</v>
      </c>
      <c r="P291" s="115" t="str">
        <f t="shared" si="63"/>
        <v>!!</v>
      </c>
      <c r="Q291" s="115" t="str">
        <f t="shared" si="64"/>
        <v>!!</v>
      </c>
      <c r="R291" s="115" t="str">
        <f t="shared" si="65"/>
        <v>!!</v>
      </c>
      <c r="S291" s="115" t="str">
        <f t="shared" si="66"/>
        <v>!!</v>
      </c>
      <c r="T291" s="114"/>
    </row>
    <row r="292" spans="1:24" s="112" customFormat="1" ht="10" x14ac:dyDescent="0.2">
      <c r="A292" s="112" t="s">
        <v>705</v>
      </c>
      <c r="B292" s="112" t="e">
        <f>#REF!</f>
        <v>#REF!</v>
      </c>
      <c r="C292" s="112" t="s">
        <v>770</v>
      </c>
      <c r="D292" s="112" t="s">
        <v>706</v>
      </c>
      <c r="E292" s="113" t="s">
        <v>692</v>
      </c>
      <c r="F292" s="120" t="e">
        <f>IF(ISNUMBER(U292),U292,VLOOKUP(CONCATENATE($B292,"_",$C292,"_",F$2,"_",$D292,"_",$E292),Database!$F$2:$G$65536,2,))</f>
        <v>#REF!</v>
      </c>
      <c r="G292" s="120" t="e">
        <f>IF(ISNUMBER(V292),V292,VLOOKUP(CONCATENATE($B292,"_",$C292,"_",G$2,"_",$D292,"_",$E292),Database!$F$2:$G$65536,2,))</f>
        <v>#REF!</v>
      </c>
      <c r="H292" s="120" t="e">
        <f>IF(ISNUMBER(W292),W292,VLOOKUP(CONCATENATE($B292,"_",$C292,"_",H$2,"_",$D292,"_",$E292),Database!$F$2:$G$65536,2,))</f>
        <v>#REF!</v>
      </c>
      <c r="I292" s="120" t="e">
        <f>IF(ISNUMBER(X292),X292,VLOOKUP(CONCATENATE($B292,"_",$C292,"_",I$2,"_",$D292,"_",$E292),Database!$F$2:$G$65536,2,))</f>
        <v>#REF!</v>
      </c>
      <c r="J292" s="120" t="e">
        <f>VLOOKUP(CONCATENATE($B292,"_",$C292,"_",J$2,"_",$D292,"_",$E292),Database!$F$2:$G$65536,2,)</f>
        <v>#REF!</v>
      </c>
      <c r="K292" s="118" t="e">
        <f>VLOOKUP(CONCATENATE($B292,"_",$C292,"_",K$2,"_",$D292,"_",$E292),SentData!$F$2:$G$65536,2,)</f>
        <v>#REF!</v>
      </c>
      <c r="L292" s="118" t="e">
        <f>VLOOKUP(CONCATENATE($B292,"_",$C292,"_",L$2,"_",$D292,"_",$E292),SentData!$F$2:$G$65536,2,)</f>
        <v>#REF!</v>
      </c>
      <c r="M292" s="114"/>
      <c r="N292" s="115" t="str">
        <f t="shared" si="61"/>
        <v>!!</v>
      </c>
      <c r="O292" s="115" t="str">
        <f t="shared" si="62"/>
        <v>!!</v>
      </c>
      <c r="P292" s="115" t="str">
        <f t="shared" si="63"/>
        <v>!!</v>
      </c>
      <c r="Q292" s="115" t="str">
        <f t="shared" si="64"/>
        <v>!!</v>
      </c>
      <c r="R292" s="115" t="str">
        <f t="shared" si="65"/>
        <v>!!</v>
      </c>
      <c r="S292" s="115" t="str">
        <f t="shared" si="66"/>
        <v>!!</v>
      </c>
      <c r="T292" s="114"/>
    </row>
    <row r="293" spans="1:24" x14ac:dyDescent="0.25">
      <c r="A293" s="153" t="s">
        <v>707</v>
      </c>
      <c r="B293" s="153" t="e">
        <f>#REF!</f>
        <v>#REF!</v>
      </c>
      <c r="C293" s="153" t="s">
        <v>770</v>
      </c>
      <c r="D293" s="153" t="s">
        <v>131</v>
      </c>
      <c r="E293" s="154" t="s">
        <v>692</v>
      </c>
      <c r="F293" s="155" t="e">
        <f>IF(ISNUMBER(U293),U293,VLOOKUP(CONCATENATE($B293,"_",$C293,"_",F$2,"_","1000 NAC","_",$E293),Database!$F$2:$G$65536,2,)/VLOOKUP(CONCATENATE($B293,"_",$C293,"_",F$2,"_",$D293,"_",$E293),Database!$F$2:$G$65536,2,))</f>
        <v>#REF!</v>
      </c>
      <c r="G293" s="155" t="e">
        <f>IF(ISNUMBER(V293),V293,VLOOKUP(CONCATENATE($B293,"_",$C293,"_",G$2,"_","1000 NAC","_",$E293),Database!$F$2:$G$65536,2,)/VLOOKUP(CONCATENATE($B293,"_",$C293,"_",G$2,"_",$D293,"_",$E293),Database!$F$2:$G$65536,2,))</f>
        <v>#REF!</v>
      </c>
      <c r="H293" s="155" t="e">
        <f>IF(ISNUMBER(W293),W293,VLOOKUP(CONCATENATE($B293,"_",$C293,"_",H$2,"_","1000 NAC","_",$E293),Database!$F$2:$G$65536,2,)/VLOOKUP(CONCATENATE($B293,"_",$C293,"_",H$2,"_",$D293,"_",$E293),Database!$F$2:$G$65536,2,))</f>
        <v>#REF!</v>
      </c>
      <c r="I293" s="155" t="e">
        <f>IF(ISNUMBER(X293),X293,VLOOKUP(CONCATENATE($B293,"_",$C293,"_",I$2,"_","1000 NAC","_",$E293),Database!$F$2:$G$65536,2,)/VLOOKUP(CONCATENATE($B293,"_",$C293,"_",I$2,"_",$D293,"_",$E293),Database!$F$2:$G$65536,2,))</f>
        <v>#REF!</v>
      </c>
      <c r="J293" s="155" t="e">
        <f>VLOOKUP(CONCATENATE($B293,"_",$C293,"_",J$2,"_","1000 NAC","_",$E293),Database!$F$2:$G$65536,2,)/VLOOKUP(CONCATENATE($B293,"_",$C293,"_",J$2,"_",$D293,"_",$E293),Database!$F$2:$G$65536,2,)</f>
        <v>#REF!</v>
      </c>
      <c r="K293" s="156" t="e">
        <f>VLOOKUP(CONCATENATE($B293,"_",$C293,"_",K$2,"_","1000 NAC","_",$E293),SentData!$F$2:$G$65536,2,)/VLOOKUP(CONCATENATE($B293,"_",$C293,"_",K$2,"_",$D293,"_",$E293),SentData!$F$2:$G$65536,2,)</f>
        <v>#REF!</v>
      </c>
      <c r="L293" s="156" t="e">
        <f>VLOOKUP(CONCATENATE($B293,"_",$C293,"_",L$2,"_","1000 NAC","_",$E293),SentData!$F$2:$G$65536,2,)/VLOOKUP(CONCATENATE($B293,"_",$C293,"_",L$2,"_",$D293,"_",$E293),SentData!$F$2:$G$65536,2,)</f>
        <v>#REF!</v>
      </c>
      <c r="M293" s="157"/>
      <c r="N293" s="158" t="str">
        <f t="shared" si="61"/>
        <v>!!</v>
      </c>
      <c r="O293" s="158" t="str">
        <f t="shared" si="62"/>
        <v>!!</v>
      </c>
      <c r="P293" s="158" t="str">
        <f t="shared" si="63"/>
        <v>!!</v>
      </c>
      <c r="Q293" s="158" t="str">
        <f t="shared" si="64"/>
        <v>!!</v>
      </c>
      <c r="R293" s="158" t="str">
        <f t="shared" si="65"/>
        <v>!!</v>
      </c>
      <c r="S293" s="158" t="str">
        <f t="shared" si="66"/>
        <v>!!</v>
      </c>
      <c r="T293" s="157"/>
      <c r="U293" s="161" t="str">
        <f>IF(ISNUMBER(U291),IF(ISNUMBER(U292),U292/U291,F292/U291),IF(ISNUMBER(U292),U292/F291,""))</f>
        <v/>
      </c>
      <c r="V293" s="161"/>
      <c r="W293" s="161"/>
      <c r="X293" s="161"/>
    </row>
    <row r="294" spans="1:24" s="112" customFormat="1" ht="10" x14ac:dyDescent="0.2">
      <c r="A294" s="112" t="s">
        <v>703</v>
      </c>
      <c r="B294" s="112" t="e">
        <f>#REF!</f>
        <v>#REF!</v>
      </c>
      <c r="C294" s="112" t="s">
        <v>771</v>
      </c>
      <c r="D294" s="112" t="s">
        <v>131</v>
      </c>
      <c r="E294" s="113" t="s">
        <v>692</v>
      </c>
      <c r="F294" s="120" t="e">
        <f>IF(ISNUMBER(U294),U294,VLOOKUP(CONCATENATE($B294,"_",$C294,"_",F$2,"_",$D294,"_",$E294),Database!$F$2:$G$65536,2,))</f>
        <v>#REF!</v>
      </c>
      <c r="G294" s="120" t="e">
        <f>IF(ISNUMBER(V294),V294,VLOOKUP(CONCATENATE($B294,"_",$C294,"_",G$2,"_",$D294,"_",$E294),Database!$F$2:$G$65536,2,))</f>
        <v>#REF!</v>
      </c>
      <c r="H294" s="120" t="e">
        <f>IF(ISNUMBER(W294),W294,VLOOKUP(CONCATENATE($B294,"_",$C294,"_",H$2,"_",$D294,"_",$E294),Database!$F$2:$G$65536,2,))</f>
        <v>#REF!</v>
      </c>
      <c r="I294" s="120" t="e">
        <f>IF(ISNUMBER(X294),X294,VLOOKUP(CONCATENATE($B294,"_",$C294,"_",I$2,"_",$D294,"_",$E294),Database!$F$2:$G$65536,2,))</f>
        <v>#REF!</v>
      </c>
      <c r="J294" s="120" t="e">
        <f>VLOOKUP(CONCATENATE($B294,"_",$C294,"_",J$2,"_",$D294,"_",$E294),Database!$F$2:$G$65536,2,)</f>
        <v>#REF!</v>
      </c>
      <c r="K294" s="118" t="e">
        <f>VLOOKUP(CONCATENATE($B294,"_",$C294,"_",K$2,"_",$D294,"_",$E294),SentData!$F$2:$G$65536,2,)</f>
        <v>#REF!</v>
      </c>
      <c r="L294" s="118" t="e">
        <f>VLOOKUP(CONCATENATE($B294,"_",$C294,"_",L$2,"_",$D294,"_",$E294),SentData!$F$2:$G$65536,2,)</f>
        <v>#REF!</v>
      </c>
      <c r="M294" s="114"/>
      <c r="N294" s="115" t="str">
        <f t="shared" si="61"/>
        <v>!!</v>
      </c>
      <c r="O294" s="115" t="str">
        <f t="shared" si="62"/>
        <v>!!</v>
      </c>
      <c r="P294" s="115" t="str">
        <f t="shared" si="63"/>
        <v>!!</v>
      </c>
      <c r="Q294" s="115" t="str">
        <f t="shared" si="64"/>
        <v>!!</v>
      </c>
      <c r="R294" s="115" t="str">
        <f t="shared" si="65"/>
        <v>!!</v>
      </c>
      <c r="S294" s="115" t="str">
        <f t="shared" si="66"/>
        <v>!!</v>
      </c>
      <c r="T294" s="114"/>
    </row>
    <row r="295" spans="1:24" s="112" customFormat="1" ht="10" x14ac:dyDescent="0.2">
      <c r="A295" s="112" t="s">
        <v>705</v>
      </c>
      <c r="B295" s="112" t="e">
        <f>#REF!</f>
        <v>#REF!</v>
      </c>
      <c r="C295" s="112" t="s">
        <v>771</v>
      </c>
      <c r="D295" s="112" t="s">
        <v>706</v>
      </c>
      <c r="E295" s="113" t="s">
        <v>692</v>
      </c>
      <c r="F295" s="120" t="e">
        <f>IF(ISNUMBER(U295),U295,VLOOKUP(CONCATENATE($B295,"_",$C295,"_",F$2,"_",$D295,"_",$E295),Database!$F$2:$G$65536,2,))</f>
        <v>#REF!</v>
      </c>
      <c r="G295" s="120" t="e">
        <f>IF(ISNUMBER(V295),V295,VLOOKUP(CONCATENATE($B295,"_",$C295,"_",G$2,"_",$D295,"_",$E295),Database!$F$2:$G$65536,2,))</f>
        <v>#REF!</v>
      </c>
      <c r="H295" s="120" t="e">
        <f>IF(ISNUMBER(W295),W295,VLOOKUP(CONCATENATE($B295,"_",$C295,"_",H$2,"_",$D295,"_",$E295),Database!$F$2:$G$65536,2,))</f>
        <v>#REF!</v>
      </c>
      <c r="I295" s="120" t="e">
        <f>IF(ISNUMBER(X295),X295,VLOOKUP(CONCATENATE($B295,"_",$C295,"_",I$2,"_",$D295,"_",$E295),Database!$F$2:$G$65536,2,))</f>
        <v>#REF!</v>
      </c>
      <c r="J295" s="120" t="e">
        <f>VLOOKUP(CONCATENATE($B295,"_",$C295,"_",J$2,"_",$D295,"_",$E295),Database!$F$2:$G$65536,2,)</f>
        <v>#REF!</v>
      </c>
      <c r="K295" s="118" t="e">
        <f>VLOOKUP(CONCATENATE($B295,"_",$C295,"_",K$2,"_",$D295,"_",$E295),SentData!$F$2:$G$65536,2,)</f>
        <v>#REF!</v>
      </c>
      <c r="L295" s="118" t="e">
        <f>VLOOKUP(CONCATENATE($B295,"_",$C295,"_",L$2,"_",$D295,"_",$E295),SentData!$F$2:$G$65536,2,)</f>
        <v>#REF!</v>
      </c>
      <c r="M295" s="114"/>
      <c r="N295" s="115" t="str">
        <f t="shared" si="61"/>
        <v>!!</v>
      </c>
      <c r="O295" s="115" t="str">
        <f t="shared" si="62"/>
        <v>!!</v>
      </c>
      <c r="P295" s="115" t="str">
        <f t="shared" si="63"/>
        <v>!!</v>
      </c>
      <c r="Q295" s="115" t="str">
        <f t="shared" si="64"/>
        <v>!!</v>
      </c>
      <c r="R295" s="115" t="str">
        <f t="shared" si="65"/>
        <v>!!</v>
      </c>
      <c r="S295" s="115" t="str">
        <f t="shared" si="66"/>
        <v>!!</v>
      </c>
      <c r="T295" s="114"/>
    </row>
    <row r="296" spans="1:24" x14ac:dyDescent="0.25">
      <c r="A296" s="153" t="s">
        <v>707</v>
      </c>
      <c r="B296" s="153" t="e">
        <f>#REF!</f>
        <v>#REF!</v>
      </c>
      <c r="C296" s="153" t="s">
        <v>771</v>
      </c>
      <c r="D296" s="153" t="s">
        <v>131</v>
      </c>
      <c r="E296" s="154" t="s">
        <v>692</v>
      </c>
      <c r="F296" s="155" t="e">
        <f>IF(ISNUMBER(U296),U296,VLOOKUP(CONCATENATE($B296,"_",$C296,"_",F$2,"_","1000 NAC","_",$E296),Database!$F$2:$G$65536,2,)/VLOOKUP(CONCATENATE($B296,"_",$C296,"_",F$2,"_",$D296,"_",$E296),Database!$F$2:$G$65536,2,))</f>
        <v>#REF!</v>
      </c>
      <c r="G296" s="155" t="e">
        <f>IF(ISNUMBER(V296),V296,VLOOKUP(CONCATENATE($B296,"_",$C296,"_",G$2,"_","1000 NAC","_",$E296),Database!$F$2:$G$65536,2,)/VLOOKUP(CONCATENATE($B296,"_",$C296,"_",G$2,"_",$D296,"_",$E296),Database!$F$2:$G$65536,2,))</f>
        <v>#REF!</v>
      </c>
      <c r="H296" s="155" t="e">
        <f>IF(ISNUMBER(W296),W296,VLOOKUP(CONCATENATE($B296,"_",$C296,"_",H$2,"_","1000 NAC","_",$E296),Database!$F$2:$G$65536,2,)/VLOOKUP(CONCATENATE($B296,"_",$C296,"_",H$2,"_",$D296,"_",$E296),Database!$F$2:$G$65536,2,))</f>
        <v>#REF!</v>
      </c>
      <c r="I296" s="155" t="e">
        <f>IF(ISNUMBER(X296),X296,VLOOKUP(CONCATENATE($B296,"_",$C296,"_",I$2,"_","1000 NAC","_",$E296),Database!$F$2:$G$65536,2,)/VLOOKUP(CONCATENATE($B296,"_",$C296,"_",I$2,"_",$D296,"_",$E296),Database!$F$2:$G$65536,2,))</f>
        <v>#REF!</v>
      </c>
      <c r="J296" s="155" t="e">
        <f>VLOOKUP(CONCATENATE($B296,"_",$C296,"_",J$2,"_","1000 NAC","_",$E296),Database!$F$2:$G$65536,2,)/VLOOKUP(CONCATENATE($B296,"_",$C296,"_",J$2,"_",$D296,"_",$E296),Database!$F$2:$G$65536,2,)</f>
        <v>#REF!</v>
      </c>
      <c r="K296" s="156" t="e">
        <f>VLOOKUP(CONCATENATE($B296,"_",$C296,"_",K$2,"_","1000 NAC","_",$E296),SentData!$F$2:$G$65536,2,)/VLOOKUP(CONCATENATE($B296,"_",$C296,"_",K$2,"_",$D296,"_",$E296),SentData!$F$2:$G$65536,2,)</f>
        <v>#REF!</v>
      </c>
      <c r="L296" s="156" t="e">
        <f>VLOOKUP(CONCATENATE($B296,"_",$C296,"_",L$2,"_","1000 NAC","_",$E296),SentData!$F$2:$G$65536,2,)/VLOOKUP(CONCATENATE($B296,"_",$C296,"_",L$2,"_",$D296,"_",$E296),SentData!$F$2:$G$65536,2,)</f>
        <v>#REF!</v>
      </c>
      <c r="M296" s="157"/>
      <c r="N296" s="158" t="str">
        <f t="shared" si="61"/>
        <v>!!</v>
      </c>
      <c r="O296" s="158" t="str">
        <f t="shared" si="62"/>
        <v>!!</v>
      </c>
      <c r="P296" s="158" t="str">
        <f t="shared" si="63"/>
        <v>!!</v>
      </c>
      <c r="Q296" s="158" t="str">
        <f t="shared" si="64"/>
        <v>!!</v>
      </c>
      <c r="R296" s="158" t="str">
        <f t="shared" si="65"/>
        <v>!!</v>
      </c>
      <c r="S296" s="158" t="str">
        <f t="shared" si="66"/>
        <v>!!</v>
      </c>
      <c r="T296" s="157"/>
      <c r="U296" s="161" t="str">
        <f>IF(ISNUMBER(U294),IF(ISNUMBER(U295),U295/U294,F295/U294),IF(ISNUMBER(U295),U295/F294,""))</f>
        <v/>
      </c>
      <c r="V296" s="161"/>
      <c r="W296" s="161"/>
      <c r="X296" s="161"/>
    </row>
    <row r="297" spans="1:24" s="112" customFormat="1" ht="10" x14ac:dyDescent="0.2">
      <c r="A297" s="112" t="s">
        <v>703</v>
      </c>
      <c r="B297" s="112" t="e">
        <f>#REF!</f>
        <v>#REF!</v>
      </c>
      <c r="C297" s="112" t="s">
        <v>770</v>
      </c>
      <c r="D297" s="112" t="s">
        <v>131</v>
      </c>
      <c r="E297" s="113" t="s">
        <v>693</v>
      </c>
      <c r="F297" s="120" t="e">
        <f>IF(ISNUMBER(U297),U297,VLOOKUP(CONCATENATE($B297,"_",$C297,"_",F$2,"_",$D297,"_",$E297),Database!$F$2:$G$65536,2,))</f>
        <v>#REF!</v>
      </c>
      <c r="G297" s="120" t="e">
        <f>IF(ISNUMBER(V297),V297,VLOOKUP(CONCATENATE($B297,"_",$C297,"_",G$2,"_",$D297,"_",$E297),Database!$F$2:$G$65536,2,))</f>
        <v>#REF!</v>
      </c>
      <c r="H297" s="120" t="e">
        <f>IF(ISNUMBER(W297),W297,VLOOKUP(CONCATENATE($B297,"_",$C297,"_",H$2,"_",$D297,"_",$E297),Database!$F$2:$G$65536,2,))</f>
        <v>#REF!</v>
      </c>
      <c r="I297" s="120" t="e">
        <f>IF(ISNUMBER(X297),X297,VLOOKUP(CONCATENATE($B297,"_",$C297,"_",I$2,"_",$D297,"_",$E297),Database!$F$2:$G$65536,2,))</f>
        <v>#REF!</v>
      </c>
      <c r="J297" s="120" t="e">
        <f>VLOOKUP(CONCATENATE($B297,"_",$C297,"_",J$2,"_",$D297,"_",$E297),Database!$F$2:$G$65536,2,)</f>
        <v>#REF!</v>
      </c>
      <c r="K297" s="118" t="e">
        <f>VLOOKUP(CONCATENATE($B297,"_",$C297,"_",K$2,"_",$D297,"_",$E297),SentData!$F$2:$G$65536,2,)</f>
        <v>#REF!</v>
      </c>
      <c r="L297" s="118" t="e">
        <f>VLOOKUP(CONCATENATE($B297,"_",$C297,"_",L$2,"_",$D297,"_",$E297),SentData!$F$2:$G$65536,2,)</f>
        <v>#REF!</v>
      </c>
      <c r="M297" s="114"/>
      <c r="N297" s="115" t="str">
        <f t="shared" si="61"/>
        <v>!!</v>
      </c>
      <c r="O297" s="115" t="str">
        <f t="shared" si="62"/>
        <v>!!</v>
      </c>
      <c r="P297" s="115" t="str">
        <f t="shared" si="63"/>
        <v>!!</v>
      </c>
      <c r="Q297" s="115" t="str">
        <f t="shared" si="64"/>
        <v>!!</v>
      </c>
      <c r="R297" s="115" t="str">
        <f t="shared" si="65"/>
        <v>!!</v>
      </c>
      <c r="S297" s="115" t="str">
        <f t="shared" si="66"/>
        <v>!!</v>
      </c>
      <c r="T297" s="114"/>
    </row>
    <row r="298" spans="1:24" s="112" customFormat="1" ht="10" x14ac:dyDescent="0.2">
      <c r="A298" s="112" t="s">
        <v>705</v>
      </c>
      <c r="B298" s="112" t="e">
        <f>#REF!</f>
        <v>#REF!</v>
      </c>
      <c r="C298" s="112" t="s">
        <v>770</v>
      </c>
      <c r="D298" s="112" t="s">
        <v>706</v>
      </c>
      <c r="E298" s="113" t="s">
        <v>693</v>
      </c>
      <c r="F298" s="120" t="e">
        <f>IF(ISNUMBER(U298),U298,VLOOKUP(CONCATENATE($B298,"_",$C298,"_",F$2,"_",$D298,"_",$E298),Database!$F$2:$G$65536,2,))</f>
        <v>#REF!</v>
      </c>
      <c r="G298" s="120" t="e">
        <f>IF(ISNUMBER(V298),V298,VLOOKUP(CONCATENATE($B298,"_",$C298,"_",G$2,"_",$D298,"_",$E298),Database!$F$2:$G$65536,2,))</f>
        <v>#REF!</v>
      </c>
      <c r="H298" s="120" t="e">
        <f>IF(ISNUMBER(W298),W298,VLOOKUP(CONCATENATE($B298,"_",$C298,"_",H$2,"_",$D298,"_",$E298),Database!$F$2:$G$65536,2,))</f>
        <v>#REF!</v>
      </c>
      <c r="I298" s="120" t="e">
        <f>IF(ISNUMBER(X298),X298,VLOOKUP(CONCATENATE($B298,"_",$C298,"_",I$2,"_",$D298,"_",$E298),Database!$F$2:$G$65536,2,))</f>
        <v>#REF!</v>
      </c>
      <c r="J298" s="120" t="e">
        <f>VLOOKUP(CONCATENATE($B298,"_",$C298,"_",J$2,"_",$D298,"_",$E298),Database!$F$2:$G$65536,2,)</f>
        <v>#REF!</v>
      </c>
      <c r="K298" s="118" t="e">
        <f>VLOOKUP(CONCATENATE($B298,"_",$C298,"_",K$2,"_",$D298,"_",$E298),SentData!$F$2:$G$65536,2,)</f>
        <v>#REF!</v>
      </c>
      <c r="L298" s="118" t="e">
        <f>VLOOKUP(CONCATENATE($B298,"_",$C298,"_",L$2,"_",$D298,"_",$E298),SentData!$F$2:$G$65536,2,)</f>
        <v>#REF!</v>
      </c>
      <c r="M298" s="114"/>
      <c r="N298" s="115" t="str">
        <f t="shared" si="61"/>
        <v>!!</v>
      </c>
      <c r="O298" s="115" t="str">
        <f t="shared" si="62"/>
        <v>!!</v>
      </c>
      <c r="P298" s="115" t="str">
        <f t="shared" si="63"/>
        <v>!!</v>
      </c>
      <c r="Q298" s="115" t="str">
        <f t="shared" si="64"/>
        <v>!!</v>
      </c>
      <c r="R298" s="115" t="str">
        <f t="shared" si="65"/>
        <v>!!</v>
      </c>
      <c r="S298" s="115" t="str">
        <f t="shared" si="66"/>
        <v>!!</v>
      </c>
      <c r="T298" s="114"/>
    </row>
    <row r="299" spans="1:24" x14ac:dyDescent="0.25">
      <c r="A299" s="153" t="s">
        <v>707</v>
      </c>
      <c r="B299" s="153" t="e">
        <f>#REF!</f>
        <v>#REF!</v>
      </c>
      <c r="C299" s="153" t="s">
        <v>770</v>
      </c>
      <c r="D299" s="153" t="s">
        <v>131</v>
      </c>
      <c r="E299" s="154" t="s">
        <v>693</v>
      </c>
      <c r="F299" s="155" t="e">
        <f>IF(ISNUMBER(U299),U299,VLOOKUP(CONCATENATE($B299,"_",$C299,"_",F$2,"_","1000 NAC","_",$E299),Database!$F$2:$G$65536,2,)/VLOOKUP(CONCATENATE($B299,"_",$C299,"_",F$2,"_",$D299,"_",$E299),Database!$F$2:$G$65536,2,))</f>
        <v>#REF!</v>
      </c>
      <c r="G299" s="155" t="e">
        <f>IF(ISNUMBER(V299),V299,VLOOKUP(CONCATENATE($B299,"_",$C299,"_",G$2,"_","1000 NAC","_",$E299),Database!$F$2:$G$65536,2,)/VLOOKUP(CONCATENATE($B299,"_",$C299,"_",G$2,"_",$D299,"_",$E299),Database!$F$2:$G$65536,2,))</f>
        <v>#REF!</v>
      </c>
      <c r="H299" s="155" t="e">
        <f>IF(ISNUMBER(W299),W299,VLOOKUP(CONCATENATE($B299,"_",$C299,"_",H$2,"_","1000 NAC","_",$E299),Database!$F$2:$G$65536,2,)/VLOOKUP(CONCATENATE($B299,"_",$C299,"_",H$2,"_",$D299,"_",$E299),Database!$F$2:$G$65536,2,))</f>
        <v>#REF!</v>
      </c>
      <c r="I299" s="155" t="e">
        <f>IF(ISNUMBER(X299),X299,VLOOKUP(CONCATENATE($B299,"_",$C299,"_",I$2,"_","1000 NAC","_",$E299),Database!$F$2:$G$65536,2,)/VLOOKUP(CONCATENATE($B299,"_",$C299,"_",I$2,"_",$D299,"_",$E299),Database!$F$2:$G$65536,2,))</f>
        <v>#REF!</v>
      </c>
      <c r="J299" s="155" t="e">
        <f>VLOOKUP(CONCATENATE($B299,"_",$C299,"_",J$2,"_","1000 NAC","_",$E299),Database!$F$2:$G$65536,2,)/VLOOKUP(CONCATENATE($B299,"_",$C299,"_",J$2,"_",$D299,"_",$E299),Database!$F$2:$G$65536,2,)</f>
        <v>#REF!</v>
      </c>
      <c r="K299" s="156" t="e">
        <f>VLOOKUP(CONCATENATE($B299,"_",$C299,"_",K$2,"_","1000 NAC","_",$E299),SentData!$F$2:$G$65536,2,)/VLOOKUP(CONCATENATE($B299,"_",$C299,"_",K$2,"_",$D299,"_",$E299),SentData!$F$2:$G$65536,2,)</f>
        <v>#REF!</v>
      </c>
      <c r="L299" s="156" t="e">
        <f>VLOOKUP(CONCATENATE($B299,"_",$C299,"_",L$2,"_","1000 NAC","_",$E299),SentData!$F$2:$G$65536,2,)/VLOOKUP(CONCATENATE($B299,"_",$C299,"_",L$2,"_",$D299,"_",$E299),SentData!$F$2:$G$65536,2,)</f>
        <v>#REF!</v>
      </c>
      <c r="M299" s="157"/>
      <c r="N299" s="158" t="str">
        <f t="shared" si="61"/>
        <v>!!</v>
      </c>
      <c r="O299" s="158" t="str">
        <f t="shared" si="62"/>
        <v>!!</v>
      </c>
      <c r="P299" s="158" t="str">
        <f t="shared" si="63"/>
        <v>!!</v>
      </c>
      <c r="Q299" s="158" t="str">
        <f t="shared" si="64"/>
        <v>!!</v>
      </c>
      <c r="R299" s="158" t="str">
        <f t="shared" si="65"/>
        <v>!!</v>
      </c>
      <c r="S299" s="158" t="str">
        <f t="shared" si="66"/>
        <v>!!</v>
      </c>
      <c r="T299" s="157"/>
      <c r="U299" s="161" t="str">
        <f>IF(ISNUMBER(U297),IF(ISNUMBER(U298),U298/U297,F298/U297),IF(ISNUMBER(U298),U298/F297,""))</f>
        <v/>
      </c>
      <c r="V299" s="161"/>
      <c r="W299" s="161"/>
      <c r="X299" s="161"/>
    </row>
    <row r="300" spans="1:24" s="112" customFormat="1" ht="10" x14ac:dyDescent="0.2">
      <c r="A300" s="112" t="s">
        <v>703</v>
      </c>
      <c r="B300" s="112" t="e">
        <f>#REF!</f>
        <v>#REF!</v>
      </c>
      <c r="C300" s="112" t="s">
        <v>771</v>
      </c>
      <c r="D300" s="112" t="s">
        <v>131</v>
      </c>
      <c r="E300" s="113" t="s">
        <v>693</v>
      </c>
      <c r="F300" s="120" t="e">
        <f>IF(ISNUMBER(U300),U300,VLOOKUP(CONCATENATE($B300,"_",$C300,"_",F$2,"_",$D300,"_",$E300),Database!$F$2:$G$65536,2,))</f>
        <v>#REF!</v>
      </c>
      <c r="G300" s="120" t="e">
        <f>IF(ISNUMBER(V300),V300,VLOOKUP(CONCATENATE($B300,"_",$C300,"_",G$2,"_",$D300,"_",$E300),Database!$F$2:$G$65536,2,))</f>
        <v>#REF!</v>
      </c>
      <c r="H300" s="120" t="e">
        <f>IF(ISNUMBER(W300),W300,VLOOKUP(CONCATENATE($B300,"_",$C300,"_",H$2,"_",$D300,"_",$E300),Database!$F$2:$G$65536,2,))</f>
        <v>#REF!</v>
      </c>
      <c r="I300" s="120" t="e">
        <f>IF(ISNUMBER(X300),X300,VLOOKUP(CONCATENATE($B300,"_",$C300,"_",I$2,"_",$D300,"_",$E300),Database!$F$2:$G$65536,2,))</f>
        <v>#REF!</v>
      </c>
      <c r="J300" s="120" t="e">
        <f>VLOOKUP(CONCATENATE($B300,"_",$C300,"_",J$2,"_",$D300,"_",$E300),Database!$F$2:$G$65536,2,)</f>
        <v>#REF!</v>
      </c>
      <c r="K300" s="118" t="e">
        <f>VLOOKUP(CONCATENATE($B300,"_",$C300,"_",K$2,"_",$D300,"_",$E300),SentData!$F$2:$G$65536,2,)</f>
        <v>#REF!</v>
      </c>
      <c r="L300" s="118" t="e">
        <f>VLOOKUP(CONCATENATE($B300,"_",$C300,"_",L$2,"_",$D300,"_",$E300),SentData!$F$2:$G$65536,2,)</f>
        <v>#REF!</v>
      </c>
      <c r="M300" s="114"/>
      <c r="N300" s="115" t="str">
        <f t="shared" si="61"/>
        <v>!!</v>
      </c>
      <c r="O300" s="115" t="str">
        <f t="shared" si="62"/>
        <v>!!</v>
      </c>
      <c r="P300" s="115" t="str">
        <f t="shared" si="63"/>
        <v>!!</v>
      </c>
      <c r="Q300" s="115" t="str">
        <f t="shared" si="64"/>
        <v>!!</v>
      </c>
      <c r="R300" s="115" t="str">
        <f t="shared" si="65"/>
        <v>!!</v>
      </c>
      <c r="S300" s="115" t="str">
        <f t="shared" si="66"/>
        <v>!!</v>
      </c>
      <c r="T300" s="114"/>
    </row>
    <row r="301" spans="1:24" s="112" customFormat="1" ht="10" x14ac:dyDescent="0.2">
      <c r="A301" s="112" t="s">
        <v>705</v>
      </c>
      <c r="B301" s="112" t="e">
        <f>#REF!</f>
        <v>#REF!</v>
      </c>
      <c r="C301" s="112" t="s">
        <v>771</v>
      </c>
      <c r="D301" s="112" t="s">
        <v>706</v>
      </c>
      <c r="E301" s="113" t="s">
        <v>693</v>
      </c>
      <c r="F301" s="120" t="e">
        <f>IF(ISNUMBER(U301),U301,VLOOKUP(CONCATENATE($B301,"_",$C301,"_",F$2,"_",$D301,"_",$E301),Database!$F$2:$G$65536,2,))</f>
        <v>#REF!</v>
      </c>
      <c r="G301" s="120" t="e">
        <f>IF(ISNUMBER(V301),V301,VLOOKUP(CONCATENATE($B301,"_",$C301,"_",G$2,"_",$D301,"_",$E301),Database!$F$2:$G$65536,2,))</f>
        <v>#REF!</v>
      </c>
      <c r="H301" s="120" t="e">
        <f>IF(ISNUMBER(W301),W301,VLOOKUP(CONCATENATE($B301,"_",$C301,"_",H$2,"_",$D301,"_",$E301),Database!$F$2:$G$65536,2,))</f>
        <v>#REF!</v>
      </c>
      <c r="I301" s="120" t="e">
        <f>IF(ISNUMBER(X301),X301,VLOOKUP(CONCATENATE($B301,"_",$C301,"_",I$2,"_",$D301,"_",$E301),Database!$F$2:$G$65536,2,))</f>
        <v>#REF!</v>
      </c>
      <c r="J301" s="120" t="e">
        <f>VLOOKUP(CONCATENATE($B301,"_",$C301,"_",J$2,"_",$D301,"_",$E301),Database!$F$2:$G$65536,2,)</f>
        <v>#REF!</v>
      </c>
      <c r="K301" s="118" t="e">
        <f>VLOOKUP(CONCATENATE($B301,"_",$C301,"_",K$2,"_",$D301,"_",$E301),SentData!$F$2:$G$65536,2,)</f>
        <v>#REF!</v>
      </c>
      <c r="L301" s="118" t="e">
        <f>VLOOKUP(CONCATENATE($B301,"_",$C301,"_",L$2,"_",$D301,"_",$E301),SentData!$F$2:$G$65536,2,)</f>
        <v>#REF!</v>
      </c>
      <c r="M301" s="114"/>
      <c r="N301" s="115" t="str">
        <f t="shared" si="61"/>
        <v>!!</v>
      </c>
      <c r="O301" s="115" t="str">
        <f t="shared" si="62"/>
        <v>!!</v>
      </c>
      <c r="P301" s="115" t="str">
        <f t="shared" si="63"/>
        <v>!!</v>
      </c>
      <c r="Q301" s="115" t="str">
        <f t="shared" si="64"/>
        <v>!!</v>
      </c>
      <c r="R301" s="115" t="str">
        <f t="shared" si="65"/>
        <v>!!</v>
      </c>
      <c r="S301" s="115" t="str">
        <f t="shared" si="66"/>
        <v>!!</v>
      </c>
      <c r="T301" s="114"/>
    </row>
    <row r="302" spans="1:24" x14ac:dyDescent="0.25">
      <c r="A302" s="153" t="s">
        <v>707</v>
      </c>
      <c r="B302" s="153" t="e">
        <f>#REF!</f>
        <v>#REF!</v>
      </c>
      <c r="C302" s="153" t="s">
        <v>771</v>
      </c>
      <c r="D302" s="153" t="s">
        <v>131</v>
      </c>
      <c r="E302" s="154" t="s">
        <v>693</v>
      </c>
      <c r="F302" s="155" t="e">
        <f>IF(ISNUMBER(U302),U302,VLOOKUP(CONCATENATE($B302,"_",$C302,"_",F$2,"_","1000 NAC","_",$E302),Database!$F$2:$G$65536,2,)/VLOOKUP(CONCATENATE($B302,"_",$C302,"_",F$2,"_",$D302,"_",$E302),Database!$F$2:$G$65536,2,))</f>
        <v>#REF!</v>
      </c>
      <c r="G302" s="155" t="e">
        <f>IF(ISNUMBER(V302),V302,VLOOKUP(CONCATENATE($B302,"_",$C302,"_",G$2,"_","1000 NAC","_",$E302),Database!$F$2:$G$65536,2,)/VLOOKUP(CONCATENATE($B302,"_",$C302,"_",G$2,"_",$D302,"_",$E302),Database!$F$2:$G$65536,2,))</f>
        <v>#REF!</v>
      </c>
      <c r="H302" s="155" t="e">
        <f>IF(ISNUMBER(W302),W302,VLOOKUP(CONCATENATE($B302,"_",$C302,"_",H$2,"_","1000 NAC","_",$E302),Database!$F$2:$G$65536,2,)/VLOOKUP(CONCATENATE($B302,"_",$C302,"_",H$2,"_",$D302,"_",$E302),Database!$F$2:$G$65536,2,))</f>
        <v>#REF!</v>
      </c>
      <c r="I302" s="155" t="e">
        <f>IF(ISNUMBER(X302),X302,VLOOKUP(CONCATENATE($B302,"_",$C302,"_",I$2,"_","1000 NAC","_",$E302),Database!$F$2:$G$65536,2,)/VLOOKUP(CONCATENATE($B302,"_",$C302,"_",I$2,"_",$D302,"_",$E302),Database!$F$2:$G$65536,2,))</f>
        <v>#REF!</v>
      </c>
      <c r="J302" s="155" t="e">
        <f>VLOOKUP(CONCATENATE($B302,"_",$C302,"_",J$2,"_","1000 NAC","_",$E302),Database!$F$2:$G$65536,2,)/VLOOKUP(CONCATENATE($B302,"_",$C302,"_",J$2,"_",$D302,"_",$E302),Database!$F$2:$G$65536,2,)</f>
        <v>#REF!</v>
      </c>
      <c r="K302" s="156" t="e">
        <f>VLOOKUP(CONCATENATE($B302,"_",$C302,"_",K$2,"_","1000 NAC","_",$E302),SentData!$F$2:$G$65536,2,)/VLOOKUP(CONCATENATE($B302,"_",$C302,"_",K$2,"_",$D302,"_",$E302),SentData!$F$2:$G$65536,2,)</f>
        <v>#REF!</v>
      </c>
      <c r="L302" s="156" t="e">
        <f>VLOOKUP(CONCATENATE($B302,"_",$C302,"_",L$2,"_","1000 NAC","_",$E302),SentData!$F$2:$G$65536,2,)/VLOOKUP(CONCATENATE($B302,"_",$C302,"_",L$2,"_",$D302,"_",$E302),SentData!$F$2:$G$65536,2,)</f>
        <v>#REF!</v>
      </c>
      <c r="M302" s="157"/>
      <c r="N302" s="158" t="str">
        <f t="shared" si="61"/>
        <v>!!</v>
      </c>
      <c r="O302" s="158" t="str">
        <f t="shared" si="62"/>
        <v>!!</v>
      </c>
      <c r="P302" s="158" t="str">
        <f t="shared" si="63"/>
        <v>!!</v>
      </c>
      <c r="Q302" s="158" t="str">
        <f t="shared" si="64"/>
        <v>!!</v>
      </c>
      <c r="R302" s="158" t="str">
        <f t="shared" si="65"/>
        <v>!!</v>
      </c>
      <c r="S302" s="158" t="str">
        <f t="shared" si="66"/>
        <v>!!</v>
      </c>
      <c r="T302" s="157"/>
      <c r="U302" s="161" t="str">
        <f>IF(ISNUMBER(U300),IF(ISNUMBER(U301),U301/U300,F301/U300),IF(ISNUMBER(U301),U301/F300,""))</f>
        <v/>
      </c>
      <c r="V302" s="161"/>
      <c r="W302" s="161"/>
      <c r="X302" s="161"/>
    </row>
    <row r="303" spans="1:24" s="112" customFormat="1" ht="10" x14ac:dyDescent="0.2">
      <c r="A303" s="112" t="s">
        <v>703</v>
      </c>
      <c r="B303" s="112" t="e">
        <f>#REF!</f>
        <v>#REF!</v>
      </c>
      <c r="C303" s="112" t="s">
        <v>770</v>
      </c>
      <c r="D303" s="112" t="s">
        <v>131</v>
      </c>
      <c r="E303" s="113" t="s">
        <v>694</v>
      </c>
      <c r="F303" s="120" t="e">
        <f>IF(ISNUMBER(U303),U303,VLOOKUP(CONCATENATE($B303,"_",$C303,"_",F$2,"_",$D303,"_",$E303),Database!$F$2:$G$65536,2,))</f>
        <v>#REF!</v>
      </c>
      <c r="G303" s="120" t="e">
        <f>IF(ISNUMBER(V303),V303,VLOOKUP(CONCATENATE($B303,"_",$C303,"_",G$2,"_",$D303,"_",$E303),Database!$F$2:$G$65536,2,))</f>
        <v>#REF!</v>
      </c>
      <c r="H303" s="120" t="e">
        <f>IF(ISNUMBER(W303),W303,VLOOKUP(CONCATENATE($B303,"_",$C303,"_",H$2,"_",$D303,"_",$E303),Database!$F$2:$G$65536,2,))</f>
        <v>#REF!</v>
      </c>
      <c r="I303" s="120" t="e">
        <f>IF(ISNUMBER(X303),X303,VLOOKUP(CONCATENATE($B303,"_",$C303,"_",I$2,"_",$D303,"_",$E303),Database!$F$2:$G$65536,2,))</f>
        <v>#REF!</v>
      </c>
      <c r="J303" s="120" t="e">
        <f>VLOOKUP(CONCATENATE($B303,"_",$C303,"_",J$2,"_",$D303,"_",$E303),Database!$F$2:$G$65536,2,)</f>
        <v>#REF!</v>
      </c>
      <c r="K303" s="118" t="e">
        <f>VLOOKUP(CONCATENATE($B303,"_",$C303,"_",K$2,"_",$D303,"_",$E303),SentData!$F$2:$G$65536,2,)</f>
        <v>#REF!</v>
      </c>
      <c r="L303" s="118" t="e">
        <f>VLOOKUP(CONCATENATE($B303,"_",$C303,"_",L$2,"_",$D303,"_",$E303),SentData!$F$2:$G$65536,2,)</f>
        <v>#REF!</v>
      </c>
      <c r="M303" s="114"/>
      <c r="N303" s="115" t="str">
        <f t="shared" si="61"/>
        <v>!!</v>
      </c>
      <c r="O303" s="115" t="str">
        <f t="shared" si="62"/>
        <v>!!</v>
      </c>
      <c r="P303" s="115" t="str">
        <f t="shared" si="63"/>
        <v>!!</v>
      </c>
      <c r="Q303" s="115" t="str">
        <f t="shared" si="64"/>
        <v>!!</v>
      </c>
      <c r="R303" s="115" t="str">
        <f t="shared" si="65"/>
        <v>!!</v>
      </c>
      <c r="S303" s="115" t="str">
        <f t="shared" si="66"/>
        <v>!!</v>
      </c>
      <c r="T303" s="114"/>
    </row>
    <row r="304" spans="1:24" s="112" customFormat="1" ht="10" x14ac:dyDescent="0.2">
      <c r="A304" s="112" t="s">
        <v>705</v>
      </c>
      <c r="B304" s="112" t="e">
        <f>#REF!</f>
        <v>#REF!</v>
      </c>
      <c r="C304" s="112" t="s">
        <v>770</v>
      </c>
      <c r="D304" s="112" t="s">
        <v>706</v>
      </c>
      <c r="E304" s="113" t="s">
        <v>694</v>
      </c>
      <c r="F304" s="120" t="e">
        <f>IF(ISNUMBER(U304),U304,VLOOKUP(CONCATENATE($B304,"_",$C304,"_",F$2,"_",$D304,"_",$E304),Database!$F$2:$G$65536,2,))</f>
        <v>#REF!</v>
      </c>
      <c r="G304" s="120" t="e">
        <f>IF(ISNUMBER(V304),V304,VLOOKUP(CONCATENATE($B304,"_",$C304,"_",G$2,"_",$D304,"_",$E304),Database!$F$2:$G$65536,2,))</f>
        <v>#REF!</v>
      </c>
      <c r="H304" s="120" t="e">
        <f>IF(ISNUMBER(W304),W304,VLOOKUP(CONCATENATE($B304,"_",$C304,"_",H$2,"_",$D304,"_",$E304),Database!$F$2:$G$65536,2,))</f>
        <v>#REF!</v>
      </c>
      <c r="I304" s="120" t="e">
        <f>IF(ISNUMBER(X304),X304,VLOOKUP(CONCATENATE($B304,"_",$C304,"_",I$2,"_",$D304,"_",$E304),Database!$F$2:$G$65536,2,))</f>
        <v>#REF!</v>
      </c>
      <c r="J304" s="120" t="e">
        <f>VLOOKUP(CONCATENATE($B304,"_",$C304,"_",J$2,"_",$D304,"_",$E304),Database!$F$2:$G$65536,2,)</f>
        <v>#REF!</v>
      </c>
      <c r="K304" s="118" t="e">
        <f>VLOOKUP(CONCATENATE($B304,"_",$C304,"_",K$2,"_",$D304,"_",$E304),SentData!$F$2:$G$65536,2,)</f>
        <v>#REF!</v>
      </c>
      <c r="L304" s="118" t="e">
        <f>VLOOKUP(CONCATENATE($B304,"_",$C304,"_",L$2,"_",$D304,"_",$E304),SentData!$F$2:$G$65536,2,)</f>
        <v>#REF!</v>
      </c>
      <c r="M304" s="114"/>
      <c r="N304" s="115" t="str">
        <f t="shared" si="61"/>
        <v>!!</v>
      </c>
      <c r="O304" s="115" t="str">
        <f t="shared" si="62"/>
        <v>!!</v>
      </c>
      <c r="P304" s="115" t="str">
        <f t="shared" si="63"/>
        <v>!!</v>
      </c>
      <c r="Q304" s="115" t="str">
        <f t="shared" si="64"/>
        <v>!!</v>
      </c>
      <c r="R304" s="115" t="str">
        <f t="shared" si="65"/>
        <v>!!</v>
      </c>
      <c r="S304" s="115" t="str">
        <f t="shared" si="66"/>
        <v>!!</v>
      </c>
      <c r="T304" s="114"/>
    </row>
    <row r="305" spans="1:24" x14ac:dyDescent="0.25">
      <c r="A305" s="153" t="s">
        <v>707</v>
      </c>
      <c r="B305" s="153" t="e">
        <f>#REF!</f>
        <v>#REF!</v>
      </c>
      <c r="C305" s="153" t="s">
        <v>770</v>
      </c>
      <c r="D305" s="153" t="s">
        <v>131</v>
      </c>
      <c r="E305" s="154" t="s">
        <v>694</v>
      </c>
      <c r="F305" s="155" t="e">
        <f>IF(ISNUMBER(U305),U305,VLOOKUP(CONCATENATE($B305,"_",$C305,"_",F$2,"_","1000 NAC","_",$E305),Database!$F$2:$G$65536,2,)/VLOOKUP(CONCATENATE($B305,"_",$C305,"_",F$2,"_",$D305,"_",$E305),Database!$F$2:$G$65536,2,))</f>
        <v>#REF!</v>
      </c>
      <c r="G305" s="155" t="e">
        <f>IF(ISNUMBER(V305),V305,VLOOKUP(CONCATENATE($B305,"_",$C305,"_",G$2,"_","1000 NAC","_",$E305),Database!$F$2:$G$65536,2,)/VLOOKUP(CONCATENATE($B305,"_",$C305,"_",G$2,"_",$D305,"_",$E305),Database!$F$2:$G$65536,2,))</f>
        <v>#REF!</v>
      </c>
      <c r="H305" s="155" t="e">
        <f>IF(ISNUMBER(W305),W305,VLOOKUP(CONCATENATE($B305,"_",$C305,"_",H$2,"_","1000 NAC","_",$E305),Database!$F$2:$G$65536,2,)/VLOOKUP(CONCATENATE($B305,"_",$C305,"_",H$2,"_",$D305,"_",$E305),Database!$F$2:$G$65536,2,))</f>
        <v>#REF!</v>
      </c>
      <c r="I305" s="155" t="e">
        <f>IF(ISNUMBER(X305),X305,VLOOKUP(CONCATENATE($B305,"_",$C305,"_",I$2,"_","1000 NAC","_",$E305),Database!$F$2:$G$65536,2,)/VLOOKUP(CONCATENATE($B305,"_",$C305,"_",I$2,"_",$D305,"_",$E305),Database!$F$2:$G$65536,2,))</f>
        <v>#REF!</v>
      </c>
      <c r="J305" s="155" t="e">
        <f>VLOOKUP(CONCATENATE($B305,"_",$C305,"_",J$2,"_","1000 NAC","_",$E305),Database!$F$2:$G$65536,2,)/VLOOKUP(CONCATENATE($B305,"_",$C305,"_",J$2,"_",$D305,"_",$E305),Database!$F$2:$G$65536,2,)</f>
        <v>#REF!</v>
      </c>
      <c r="K305" s="156" t="e">
        <f>VLOOKUP(CONCATENATE($B305,"_",$C305,"_",K$2,"_","1000 NAC","_",$E305),SentData!$F$2:$G$65536,2,)/VLOOKUP(CONCATENATE($B305,"_",$C305,"_",K$2,"_",$D305,"_",$E305),SentData!$F$2:$G$65536,2,)</f>
        <v>#REF!</v>
      </c>
      <c r="L305" s="156" t="e">
        <f>VLOOKUP(CONCATENATE($B305,"_",$C305,"_",L$2,"_","1000 NAC","_",$E305),SentData!$F$2:$G$65536,2,)/VLOOKUP(CONCATENATE($B305,"_",$C305,"_",L$2,"_",$D305,"_",$E305),SentData!$F$2:$G$65536,2,)</f>
        <v>#REF!</v>
      </c>
      <c r="M305" s="157"/>
      <c r="N305" s="158" t="str">
        <f t="shared" si="61"/>
        <v>!!</v>
      </c>
      <c r="O305" s="158" t="str">
        <f t="shared" si="62"/>
        <v>!!</v>
      </c>
      <c r="P305" s="158" t="str">
        <f t="shared" si="63"/>
        <v>!!</v>
      </c>
      <c r="Q305" s="158" t="str">
        <f t="shared" si="64"/>
        <v>!!</v>
      </c>
      <c r="R305" s="158" t="str">
        <f t="shared" si="65"/>
        <v>!!</v>
      </c>
      <c r="S305" s="158" t="str">
        <f t="shared" si="66"/>
        <v>!!</v>
      </c>
      <c r="T305" s="157"/>
      <c r="U305" s="161" t="str">
        <f>IF(ISNUMBER(U303),IF(ISNUMBER(U304),U304/U303,F304/U303),IF(ISNUMBER(U304),U304/F303,""))</f>
        <v/>
      </c>
      <c r="V305" s="161"/>
      <c r="W305" s="161"/>
      <c r="X305" s="161"/>
    </row>
    <row r="306" spans="1:24" s="112" customFormat="1" ht="10" x14ac:dyDescent="0.2">
      <c r="A306" s="112" t="s">
        <v>703</v>
      </c>
      <c r="B306" s="112" t="e">
        <f>#REF!</f>
        <v>#REF!</v>
      </c>
      <c r="C306" s="112" t="s">
        <v>771</v>
      </c>
      <c r="D306" s="112" t="s">
        <v>131</v>
      </c>
      <c r="E306" s="113" t="s">
        <v>694</v>
      </c>
      <c r="F306" s="120" t="e">
        <f>IF(ISNUMBER(U306),U306,VLOOKUP(CONCATENATE($B306,"_",$C306,"_",F$2,"_",$D306,"_",$E306),Database!$F$2:$G$65536,2,))</f>
        <v>#REF!</v>
      </c>
      <c r="G306" s="120" t="e">
        <f>IF(ISNUMBER(V306),V306,VLOOKUP(CONCATENATE($B306,"_",$C306,"_",G$2,"_",$D306,"_",$E306),Database!$F$2:$G$65536,2,))</f>
        <v>#REF!</v>
      </c>
      <c r="H306" s="120" t="e">
        <f>IF(ISNUMBER(W306),W306,VLOOKUP(CONCATENATE($B306,"_",$C306,"_",H$2,"_",$D306,"_",$E306),Database!$F$2:$G$65536,2,))</f>
        <v>#REF!</v>
      </c>
      <c r="I306" s="120" t="e">
        <f>IF(ISNUMBER(X306),X306,VLOOKUP(CONCATENATE($B306,"_",$C306,"_",I$2,"_",$D306,"_",$E306),Database!$F$2:$G$65536,2,))</f>
        <v>#REF!</v>
      </c>
      <c r="J306" s="120" t="e">
        <f>VLOOKUP(CONCATENATE($B306,"_",$C306,"_",J$2,"_",$D306,"_",$E306),Database!$F$2:$G$65536,2,)</f>
        <v>#REF!</v>
      </c>
      <c r="K306" s="118" t="e">
        <f>VLOOKUP(CONCATENATE($B306,"_",$C306,"_",K$2,"_",$D306,"_",$E306),SentData!$F$2:$G$65536,2,)</f>
        <v>#REF!</v>
      </c>
      <c r="L306" s="118" t="e">
        <f>VLOOKUP(CONCATENATE($B306,"_",$C306,"_",L$2,"_",$D306,"_",$E306),SentData!$F$2:$G$65536,2,)</f>
        <v>#REF!</v>
      </c>
      <c r="M306" s="114"/>
      <c r="N306" s="115" t="str">
        <f t="shared" si="61"/>
        <v>!!</v>
      </c>
      <c r="O306" s="115" t="str">
        <f t="shared" si="62"/>
        <v>!!</v>
      </c>
      <c r="P306" s="115" t="str">
        <f t="shared" si="63"/>
        <v>!!</v>
      </c>
      <c r="Q306" s="115" t="str">
        <f t="shared" si="64"/>
        <v>!!</v>
      </c>
      <c r="R306" s="115" t="str">
        <f t="shared" si="65"/>
        <v>!!</v>
      </c>
      <c r="S306" s="115" t="str">
        <f t="shared" si="66"/>
        <v>!!</v>
      </c>
      <c r="T306" s="114"/>
    </row>
    <row r="307" spans="1:24" s="112" customFormat="1" ht="10" x14ac:dyDescent="0.2">
      <c r="A307" s="112" t="s">
        <v>705</v>
      </c>
      <c r="B307" s="112" t="e">
        <f>#REF!</f>
        <v>#REF!</v>
      </c>
      <c r="C307" s="112" t="s">
        <v>771</v>
      </c>
      <c r="D307" s="112" t="s">
        <v>706</v>
      </c>
      <c r="E307" s="113" t="s">
        <v>694</v>
      </c>
      <c r="F307" s="120" t="e">
        <f>IF(ISNUMBER(U307),U307,VLOOKUP(CONCATENATE($B307,"_",$C307,"_",F$2,"_",$D307,"_",$E307),Database!$F$2:$G$65536,2,))</f>
        <v>#REF!</v>
      </c>
      <c r="G307" s="120" t="e">
        <f>IF(ISNUMBER(V307),V307,VLOOKUP(CONCATENATE($B307,"_",$C307,"_",G$2,"_",$D307,"_",$E307),Database!$F$2:$G$65536,2,))</f>
        <v>#REF!</v>
      </c>
      <c r="H307" s="120" t="e">
        <f>IF(ISNUMBER(W307),W307,VLOOKUP(CONCATENATE($B307,"_",$C307,"_",H$2,"_",$D307,"_",$E307),Database!$F$2:$G$65536,2,))</f>
        <v>#REF!</v>
      </c>
      <c r="I307" s="120" t="e">
        <f>IF(ISNUMBER(X307),X307,VLOOKUP(CONCATENATE($B307,"_",$C307,"_",I$2,"_",$D307,"_",$E307),Database!$F$2:$G$65536,2,))</f>
        <v>#REF!</v>
      </c>
      <c r="J307" s="120" t="e">
        <f>VLOOKUP(CONCATENATE($B307,"_",$C307,"_",J$2,"_",$D307,"_",$E307),Database!$F$2:$G$65536,2,)</f>
        <v>#REF!</v>
      </c>
      <c r="K307" s="118" t="e">
        <f>VLOOKUP(CONCATENATE($B307,"_",$C307,"_",K$2,"_",$D307,"_",$E307),SentData!$F$2:$G$65536,2,)</f>
        <v>#REF!</v>
      </c>
      <c r="L307" s="118" t="e">
        <f>VLOOKUP(CONCATENATE($B307,"_",$C307,"_",L$2,"_",$D307,"_",$E307),SentData!$F$2:$G$65536,2,)</f>
        <v>#REF!</v>
      </c>
      <c r="M307" s="114"/>
      <c r="N307" s="115" t="str">
        <f t="shared" si="61"/>
        <v>!!</v>
      </c>
      <c r="O307" s="115" t="str">
        <f t="shared" si="62"/>
        <v>!!</v>
      </c>
      <c r="P307" s="115" t="str">
        <f t="shared" si="63"/>
        <v>!!</v>
      </c>
      <c r="Q307" s="115" t="str">
        <f t="shared" si="64"/>
        <v>!!</v>
      </c>
      <c r="R307" s="115" t="str">
        <f t="shared" si="65"/>
        <v>!!</v>
      </c>
      <c r="S307" s="115" t="str">
        <f t="shared" si="66"/>
        <v>!!</v>
      </c>
      <c r="T307" s="114"/>
    </row>
    <row r="308" spans="1:24" x14ac:dyDescent="0.25">
      <c r="A308" s="153" t="s">
        <v>707</v>
      </c>
      <c r="B308" s="153" t="e">
        <f>#REF!</f>
        <v>#REF!</v>
      </c>
      <c r="C308" s="153" t="s">
        <v>771</v>
      </c>
      <c r="D308" s="153" t="s">
        <v>131</v>
      </c>
      <c r="E308" s="154" t="s">
        <v>694</v>
      </c>
      <c r="F308" s="155" t="e">
        <f>IF(ISNUMBER(U308),U308,VLOOKUP(CONCATENATE($B308,"_",$C308,"_",F$2,"_","1000 NAC","_",$E308),Database!$F$2:$G$65536,2,)/VLOOKUP(CONCATENATE($B308,"_",$C308,"_",F$2,"_",$D308,"_",$E308),Database!$F$2:$G$65536,2,))</f>
        <v>#REF!</v>
      </c>
      <c r="G308" s="155" t="e">
        <f>IF(ISNUMBER(V308),V308,VLOOKUP(CONCATENATE($B308,"_",$C308,"_",G$2,"_","1000 NAC","_",$E308),Database!$F$2:$G$65536,2,)/VLOOKUP(CONCATENATE($B308,"_",$C308,"_",G$2,"_",$D308,"_",$E308),Database!$F$2:$G$65536,2,))</f>
        <v>#REF!</v>
      </c>
      <c r="H308" s="155" t="e">
        <f>IF(ISNUMBER(W308),W308,VLOOKUP(CONCATENATE($B308,"_",$C308,"_",H$2,"_","1000 NAC","_",$E308),Database!$F$2:$G$65536,2,)/VLOOKUP(CONCATENATE($B308,"_",$C308,"_",H$2,"_",$D308,"_",$E308),Database!$F$2:$G$65536,2,))</f>
        <v>#REF!</v>
      </c>
      <c r="I308" s="155" t="e">
        <f>IF(ISNUMBER(X308),X308,VLOOKUP(CONCATENATE($B308,"_",$C308,"_",I$2,"_","1000 NAC","_",$E308),Database!$F$2:$G$65536,2,)/VLOOKUP(CONCATENATE($B308,"_",$C308,"_",I$2,"_",$D308,"_",$E308),Database!$F$2:$G$65536,2,))</f>
        <v>#REF!</v>
      </c>
      <c r="J308" s="155" t="e">
        <f>VLOOKUP(CONCATENATE($B308,"_",$C308,"_",J$2,"_","1000 NAC","_",$E308),Database!$F$2:$G$65536,2,)/VLOOKUP(CONCATENATE($B308,"_",$C308,"_",J$2,"_",$D308,"_",$E308),Database!$F$2:$G$65536,2,)</f>
        <v>#REF!</v>
      </c>
      <c r="K308" s="156" t="e">
        <f>VLOOKUP(CONCATENATE($B308,"_",$C308,"_",K$2,"_","1000 NAC","_",$E308),SentData!$F$2:$G$65536,2,)/VLOOKUP(CONCATENATE($B308,"_",$C308,"_",K$2,"_",$D308,"_",$E308),SentData!$F$2:$G$65536,2,)</f>
        <v>#REF!</v>
      </c>
      <c r="L308" s="156" t="e">
        <f>VLOOKUP(CONCATENATE($B308,"_",$C308,"_",L$2,"_","1000 NAC","_",$E308),SentData!$F$2:$G$65536,2,)/VLOOKUP(CONCATENATE($B308,"_",$C308,"_",L$2,"_",$D308,"_",$E308),SentData!$F$2:$G$65536,2,)</f>
        <v>#REF!</v>
      </c>
      <c r="M308" s="157"/>
      <c r="N308" s="158" t="str">
        <f t="shared" si="61"/>
        <v>!!</v>
      </c>
      <c r="O308" s="158" t="str">
        <f t="shared" si="62"/>
        <v>!!</v>
      </c>
      <c r="P308" s="158" t="str">
        <f t="shared" si="63"/>
        <v>!!</v>
      </c>
      <c r="Q308" s="158" t="str">
        <f t="shared" si="64"/>
        <v>!!</v>
      </c>
      <c r="R308" s="158" t="str">
        <f t="shared" si="65"/>
        <v>!!</v>
      </c>
      <c r="S308" s="158" t="str">
        <f t="shared" si="66"/>
        <v>!!</v>
      </c>
      <c r="T308" s="157"/>
      <c r="U308" s="161" t="str">
        <f>IF(ISNUMBER(U306),IF(ISNUMBER(U307),U307/U306,F307/U306),IF(ISNUMBER(U307),U307/F306,""))</f>
        <v/>
      </c>
      <c r="V308" s="161"/>
      <c r="W308" s="161"/>
      <c r="X308" s="161"/>
    </row>
    <row r="309" spans="1:24" s="112" customFormat="1" ht="10" x14ac:dyDescent="0.2">
      <c r="A309" s="112" t="s">
        <v>703</v>
      </c>
      <c r="B309" s="112" t="e">
        <f>#REF!</f>
        <v>#REF!</v>
      </c>
      <c r="C309" s="112" t="s">
        <v>770</v>
      </c>
      <c r="D309" s="112" t="s">
        <v>131</v>
      </c>
      <c r="E309" s="113" t="s">
        <v>695</v>
      </c>
      <c r="F309" s="120" t="e">
        <f>IF(ISNUMBER(U309),U309,VLOOKUP(CONCATENATE($B309,"_",$C309,"_",F$2,"_",$D309,"_",$E309),Database!$F$2:$G$65536,2,))</f>
        <v>#REF!</v>
      </c>
      <c r="G309" s="120" t="e">
        <f>IF(ISNUMBER(V309),V309,VLOOKUP(CONCATENATE($B309,"_",$C309,"_",G$2,"_",$D309,"_",$E309),Database!$F$2:$G$65536,2,))</f>
        <v>#REF!</v>
      </c>
      <c r="H309" s="120" t="e">
        <f>IF(ISNUMBER(W309),W309,VLOOKUP(CONCATENATE($B309,"_",$C309,"_",H$2,"_",$D309,"_",$E309),Database!$F$2:$G$65536,2,))</f>
        <v>#REF!</v>
      </c>
      <c r="I309" s="120" t="e">
        <f>IF(ISNUMBER(X309),X309,VLOOKUP(CONCATENATE($B309,"_",$C309,"_",I$2,"_",$D309,"_",$E309),Database!$F$2:$G$65536,2,))</f>
        <v>#REF!</v>
      </c>
      <c r="J309" s="120" t="e">
        <f>VLOOKUP(CONCATENATE($B309,"_",$C309,"_",J$2,"_",$D309,"_",$E309),Database!$F$2:$G$65536,2,)</f>
        <v>#REF!</v>
      </c>
      <c r="K309" s="118" t="e">
        <f>VLOOKUP(CONCATENATE($B309,"_",$C309,"_",K$2,"_",$D309,"_",$E309),SentData!$F$2:$G$65536,2,)</f>
        <v>#REF!</v>
      </c>
      <c r="L309" s="118" t="e">
        <f>VLOOKUP(CONCATENATE($B309,"_",$C309,"_",L$2,"_",$D309,"_",$E309),SentData!$F$2:$G$65536,2,)</f>
        <v>#REF!</v>
      </c>
      <c r="M309" s="114"/>
      <c r="N309" s="115" t="str">
        <f t="shared" si="61"/>
        <v>!!</v>
      </c>
      <c r="O309" s="115" t="str">
        <f t="shared" si="62"/>
        <v>!!</v>
      </c>
      <c r="P309" s="115" t="str">
        <f t="shared" si="63"/>
        <v>!!</v>
      </c>
      <c r="Q309" s="115" t="str">
        <f t="shared" si="64"/>
        <v>!!</v>
      </c>
      <c r="R309" s="115" t="str">
        <f t="shared" si="65"/>
        <v>!!</v>
      </c>
      <c r="S309" s="115" t="str">
        <f t="shared" si="66"/>
        <v>!!</v>
      </c>
      <c r="T309" s="114"/>
    </row>
    <row r="310" spans="1:24" s="112" customFormat="1" ht="10" x14ac:dyDescent="0.2">
      <c r="A310" s="112" t="s">
        <v>705</v>
      </c>
      <c r="B310" s="112" t="e">
        <f>#REF!</f>
        <v>#REF!</v>
      </c>
      <c r="C310" s="112" t="s">
        <v>770</v>
      </c>
      <c r="D310" s="112" t="s">
        <v>706</v>
      </c>
      <c r="E310" s="113" t="s">
        <v>695</v>
      </c>
      <c r="F310" s="120" t="e">
        <f>IF(ISNUMBER(U310),U310,VLOOKUP(CONCATENATE($B310,"_",$C310,"_",F$2,"_",$D310,"_",$E310),Database!$F$2:$G$65536,2,))</f>
        <v>#REF!</v>
      </c>
      <c r="G310" s="120" t="e">
        <f>IF(ISNUMBER(V310),V310,VLOOKUP(CONCATENATE($B310,"_",$C310,"_",G$2,"_",$D310,"_",$E310),Database!$F$2:$G$65536,2,))</f>
        <v>#REF!</v>
      </c>
      <c r="H310" s="120" t="e">
        <f>IF(ISNUMBER(W310),W310,VLOOKUP(CONCATENATE($B310,"_",$C310,"_",H$2,"_",$D310,"_",$E310),Database!$F$2:$G$65536,2,))</f>
        <v>#REF!</v>
      </c>
      <c r="I310" s="120" t="e">
        <f>IF(ISNUMBER(X310),X310,VLOOKUP(CONCATENATE($B310,"_",$C310,"_",I$2,"_",$D310,"_",$E310),Database!$F$2:$G$65536,2,))</f>
        <v>#REF!</v>
      </c>
      <c r="J310" s="120" t="e">
        <f>VLOOKUP(CONCATENATE($B310,"_",$C310,"_",J$2,"_",$D310,"_",$E310),Database!$F$2:$G$65536,2,)</f>
        <v>#REF!</v>
      </c>
      <c r="K310" s="118" t="e">
        <f>VLOOKUP(CONCATENATE($B310,"_",$C310,"_",K$2,"_",$D310,"_",$E310),SentData!$F$2:$G$65536,2,)</f>
        <v>#REF!</v>
      </c>
      <c r="L310" s="118" t="e">
        <f>VLOOKUP(CONCATENATE($B310,"_",$C310,"_",L$2,"_",$D310,"_",$E310),SentData!$F$2:$G$65536,2,)</f>
        <v>#REF!</v>
      </c>
      <c r="M310" s="114"/>
      <c r="N310" s="115" t="str">
        <f t="shared" si="61"/>
        <v>!!</v>
      </c>
      <c r="O310" s="115" t="str">
        <f t="shared" si="62"/>
        <v>!!</v>
      </c>
      <c r="P310" s="115" t="str">
        <f t="shared" si="63"/>
        <v>!!</v>
      </c>
      <c r="Q310" s="115" t="str">
        <f t="shared" si="64"/>
        <v>!!</v>
      </c>
      <c r="R310" s="115" t="str">
        <f t="shared" si="65"/>
        <v>!!</v>
      </c>
      <c r="S310" s="115" t="str">
        <f t="shared" si="66"/>
        <v>!!</v>
      </c>
      <c r="T310" s="114"/>
    </row>
    <row r="311" spans="1:24" x14ac:dyDescent="0.25">
      <c r="A311" s="153" t="s">
        <v>707</v>
      </c>
      <c r="B311" s="153" t="e">
        <f>#REF!</f>
        <v>#REF!</v>
      </c>
      <c r="C311" s="153" t="s">
        <v>770</v>
      </c>
      <c r="D311" s="153" t="s">
        <v>131</v>
      </c>
      <c r="E311" s="154" t="s">
        <v>695</v>
      </c>
      <c r="F311" s="155" t="e">
        <f>IF(ISNUMBER(U311),U311,VLOOKUP(CONCATENATE($B311,"_",$C311,"_",F$2,"_","1000 NAC","_",$E311),Database!$F$2:$G$65536,2,)/VLOOKUP(CONCATENATE($B311,"_",$C311,"_",F$2,"_",$D311,"_",$E311),Database!$F$2:$G$65536,2,))</f>
        <v>#REF!</v>
      </c>
      <c r="G311" s="155" t="e">
        <f>IF(ISNUMBER(V311),V311,VLOOKUP(CONCATENATE($B311,"_",$C311,"_",G$2,"_","1000 NAC","_",$E311),Database!$F$2:$G$65536,2,)/VLOOKUP(CONCATENATE($B311,"_",$C311,"_",G$2,"_",$D311,"_",$E311),Database!$F$2:$G$65536,2,))</f>
        <v>#REF!</v>
      </c>
      <c r="H311" s="155" t="e">
        <f>IF(ISNUMBER(W311),W311,VLOOKUP(CONCATENATE($B311,"_",$C311,"_",H$2,"_","1000 NAC","_",$E311),Database!$F$2:$G$65536,2,)/VLOOKUP(CONCATENATE($B311,"_",$C311,"_",H$2,"_",$D311,"_",$E311),Database!$F$2:$G$65536,2,))</f>
        <v>#REF!</v>
      </c>
      <c r="I311" s="155" t="e">
        <f>IF(ISNUMBER(X311),X311,VLOOKUP(CONCATENATE($B311,"_",$C311,"_",I$2,"_","1000 NAC","_",$E311),Database!$F$2:$G$65536,2,)/VLOOKUP(CONCATENATE($B311,"_",$C311,"_",I$2,"_",$D311,"_",$E311),Database!$F$2:$G$65536,2,))</f>
        <v>#REF!</v>
      </c>
      <c r="J311" s="155" t="e">
        <f>VLOOKUP(CONCATENATE($B311,"_",$C311,"_",J$2,"_","1000 NAC","_",$E311),Database!$F$2:$G$65536,2,)/VLOOKUP(CONCATENATE($B311,"_",$C311,"_",J$2,"_",$D311,"_",$E311),Database!$F$2:$G$65536,2,)</f>
        <v>#REF!</v>
      </c>
      <c r="K311" s="156" t="e">
        <f>VLOOKUP(CONCATENATE($B311,"_",$C311,"_",K$2,"_","1000 NAC","_",$E311),SentData!$F$2:$G$65536,2,)/VLOOKUP(CONCATENATE($B311,"_",$C311,"_",K$2,"_",$D311,"_",$E311),SentData!$F$2:$G$65536,2,)</f>
        <v>#REF!</v>
      </c>
      <c r="L311" s="156" t="e">
        <f>VLOOKUP(CONCATENATE($B311,"_",$C311,"_",L$2,"_","1000 NAC","_",$E311),SentData!$F$2:$G$65536,2,)/VLOOKUP(CONCATENATE($B311,"_",$C311,"_",L$2,"_",$D311,"_",$E311),SentData!$F$2:$G$65536,2,)</f>
        <v>#REF!</v>
      </c>
      <c r="M311" s="157"/>
      <c r="N311" s="158" t="str">
        <f t="shared" si="61"/>
        <v>!!</v>
      </c>
      <c r="O311" s="158" t="str">
        <f t="shared" si="62"/>
        <v>!!</v>
      </c>
      <c r="P311" s="158" t="str">
        <f t="shared" si="63"/>
        <v>!!</v>
      </c>
      <c r="Q311" s="158" t="str">
        <f t="shared" si="64"/>
        <v>!!</v>
      </c>
      <c r="R311" s="158" t="str">
        <f t="shared" si="65"/>
        <v>!!</v>
      </c>
      <c r="S311" s="158" t="str">
        <f t="shared" si="66"/>
        <v>!!</v>
      </c>
      <c r="T311" s="157"/>
      <c r="U311" s="161" t="str">
        <f>IF(ISNUMBER(U309),IF(ISNUMBER(U310),U310/U309,F310/U309),IF(ISNUMBER(U310),U310/F309,""))</f>
        <v/>
      </c>
      <c r="V311" s="161"/>
      <c r="W311" s="161"/>
      <c r="X311" s="161"/>
    </row>
    <row r="312" spans="1:24" s="112" customFormat="1" ht="10" x14ac:dyDescent="0.2">
      <c r="A312" s="112" t="s">
        <v>703</v>
      </c>
      <c r="B312" s="112" t="e">
        <f>#REF!</f>
        <v>#REF!</v>
      </c>
      <c r="C312" s="112" t="s">
        <v>771</v>
      </c>
      <c r="D312" s="112" t="s">
        <v>131</v>
      </c>
      <c r="E312" s="113" t="s">
        <v>695</v>
      </c>
      <c r="F312" s="120" t="e">
        <f>IF(ISNUMBER(U312),U312,VLOOKUP(CONCATENATE($B312,"_",$C312,"_",F$2,"_",$D312,"_",$E312),Database!$F$2:$G$65536,2,))</f>
        <v>#REF!</v>
      </c>
      <c r="G312" s="120" t="e">
        <f>IF(ISNUMBER(V312),V312,VLOOKUP(CONCATENATE($B312,"_",$C312,"_",G$2,"_",$D312,"_",$E312),Database!$F$2:$G$65536,2,))</f>
        <v>#REF!</v>
      </c>
      <c r="H312" s="120" t="e">
        <f>IF(ISNUMBER(W312),W312,VLOOKUP(CONCATENATE($B312,"_",$C312,"_",H$2,"_",$D312,"_",$E312),Database!$F$2:$G$65536,2,))</f>
        <v>#REF!</v>
      </c>
      <c r="I312" s="120" t="e">
        <f>IF(ISNUMBER(X312),X312,VLOOKUP(CONCATENATE($B312,"_",$C312,"_",I$2,"_",$D312,"_",$E312),Database!$F$2:$G$65536,2,))</f>
        <v>#REF!</v>
      </c>
      <c r="J312" s="120" t="e">
        <f>VLOOKUP(CONCATENATE($B312,"_",$C312,"_",J$2,"_",$D312,"_",$E312),Database!$F$2:$G$65536,2,)</f>
        <v>#REF!</v>
      </c>
      <c r="K312" s="118" t="e">
        <f>VLOOKUP(CONCATENATE($B312,"_",$C312,"_",K$2,"_",$D312,"_",$E312),SentData!$F$2:$G$65536,2,)</f>
        <v>#REF!</v>
      </c>
      <c r="L312" s="118" t="e">
        <f>VLOOKUP(CONCATENATE($B312,"_",$C312,"_",L$2,"_",$D312,"_",$E312),SentData!$F$2:$G$65536,2,)</f>
        <v>#REF!</v>
      </c>
      <c r="M312" s="114"/>
      <c r="N312" s="115" t="str">
        <f t="shared" si="61"/>
        <v>!!</v>
      </c>
      <c r="O312" s="115" t="str">
        <f t="shared" si="62"/>
        <v>!!</v>
      </c>
      <c r="P312" s="115" t="str">
        <f t="shared" si="63"/>
        <v>!!</v>
      </c>
      <c r="Q312" s="115" t="str">
        <f t="shared" si="64"/>
        <v>!!</v>
      </c>
      <c r="R312" s="115" t="str">
        <f t="shared" si="65"/>
        <v>!!</v>
      </c>
      <c r="S312" s="115" t="str">
        <f t="shared" si="66"/>
        <v>!!</v>
      </c>
      <c r="T312" s="114"/>
    </row>
    <row r="313" spans="1:24" s="112" customFormat="1" ht="10" x14ac:dyDescent="0.2">
      <c r="A313" s="112" t="s">
        <v>705</v>
      </c>
      <c r="B313" s="112" t="e">
        <f>#REF!</f>
        <v>#REF!</v>
      </c>
      <c r="C313" s="112" t="s">
        <v>771</v>
      </c>
      <c r="D313" s="112" t="s">
        <v>706</v>
      </c>
      <c r="E313" s="113" t="s">
        <v>695</v>
      </c>
      <c r="F313" s="120" t="e">
        <f>IF(ISNUMBER(U313),U313,VLOOKUP(CONCATENATE($B313,"_",$C313,"_",F$2,"_",$D313,"_",$E313),Database!$F$2:$G$65536,2,))</f>
        <v>#REF!</v>
      </c>
      <c r="G313" s="120" t="e">
        <f>IF(ISNUMBER(V313),V313,VLOOKUP(CONCATENATE($B313,"_",$C313,"_",G$2,"_",$D313,"_",$E313),Database!$F$2:$G$65536,2,))</f>
        <v>#REF!</v>
      </c>
      <c r="H313" s="120" t="e">
        <f>IF(ISNUMBER(W313),W313,VLOOKUP(CONCATENATE($B313,"_",$C313,"_",H$2,"_",$D313,"_",$E313),Database!$F$2:$G$65536,2,))</f>
        <v>#REF!</v>
      </c>
      <c r="I313" s="120" t="e">
        <f>IF(ISNUMBER(X313),X313,VLOOKUP(CONCATENATE($B313,"_",$C313,"_",I$2,"_",$D313,"_",$E313),Database!$F$2:$G$65536,2,))</f>
        <v>#REF!</v>
      </c>
      <c r="J313" s="120" t="e">
        <f>VLOOKUP(CONCATENATE($B313,"_",$C313,"_",J$2,"_",$D313,"_",$E313),Database!$F$2:$G$65536,2,)</f>
        <v>#REF!</v>
      </c>
      <c r="K313" s="118" t="e">
        <f>VLOOKUP(CONCATENATE($B313,"_",$C313,"_",K$2,"_",$D313,"_",$E313),SentData!$F$2:$G$65536,2,)</f>
        <v>#REF!</v>
      </c>
      <c r="L313" s="118" t="e">
        <f>VLOOKUP(CONCATENATE($B313,"_",$C313,"_",L$2,"_",$D313,"_",$E313),SentData!$F$2:$G$65536,2,)</f>
        <v>#REF!</v>
      </c>
      <c r="M313" s="114"/>
      <c r="N313" s="115" t="str">
        <f t="shared" si="61"/>
        <v>!!</v>
      </c>
      <c r="O313" s="115" t="str">
        <f t="shared" si="62"/>
        <v>!!</v>
      </c>
      <c r="P313" s="115" t="str">
        <f t="shared" si="63"/>
        <v>!!</v>
      </c>
      <c r="Q313" s="115" t="str">
        <f t="shared" si="64"/>
        <v>!!</v>
      </c>
      <c r="R313" s="115" t="str">
        <f t="shared" si="65"/>
        <v>!!</v>
      </c>
      <c r="S313" s="115" t="str">
        <f t="shared" si="66"/>
        <v>!!</v>
      </c>
      <c r="T313" s="114"/>
    </row>
    <row r="314" spans="1:24" x14ac:dyDescent="0.25">
      <c r="A314" s="153" t="s">
        <v>707</v>
      </c>
      <c r="B314" s="153" t="e">
        <f>#REF!</f>
        <v>#REF!</v>
      </c>
      <c r="C314" s="153" t="s">
        <v>771</v>
      </c>
      <c r="D314" s="153" t="s">
        <v>131</v>
      </c>
      <c r="E314" s="154" t="s">
        <v>695</v>
      </c>
      <c r="F314" s="155" t="e">
        <f>IF(ISNUMBER(U314),U314,VLOOKUP(CONCATENATE($B314,"_",$C314,"_",F$2,"_","1000 NAC","_",$E314),Database!$F$2:$G$65536,2,)/VLOOKUP(CONCATENATE($B314,"_",$C314,"_",F$2,"_",$D314,"_",$E314),Database!$F$2:$G$65536,2,))</f>
        <v>#REF!</v>
      </c>
      <c r="G314" s="155" t="e">
        <f>IF(ISNUMBER(V314),V314,VLOOKUP(CONCATENATE($B314,"_",$C314,"_",G$2,"_","1000 NAC","_",$E314),Database!$F$2:$G$65536,2,)/VLOOKUP(CONCATENATE($B314,"_",$C314,"_",G$2,"_",$D314,"_",$E314),Database!$F$2:$G$65536,2,))</f>
        <v>#REF!</v>
      </c>
      <c r="H314" s="155" t="e">
        <f>IF(ISNUMBER(W314),W314,VLOOKUP(CONCATENATE($B314,"_",$C314,"_",H$2,"_","1000 NAC","_",$E314),Database!$F$2:$G$65536,2,)/VLOOKUP(CONCATENATE($B314,"_",$C314,"_",H$2,"_",$D314,"_",$E314),Database!$F$2:$G$65536,2,))</f>
        <v>#REF!</v>
      </c>
      <c r="I314" s="155" t="e">
        <f>IF(ISNUMBER(X314),X314,VLOOKUP(CONCATENATE($B314,"_",$C314,"_",I$2,"_","1000 NAC","_",$E314),Database!$F$2:$G$65536,2,)/VLOOKUP(CONCATENATE($B314,"_",$C314,"_",I$2,"_",$D314,"_",$E314),Database!$F$2:$G$65536,2,))</f>
        <v>#REF!</v>
      </c>
      <c r="J314" s="155" t="e">
        <f>VLOOKUP(CONCATENATE($B314,"_",$C314,"_",J$2,"_","1000 NAC","_",$E314),Database!$F$2:$G$65536,2,)/VLOOKUP(CONCATENATE($B314,"_",$C314,"_",J$2,"_",$D314,"_",$E314),Database!$F$2:$G$65536,2,)</f>
        <v>#REF!</v>
      </c>
      <c r="K314" s="156" t="e">
        <f>VLOOKUP(CONCATENATE($B314,"_",$C314,"_",K$2,"_","1000 NAC","_",$E314),SentData!$F$2:$G$65536,2,)/VLOOKUP(CONCATENATE($B314,"_",$C314,"_",K$2,"_",$D314,"_",$E314),SentData!$F$2:$G$65536,2,)</f>
        <v>#REF!</v>
      </c>
      <c r="L314" s="156" t="e">
        <f>VLOOKUP(CONCATENATE($B314,"_",$C314,"_",L$2,"_","1000 NAC","_",$E314),SentData!$F$2:$G$65536,2,)/VLOOKUP(CONCATENATE($B314,"_",$C314,"_",L$2,"_",$D314,"_",$E314),SentData!$F$2:$G$65536,2,)</f>
        <v>#REF!</v>
      </c>
      <c r="M314" s="157"/>
      <c r="N314" s="158" t="str">
        <f t="shared" si="61"/>
        <v>!!</v>
      </c>
      <c r="O314" s="158" t="str">
        <f t="shared" si="62"/>
        <v>!!</v>
      </c>
      <c r="P314" s="158" t="str">
        <f t="shared" si="63"/>
        <v>!!</v>
      </c>
      <c r="Q314" s="158" t="str">
        <f t="shared" si="64"/>
        <v>!!</v>
      </c>
      <c r="R314" s="158" t="str">
        <f t="shared" si="65"/>
        <v>!!</v>
      </c>
      <c r="S314" s="158" t="str">
        <f t="shared" si="66"/>
        <v>!!</v>
      </c>
      <c r="T314" s="157"/>
      <c r="U314" s="161" t="str">
        <f>IF(ISNUMBER(U312),IF(ISNUMBER(U313),U313/U312,F313/U312),IF(ISNUMBER(U313),U313/F312,""))</f>
        <v/>
      </c>
      <c r="V314" s="161"/>
      <c r="W314" s="161"/>
      <c r="X314" s="161"/>
    </row>
    <row r="315" spans="1:24" s="112" customFormat="1" ht="10" x14ac:dyDescent="0.2">
      <c r="A315" s="112" t="s">
        <v>703</v>
      </c>
      <c r="B315" s="112" t="e">
        <f>#REF!</f>
        <v>#REF!</v>
      </c>
      <c r="C315" s="112" t="s">
        <v>770</v>
      </c>
      <c r="D315" s="112" t="s">
        <v>131</v>
      </c>
      <c r="E315" s="113" t="s">
        <v>696</v>
      </c>
      <c r="F315" s="120" t="e">
        <f>IF(ISNUMBER(U315),U315,VLOOKUP(CONCATENATE($B315,"_",$C315,"_",F$2,"_",$D315,"_",$E315),Database!$F$2:$G$65536,2,))</f>
        <v>#REF!</v>
      </c>
      <c r="G315" s="120" t="e">
        <f>IF(ISNUMBER(V315),V315,VLOOKUP(CONCATENATE($B315,"_",$C315,"_",G$2,"_",$D315,"_",$E315),Database!$F$2:$G$65536,2,))</f>
        <v>#REF!</v>
      </c>
      <c r="H315" s="120" t="e">
        <f>IF(ISNUMBER(W315),W315,VLOOKUP(CONCATENATE($B315,"_",$C315,"_",H$2,"_",$D315,"_",$E315),Database!$F$2:$G$65536,2,))</f>
        <v>#REF!</v>
      </c>
      <c r="I315" s="120" t="e">
        <f>IF(ISNUMBER(X315),X315,VLOOKUP(CONCATENATE($B315,"_",$C315,"_",I$2,"_",$D315,"_",$E315),Database!$F$2:$G$65536,2,))</f>
        <v>#REF!</v>
      </c>
      <c r="J315" s="120" t="e">
        <f>VLOOKUP(CONCATENATE($B315,"_",$C315,"_",J$2,"_",$D315,"_",$E315),Database!$F$2:$G$65536,2,)</f>
        <v>#REF!</v>
      </c>
      <c r="K315" s="118" t="e">
        <f>VLOOKUP(CONCATENATE($B315,"_",$C315,"_",K$2,"_",$D315,"_",$E315),SentData!$F$2:$G$65536,2,)</f>
        <v>#REF!</v>
      </c>
      <c r="L315" s="118" t="e">
        <f>VLOOKUP(CONCATENATE($B315,"_",$C315,"_",L$2,"_",$D315,"_",$E315),SentData!$F$2:$G$65536,2,)</f>
        <v>#REF!</v>
      </c>
      <c r="M315" s="114"/>
      <c r="N315" s="115" t="str">
        <f t="shared" si="61"/>
        <v>!!</v>
      </c>
      <c r="O315" s="115" t="str">
        <f t="shared" si="62"/>
        <v>!!</v>
      </c>
      <c r="P315" s="115" t="str">
        <f t="shared" si="63"/>
        <v>!!</v>
      </c>
      <c r="Q315" s="115" t="str">
        <f t="shared" si="64"/>
        <v>!!</v>
      </c>
      <c r="R315" s="115" t="str">
        <f t="shared" si="65"/>
        <v>!!</v>
      </c>
      <c r="S315" s="115" t="str">
        <f t="shared" si="66"/>
        <v>!!</v>
      </c>
      <c r="T315" s="114"/>
    </row>
    <row r="316" spans="1:24" s="112" customFormat="1" ht="10" x14ac:dyDescent="0.2">
      <c r="A316" s="112" t="s">
        <v>705</v>
      </c>
      <c r="B316" s="112" t="e">
        <f>#REF!</f>
        <v>#REF!</v>
      </c>
      <c r="C316" s="112" t="s">
        <v>770</v>
      </c>
      <c r="D316" s="112" t="s">
        <v>706</v>
      </c>
      <c r="E316" s="113" t="s">
        <v>696</v>
      </c>
      <c r="F316" s="120" t="e">
        <f>IF(ISNUMBER(U316),U316,VLOOKUP(CONCATENATE($B316,"_",$C316,"_",F$2,"_",$D316,"_",$E316),Database!$F$2:$G$65536,2,))</f>
        <v>#REF!</v>
      </c>
      <c r="G316" s="120" t="e">
        <f>IF(ISNUMBER(V316),V316,VLOOKUP(CONCATENATE($B316,"_",$C316,"_",G$2,"_",$D316,"_",$E316),Database!$F$2:$G$65536,2,))</f>
        <v>#REF!</v>
      </c>
      <c r="H316" s="120" t="e">
        <f>IF(ISNUMBER(W316),W316,VLOOKUP(CONCATENATE($B316,"_",$C316,"_",H$2,"_",$D316,"_",$E316),Database!$F$2:$G$65536,2,))</f>
        <v>#REF!</v>
      </c>
      <c r="I316" s="120" t="e">
        <f>IF(ISNUMBER(X316),X316,VLOOKUP(CONCATENATE($B316,"_",$C316,"_",I$2,"_",$D316,"_",$E316),Database!$F$2:$G$65536,2,))</f>
        <v>#REF!</v>
      </c>
      <c r="J316" s="120" t="e">
        <f>VLOOKUP(CONCATENATE($B316,"_",$C316,"_",J$2,"_",$D316,"_",$E316),Database!$F$2:$G$65536,2,)</f>
        <v>#REF!</v>
      </c>
      <c r="K316" s="118" t="e">
        <f>VLOOKUP(CONCATENATE($B316,"_",$C316,"_",K$2,"_",$D316,"_",$E316),SentData!$F$2:$G$65536,2,)</f>
        <v>#REF!</v>
      </c>
      <c r="L316" s="118" t="e">
        <f>VLOOKUP(CONCATENATE($B316,"_",$C316,"_",L$2,"_",$D316,"_",$E316),SentData!$F$2:$G$65536,2,)</f>
        <v>#REF!</v>
      </c>
      <c r="M316" s="114"/>
      <c r="N316" s="115" t="str">
        <f t="shared" si="61"/>
        <v>!!</v>
      </c>
      <c r="O316" s="115" t="str">
        <f t="shared" si="62"/>
        <v>!!</v>
      </c>
      <c r="P316" s="115" t="str">
        <f t="shared" si="63"/>
        <v>!!</v>
      </c>
      <c r="Q316" s="115" t="str">
        <f t="shared" si="64"/>
        <v>!!</v>
      </c>
      <c r="R316" s="115" t="str">
        <f t="shared" si="65"/>
        <v>!!</v>
      </c>
      <c r="S316" s="115" t="str">
        <f t="shared" si="66"/>
        <v>!!</v>
      </c>
      <c r="T316" s="114"/>
    </row>
    <row r="317" spans="1:24" x14ac:dyDescent="0.25">
      <c r="A317" s="153" t="s">
        <v>707</v>
      </c>
      <c r="B317" s="153" t="e">
        <f>#REF!</f>
        <v>#REF!</v>
      </c>
      <c r="C317" s="153" t="s">
        <v>770</v>
      </c>
      <c r="D317" s="153" t="s">
        <v>131</v>
      </c>
      <c r="E317" s="154" t="s">
        <v>696</v>
      </c>
      <c r="F317" s="155" t="e">
        <f>IF(ISNUMBER(U317),U317,VLOOKUP(CONCATENATE($B317,"_",$C317,"_",F$2,"_","1000 NAC","_",$E317),Database!$F$2:$G$65536,2,)/VLOOKUP(CONCATENATE($B317,"_",$C317,"_",F$2,"_",$D317,"_",$E317),Database!$F$2:$G$65536,2,))</f>
        <v>#REF!</v>
      </c>
      <c r="G317" s="155" t="e">
        <f>IF(ISNUMBER(V317),V317,VLOOKUP(CONCATENATE($B317,"_",$C317,"_",G$2,"_","1000 NAC","_",$E317),Database!$F$2:$G$65536,2,)/VLOOKUP(CONCATENATE($B317,"_",$C317,"_",G$2,"_",$D317,"_",$E317),Database!$F$2:$G$65536,2,))</f>
        <v>#REF!</v>
      </c>
      <c r="H317" s="155" t="e">
        <f>IF(ISNUMBER(W317),W317,VLOOKUP(CONCATENATE($B317,"_",$C317,"_",H$2,"_","1000 NAC","_",$E317),Database!$F$2:$G$65536,2,)/VLOOKUP(CONCATENATE($B317,"_",$C317,"_",H$2,"_",$D317,"_",$E317),Database!$F$2:$G$65536,2,))</f>
        <v>#REF!</v>
      </c>
      <c r="I317" s="155" t="e">
        <f>IF(ISNUMBER(X317),X317,VLOOKUP(CONCATENATE($B317,"_",$C317,"_",I$2,"_","1000 NAC","_",$E317),Database!$F$2:$G$65536,2,)/VLOOKUP(CONCATENATE($B317,"_",$C317,"_",I$2,"_",$D317,"_",$E317),Database!$F$2:$G$65536,2,))</f>
        <v>#REF!</v>
      </c>
      <c r="J317" s="155" t="e">
        <f>VLOOKUP(CONCATENATE($B317,"_",$C317,"_",J$2,"_","1000 NAC","_",$E317),Database!$F$2:$G$65536,2,)/VLOOKUP(CONCATENATE($B317,"_",$C317,"_",J$2,"_",$D317,"_",$E317),Database!$F$2:$G$65536,2,)</f>
        <v>#REF!</v>
      </c>
      <c r="K317" s="156" t="e">
        <f>VLOOKUP(CONCATENATE($B317,"_",$C317,"_",K$2,"_","1000 NAC","_",$E317),SentData!$F$2:$G$65536,2,)/VLOOKUP(CONCATENATE($B317,"_",$C317,"_",K$2,"_",$D317,"_",$E317),SentData!$F$2:$G$65536,2,)</f>
        <v>#REF!</v>
      </c>
      <c r="L317" s="156" t="e">
        <f>VLOOKUP(CONCATENATE($B317,"_",$C317,"_",L$2,"_","1000 NAC","_",$E317),SentData!$F$2:$G$65536,2,)/VLOOKUP(CONCATENATE($B317,"_",$C317,"_",L$2,"_",$D317,"_",$E317),SentData!$F$2:$G$65536,2,)</f>
        <v>#REF!</v>
      </c>
      <c r="M317" s="157"/>
      <c r="N317" s="158" t="str">
        <f t="shared" ref="N317:N350" si="67">IF(OR(ISERROR(F317),ISERROR(G317)),"!!",IF(F317=0,"!!",G317/F317))</f>
        <v>!!</v>
      </c>
      <c r="O317" s="158" t="str">
        <f t="shared" ref="O317:O350" si="68">IF(OR(ISERROR(G317),ISERROR(H317)),"!!",IF(G317=0,"!!",H317/G317))</f>
        <v>!!</v>
      </c>
      <c r="P317" s="158" t="str">
        <f t="shared" ref="P317:P350" si="69">IF(OR(ISERROR(H317),ISERROR(I317)),"!!",IF(H317=0,"!!",I317/H317))</f>
        <v>!!</v>
      </c>
      <c r="Q317" s="158" t="str">
        <f t="shared" ref="Q317:Q350" si="70">IF(OR(ISERROR(I317),ISERROR(J317)),"!!",IF(I317=0,"!!",J317/I317))</f>
        <v>!!</v>
      </c>
      <c r="R317" s="158" t="str">
        <f t="shared" ref="R317:R350" si="71">IF(OR(ISERROR(J317),ISERROR(K317)),"!!",IF(J317=0,"!!",K317/J317))</f>
        <v>!!</v>
      </c>
      <c r="S317" s="158" t="str">
        <f t="shared" ref="S317:S350" si="72">IF(OR(ISERROR(K317),ISERROR(L317)),"!!",IF(K317=0,"!!",L317/K317))</f>
        <v>!!</v>
      </c>
      <c r="T317" s="157"/>
      <c r="U317" s="161" t="str">
        <f>IF(ISNUMBER(U315),IF(ISNUMBER(U316),U316/U315,F316/U315),IF(ISNUMBER(U316),U316/F315,""))</f>
        <v/>
      </c>
      <c r="V317" s="161"/>
      <c r="W317" s="161"/>
      <c r="X317" s="161"/>
    </row>
    <row r="318" spans="1:24" s="112" customFormat="1" ht="10" x14ac:dyDescent="0.2">
      <c r="A318" s="112" t="s">
        <v>703</v>
      </c>
      <c r="B318" s="112" t="e">
        <f>#REF!</f>
        <v>#REF!</v>
      </c>
      <c r="C318" s="112" t="s">
        <v>771</v>
      </c>
      <c r="D318" s="112" t="s">
        <v>131</v>
      </c>
      <c r="E318" s="113" t="s">
        <v>696</v>
      </c>
      <c r="F318" s="120" t="e">
        <f>IF(ISNUMBER(U318),U318,VLOOKUP(CONCATENATE($B318,"_",$C318,"_",F$2,"_",$D318,"_",$E318),Database!$F$2:$G$65536,2,))</f>
        <v>#REF!</v>
      </c>
      <c r="G318" s="120" t="e">
        <f>IF(ISNUMBER(V318),V318,VLOOKUP(CONCATENATE($B318,"_",$C318,"_",G$2,"_",$D318,"_",$E318),Database!$F$2:$G$65536,2,))</f>
        <v>#REF!</v>
      </c>
      <c r="H318" s="120" t="e">
        <f>IF(ISNUMBER(W318),W318,VLOOKUP(CONCATENATE($B318,"_",$C318,"_",H$2,"_",$D318,"_",$E318),Database!$F$2:$G$65536,2,))</f>
        <v>#REF!</v>
      </c>
      <c r="I318" s="120" t="e">
        <f>IF(ISNUMBER(X318),X318,VLOOKUP(CONCATENATE($B318,"_",$C318,"_",I$2,"_",$D318,"_",$E318),Database!$F$2:$G$65536,2,))</f>
        <v>#REF!</v>
      </c>
      <c r="J318" s="120" t="e">
        <f>VLOOKUP(CONCATENATE($B318,"_",$C318,"_",J$2,"_",$D318,"_",$E318),Database!$F$2:$G$65536,2,)</f>
        <v>#REF!</v>
      </c>
      <c r="K318" s="118" t="e">
        <f>VLOOKUP(CONCATENATE($B318,"_",$C318,"_",K$2,"_",$D318,"_",$E318),SentData!$F$2:$G$65536,2,)</f>
        <v>#REF!</v>
      </c>
      <c r="L318" s="118" t="e">
        <f>VLOOKUP(CONCATENATE($B318,"_",$C318,"_",L$2,"_",$D318,"_",$E318),SentData!$F$2:$G$65536,2,)</f>
        <v>#REF!</v>
      </c>
      <c r="M318" s="114"/>
      <c r="N318" s="115" t="str">
        <f t="shared" si="67"/>
        <v>!!</v>
      </c>
      <c r="O318" s="115" t="str">
        <f t="shared" si="68"/>
        <v>!!</v>
      </c>
      <c r="P318" s="115" t="str">
        <f t="shared" si="69"/>
        <v>!!</v>
      </c>
      <c r="Q318" s="115" t="str">
        <f t="shared" si="70"/>
        <v>!!</v>
      </c>
      <c r="R318" s="115" t="str">
        <f t="shared" si="71"/>
        <v>!!</v>
      </c>
      <c r="S318" s="115" t="str">
        <f t="shared" si="72"/>
        <v>!!</v>
      </c>
      <c r="T318" s="114"/>
    </row>
    <row r="319" spans="1:24" s="112" customFormat="1" ht="10" x14ac:dyDescent="0.2">
      <c r="A319" s="112" t="s">
        <v>705</v>
      </c>
      <c r="B319" s="112" t="e">
        <f>#REF!</f>
        <v>#REF!</v>
      </c>
      <c r="C319" s="112" t="s">
        <v>771</v>
      </c>
      <c r="D319" s="112" t="s">
        <v>706</v>
      </c>
      <c r="E319" s="113" t="s">
        <v>696</v>
      </c>
      <c r="F319" s="120" t="e">
        <f>IF(ISNUMBER(U319),U319,VLOOKUP(CONCATENATE($B319,"_",$C319,"_",F$2,"_",$D319,"_",$E319),Database!$F$2:$G$65536,2,))</f>
        <v>#REF!</v>
      </c>
      <c r="G319" s="120" t="e">
        <f>IF(ISNUMBER(V319),V319,VLOOKUP(CONCATENATE($B319,"_",$C319,"_",G$2,"_",$D319,"_",$E319),Database!$F$2:$G$65536,2,))</f>
        <v>#REF!</v>
      </c>
      <c r="H319" s="120" t="e">
        <f>IF(ISNUMBER(W319),W319,VLOOKUP(CONCATENATE($B319,"_",$C319,"_",H$2,"_",$D319,"_",$E319),Database!$F$2:$G$65536,2,))</f>
        <v>#REF!</v>
      </c>
      <c r="I319" s="120" t="e">
        <f>IF(ISNUMBER(X319),X319,VLOOKUP(CONCATENATE($B319,"_",$C319,"_",I$2,"_",$D319,"_",$E319),Database!$F$2:$G$65536,2,))</f>
        <v>#REF!</v>
      </c>
      <c r="J319" s="120" t="e">
        <f>VLOOKUP(CONCATENATE($B319,"_",$C319,"_",J$2,"_",$D319,"_",$E319),Database!$F$2:$G$65536,2,)</f>
        <v>#REF!</v>
      </c>
      <c r="K319" s="118" t="e">
        <f>VLOOKUP(CONCATENATE($B319,"_",$C319,"_",K$2,"_",$D319,"_",$E319),SentData!$F$2:$G$65536,2,)</f>
        <v>#REF!</v>
      </c>
      <c r="L319" s="118" t="e">
        <f>VLOOKUP(CONCATENATE($B319,"_",$C319,"_",L$2,"_",$D319,"_",$E319),SentData!$F$2:$G$65536,2,)</f>
        <v>#REF!</v>
      </c>
      <c r="M319" s="114"/>
      <c r="N319" s="115" t="str">
        <f t="shared" si="67"/>
        <v>!!</v>
      </c>
      <c r="O319" s="115" t="str">
        <f t="shared" si="68"/>
        <v>!!</v>
      </c>
      <c r="P319" s="115" t="str">
        <f t="shared" si="69"/>
        <v>!!</v>
      </c>
      <c r="Q319" s="115" t="str">
        <f t="shared" si="70"/>
        <v>!!</v>
      </c>
      <c r="R319" s="115" t="str">
        <f t="shared" si="71"/>
        <v>!!</v>
      </c>
      <c r="S319" s="115" t="str">
        <f t="shared" si="72"/>
        <v>!!</v>
      </c>
      <c r="T319" s="114"/>
    </row>
    <row r="320" spans="1:24" x14ac:dyDescent="0.25">
      <c r="A320" s="153" t="s">
        <v>707</v>
      </c>
      <c r="B320" s="153" t="e">
        <f>#REF!</f>
        <v>#REF!</v>
      </c>
      <c r="C320" s="153" t="s">
        <v>771</v>
      </c>
      <c r="D320" s="153" t="s">
        <v>131</v>
      </c>
      <c r="E320" s="154" t="s">
        <v>696</v>
      </c>
      <c r="F320" s="155" t="e">
        <f>IF(ISNUMBER(U320),U320,VLOOKUP(CONCATENATE($B320,"_",$C320,"_",F$2,"_","1000 NAC","_",$E320),Database!$F$2:$G$65536,2,)/VLOOKUP(CONCATENATE($B320,"_",$C320,"_",F$2,"_",$D320,"_",$E320),Database!$F$2:$G$65536,2,))</f>
        <v>#REF!</v>
      </c>
      <c r="G320" s="155" t="e">
        <f>IF(ISNUMBER(V320),V320,VLOOKUP(CONCATENATE($B320,"_",$C320,"_",G$2,"_","1000 NAC","_",$E320),Database!$F$2:$G$65536,2,)/VLOOKUP(CONCATENATE($B320,"_",$C320,"_",G$2,"_",$D320,"_",$E320),Database!$F$2:$G$65536,2,))</f>
        <v>#REF!</v>
      </c>
      <c r="H320" s="155" t="e">
        <f>IF(ISNUMBER(W320),W320,VLOOKUP(CONCATENATE($B320,"_",$C320,"_",H$2,"_","1000 NAC","_",$E320),Database!$F$2:$G$65536,2,)/VLOOKUP(CONCATENATE($B320,"_",$C320,"_",H$2,"_",$D320,"_",$E320),Database!$F$2:$G$65536,2,))</f>
        <v>#REF!</v>
      </c>
      <c r="I320" s="155" t="e">
        <f>IF(ISNUMBER(X320),X320,VLOOKUP(CONCATENATE($B320,"_",$C320,"_",I$2,"_","1000 NAC","_",$E320),Database!$F$2:$G$65536,2,)/VLOOKUP(CONCATENATE($B320,"_",$C320,"_",I$2,"_",$D320,"_",$E320),Database!$F$2:$G$65536,2,))</f>
        <v>#REF!</v>
      </c>
      <c r="J320" s="155" t="e">
        <f>VLOOKUP(CONCATENATE($B320,"_",$C320,"_",J$2,"_","1000 NAC","_",$E320),Database!$F$2:$G$65536,2,)/VLOOKUP(CONCATENATE($B320,"_",$C320,"_",J$2,"_",$D320,"_",$E320),Database!$F$2:$G$65536,2,)</f>
        <v>#REF!</v>
      </c>
      <c r="K320" s="156" t="e">
        <f>VLOOKUP(CONCATENATE($B320,"_",$C320,"_",K$2,"_","1000 NAC","_",$E320),SentData!$F$2:$G$65536,2,)/VLOOKUP(CONCATENATE($B320,"_",$C320,"_",K$2,"_",$D320,"_",$E320),SentData!$F$2:$G$65536,2,)</f>
        <v>#REF!</v>
      </c>
      <c r="L320" s="156" t="e">
        <f>VLOOKUP(CONCATENATE($B320,"_",$C320,"_",L$2,"_","1000 NAC","_",$E320),SentData!$F$2:$G$65536,2,)/VLOOKUP(CONCATENATE($B320,"_",$C320,"_",L$2,"_",$D320,"_",$E320),SentData!$F$2:$G$65536,2,)</f>
        <v>#REF!</v>
      </c>
      <c r="M320" s="157"/>
      <c r="N320" s="158" t="str">
        <f t="shared" si="67"/>
        <v>!!</v>
      </c>
      <c r="O320" s="158" t="str">
        <f t="shared" si="68"/>
        <v>!!</v>
      </c>
      <c r="P320" s="158" t="str">
        <f t="shared" si="69"/>
        <v>!!</v>
      </c>
      <c r="Q320" s="158" t="str">
        <f t="shared" si="70"/>
        <v>!!</v>
      </c>
      <c r="R320" s="158" t="str">
        <f t="shared" si="71"/>
        <v>!!</v>
      </c>
      <c r="S320" s="158" t="str">
        <f t="shared" si="72"/>
        <v>!!</v>
      </c>
      <c r="T320" s="157"/>
      <c r="U320" s="161" t="str">
        <f>IF(ISNUMBER(U318),IF(ISNUMBER(U319),U319/U318,F319/U318),IF(ISNUMBER(U319),U319/F318,""))</f>
        <v/>
      </c>
      <c r="V320" s="161"/>
      <c r="W320" s="161"/>
      <c r="X320" s="161"/>
    </row>
    <row r="321" spans="1:24" s="112" customFormat="1" ht="10" x14ac:dyDescent="0.2">
      <c r="A321" s="112" t="s">
        <v>703</v>
      </c>
      <c r="B321" s="112" t="e">
        <f>#REF!</f>
        <v>#REF!</v>
      </c>
      <c r="C321" s="112" t="s">
        <v>770</v>
      </c>
      <c r="D321" s="112" t="s">
        <v>131</v>
      </c>
      <c r="E321" s="113" t="s">
        <v>697</v>
      </c>
      <c r="F321" s="120" t="e">
        <f>IF(ISNUMBER(U321),U321,VLOOKUP(CONCATENATE($B321,"_",$C321,"_",F$2,"_",$D321,"_",$E321),Database!$F$2:$G$65536,2,))</f>
        <v>#REF!</v>
      </c>
      <c r="G321" s="120" t="e">
        <f>IF(ISNUMBER(V321),V321,VLOOKUP(CONCATENATE($B321,"_",$C321,"_",G$2,"_",$D321,"_",$E321),Database!$F$2:$G$65536,2,))</f>
        <v>#REF!</v>
      </c>
      <c r="H321" s="120" t="e">
        <f>IF(ISNUMBER(W321),W321,VLOOKUP(CONCATENATE($B321,"_",$C321,"_",H$2,"_",$D321,"_",$E321),Database!$F$2:$G$65536,2,))</f>
        <v>#REF!</v>
      </c>
      <c r="I321" s="120" t="e">
        <f>IF(ISNUMBER(X321),X321,VLOOKUP(CONCATENATE($B321,"_",$C321,"_",I$2,"_",$D321,"_",$E321),Database!$F$2:$G$65536,2,))</f>
        <v>#REF!</v>
      </c>
      <c r="J321" s="120" t="e">
        <f>VLOOKUP(CONCATENATE($B321,"_",$C321,"_",J$2,"_",$D321,"_",$E321),Database!$F$2:$G$65536,2,)</f>
        <v>#REF!</v>
      </c>
      <c r="K321" s="118" t="e">
        <f>VLOOKUP(CONCATENATE($B321,"_",$C321,"_",K$2,"_",$D321,"_",$E321),SentData!$F$2:$G$65536,2,)</f>
        <v>#REF!</v>
      </c>
      <c r="L321" s="118" t="e">
        <f>VLOOKUP(CONCATENATE($B321,"_",$C321,"_",L$2,"_",$D321,"_",$E321),SentData!$F$2:$G$65536,2,)</f>
        <v>#REF!</v>
      </c>
      <c r="M321" s="114"/>
      <c r="N321" s="115" t="str">
        <f t="shared" si="67"/>
        <v>!!</v>
      </c>
      <c r="O321" s="115" t="str">
        <f t="shared" si="68"/>
        <v>!!</v>
      </c>
      <c r="P321" s="115" t="str">
        <f t="shared" si="69"/>
        <v>!!</v>
      </c>
      <c r="Q321" s="115" t="str">
        <f t="shared" si="70"/>
        <v>!!</v>
      </c>
      <c r="R321" s="115" t="str">
        <f t="shared" si="71"/>
        <v>!!</v>
      </c>
      <c r="S321" s="115" t="str">
        <f t="shared" si="72"/>
        <v>!!</v>
      </c>
      <c r="T321" s="114"/>
    </row>
    <row r="322" spans="1:24" s="112" customFormat="1" ht="10" x14ac:dyDescent="0.2">
      <c r="A322" s="112" t="s">
        <v>705</v>
      </c>
      <c r="B322" s="112" t="e">
        <f>#REF!</f>
        <v>#REF!</v>
      </c>
      <c r="C322" s="112" t="s">
        <v>770</v>
      </c>
      <c r="D322" s="112" t="s">
        <v>706</v>
      </c>
      <c r="E322" s="113" t="s">
        <v>697</v>
      </c>
      <c r="F322" s="120" t="e">
        <f>IF(ISNUMBER(U322),U322,VLOOKUP(CONCATENATE($B322,"_",$C322,"_",F$2,"_",$D322,"_",$E322),Database!$F$2:$G$65536,2,))</f>
        <v>#REF!</v>
      </c>
      <c r="G322" s="120" t="e">
        <f>IF(ISNUMBER(V322),V322,VLOOKUP(CONCATENATE($B322,"_",$C322,"_",G$2,"_",$D322,"_",$E322),Database!$F$2:$G$65536,2,))</f>
        <v>#REF!</v>
      </c>
      <c r="H322" s="120" t="e">
        <f>IF(ISNUMBER(W322),W322,VLOOKUP(CONCATENATE($B322,"_",$C322,"_",H$2,"_",$D322,"_",$E322),Database!$F$2:$G$65536,2,))</f>
        <v>#REF!</v>
      </c>
      <c r="I322" s="120" t="e">
        <f>IF(ISNUMBER(X322),X322,VLOOKUP(CONCATENATE($B322,"_",$C322,"_",I$2,"_",$D322,"_",$E322),Database!$F$2:$G$65536,2,))</f>
        <v>#REF!</v>
      </c>
      <c r="J322" s="120" t="e">
        <f>VLOOKUP(CONCATENATE($B322,"_",$C322,"_",J$2,"_",$D322,"_",$E322),Database!$F$2:$G$65536,2,)</f>
        <v>#REF!</v>
      </c>
      <c r="K322" s="118" t="e">
        <f>VLOOKUP(CONCATENATE($B322,"_",$C322,"_",K$2,"_",$D322,"_",$E322),SentData!$F$2:$G$65536,2,)</f>
        <v>#REF!</v>
      </c>
      <c r="L322" s="118" t="e">
        <f>VLOOKUP(CONCATENATE($B322,"_",$C322,"_",L$2,"_",$D322,"_",$E322),SentData!$F$2:$G$65536,2,)</f>
        <v>#REF!</v>
      </c>
      <c r="M322" s="114"/>
      <c r="N322" s="115" t="str">
        <f t="shared" si="67"/>
        <v>!!</v>
      </c>
      <c r="O322" s="115" t="str">
        <f t="shared" si="68"/>
        <v>!!</v>
      </c>
      <c r="P322" s="115" t="str">
        <f t="shared" si="69"/>
        <v>!!</v>
      </c>
      <c r="Q322" s="115" t="str">
        <f t="shared" si="70"/>
        <v>!!</v>
      </c>
      <c r="R322" s="115" t="str">
        <f t="shared" si="71"/>
        <v>!!</v>
      </c>
      <c r="S322" s="115" t="str">
        <f t="shared" si="72"/>
        <v>!!</v>
      </c>
      <c r="T322" s="114"/>
    </row>
    <row r="323" spans="1:24" x14ac:dyDescent="0.25">
      <c r="A323" s="153" t="s">
        <v>707</v>
      </c>
      <c r="B323" s="153" t="e">
        <f>#REF!</f>
        <v>#REF!</v>
      </c>
      <c r="C323" s="153" t="s">
        <v>770</v>
      </c>
      <c r="D323" s="153" t="s">
        <v>131</v>
      </c>
      <c r="E323" s="154" t="s">
        <v>697</v>
      </c>
      <c r="F323" s="155" t="e">
        <f>IF(ISNUMBER(U323),U323,VLOOKUP(CONCATENATE($B323,"_",$C323,"_",F$2,"_","1000 NAC","_",$E323),Database!$F$2:$G$65536,2,)/VLOOKUP(CONCATENATE($B323,"_",$C323,"_",F$2,"_",$D323,"_",$E323),Database!$F$2:$G$65536,2,))</f>
        <v>#REF!</v>
      </c>
      <c r="G323" s="155" t="e">
        <f>IF(ISNUMBER(V323),V323,VLOOKUP(CONCATENATE($B323,"_",$C323,"_",G$2,"_","1000 NAC","_",$E323),Database!$F$2:$G$65536,2,)/VLOOKUP(CONCATENATE($B323,"_",$C323,"_",G$2,"_",$D323,"_",$E323),Database!$F$2:$G$65536,2,))</f>
        <v>#REF!</v>
      </c>
      <c r="H323" s="155" t="e">
        <f>IF(ISNUMBER(W323),W323,VLOOKUP(CONCATENATE($B323,"_",$C323,"_",H$2,"_","1000 NAC","_",$E323),Database!$F$2:$G$65536,2,)/VLOOKUP(CONCATENATE($B323,"_",$C323,"_",H$2,"_",$D323,"_",$E323),Database!$F$2:$G$65536,2,))</f>
        <v>#REF!</v>
      </c>
      <c r="I323" s="155" t="e">
        <f>IF(ISNUMBER(X323),X323,VLOOKUP(CONCATENATE($B323,"_",$C323,"_",I$2,"_","1000 NAC","_",$E323),Database!$F$2:$G$65536,2,)/VLOOKUP(CONCATENATE($B323,"_",$C323,"_",I$2,"_",$D323,"_",$E323),Database!$F$2:$G$65536,2,))</f>
        <v>#REF!</v>
      </c>
      <c r="J323" s="155" t="e">
        <f>VLOOKUP(CONCATENATE($B323,"_",$C323,"_",J$2,"_","1000 NAC","_",$E323),Database!$F$2:$G$65536,2,)/VLOOKUP(CONCATENATE($B323,"_",$C323,"_",J$2,"_",$D323,"_",$E323),Database!$F$2:$G$65536,2,)</f>
        <v>#REF!</v>
      </c>
      <c r="K323" s="156" t="e">
        <f>VLOOKUP(CONCATENATE($B323,"_",$C323,"_",K$2,"_","1000 NAC","_",$E323),SentData!$F$2:$G$65536,2,)/VLOOKUP(CONCATENATE($B323,"_",$C323,"_",K$2,"_",$D323,"_",$E323),SentData!$F$2:$G$65536,2,)</f>
        <v>#REF!</v>
      </c>
      <c r="L323" s="156" t="e">
        <f>VLOOKUP(CONCATENATE($B323,"_",$C323,"_",L$2,"_","1000 NAC","_",$E323),SentData!$F$2:$G$65536,2,)/VLOOKUP(CONCATENATE($B323,"_",$C323,"_",L$2,"_",$D323,"_",$E323),SentData!$F$2:$G$65536,2,)</f>
        <v>#REF!</v>
      </c>
      <c r="M323" s="157"/>
      <c r="N323" s="158" t="str">
        <f t="shared" si="67"/>
        <v>!!</v>
      </c>
      <c r="O323" s="158" t="str">
        <f t="shared" si="68"/>
        <v>!!</v>
      </c>
      <c r="P323" s="158" t="str">
        <f t="shared" si="69"/>
        <v>!!</v>
      </c>
      <c r="Q323" s="158" t="str">
        <f t="shared" si="70"/>
        <v>!!</v>
      </c>
      <c r="R323" s="158" t="str">
        <f t="shared" si="71"/>
        <v>!!</v>
      </c>
      <c r="S323" s="158" t="str">
        <f t="shared" si="72"/>
        <v>!!</v>
      </c>
      <c r="T323" s="157"/>
      <c r="U323" s="161" t="str">
        <f>IF(ISNUMBER(U321),IF(ISNUMBER(U322),U322/U321,F322/U321),IF(ISNUMBER(U322),U322/F321,""))</f>
        <v/>
      </c>
      <c r="V323" s="161"/>
      <c r="W323" s="161"/>
      <c r="X323" s="161"/>
    </row>
    <row r="324" spans="1:24" s="112" customFormat="1" ht="10" x14ac:dyDescent="0.2">
      <c r="A324" s="112" t="s">
        <v>703</v>
      </c>
      <c r="B324" s="112" t="e">
        <f>#REF!</f>
        <v>#REF!</v>
      </c>
      <c r="C324" s="112" t="s">
        <v>771</v>
      </c>
      <c r="D324" s="112" t="s">
        <v>131</v>
      </c>
      <c r="E324" s="113" t="s">
        <v>697</v>
      </c>
      <c r="F324" s="120" t="e">
        <f>IF(ISNUMBER(U324),U324,VLOOKUP(CONCATENATE($B324,"_",$C324,"_",F$2,"_",$D324,"_",$E324),Database!$F$2:$G$65536,2,))</f>
        <v>#REF!</v>
      </c>
      <c r="G324" s="120" t="e">
        <f>IF(ISNUMBER(V324),V324,VLOOKUP(CONCATENATE($B324,"_",$C324,"_",G$2,"_",$D324,"_",$E324),Database!$F$2:$G$65536,2,))</f>
        <v>#REF!</v>
      </c>
      <c r="H324" s="120" t="e">
        <f>IF(ISNUMBER(W324),W324,VLOOKUP(CONCATENATE($B324,"_",$C324,"_",H$2,"_",$D324,"_",$E324),Database!$F$2:$G$65536,2,))</f>
        <v>#REF!</v>
      </c>
      <c r="I324" s="120" t="e">
        <f>IF(ISNUMBER(X324),X324,VLOOKUP(CONCATENATE($B324,"_",$C324,"_",I$2,"_",$D324,"_",$E324),Database!$F$2:$G$65536,2,))</f>
        <v>#REF!</v>
      </c>
      <c r="J324" s="120" t="e">
        <f>VLOOKUP(CONCATENATE($B324,"_",$C324,"_",J$2,"_",$D324,"_",$E324),Database!$F$2:$G$65536,2,)</f>
        <v>#REF!</v>
      </c>
      <c r="K324" s="118" t="e">
        <f>VLOOKUP(CONCATENATE($B324,"_",$C324,"_",K$2,"_",$D324,"_",$E324),SentData!$F$2:$G$65536,2,)</f>
        <v>#REF!</v>
      </c>
      <c r="L324" s="118" t="e">
        <f>VLOOKUP(CONCATENATE($B324,"_",$C324,"_",L$2,"_",$D324,"_",$E324),SentData!$F$2:$G$65536,2,)</f>
        <v>#REF!</v>
      </c>
      <c r="M324" s="114"/>
      <c r="N324" s="115" t="str">
        <f t="shared" si="67"/>
        <v>!!</v>
      </c>
      <c r="O324" s="115" t="str">
        <f t="shared" si="68"/>
        <v>!!</v>
      </c>
      <c r="P324" s="115" t="str">
        <f t="shared" si="69"/>
        <v>!!</v>
      </c>
      <c r="Q324" s="115" t="str">
        <f t="shared" si="70"/>
        <v>!!</v>
      </c>
      <c r="R324" s="115" t="str">
        <f t="shared" si="71"/>
        <v>!!</v>
      </c>
      <c r="S324" s="115" t="str">
        <f t="shared" si="72"/>
        <v>!!</v>
      </c>
      <c r="T324" s="114"/>
    </row>
    <row r="325" spans="1:24" s="112" customFormat="1" ht="10" x14ac:dyDescent="0.2">
      <c r="A325" s="112" t="s">
        <v>705</v>
      </c>
      <c r="B325" s="112" t="e">
        <f>#REF!</f>
        <v>#REF!</v>
      </c>
      <c r="C325" s="112" t="s">
        <v>771</v>
      </c>
      <c r="D325" s="112" t="s">
        <v>706</v>
      </c>
      <c r="E325" s="113" t="s">
        <v>697</v>
      </c>
      <c r="F325" s="120" t="e">
        <f>IF(ISNUMBER(U325),U325,VLOOKUP(CONCATENATE($B325,"_",$C325,"_",F$2,"_",$D325,"_",$E325),Database!$F$2:$G$65536,2,))</f>
        <v>#REF!</v>
      </c>
      <c r="G325" s="120" t="e">
        <f>IF(ISNUMBER(V325),V325,VLOOKUP(CONCATENATE($B325,"_",$C325,"_",G$2,"_",$D325,"_",$E325),Database!$F$2:$G$65536,2,))</f>
        <v>#REF!</v>
      </c>
      <c r="H325" s="120" t="e">
        <f>IF(ISNUMBER(W325),W325,VLOOKUP(CONCATENATE($B325,"_",$C325,"_",H$2,"_",$D325,"_",$E325),Database!$F$2:$G$65536,2,))</f>
        <v>#REF!</v>
      </c>
      <c r="I325" s="120" t="e">
        <f>IF(ISNUMBER(X325),X325,VLOOKUP(CONCATENATE($B325,"_",$C325,"_",I$2,"_",$D325,"_",$E325),Database!$F$2:$G$65536,2,))</f>
        <v>#REF!</v>
      </c>
      <c r="J325" s="120" t="e">
        <f>VLOOKUP(CONCATENATE($B325,"_",$C325,"_",J$2,"_",$D325,"_",$E325),Database!$F$2:$G$65536,2,)</f>
        <v>#REF!</v>
      </c>
      <c r="K325" s="118" t="e">
        <f>VLOOKUP(CONCATENATE($B325,"_",$C325,"_",K$2,"_",$D325,"_",$E325),SentData!$F$2:$G$65536,2,)</f>
        <v>#REF!</v>
      </c>
      <c r="L325" s="118" t="e">
        <f>VLOOKUP(CONCATENATE($B325,"_",$C325,"_",L$2,"_",$D325,"_",$E325),SentData!$F$2:$G$65536,2,)</f>
        <v>#REF!</v>
      </c>
      <c r="M325" s="114"/>
      <c r="N325" s="115" t="str">
        <f t="shared" si="67"/>
        <v>!!</v>
      </c>
      <c r="O325" s="115" t="str">
        <f t="shared" si="68"/>
        <v>!!</v>
      </c>
      <c r="P325" s="115" t="str">
        <f t="shared" si="69"/>
        <v>!!</v>
      </c>
      <c r="Q325" s="115" t="str">
        <f t="shared" si="70"/>
        <v>!!</v>
      </c>
      <c r="R325" s="115" t="str">
        <f t="shared" si="71"/>
        <v>!!</v>
      </c>
      <c r="S325" s="115" t="str">
        <f t="shared" si="72"/>
        <v>!!</v>
      </c>
      <c r="T325" s="114"/>
    </row>
    <row r="326" spans="1:24" x14ac:dyDescent="0.25">
      <c r="A326" s="153" t="s">
        <v>707</v>
      </c>
      <c r="B326" s="153" t="e">
        <f>#REF!</f>
        <v>#REF!</v>
      </c>
      <c r="C326" s="153" t="s">
        <v>771</v>
      </c>
      <c r="D326" s="153" t="s">
        <v>131</v>
      </c>
      <c r="E326" s="154" t="s">
        <v>697</v>
      </c>
      <c r="F326" s="155" t="e">
        <f>IF(ISNUMBER(U326),U326,VLOOKUP(CONCATENATE($B326,"_",$C326,"_",F$2,"_","1000 NAC","_",$E326),Database!$F$2:$G$65536,2,)/VLOOKUP(CONCATENATE($B326,"_",$C326,"_",F$2,"_",$D326,"_",$E326),Database!$F$2:$G$65536,2,))</f>
        <v>#REF!</v>
      </c>
      <c r="G326" s="155" t="e">
        <f>IF(ISNUMBER(V326),V326,VLOOKUP(CONCATENATE($B326,"_",$C326,"_",G$2,"_","1000 NAC","_",$E326),Database!$F$2:$G$65536,2,)/VLOOKUP(CONCATENATE($B326,"_",$C326,"_",G$2,"_",$D326,"_",$E326),Database!$F$2:$G$65536,2,))</f>
        <v>#REF!</v>
      </c>
      <c r="H326" s="155" t="e">
        <f>IF(ISNUMBER(W326),W326,VLOOKUP(CONCATENATE($B326,"_",$C326,"_",H$2,"_","1000 NAC","_",$E326),Database!$F$2:$G$65536,2,)/VLOOKUP(CONCATENATE($B326,"_",$C326,"_",H$2,"_",$D326,"_",$E326),Database!$F$2:$G$65536,2,))</f>
        <v>#REF!</v>
      </c>
      <c r="I326" s="155" t="e">
        <f>IF(ISNUMBER(X326),X326,VLOOKUP(CONCATENATE($B326,"_",$C326,"_",I$2,"_","1000 NAC","_",$E326),Database!$F$2:$G$65536,2,)/VLOOKUP(CONCATENATE($B326,"_",$C326,"_",I$2,"_",$D326,"_",$E326),Database!$F$2:$G$65536,2,))</f>
        <v>#REF!</v>
      </c>
      <c r="J326" s="155" t="e">
        <f>VLOOKUP(CONCATENATE($B326,"_",$C326,"_",J$2,"_","1000 NAC","_",$E326),Database!$F$2:$G$65536,2,)/VLOOKUP(CONCATENATE($B326,"_",$C326,"_",J$2,"_",$D326,"_",$E326),Database!$F$2:$G$65536,2,)</f>
        <v>#REF!</v>
      </c>
      <c r="K326" s="156" t="e">
        <f>VLOOKUP(CONCATENATE($B326,"_",$C326,"_",K$2,"_","1000 NAC","_",$E326),SentData!$F$2:$G$65536,2,)/VLOOKUP(CONCATENATE($B326,"_",$C326,"_",K$2,"_",$D326,"_",$E326),SentData!$F$2:$G$65536,2,)</f>
        <v>#REF!</v>
      </c>
      <c r="L326" s="156" t="e">
        <f>VLOOKUP(CONCATENATE($B326,"_",$C326,"_",L$2,"_","1000 NAC","_",$E326),SentData!$F$2:$G$65536,2,)/VLOOKUP(CONCATENATE($B326,"_",$C326,"_",L$2,"_",$D326,"_",$E326),SentData!$F$2:$G$65536,2,)</f>
        <v>#REF!</v>
      </c>
      <c r="M326" s="157"/>
      <c r="N326" s="158" t="str">
        <f t="shared" si="67"/>
        <v>!!</v>
      </c>
      <c r="O326" s="158" t="str">
        <f t="shared" si="68"/>
        <v>!!</v>
      </c>
      <c r="P326" s="158" t="str">
        <f t="shared" si="69"/>
        <v>!!</v>
      </c>
      <c r="Q326" s="158" t="str">
        <f t="shared" si="70"/>
        <v>!!</v>
      </c>
      <c r="R326" s="158" t="str">
        <f t="shared" si="71"/>
        <v>!!</v>
      </c>
      <c r="S326" s="158" t="str">
        <f t="shared" si="72"/>
        <v>!!</v>
      </c>
      <c r="T326" s="157"/>
      <c r="U326" s="161" t="str">
        <f>IF(ISNUMBER(U324),IF(ISNUMBER(U325),U325/U324,F325/U324),IF(ISNUMBER(U325),U325/F324,""))</f>
        <v/>
      </c>
      <c r="V326" s="161"/>
      <c r="W326" s="161"/>
      <c r="X326" s="161"/>
    </row>
    <row r="327" spans="1:24" s="112" customFormat="1" ht="10" x14ac:dyDescent="0.2">
      <c r="A327" s="112" t="s">
        <v>703</v>
      </c>
      <c r="B327" s="112" t="e">
        <f>#REF!</f>
        <v>#REF!</v>
      </c>
      <c r="C327" s="112" t="s">
        <v>770</v>
      </c>
      <c r="D327" s="112" t="s">
        <v>131</v>
      </c>
      <c r="E327" s="113" t="s">
        <v>698</v>
      </c>
      <c r="F327" s="120" t="e">
        <f>IF(ISNUMBER(U327),U327,VLOOKUP(CONCATENATE($B327,"_",$C327,"_",F$2,"_",$D327,"_",$E327),Database!$F$2:$G$65536,2,))</f>
        <v>#REF!</v>
      </c>
      <c r="G327" s="120" t="e">
        <f>IF(ISNUMBER(V327),V327,VLOOKUP(CONCATENATE($B327,"_",$C327,"_",G$2,"_",$D327,"_",$E327),Database!$F$2:$G$65536,2,))</f>
        <v>#REF!</v>
      </c>
      <c r="H327" s="120" t="e">
        <f>IF(ISNUMBER(W327),W327,VLOOKUP(CONCATENATE($B327,"_",$C327,"_",H$2,"_",$D327,"_",$E327),Database!$F$2:$G$65536,2,))</f>
        <v>#REF!</v>
      </c>
      <c r="I327" s="120" t="e">
        <f>IF(ISNUMBER(X327),X327,VLOOKUP(CONCATENATE($B327,"_",$C327,"_",I$2,"_",$D327,"_",$E327),Database!$F$2:$G$65536,2,))</f>
        <v>#REF!</v>
      </c>
      <c r="J327" s="120" t="e">
        <f>VLOOKUP(CONCATENATE($B327,"_",$C327,"_",J$2,"_",$D327,"_",$E327),Database!$F$2:$G$65536,2,)</f>
        <v>#REF!</v>
      </c>
      <c r="K327" s="118" t="e">
        <f>VLOOKUP(CONCATENATE($B327,"_",$C327,"_",K$2,"_",$D327,"_",$E327),SentData!$F$2:$G$65536,2,)</f>
        <v>#REF!</v>
      </c>
      <c r="L327" s="118" t="e">
        <f>VLOOKUP(CONCATENATE($B327,"_",$C327,"_",L$2,"_",$D327,"_",$E327),SentData!$F$2:$G$65536,2,)</f>
        <v>#REF!</v>
      </c>
      <c r="M327" s="114"/>
      <c r="N327" s="115" t="str">
        <f t="shared" si="67"/>
        <v>!!</v>
      </c>
      <c r="O327" s="115" t="str">
        <f t="shared" si="68"/>
        <v>!!</v>
      </c>
      <c r="P327" s="115" t="str">
        <f t="shared" si="69"/>
        <v>!!</v>
      </c>
      <c r="Q327" s="115" t="str">
        <f t="shared" si="70"/>
        <v>!!</v>
      </c>
      <c r="R327" s="115" t="str">
        <f t="shared" si="71"/>
        <v>!!</v>
      </c>
      <c r="S327" s="115" t="str">
        <f t="shared" si="72"/>
        <v>!!</v>
      </c>
      <c r="T327" s="114"/>
    </row>
    <row r="328" spans="1:24" s="112" customFormat="1" ht="10" x14ac:dyDescent="0.2">
      <c r="A328" s="112" t="s">
        <v>705</v>
      </c>
      <c r="B328" s="112" t="e">
        <f>#REF!</f>
        <v>#REF!</v>
      </c>
      <c r="C328" s="112" t="s">
        <v>770</v>
      </c>
      <c r="D328" s="112" t="s">
        <v>706</v>
      </c>
      <c r="E328" s="113" t="s">
        <v>698</v>
      </c>
      <c r="F328" s="120" t="e">
        <f>IF(ISNUMBER(U328),U328,VLOOKUP(CONCATENATE($B328,"_",$C328,"_",F$2,"_",$D328,"_",$E328),Database!$F$2:$G$65536,2,))</f>
        <v>#REF!</v>
      </c>
      <c r="G328" s="120" t="e">
        <f>IF(ISNUMBER(V328),V328,VLOOKUP(CONCATENATE($B328,"_",$C328,"_",G$2,"_",$D328,"_",$E328),Database!$F$2:$G$65536,2,))</f>
        <v>#REF!</v>
      </c>
      <c r="H328" s="120" t="e">
        <f>IF(ISNUMBER(W328),W328,VLOOKUP(CONCATENATE($B328,"_",$C328,"_",H$2,"_",$D328,"_",$E328),Database!$F$2:$G$65536,2,))</f>
        <v>#REF!</v>
      </c>
      <c r="I328" s="120" t="e">
        <f>IF(ISNUMBER(X328),X328,VLOOKUP(CONCATENATE($B328,"_",$C328,"_",I$2,"_",$D328,"_",$E328),Database!$F$2:$G$65536,2,))</f>
        <v>#REF!</v>
      </c>
      <c r="J328" s="120" t="e">
        <f>VLOOKUP(CONCATENATE($B328,"_",$C328,"_",J$2,"_",$D328,"_",$E328),Database!$F$2:$G$65536,2,)</f>
        <v>#REF!</v>
      </c>
      <c r="K328" s="118" t="e">
        <f>VLOOKUP(CONCATENATE($B328,"_",$C328,"_",K$2,"_",$D328,"_",$E328),SentData!$F$2:$G$65536,2,)</f>
        <v>#REF!</v>
      </c>
      <c r="L328" s="118" t="e">
        <f>VLOOKUP(CONCATENATE($B328,"_",$C328,"_",L$2,"_",$D328,"_",$E328),SentData!$F$2:$G$65536,2,)</f>
        <v>#REF!</v>
      </c>
      <c r="M328" s="114"/>
      <c r="N328" s="115" t="str">
        <f t="shared" si="67"/>
        <v>!!</v>
      </c>
      <c r="O328" s="115" t="str">
        <f t="shared" si="68"/>
        <v>!!</v>
      </c>
      <c r="P328" s="115" t="str">
        <f t="shared" si="69"/>
        <v>!!</v>
      </c>
      <c r="Q328" s="115" t="str">
        <f t="shared" si="70"/>
        <v>!!</v>
      </c>
      <c r="R328" s="115" t="str">
        <f t="shared" si="71"/>
        <v>!!</v>
      </c>
      <c r="S328" s="115" t="str">
        <f t="shared" si="72"/>
        <v>!!</v>
      </c>
      <c r="T328" s="114"/>
    </row>
    <row r="329" spans="1:24" x14ac:dyDescent="0.25">
      <c r="A329" s="153" t="s">
        <v>707</v>
      </c>
      <c r="B329" s="153" t="e">
        <f>#REF!</f>
        <v>#REF!</v>
      </c>
      <c r="C329" s="153" t="s">
        <v>770</v>
      </c>
      <c r="D329" s="153" t="s">
        <v>131</v>
      </c>
      <c r="E329" s="154" t="s">
        <v>698</v>
      </c>
      <c r="F329" s="155" t="e">
        <f>IF(ISNUMBER(U329),U329,VLOOKUP(CONCATENATE($B329,"_",$C329,"_",F$2,"_","1000 NAC","_",$E329),Database!$F$2:$G$65536,2,)/VLOOKUP(CONCATENATE($B329,"_",$C329,"_",F$2,"_",$D329,"_",$E329),Database!$F$2:$G$65536,2,))</f>
        <v>#REF!</v>
      </c>
      <c r="G329" s="155" t="e">
        <f>IF(ISNUMBER(V329),V329,VLOOKUP(CONCATENATE($B329,"_",$C329,"_",G$2,"_","1000 NAC","_",$E329),Database!$F$2:$G$65536,2,)/VLOOKUP(CONCATENATE($B329,"_",$C329,"_",G$2,"_",$D329,"_",$E329),Database!$F$2:$G$65536,2,))</f>
        <v>#REF!</v>
      </c>
      <c r="H329" s="155" t="e">
        <f>IF(ISNUMBER(W329),W329,VLOOKUP(CONCATENATE($B329,"_",$C329,"_",H$2,"_","1000 NAC","_",$E329),Database!$F$2:$G$65536,2,)/VLOOKUP(CONCATENATE($B329,"_",$C329,"_",H$2,"_",$D329,"_",$E329),Database!$F$2:$G$65536,2,))</f>
        <v>#REF!</v>
      </c>
      <c r="I329" s="155" t="e">
        <f>IF(ISNUMBER(X329),X329,VLOOKUP(CONCATENATE($B329,"_",$C329,"_",I$2,"_","1000 NAC","_",$E329),Database!$F$2:$G$65536,2,)/VLOOKUP(CONCATENATE($B329,"_",$C329,"_",I$2,"_",$D329,"_",$E329),Database!$F$2:$G$65536,2,))</f>
        <v>#REF!</v>
      </c>
      <c r="J329" s="155" t="e">
        <f>VLOOKUP(CONCATENATE($B329,"_",$C329,"_",J$2,"_","1000 NAC","_",$E329),Database!$F$2:$G$65536,2,)/VLOOKUP(CONCATENATE($B329,"_",$C329,"_",J$2,"_",$D329,"_",$E329),Database!$F$2:$G$65536,2,)</f>
        <v>#REF!</v>
      </c>
      <c r="K329" s="156" t="e">
        <f>VLOOKUP(CONCATENATE($B329,"_",$C329,"_",K$2,"_","1000 NAC","_",$E329),SentData!$F$2:$G$65536,2,)/VLOOKUP(CONCATENATE($B329,"_",$C329,"_",K$2,"_",$D329,"_",$E329),SentData!$F$2:$G$65536,2,)</f>
        <v>#REF!</v>
      </c>
      <c r="L329" s="156" t="e">
        <f>VLOOKUP(CONCATENATE($B329,"_",$C329,"_",L$2,"_","1000 NAC","_",$E329),SentData!$F$2:$G$65536,2,)/VLOOKUP(CONCATENATE($B329,"_",$C329,"_",L$2,"_",$D329,"_",$E329),SentData!$F$2:$G$65536,2,)</f>
        <v>#REF!</v>
      </c>
      <c r="M329" s="157"/>
      <c r="N329" s="158" t="str">
        <f t="shared" si="67"/>
        <v>!!</v>
      </c>
      <c r="O329" s="158" t="str">
        <f t="shared" si="68"/>
        <v>!!</v>
      </c>
      <c r="P329" s="158" t="str">
        <f t="shared" si="69"/>
        <v>!!</v>
      </c>
      <c r="Q329" s="158" t="str">
        <f t="shared" si="70"/>
        <v>!!</v>
      </c>
      <c r="R329" s="158" t="str">
        <f t="shared" si="71"/>
        <v>!!</v>
      </c>
      <c r="S329" s="158" t="str">
        <f t="shared" si="72"/>
        <v>!!</v>
      </c>
      <c r="T329" s="157"/>
      <c r="U329" s="161" t="str">
        <f>IF(ISNUMBER(U327),IF(ISNUMBER(U328),U328/U327,F328/U327),IF(ISNUMBER(U328),U328/F327,""))</f>
        <v/>
      </c>
      <c r="V329" s="161"/>
      <c r="W329" s="161"/>
      <c r="X329" s="161"/>
    </row>
    <row r="330" spans="1:24" s="112" customFormat="1" ht="10" x14ac:dyDescent="0.2">
      <c r="A330" s="112" t="s">
        <v>703</v>
      </c>
      <c r="B330" s="112" t="e">
        <f>#REF!</f>
        <v>#REF!</v>
      </c>
      <c r="C330" s="112" t="s">
        <v>771</v>
      </c>
      <c r="D330" s="112" t="s">
        <v>131</v>
      </c>
      <c r="E330" s="113" t="s">
        <v>698</v>
      </c>
      <c r="F330" s="120" t="e">
        <f>IF(ISNUMBER(U330),U330,VLOOKUP(CONCATENATE($B330,"_",$C330,"_",F$2,"_",$D330,"_",$E330),Database!$F$2:$G$65536,2,))</f>
        <v>#REF!</v>
      </c>
      <c r="G330" s="120" t="e">
        <f>IF(ISNUMBER(V330),V330,VLOOKUP(CONCATENATE($B330,"_",$C330,"_",G$2,"_",$D330,"_",$E330),Database!$F$2:$G$65536,2,))</f>
        <v>#REF!</v>
      </c>
      <c r="H330" s="120" t="e">
        <f>IF(ISNUMBER(W330),W330,VLOOKUP(CONCATENATE($B330,"_",$C330,"_",H$2,"_",$D330,"_",$E330),Database!$F$2:$G$65536,2,))</f>
        <v>#REF!</v>
      </c>
      <c r="I330" s="120" t="e">
        <f>IF(ISNUMBER(X330),X330,VLOOKUP(CONCATENATE($B330,"_",$C330,"_",I$2,"_",$D330,"_",$E330),Database!$F$2:$G$65536,2,))</f>
        <v>#REF!</v>
      </c>
      <c r="J330" s="120" t="e">
        <f>VLOOKUP(CONCATENATE($B330,"_",$C330,"_",J$2,"_",$D330,"_",$E330),Database!$F$2:$G$65536,2,)</f>
        <v>#REF!</v>
      </c>
      <c r="K330" s="118" t="e">
        <f>VLOOKUP(CONCATENATE($B330,"_",$C330,"_",K$2,"_",$D330,"_",$E330),SentData!$F$2:$G$65536,2,)</f>
        <v>#REF!</v>
      </c>
      <c r="L330" s="118" t="e">
        <f>VLOOKUP(CONCATENATE($B330,"_",$C330,"_",L$2,"_",$D330,"_",$E330),SentData!$F$2:$G$65536,2,)</f>
        <v>#REF!</v>
      </c>
      <c r="M330" s="114"/>
      <c r="N330" s="115" t="str">
        <f t="shared" si="67"/>
        <v>!!</v>
      </c>
      <c r="O330" s="115" t="str">
        <f t="shared" si="68"/>
        <v>!!</v>
      </c>
      <c r="P330" s="115" t="str">
        <f t="shared" si="69"/>
        <v>!!</v>
      </c>
      <c r="Q330" s="115" t="str">
        <f t="shared" si="70"/>
        <v>!!</v>
      </c>
      <c r="R330" s="115" t="str">
        <f t="shared" si="71"/>
        <v>!!</v>
      </c>
      <c r="S330" s="115" t="str">
        <f t="shared" si="72"/>
        <v>!!</v>
      </c>
      <c r="T330" s="114"/>
    </row>
    <row r="331" spans="1:24" s="112" customFormat="1" ht="10" x14ac:dyDescent="0.2">
      <c r="A331" s="112" t="s">
        <v>705</v>
      </c>
      <c r="B331" s="112" t="e">
        <f>#REF!</f>
        <v>#REF!</v>
      </c>
      <c r="C331" s="112" t="s">
        <v>771</v>
      </c>
      <c r="D331" s="112" t="s">
        <v>706</v>
      </c>
      <c r="E331" s="113" t="s">
        <v>698</v>
      </c>
      <c r="F331" s="120" t="e">
        <f>IF(ISNUMBER(U331),U331,VLOOKUP(CONCATENATE($B331,"_",$C331,"_",F$2,"_",$D331,"_",$E331),Database!$F$2:$G$65536,2,))</f>
        <v>#REF!</v>
      </c>
      <c r="G331" s="120" t="e">
        <f>IF(ISNUMBER(V331),V331,VLOOKUP(CONCATENATE($B331,"_",$C331,"_",G$2,"_",$D331,"_",$E331),Database!$F$2:$G$65536,2,))</f>
        <v>#REF!</v>
      </c>
      <c r="H331" s="120" t="e">
        <f>IF(ISNUMBER(W331),W331,VLOOKUP(CONCATENATE($B331,"_",$C331,"_",H$2,"_",$D331,"_",$E331),Database!$F$2:$G$65536,2,))</f>
        <v>#REF!</v>
      </c>
      <c r="I331" s="120" t="e">
        <f>IF(ISNUMBER(X331),X331,VLOOKUP(CONCATENATE($B331,"_",$C331,"_",I$2,"_",$D331,"_",$E331),Database!$F$2:$G$65536,2,))</f>
        <v>#REF!</v>
      </c>
      <c r="J331" s="120" t="e">
        <f>VLOOKUP(CONCATENATE($B331,"_",$C331,"_",J$2,"_",$D331,"_",$E331),Database!$F$2:$G$65536,2,)</f>
        <v>#REF!</v>
      </c>
      <c r="K331" s="118" t="e">
        <f>VLOOKUP(CONCATENATE($B331,"_",$C331,"_",K$2,"_",$D331,"_",$E331),SentData!$F$2:$G$65536,2,)</f>
        <v>#REF!</v>
      </c>
      <c r="L331" s="118" t="e">
        <f>VLOOKUP(CONCATENATE($B331,"_",$C331,"_",L$2,"_",$D331,"_",$E331),SentData!$F$2:$G$65536,2,)</f>
        <v>#REF!</v>
      </c>
      <c r="M331" s="114"/>
      <c r="N331" s="115" t="str">
        <f t="shared" si="67"/>
        <v>!!</v>
      </c>
      <c r="O331" s="115" t="str">
        <f t="shared" si="68"/>
        <v>!!</v>
      </c>
      <c r="P331" s="115" t="str">
        <f t="shared" si="69"/>
        <v>!!</v>
      </c>
      <c r="Q331" s="115" t="str">
        <f t="shared" si="70"/>
        <v>!!</v>
      </c>
      <c r="R331" s="115" t="str">
        <f t="shared" si="71"/>
        <v>!!</v>
      </c>
      <c r="S331" s="115" t="str">
        <f t="shared" si="72"/>
        <v>!!</v>
      </c>
      <c r="T331" s="114"/>
    </row>
    <row r="332" spans="1:24" x14ac:dyDescent="0.25">
      <c r="A332" s="153" t="s">
        <v>707</v>
      </c>
      <c r="B332" s="153" t="e">
        <f>#REF!</f>
        <v>#REF!</v>
      </c>
      <c r="C332" s="153" t="s">
        <v>771</v>
      </c>
      <c r="D332" s="153" t="s">
        <v>131</v>
      </c>
      <c r="E332" s="154" t="s">
        <v>698</v>
      </c>
      <c r="F332" s="155" t="e">
        <f>IF(ISNUMBER(U332),U332,VLOOKUP(CONCATENATE($B332,"_",$C332,"_",F$2,"_","1000 NAC","_",$E332),Database!$F$2:$G$65536,2,)/VLOOKUP(CONCATENATE($B332,"_",$C332,"_",F$2,"_",$D332,"_",$E332),Database!$F$2:$G$65536,2,))</f>
        <v>#REF!</v>
      </c>
      <c r="G332" s="155" t="e">
        <f>IF(ISNUMBER(V332),V332,VLOOKUP(CONCATENATE($B332,"_",$C332,"_",G$2,"_","1000 NAC","_",$E332),Database!$F$2:$G$65536,2,)/VLOOKUP(CONCATENATE($B332,"_",$C332,"_",G$2,"_",$D332,"_",$E332),Database!$F$2:$G$65536,2,))</f>
        <v>#REF!</v>
      </c>
      <c r="H332" s="155" t="e">
        <f>IF(ISNUMBER(W332),W332,VLOOKUP(CONCATENATE($B332,"_",$C332,"_",H$2,"_","1000 NAC","_",$E332),Database!$F$2:$G$65536,2,)/VLOOKUP(CONCATENATE($B332,"_",$C332,"_",H$2,"_",$D332,"_",$E332),Database!$F$2:$G$65536,2,))</f>
        <v>#REF!</v>
      </c>
      <c r="I332" s="155" t="e">
        <f>IF(ISNUMBER(X332),X332,VLOOKUP(CONCATENATE($B332,"_",$C332,"_",I$2,"_","1000 NAC","_",$E332),Database!$F$2:$G$65536,2,)/VLOOKUP(CONCATENATE($B332,"_",$C332,"_",I$2,"_",$D332,"_",$E332),Database!$F$2:$G$65536,2,))</f>
        <v>#REF!</v>
      </c>
      <c r="J332" s="155" t="e">
        <f>VLOOKUP(CONCATENATE($B332,"_",$C332,"_",J$2,"_","1000 NAC","_",$E332),Database!$F$2:$G$65536,2,)/VLOOKUP(CONCATENATE($B332,"_",$C332,"_",J$2,"_",$D332,"_",$E332),Database!$F$2:$G$65536,2,)</f>
        <v>#REF!</v>
      </c>
      <c r="K332" s="156" t="e">
        <f>VLOOKUP(CONCATENATE($B332,"_",$C332,"_",K$2,"_","1000 NAC","_",$E332),SentData!$F$2:$G$65536,2,)/VLOOKUP(CONCATENATE($B332,"_",$C332,"_",K$2,"_",$D332,"_",$E332),SentData!$F$2:$G$65536,2,)</f>
        <v>#REF!</v>
      </c>
      <c r="L332" s="156" t="e">
        <f>VLOOKUP(CONCATENATE($B332,"_",$C332,"_",L$2,"_","1000 NAC","_",$E332),SentData!$F$2:$G$65536,2,)/VLOOKUP(CONCATENATE($B332,"_",$C332,"_",L$2,"_",$D332,"_",$E332),SentData!$F$2:$G$65536,2,)</f>
        <v>#REF!</v>
      </c>
      <c r="M332" s="157"/>
      <c r="N332" s="158" t="str">
        <f t="shared" si="67"/>
        <v>!!</v>
      </c>
      <c r="O332" s="158" t="str">
        <f t="shared" si="68"/>
        <v>!!</v>
      </c>
      <c r="P332" s="158" t="str">
        <f t="shared" si="69"/>
        <v>!!</v>
      </c>
      <c r="Q332" s="158" t="str">
        <f t="shared" si="70"/>
        <v>!!</v>
      </c>
      <c r="R332" s="158" t="str">
        <f t="shared" si="71"/>
        <v>!!</v>
      </c>
      <c r="S332" s="158" t="str">
        <f t="shared" si="72"/>
        <v>!!</v>
      </c>
      <c r="T332" s="157"/>
      <c r="U332" s="161" t="str">
        <f>IF(ISNUMBER(U330),IF(ISNUMBER(U331),U331/U330,F331/U330),IF(ISNUMBER(U331),U331/F330,""))</f>
        <v/>
      </c>
      <c r="V332" s="161"/>
      <c r="W332" s="161"/>
      <c r="X332" s="161"/>
    </row>
    <row r="333" spans="1:24" s="112" customFormat="1" ht="10" x14ac:dyDescent="0.2">
      <c r="A333" s="112" t="s">
        <v>703</v>
      </c>
      <c r="B333" s="112" t="e">
        <f>#REF!</f>
        <v>#REF!</v>
      </c>
      <c r="C333" s="112" t="s">
        <v>770</v>
      </c>
      <c r="D333" s="112" t="s">
        <v>131</v>
      </c>
      <c r="E333" s="113" t="s">
        <v>699</v>
      </c>
      <c r="F333" s="120" t="e">
        <f>IF(ISNUMBER(U333),U333,VLOOKUP(CONCATENATE($B333,"_",$C333,"_",F$2,"_",$D333,"_",$E333),Database!$F$2:$G$65536,2,))</f>
        <v>#REF!</v>
      </c>
      <c r="G333" s="120" t="e">
        <f>IF(ISNUMBER(V333),V333,VLOOKUP(CONCATENATE($B333,"_",$C333,"_",G$2,"_",$D333,"_",$E333),Database!$F$2:$G$65536,2,))</f>
        <v>#REF!</v>
      </c>
      <c r="H333" s="120" t="e">
        <f>IF(ISNUMBER(W333),W333,VLOOKUP(CONCATENATE($B333,"_",$C333,"_",H$2,"_",$D333,"_",$E333),Database!$F$2:$G$65536,2,))</f>
        <v>#REF!</v>
      </c>
      <c r="I333" s="120" t="e">
        <f>IF(ISNUMBER(X333),X333,VLOOKUP(CONCATENATE($B333,"_",$C333,"_",I$2,"_",$D333,"_",$E333),Database!$F$2:$G$65536,2,))</f>
        <v>#REF!</v>
      </c>
      <c r="J333" s="120" t="e">
        <f>VLOOKUP(CONCATENATE($B333,"_",$C333,"_",J$2,"_",$D333,"_",$E333),Database!$F$2:$G$65536,2,)</f>
        <v>#REF!</v>
      </c>
      <c r="K333" s="118" t="e">
        <f>VLOOKUP(CONCATENATE($B333,"_",$C333,"_",K$2,"_",$D333,"_",$E333),SentData!$F$2:$G$65536,2,)</f>
        <v>#REF!</v>
      </c>
      <c r="L333" s="118" t="e">
        <f>VLOOKUP(CONCATENATE($B333,"_",$C333,"_",L$2,"_",$D333,"_",$E333),SentData!$F$2:$G$65536,2,)</f>
        <v>#REF!</v>
      </c>
      <c r="M333" s="114"/>
      <c r="N333" s="115" t="str">
        <f t="shared" si="67"/>
        <v>!!</v>
      </c>
      <c r="O333" s="115" t="str">
        <f t="shared" si="68"/>
        <v>!!</v>
      </c>
      <c r="P333" s="115" t="str">
        <f t="shared" si="69"/>
        <v>!!</v>
      </c>
      <c r="Q333" s="115" t="str">
        <f t="shared" si="70"/>
        <v>!!</v>
      </c>
      <c r="R333" s="115" t="str">
        <f t="shared" si="71"/>
        <v>!!</v>
      </c>
      <c r="S333" s="115" t="str">
        <f t="shared" si="72"/>
        <v>!!</v>
      </c>
      <c r="T333" s="114"/>
    </row>
    <row r="334" spans="1:24" s="112" customFormat="1" ht="10" x14ac:dyDescent="0.2">
      <c r="A334" s="112" t="s">
        <v>705</v>
      </c>
      <c r="B334" s="112" t="e">
        <f>#REF!</f>
        <v>#REF!</v>
      </c>
      <c r="C334" s="112" t="s">
        <v>770</v>
      </c>
      <c r="D334" s="112" t="s">
        <v>706</v>
      </c>
      <c r="E334" s="113" t="s">
        <v>699</v>
      </c>
      <c r="F334" s="120" t="e">
        <f>IF(ISNUMBER(U334),U334,VLOOKUP(CONCATENATE($B334,"_",$C334,"_",F$2,"_",$D334,"_",$E334),Database!$F$2:$G$65536,2,))</f>
        <v>#REF!</v>
      </c>
      <c r="G334" s="120" t="e">
        <f>IF(ISNUMBER(V334),V334,VLOOKUP(CONCATENATE($B334,"_",$C334,"_",G$2,"_",$D334,"_",$E334),Database!$F$2:$G$65536,2,))</f>
        <v>#REF!</v>
      </c>
      <c r="H334" s="120" t="e">
        <f>IF(ISNUMBER(W334),W334,VLOOKUP(CONCATENATE($B334,"_",$C334,"_",H$2,"_",$D334,"_",$E334),Database!$F$2:$G$65536,2,))</f>
        <v>#REF!</v>
      </c>
      <c r="I334" s="120" t="e">
        <f>IF(ISNUMBER(X334),X334,VLOOKUP(CONCATENATE($B334,"_",$C334,"_",I$2,"_",$D334,"_",$E334),Database!$F$2:$G$65536,2,))</f>
        <v>#REF!</v>
      </c>
      <c r="J334" s="120" t="e">
        <f>VLOOKUP(CONCATENATE($B334,"_",$C334,"_",J$2,"_",$D334,"_",$E334),Database!$F$2:$G$65536,2,)</f>
        <v>#REF!</v>
      </c>
      <c r="K334" s="118" t="e">
        <f>VLOOKUP(CONCATENATE($B334,"_",$C334,"_",K$2,"_",$D334,"_",$E334),SentData!$F$2:$G$65536,2,)</f>
        <v>#REF!</v>
      </c>
      <c r="L334" s="118" t="e">
        <f>VLOOKUP(CONCATENATE($B334,"_",$C334,"_",L$2,"_",$D334,"_",$E334),SentData!$F$2:$G$65536,2,)</f>
        <v>#REF!</v>
      </c>
      <c r="M334" s="114"/>
      <c r="N334" s="115" t="str">
        <f t="shared" si="67"/>
        <v>!!</v>
      </c>
      <c r="O334" s="115" t="str">
        <f t="shared" si="68"/>
        <v>!!</v>
      </c>
      <c r="P334" s="115" t="str">
        <f t="shared" si="69"/>
        <v>!!</v>
      </c>
      <c r="Q334" s="115" t="str">
        <f t="shared" si="70"/>
        <v>!!</v>
      </c>
      <c r="R334" s="115" t="str">
        <f t="shared" si="71"/>
        <v>!!</v>
      </c>
      <c r="S334" s="115" t="str">
        <f t="shared" si="72"/>
        <v>!!</v>
      </c>
      <c r="T334" s="114"/>
    </row>
    <row r="335" spans="1:24" x14ac:dyDescent="0.25">
      <c r="A335" s="153" t="s">
        <v>707</v>
      </c>
      <c r="B335" s="153" t="e">
        <f>#REF!</f>
        <v>#REF!</v>
      </c>
      <c r="C335" s="153" t="s">
        <v>770</v>
      </c>
      <c r="D335" s="153" t="s">
        <v>131</v>
      </c>
      <c r="E335" s="154" t="s">
        <v>699</v>
      </c>
      <c r="F335" s="155" t="e">
        <f>IF(ISNUMBER(U335),U335,VLOOKUP(CONCATENATE($B335,"_",$C335,"_",F$2,"_","1000 NAC","_",$E335),Database!$F$2:$G$65536,2,)/VLOOKUP(CONCATENATE($B335,"_",$C335,"_",F$2,"_",$D335,"_",$E335),Database!$F$2:$G$65536,2,))</f>
        <v>#REF!</v>
      </c>
      <c r="G335" s="155" t="e">
        <f>IF(ISNUMBER(V335),V335,VLOOKUP(CONCATENATE($B335,"_",$C335,"_",G$2,"_","1000 NAC","_",$E335),Database!$F$2:$G$65536,2,)/VLOOKUP(CONCATENATE($B335,"_",$C335,"_",G$2,"_",$D335,"_",$E335),Database!$F$2:$G$65536,2,))</f>
        <v>#REF!</v>
      </c>
      <c r="H335" s="155" t="e">
        <f>IF(ISNUMBER(W335),W335,VLOOKUP(CONCATENATE($B335,"_",$C335,"_",H$2,"_","1000 NAC","_",$E335),Database!$F$2:$G$65536,2,)/VLOOKUP(CONCATENATE($B335,"_",$C335,"_",H$2,"_",$D335,"_",$E335),Database!$F$2:$G$65536,2,))</f>
        <v>#REF!</v>
      </c>
      <c r="I335" s="155" t="e">
        <f>IF(ISNUMBER(X335),X335,VLOOKUP(CONCATENATE($B335,"_",$C335,"_",I$2,"_","1000 NAC","_",$E335),Database!$F$2:$G$65536,2,)/VLOOKUP(CONCATENATE($B335,"_",$C335,"_",I$2,"_",$D335,"_",$E335),Database!$F$2:$G$65536,2,))</f>
        <v>#REF!</v>
      </c>
      <c r="J335" s="155" t="e">
        <f>VLOOKUP(CONCATENATE($B335,"_",$C335,"_",J$2,"_","1000 NAC","_",$E335),Database!$F$2:$G$65536,2,)/VLOOKUP(CONCATENATE($B335,"_",$C335,"_",J$2,"_",$D335,"_",$E335),Database!$F$2:$G$65536,2,)</f>
        <v>#REF!</v>
      </c>
      <c r="K335" s="156" t="e">
        <f>VLOOKUP(CONCATENATE($B335,"_",$C335,"_",K$2,"_","1000 NAC","_",$E335),SentData!$F$2:$G$65536,2,)/VLOOKUP(CONCATENATE($B335,"_",$C335,"_",K$2,"_",$D335,"_",$E335),SentData!$F$2:$G$65536,2,)</f>
        <v>#REF!</v>
      </c>
      <c r="L335" s="156" t="e">
        <f>VLOOKUP(CONCATENATE($B335,"_",$C335,"_",L$2,"_","1000 NAC","_",$E335),SentData!$F$2:$G$65536,2,)/VLOOKUP(CONCATENATE($B335,"_",$C335,"_",L$2,"_",$D335,"_",$E335),SentData!$F$2:$G$65536,2,)</f>
        <v>#REF!</v>
      </c>
      <c r="M335" s="157"/>
      <c r="N335" s="158" t="str">
        <f t="shared" si="67"/>
        <v>!!</v>
      </c>
      <c r="O335" s="158" t="str">
        <f t="shared" si="68"/>
        <v>!!</v>
      </c>
      <c r="P335" s="158" t="str">
        <f t="shared" si="69"/>
        <v>!!</v>
      </c>
      <c r="Q335" s="158" t="str">
        <f t="shared" si="70"/>
        <v>!!</v>
      </c>
      <c r="R335" s="158" t="str">
        <f t="shared" si="71"/>
        <v>!!</v>
      </c>
      <c r="S335" s="158" t="str">
        <f t="shared" si="72"/>
        <v>!!</v>
      </c>
      <c r="T335" s="157"/>
      <c r="U335" s="161" t="str">
        <f>IF(ISNUMBER(U333),IF(ISNUMBER(U334),U334/U333,F334/U333),IF(ISNUMBER(U334),U334/F333,""))</f>
        <v/>
      </c>
      <c r="V335" s="161"/>
      <c r="W335" s="161"/>
      <c r="X335" s="161"/>
    </row>
    <row r="336" spans="1:24" s="112" customFormat="1" ht="10" x14ac:dyDescent="0.2">
      <c r="A336" s="112" t="s">
        <v>703</v>
      </c>
      <c r="B336" s="112" t="e">
        <f>#REF!</f>
        <v>#REF!</v>
      </c>
      <c r="C336" s="112" t="s">
        <v>771</v>
      </c>
      <c r="D336" s="112" t="s">
        <v>131</v>
      </c>
      <c r="E336" s="113" t="s">
        <v>699</v>
      </c>
      <c r="F336" s="120" t="e">
        <f>IF(ISNUMBER(U336),U336,VLOOKUP(CONCATENATE($B336,"_",$C336,"_",F$2,"_",$D336,"_",$E336),Database!$F$2:$G$65536,2,))</f>
        <v>#REF!</v>
      </c>
      <c r="G336" s="120" t="e">
        <f>IF(ISNUMBER(V336),V336,VLOOKUP(CONCATENATE($B336,"_",$C336,"_",G$2,"_",$D336,"_",$E336),Database!$F$2:$G$65536,2,))</f>
        <v>#REF!</v>
      </c>
      <c r="H336" s="120" t="e">
        <f>IF(ISNUMBER(W336),W336,VLOOKUP(CONCATENATE($B336,"_",$C336,"_",H$2,"_",$D336,"_",$E336),Database!$F$2:$G$65536,2,))</f>
        <v>#REF!</v>
      </c>
      <c r="I336" s="120" t="e">
        <f>IF(ISNUMBER(X336),X336,VLOOKUP(CONCATENATE($B336,"_",$C336,"_",I$2,"_",$D336,"_",$E336),Database!$F$2:$G$65536,2,))</f>
        <v>#REF!</v>
      </c>
      <c r="J336" s="120" t="e">
        <f>VLOOKUP(CONCATENATE($B336,"_",$C336,"_",J$2,"_",$D336,"_",$E336),Database!$F$2:$G$65536,2,)</f>
        <v>#REF!</v>
      </c>
      <c r="K336" s="118" t="e">
        <f>VLOOKUP(CONCATENATE($B336,"_",$C336,"_",K$2,"_",$D336,"_",$E336),SentData!$F$2:$G$65536,2,)</f>
        <v>#REF!</v>
      </c>
      <c r="L336" s="118" t="e">
        <f>VLOOKUP(CONCATENATE($B336,"_",$C336,"_",L$2,"_",$D336,"_",$E336),SentData!$F$2:$G$65536,2,)</f>
        <v>#REF!</v>
      </c>
      <c r="M336" s="114"/>
      <c r="N336" s="115" t="str">
        <f t="shared" si="67"/>
        <v>!!</v>
      </c>
      <c r="O336" s="115" t="str">
        <f t="shared" si="68"/>
        <v>!!</v>
      </c>
      <c r="P336" s="115" t="str">
        <f t="shared" si="69"/>
        <v>!!</v>
      </c>
      <c r="Q336" s="115" t="str">
        <f t="shared" si="70"/>
        <v>!!</v>
      </c>
      <c r="R336" s="115" t="str">
        <f t="shared" si="71"/>
        <v>!!</v>
      </c>
      <c r="S336" s="115" t="str">
        <f t="shared" si="72"/>
        <v>!!</v>
      </c>
      <c r="T336" s="114"/>
    </row>
    <row r="337" spans="1:24" s="112" customFormat="1" ht="10" x14ac:dyDescent="0.2">
      <c r="A337" s="112" t="s">
        <v>705</v>
      </c>
      <c r="B337" s="112" t="e">
        <f>#REF!</f>
        <v>#REF!</v>
      </c>
      <c r="C337" s="112" t="s">
        <v>771</v>
      </c>
      <c r="D337" s="112" t="s">
        <v>706</v>
      </c>
      <c r="E337" s="113" t="s">
        <v>699</v>
      </c>
      <c r="F337" s="120" t="e">
        <f>IF(ISNUMBER(U337),U337,VLOOKUP(CONCATENATE($B337,"_",$C337,"_",F$2,"_",$D337,"_",$E337),Database!$F$2:$G$65536,2,))</f>
        <v>#REF!</v>
      </c>
      <c r="G337" s="120" t="e">
        <f>IF(ISNUMBER(V337),V337,VLOOKUP(CONCATENATE($B337,"_",$C337,"_",G$2,"_",$D337,"_",$E337),Database!$F$2:$G$65536,2,))</f>
        <v>#REF!</v>
      </c>
      <c r="H337" s="120" t="e">
        <f>IF(ISNUMBER(W337),W337,VLOOKUP(CONCATENATE($B337,"_",$C337,"_",H$2,"_",$D337,"_",$E337),Database!$F$2:$G$65536,2,))</f>
        <v>#REF!</v>
      </c>
      <c r="I337" s="120" t="e">
        <f>IF(ISNUMBER(X337),X337,VLOOKUP(CONCATENATE($B337,"_",$C337,"_",I$2,"_",$D337,"_",$E337),Database!$F$2:$G$65536,2,))</f>
        <v>#REF!</v>
      </c>
      <c r="J337" s="120" t="e">
        <f>VLOOKUP(CONCATENATE($B337,"_",$C337,"_",J$2,"_",$D337,"_",$E337),Database!$F$2:$G$65536,2,)</f>
        <v>#REF!</v>
      </c>
      <c r="K337" s="118" t="e">
        <f>VLOOKUP(CONCATENATE($B337,"_",$C337,"_",K$2,"_",$D337,"_",$E337),SentData!$F$2:$G$65536,2,)</f>
        <v>#REF!</v>
      </c>
      <c r="L337" s="118" t="e">
        <f>VLOOKUP(CONCATENATE($B337,"_",$C337,"_",L$2,"_",$D337,"_",$E337),SentData!$F$2:$G$65536,2,)</f>
        <v>#REF!</v>
      </c>
      <c r="M337" s="114"/>
      <c r="N337" s="115" t="str">
        <f t="shared" si="67"/>
        <v>!!</v>
      </c>
      <c r="O337" s="115" t="str">
        <f t="shared" si="68"/>
        <v>!!</v>
      </c>
      <c r="P337" s="115" t="str">
        <f t="shared" si="69"/>
        <v>!!</v>
      </c>
      <c r="Q337" s="115" t="str">
        <f t="shared" si="70"/>
        <v>!!</v>
      </c>
      <c r="R337" s="115" t="str">
        <f t="shared" si="71"/>
        <v>!!</v>
      </c>
      <c r="S337" s="115" t="str">
        <f t="shared" si="72"/>
        <v>!!</v>
      </c>
      <c r="T337" s="114"/>
    </row>
    <row r="338" spans="1:24" x14ac:dyDescent="0.25">
      <c r="A338" s="153" t="s">
        <v>707</v>
      </c>
      <c r="B338" s="153" t="e">
        <f>#REF!</f>
        <v>#REF!</v>
      </c>
      <c r="C338" s="153" t="s">
        <v>771</v>
      </c>
      <c r="D338" s="153" t="s">
        <v>131</v>
      </c>
      <c r="E338" s="154" t="s">
        <v>699</v>
      </c>
      <c r="F338" s="155" t="e">
        <f>IF(ISNUMBER(U338),U338,VLOOKUP(CONCATENATE($B338,"_",$C338,"_",F$2,"_","1000 NAC","_",$E338),Database!$F$2:$G$65536,2,)/VLOOKUP(CONCATENATE($B338,"_",$C338,"_",F$2,"_",$D338,"_",$E338),Database!$F$2:$G$65536,2,))</f>
        <v>#REF!</v>
      </c>
      <c r="G338" s="155" t="e">
        <f>IF(ISNUMBER(V338),V338,VLOOKUP(CONCATENATE($B338,"_",$C338,"_",G$2,"_","1000 NAC","_",$E338),Database!$F$2:$G$65536,2,)/VLOOKUP(CONCATENATE($B338,"_",$C338,"_",G$2,"_",$D338,"_",$E338),Database!$F$2:$G$65536,2,))</f>
        <v>#REF!</v>
      </c>
      <c r="H338" s="155" t="e">
        <f>IF(ISNUMBER(W338),W338,VLOOKUP(CONCATENATE($B338,"_",$C338,"_",H$2,"_","1000 NAC","_",$E338),Database!$F$2:$G$65536,2,)/VLOOKUP(CONCATENATE($B338,"_",$C338,"_",H$2,"_",$D338,"_",$E338),Database!$F$2:$G$65536,2,))</f>
        <v>#REF!</v>
      </c>
      <c r="I338" s="155" t="e">
        <f>IF(ISNUMBER(X338),X338,VLOOKUP(CONCATENATE($B338,"_",$C338,"_",I$2,"_","1000 NAC","_",$E338),Database!$F$2:$G$65536,2,)/VLOOKUP(CONCATENATE($B338,"_",$C338,"_",I$2,"_",$D338,"_",$E338),Database!$F$2:$G$65536,2,))</f>
        <v>#REF!</v>
      </c>
      <c r="J338" s="155" t="e">
        <f>VLOOKUP(CONCATENATE($B338,"_",$C338,"_",J$2,"_","1000 NAC","_",$E338),Database!$F$2:$G$65536,2,)/VLOOKUP(CONCATENATE($B338,"_",$C338,"_",J$2,"_",$D338,"_",$E338),Database!$F$2:$G$65536,2,)</f>
        <v>#REF!</v>
      </c>
      <c r="K338" s="156" t="e">
        <f>VLOOKUP(CONCATENATE($B338,"_",$C338,"_",K$2,"_","1000 NAC","_",$E338),SentData!$F$2:$G$65536,2,)/VLOOKUP(CONCATENATE($B338,"_",$C338,"_",K$2,"_",$D338,"_",$E338),SentData!$F$2:$G$65536,2,)</f>
        <v>#REF!</v>
      </c>
      <c r="L338" s="156" t="e">
        <f>VLOOKUP(CONCATENATE($B338,"_",$C338,"_",L$2,"_","1000 NAC","_",$E338),SentData!$F$2:$G$65536,2,)/VLOOKUP(CONCATENATE($B338,"_",$C338,"_",L$2,"_",$D338,"_",$E338),SentData!$F$2:$G$65536,2,)</f>
        <v>#REF!</v>
      </c>
      <c r="M338" s="157"/>
      <c r="N338" s="158" t="str">
        <f t="shared" si="67"/>
        <v>!!</v>
      </c>
      <c r="O338" s="158" t="str">
        <f t="shared" si="68"/>
        <v>!!</v>
      </c>
      <c r="P338" s="158" t="str">
        <f t="shared" si="69"/>
        <v>!!</v>
      </c>
      <c r="Q338" s="158" t="str">
        <f t="shared" si="70"/>
        <v>!!</v>
      </c>
      <c r="R338" s="158" t="str">
        <f t="shared" si="71"/>
        <v>!!</v>
      </c>
      <c r="S338" s="158" t="str">
        <f t="shared" si="72"/>
        <v>!!</v>
      </c>
      <c r="T338" s="157"/>
      <c r="U338" s="161" t="str">
        <f>IF(ISNUMBER(U336),IF(ISNUMBER(U337),U337/U336,F337/U336),IF(ISNUMBER(U337),U337/F336,""))</f>
        <v/>
      </c>
      <c r="V338" s="161"/>
      <c r="W338" s="161"/>
      <c r="X338" s="161"/>
    </row>
    <row r="339" spans="1:24" s="112" customFormat="1" ht="10" x14ac:dyDescent="0.2">
      <c r="A339" s="112" t="s">
        <v>703</v>
      </c>
      <c r="B339" s="112" t="e">
        <f>#REF!</f>
        <v>#REF!</v>
      </c>
      <c r="C339" s="112" t="s">
        <v>770</v>
      </c>
      <c r="D339" s="112" t="s">
        <v>131</v>
      </c>
      <c r="E339" s="113" t="s">
        <v>700</v>
      </c>
      <c r="F339" s="120" t="e">
        <f>IF(ISNUMBER(U339),U339,VLOOKUP(CONCATENATE($B339,"_",$C339,"_",F$2,"_",$D339,"_",$E339),Database!$F$2:$G$65536,2,))</f>
        <v>#REF!</v>
      </c>
      <c r="G339" s="120" t="e">
        <f>IF(ISNUMBER(V339),V339,VLOOKUP(CONCATENATE($B339,"_",$C339,"_",G$2,"_",$D339,"_",$E339),Database!$F$2:$G$65536,2,))</f>
        <v>#REF!</v>
      </c>
      <c r="H339" s="120" t="e">
        <f>IF(ISNUMBER(W339),W339,VLOOKUP(CONCATENATE($B339,"_",$C339,"_",H$2,"_",$D339,"_",$E339),Database!$F$2:$G$65536,2,))</f>
        <v>#REF!</v>
      </c>
      <c r="I339" s="120" t="e">
        <f>IF(ISNUMBER(X339),X339,VLOOKUP(CONCATENATE($B339,"_",$C339,"_",I$2,"_",$D339,"_",$E339),Database!$F$2:$G$65536,2,))</f>
        <v>#REF!</v>
      </c>
      <c r="J339" s="120" t="e">
        <f>VLOOKUP(CONCATENATE($B339,"_",$C339,"_",J$2,"_",$D339,"_",$E339),Database!$F$2:$G$65536,2,)</f>
        <v>#REF!</v>
      </c>
      <c r="K339" s="118" t="e">
        <f>VLOOKUP(CONCATENATE($B339,"_",$C339,"_",K$2,"_",$D339,"_",$E339),SentData!$F$2:$G$65536,2,)</f>
        <v>#REF!</v>
      </c>
      <c r="L339" s="118" t="e">
        <f>VLOOKUP(CONCATENATE($B339,"_",$C339,"_",L$2,"_",$D339,"_",$E339),SentData!$F$2:$G$65536,2,)</f>
        <v>#REF!</v>
      </c>
      <c r="M339" s="114"/>
      <c r="N339" s="115" t="str">
        <f t="shared" si="67"/>
        <v>!!</v>
      </c>
      <c r="O339" s="115" t="str">
        <f t="shared" si="68"/>
        <v>!!</v>
      </c>
      <c r="P339" s="115" t="str">
        <f t="shared" si="69"/>
        <v>!!</v>
      </c>
      <c r="Q339" s="115" t="str">
        <f t="shared" si="70"/>
        <v>!!</v>
      </c>
      <c r="R339" s="115" t="str">
        <f t="shared" si="71"/>
        <v>!!</v>
      </c>
      <c r="S339" s="115" t="str">
        <f t="shared" si="72"/>
        <v>!!</v>
      </c>
      <c r="T339" s="114"/>
    </row>
    <row r="340" spans="1:24" s="112" customFormat="1" ht="10" x14ac:dyDescent="0.2">
      <c r="A340" s="112" t="s">
        <v>705</v>
      </c>
      <c r="B340" s="112" t="e">
        <f>#REF!</f>
        <v>#REF!</v>
      </c>
      <c r="C340" s="112" t="s">
        <v>770</v>
      </c>
      <c r="D340" s="112" t="s">
        <v>706</v>
      </c>
      <c r="E340" s="113" t="s">
        <v>700</v>
      </c>
      <c r="F340" s="120" t="e">
        <f>IF(ISNUMBER(U340),U340,VLOOKUP(CONCATENATE($B340,"_",$C340,"_",F$2,"_",$D340,"_",$E340),Database!$F$2:$G$65536,2,))</f>
        <v>#REF!</v>
      </c>
      <c r="G340" s="120" t="e">
        <f>IF(ISNUMBER(V340),V340,VLOOKUP(CONCATENATE($B340,"_",$C340,"_",G$2,"_",$D340,"_",$E340),Database!$F$2:$G$65536,2,))</f>
        <v>#REF!</v>
      </c>
      <c r="H340" s="120" t="e">
        <f>IF(ISNUMBER(W340),W340,VLOOKUP(CONCATENATE($B340,"_",$C340,"_",H$2,"_",$D340,"_",$E340),Database!$F$2:$G$65536,2,))</f>
        <v>#REF!</v>
      </c>
      <c r="I340" s="120" t="e">
        <f>IF(ISNUMBER(X340),X340,VLOOKUP(CONCATENATE($B340,"_",$C340,"_",I$2,"_",$D340,"_",$E340),Database!$F$2:$G$65536,2,))</f>
        <v>#REF!</v>
      </c>
      <c r="J340" s="120" t="e">
        <f>VLOOKUP(CONCATENATE($B340,"_",$C340,"_",J$2,"_",$D340,"_",$E340),Database!$F$2:$G$65536,2,)</f>
        <v>#REF!</v>
      </c>
      <c r="K340" s="118" t="e">
        <f>VLOOKUP(CONCATENATE($B340,"_",$C340,"_",K$2,"_",$D340,"_",$E340),SentData!$F$2:$G$65536,2,)</f>
        <v>#REF!</v>
      </c>
      <c r="L340" s="118" t="e">
        <f>VLOOKUP(CONCATENATE($B340,"_",$C340,"_",L$2,"_",$D340,"_",$E340),SentData!$F$2:$G$65536,2,)</f>
        <v>#REF!</v>
      </c>
      <c r="M340" s="114"/>
      <c r="N340" s="115" t="str">
        <f t="shared" si="67"/>
        <v>!!</v>
      </c>
      <c r="O340" s="115" t="str">
        <f t="shared" si="68"/>
        <v>!!</v>
      </c>
      <c r="P340" s="115" t="str">
        <f t="shared" si="69"/>
        <v>!!</v>
      </c>
      <c r="Q340" s="115" t="str">
        <f t="shared" si="70"/>
        <v>!!</v>
      </c>
      <c r="R340" s="115" t="str">
        <f t="shared" si="71"/>
        <v>!!</v>
      </c>
      <c r="S340" s="115" t="str">
        <f t="shared" si="72"/>
        <v>!!</v>
      </c>
      <c r="T340" s="114"/>
    </row>
    <row r="341" spans="1:24" x14ac:dyDescent="0.25">
      <c r="A341" s="153" t="s">
        <v>707</v>
      </c>
      <c r="B341" s="153" t="e">
        <f>#REF!</f>
        <v>#REF!</v>
      </c>
      <c r="C341" s="153" t="s">
        <v>770</v>
      </c>
      <c r="D341" s="153" t="s">
        <v>131</v>
      </c>
      <c r="E341" s="154" t="s">
        <v>700</v>
      </c>
      <c r="F341" s="155" t="e">
        <f>IF(ISNUMBER(U341),U341,VLOOKUP(CONCATENATE($B341,"_",$C341,"_",F$2,"_","1000 NAC","_",$E341),Database!$F$2:$G$65536,2,)/VLOOKUP(CONCATENATE($B341,"_",$C341,"_",F$2,"_",$D341,"_",$E341),Database!$F$2:$G$65536,2,))</f>
        <v>#REF!</v>
      </c>
      <c r="G341" s="155" t="e">
        <f>IF(ISNUMBER(V341),V341,VLOOKUP(CONCATENATE($B341,"_",$C341,"_",G$2,"_","1000 NAC","_",$E341),Database!$F$2:$G$65536,2,)/VLOOKUP(CONCATENATE($B341,"_",$C341,"_",G$2,"_",$D341,"_",$E341),Database!$F$2:$G$65536,2,))</f>
        <v>#REF!</v>
      </c>
      <c r="H341" s="155" t="e">
        <f>IF(ISNUMBER(W341),W341,VLOOKUP(CONCATENATE($B341,"_",$C341,"_",H$2,"_","1000 NAC","_",$E341),Database!$F$2:$G$65536,2,)/VLOOKUP(CONCATENATE($B341,"_",$C341,"_",H$2,"_",$D341,"_",$E341),Database!$F$2:$G$65536,2,))</f>
        <v>#REF!</v>
      </c>
      <c r="I341" s="155" t="e">
        <f>IF(ISNUMBER(X341),X341,VLOOKUP(CONCATENATE($B341,"_",$C341,"_",I$2,"_","1000 NAC","_",$E341),Database!$F$2:$G$65536,2,)/VLOOKUP(CONCATENATE($B341,"_",$C341,"_",I$2,"_",$D341,"_",$E341),Database!$F$2:$G$65536,2,))</f>
        <v>#REF!</v>
      </c>
      <c r="J341" s="155" t="e">
        <f>VLOOKUP(CONCATENATE($B341,"_",$C341,"_",J$2,"_","1000 NAC","_",$E341),Database!$F$2:$G$65536,2,)/VLOOKUP(CONCATENATE($B341,"_",$C341,"_",J$2,"_",$D341,"_",$E341),Database!$F$2:$G$65536,2,)</f>
        <v>#REF!</v>
      </c>
      <c r="K341" s="156" t="e">
        <f>VLOOKUP(CONCATENATE($B341,"_",$C341,"_",K$2,"_","1000 NAC","_",$E341),SentData!$F$2:$G$65536,2,)/VLOOKUP(CONCATENATE($B341,"_",$C341,"_",K$2,"_",$D341,"_",$E341),SentData!$F$2:$G$65536,2,)</f>
        <v>#REF!</v>
      </c>
      <c r="L341" s="156" t="e">
        <f>VLOOKUP(CONCATENATE($B341,"_",$C341,"_",L$2,"_","1000 NAC","_",$E341),SentData!$F$2:$G$65536,2,)/VLOOKUP(CONCATENATE($B341,"_",$C341,"_",L$2,"_",$D341,"_",$E341),SentData!$F$2:$G$65536,2,)</f>
        <v>#REF!</v>
      </c>
      <c r="M341" s="157"/>
      <c r="N341" s="158" t="str">
        <f t="shared" si="67"/>
        <v>!!</v>
      </c>
      <c r="O341" s="158" t="str">
        <f t="shared" si="68"/>
        <v>!!</v>
      </c>
      <c r="P341" s="158" t="str">
        <f t="shared" si="69"/>
        <v>!!</v>
      </c>
      <c r="Q341" s="158" t="str">
        <f t="shared" si="70"/>
        <v>!!</v>
      </c>
      <c r="R341" s="158" t="str">
        <f t="shared" si="71"/>
        <v>!!</v>
      </c>
      <c r="S341" s="158" t="str">
        <f t="shared" si="72"/>
        <v>!!</v>
      </c>
      <c r="T341" s="157"/>
      <c r="U341" s="161" t="str">
        <f>IF(ISNUMBER(U339),IF(ISNUMBER(U340),U340/U339,F340/U339),IF(ISNUMBER(U340),U340/F339,""))</f>
        <v/>
      </c>
      <c r="V341" s="161"/>
      <c r="W341" s="161"/>
      <c r="X341" s="161"/>
    </row>
    <row r="342" spans="1:24" s="112" customFormat="1" ht="10" x14ac:dyDescent="0.2">
      <c r="A342" s="112" t="s">
        <v>703</v>
      </c>
      <c r="B342" s="112" t="e">
        <f>#REF!</f>
        <v>#REF!</v>
      </c>
      <c r="C342" s="112" t="s">
        <v>771</v>
      </c>
      <c r="D342" s="112" t="s">
        <v>131</v>
      </c>
      <c r="E342" s="113" t="s">
        <v>700</v>
      </c>
      <c r="F342" s="120" t="e">
        <f>IF(ISNUMBER(U342),U342,VLOOKUP(CONCATENATE($B342,"_",$C342,"_",F$2,"_",$D342,"_",$E342),Database!$F$2:$G$65536,2,))</f>
        <v>#REF!</v>
      </c>
      <c r="G342" s="120" t="e">
        <f>IF(ISNUMBER(V342),V342,VLOOKUP(CONCATENATE($B342,"_",$C342,"_",G$2,"_",$D342,"_",$E342),Database!$F$2:$G$65536,2,))</f>
        <v>#REF!</v>
      </c>
      <c r="H342" s="120" t="e">
        <f>IF(ISNUMBER(W342),W342,VLOOKUP(CONCATENATE($B342,"_",$C342,"_",H$2,"_",$D342,"_",$E342),Database!$F$2:$G$65536,2,))</f>
        <v>#REF!</v>
      </c>
      <c r="I342" s="120" t="e">
        <f>IF(ISNUMBER(X342),X342,VLOOKUP(CONCATENATE($B342,"_",$C342,"_",I$2,"_",$D342,"_",$E342),Database!$F$2:$G$65536,2,))</f>
        <v>#REF!</v>
      </c>
      <c r="J342" s="120" t="e">
        <f>VLOOKUP(CONCATENATE($B342,"_",$C342,"_",J$2,"_",$D342,"_",$E342),Database!$F$2:$G$65536,2,)</f>
        <v>#REF!</v>
      </c>
      <c r="K342" s="118" t="e">
        <f>VLOOKUP(CONCATENATE($B342,"_",$C342,"_",K$2,"_",$D342,"_",$E342),SentData!$F$2:$G$65536,2,)</f>
        <v>#REF!</v>
      </c>
      <c r="L342" s="118" t="e">
        <f>VLOOKUP(CONCATENATE($B342,"_",$C342,"_",L$2,"_",$D342,"_",$E342),SentData!$F$2:$G$65536,2,)</f>
        <v>#REF!</v>
      </c>
      <c r="M342" s="114"/>
      <c r="N342" s="115" t="str">
        <f t="shared" si="67"/>
        <v>!!</v>
      </c>
      <c r="O342" s="115" t="str">
        <f t="shared" si="68"/>
        <v>!!</v>
      </c>
      <c r="P342" s="115" t="str">
        <f t="shared" si="69"/>
        <v>!!</v>
      </c>
      <c r="Q342" s="115" t="str">
        <f t="shared" si="70"/>
        <v>!!</v>
      </c>
      <c r="R342" s="115" t="str">
        <f t="shared" si="71"/>
        <v>!!</v>
      </c>
      <c r="S342" s="115" t="str">
        <f t="shared" si="72"/>
        <v>!!</v>
      </c>
      <c r="T342" s="114"/>
    </row>
    <row r="343" spans="1:24" s="112" customFormat="1" ht="10" x14ac:dyDescent="0.2">
      <c r="A343" s="112" t="s">
        <v>705</v>
      </c>
      <c r="B343" s="112" t="e">
        <f>#REF!</f>
        <v>#REF!</v>
      </c>
      <c r="C343" s="112" t="s">
        <v>771</v>
      </c>
      <c r="D343" s="112" t="s">
        <v>706</v>
      </c>
      <c r="E343" s="113" t="s">
        <v>700</v>
      </c>
      <c r="F343" s="120" t="e">
        <f>IF(ISNUMBER(U343),U343,VLOOKUP(CONCATENATE($B343,"_",$C343,"_",F$2,"_",$D343,"_",$E343),Database!$F$2:$G$65536,2,))</f>
        <v>#REF!</v>
      </c>
      <c r="G343" s="120" t="e">
        <f>IF(ISNUMBER(V343),V343,VLOOKUP(CONCATENATE($B343,"_",$C343,"_",G$2,"_",$D343,"_",$E343),Database!$F$2:$G$65536,2,))</f>
        <v>#REF!</v>
      </c>
      <c r="H343" s="120" t="e">
        <f>IF(ISNUMBER(W343),W343,VLOOKUP(CONCATENATE($B343,"_",$C343,"_",H$2,"_",$D343,"_",$E343),Database!$F$2:$G$65536,2,))</f>
        <v>#REF!</v>
      </c>
      <c r="I343" s="120" t="e">
        <f>IF(ISNUMBER(X343),X343,VLOOKUP(CONCATENATE($B343,"_",$C343,"_",I$2,"_",$D343,"_",$E343),Database!$F$2:$G$65536,2,))</f>
        <v>#REF!</v>
      </c>
      <c r="J343" s="120" t="e">
        <f>VLOOKUP(CONCATENATE($B343,"_",$C343,"_",J$2,"_",$D343,"_",$E343),Database!$F$2:$G$65536,2,)</f>
        <v>#REF!</v>
      </c>
      <c r="K343" s="118" t="e">
        <f>VLOOKUP(CONCATENATE($B343,"_",$C343,"_",K$2,"_",$D343,"_",$E343),SentData!$F$2:$G$65536,2,)</f>
        <v>#REF!</v>
      </c>
      <c r="L343" s="118" t="e">
        <f>VLOOKUP(CONCATENATE($B343,"_",$C343,"_",L$2,"_",$D343,"_",$E343),SentData!$F$2:$G$65536,2,)</f>
        <v>#REF!</v>
      </c>
      <c r="M343" s="114"/>
      <c r="N343" s="115" t="str">
        <f t="shared" si="67"/>
        <v>!!</v>
      </c>
      <c r="O343" s="115" t="str">
        <f t="shared" si="68"/>
        <v>!!</v>
      </c>
      <c r="P343" s="115" t="str">
        <f t="shared" si="69"/>
        <v>!!</v>
      </c>
      <c r="Q343" s="115" t="str">
        <f t="shared" si="70"/>
        <v>!!</v>
      </c>
      <c r="R343" s="115" t="str">
        <f t="shared" si="71"/>
        <v>!!</v>
      </c>
      <c r="S343" s="115" t="str">
        <f t="shared" si="72"/>
        <v>!!</v>
      </c>
      <c r="T343" s="114"/>
    </row>
    <row r="344" spans="1:24" x14ac:dyDescent="0.25">
      <c r="A344" s="153" t="s">
        <v>707</v>
      </c>
      <c r="B344" s="153" t="e">
        <f>#REF!</f>
        <v>#REF!</v>
      </c>
      <c r="C344" s="153" t="s">
        <v>771</v>
      </c>
      <c r="D344" s="153" t="s">
        <v>131</v>
      </c>
      <c r="E344" s="154" t="s">
        <v>700</v>
      </c>
      <c r="F344" s="155" t="e">
        <f>IF(ISNUMBER(U344),U344,VLOOKUP(CONCATENATE($B344,"_",$C344,"_",F$2,"_","1000 NAC","_",$E344),Database!$F$2:$G$65536,2,)/VLOOKUP(CONCATENATE($B344,"_",$C344,"_",F$2,"_",$D344,"_",$E344),Database!$F$2:$G$65536,2,))</f>
        <v>#REF!</v>
      </c>
      <c r="G344" s="155" t="e">
        <f>IF(ISNUMBER(V344),V344,VLOOKUP(CONCATENATE($B344,"_",$C344,"_",G$2,"_","1000 NAC","_",$E344),Database!$F$2:$G$65536,2,)/VLOOKUP(CONCATENATE($B344,"_",$C344,"_",G$2,"_",$D344,"_",$E344),Database!$F$2:$G$65536,2,))</f>
        <v>#REF!</v>
      </c>
      <c r="H344" s="155" t="e">
        <f>IF(ISNUMBER(W344),W344,VLOOKUP(CONCATENATE($B344,"_",$C344,"_",H$2,"_","1000 NAC","_",$E344),Database!$F$2:$G$65536,2,)/VLOOKUP(CONCATENATE($B344,"_",$C344,"_",H$2,"_",$D344,"_",$E344),Database!$F$2:$G$65536,2,))</f>
        <v>#REF!</v>
      </c>
      <c r="I344" s="155" t="e">
        <f>IF(ISNUMBER(X344),X344,VLOOKUP(CONCATENATE($B344,"_",$C344,"_",I$2,"_","1000 NAC","_",$E344),Database!$F$2:$G$65536,2,)/VLOOKUP(CONCATENATE($B344,"_",$C344,"_",I$2,"_",$D344,"_",$E344),Database!$F$2:$G$65536,2,))</f>
        <v>#REF!</v>
      </c>
      <c r="J344" s="155" t="e">
        <f>VLOOKUP(CONCATENATE($B344,"_",$C344,"_",J$2,"_","1000 NAC","_",$E344),Database!$F$2:$G$65536,2,)/VLOOKUP(CONCATENATE($B344,"_",$C344,"_",J$2,"_",$D344,"_",$E344),Database!$F$2:$G$65536,2,)</f>
        <v>#REF!</v>
      </c>
      <c r="K344" s="156" t="e">
        <f>VLOOKUP(CONCATENATE($B344,"_",$C344,"_",K$2,"_","1000 NAC","_",$E344),SentData!$F$2:$G$65536,2,)/VLOOKUP(CONCATENATE($B344,"_",$C344,"_",K$2,"_",$D344,"_",$E344),SentData!$F$2:$G$65536,2,)</f>
        <v>#REF!</v>
      </c>
      <c r="L344" s="156" t="e">
        <f>VLOOKUP(CONCATENATE($B344,"_",$C344,"_",L$2,"_","1000 NAC","_",$E344),SentData!$F$2:$G$65536,2,)/VLOOKUP(CONCATENATE($B344,"_",$C344,"_",L$2,"_",$D344,"_",$E344),SentData!$F$2:$G$65536,2,)</f>
        <v>#REF!</v>
      </c>
      <c r="M344" s="157"/>
      <c r="N344" s="158" t="str">
        <f t="shared" si="67"/>
        <v>!!</v>
      </c>
      <c r="O344" s="158" t="str">
        <f t="shared" si="68"/>
        <v>!!</v>
      </c>
      <c r="P344" s="158" t="str">
        <f t="shared" si="69"/>
        <v>!!</v>
      </c>
      <c r="Q344" s="158" t="str">
        <f t="shared" si="70"/>
        <v>!!</v>
      </c>
      <c r="R344" s="158" t="str">
        <f t="shared" si="71"/>
        <v>!!</v>
      </c>
      <c r="S344" s="158" t="str">
        <f t="shared" si="72"/>
        <v>!!</v>
      </c>
      <c r="T344" s="157"/>
      <c r="U344" s="161" t="str">
        <f>IF(ISNUMBER(U342),IF(ISNUMBER(U343),U343/U342,F343/U342),IF(ISNUMBER(U343),U343/F342,""))</f>
        <v/>
      </c>
      <c r="V344" s="161"/>
      <c r="W344" s="161"/>
      <c r="X344" s="161"/>
    </row>
    <row r="345" spans="1:24" s="112" customFormat="1" ht="10" x14ac:dyDescent="0.2">
      <c r="A345" s="112" t="s">
        <v>703</v>
      </c>
      <c r="B345" s="112" t="e">
        <f>#REF!</f>
        <v>#REF!</v>
      </c>
      <c r="C345" s="112" t="s">
        <v>770</v>
      </c>
      <c r="D345" s="112" t="s">
        <v>131</v>
      </c>
      <c r="E345" s="113" t="s">
        <v>701</v>
      </c>
      <c r="F345" s="120" t="e">
        <f>IF(ISNUMBER(U345),U345,VLOOKUP(CONCATENATE($B345,"_",$C345,"_",F$2,"_",$D345,"_",$E345),Database!$F$2:$G$65536,2,))</f>
        <v>#REF!</v>
      </c>
      <c r="G345" s="120" t="e">
        <f>IF(ISNUMBER(V345),V345,VLOOKUP(CONCATENATE($B345,"_",$C345,"_",G$2,"_",$D345,"_",$E345),Database!$F$2:$G$65536,2,))</f>
        <v>#REF!</v>
      </c>
      <c r="H345" s="120" t="e">
        <f>IF(ISNUMBER(W345),W345,VLOOKUP(CONCATENATE($B345,"_",$C345,"_",H$2,"_",$D345,"_",$E345),Database!$F$2:$G$65536,2,))</f>
        <v>#REF!</v>
      </c>
      <c r="I345" s="120" t="e">
        <f>IF(ISNUMBER(X345),X345,VLOOKUP(CONCATENATE($B345,"_",$C345,"_",I$2,"_",$D345,"_",$E345),Database!$F$2:$G$65536,2,))</f>
        <v>#REF!</v>
      </c>
      <c r="J345" s="120" t="e">
        <f>VLOOKUP(CONCATENATE($B345,"_",$C345,"_",J$2,"_",$D345,"_",$E345),Database!$F$2:$G$65536,2,)</f>
        <v>#REF!</v>
      </c>
      <c r="K345" s="118" t="e">
        <f>VLOOKUP(CONCATENATE($B345,"_",$C345,"_",K$2,"_",$D345,"_",$E345),SentData!$F$2:$G$65536,2,)</f>
        <v>#REF!</v>
      </c>
      <c r="L345" s="118" t="e">
        <f>VLOOKUP(CONCATENATE($B345,"_",$C345,"_",L$2,"_",$D345,"_",$E345),SentData!$F$2:$G$65536,2,)</f>
        <v>#REF!</v>
      </c>
      <c r="M345" s="114"/>
      <c r="N345" s="115" t="str">
        <f t="shared" si="67"/>
        <v>!!</v>
      </c>
      <c r="O345" s="115" t="str">
        <f t="shared" si="68"/>
        <v>!!</v>
      </c>
      <c r="P345" s="115" t="str">
        <f t="shared" si="69"/>
        <v>!!</v>
      </c>
      <c r="Q345" s="115" t="str">
        <f t="shared" si="70"/>
        <v>!!</v>
      </c>
      <c r="R345" s="115" t="str">
        <f t="shared" si="71"/>
        <v>!!</v>
      </c>
      <c r="S345" s="115" t="str">
        <f t="shared" si="72"/>
        <v>!!</v>
      </c>
      <c r="T345" s="114"/>
    </row>
    <row r="346" spans="1:24" s="112" customFormat="1" ht="10" x14ac:dyDescent="0.2">
      <c r="A346" s="112" t="s">
        <v>705</v>
      </c>
      <c r="B346" s="112" t="e">
        <f>#REF!</f>
        <v>#REF!</v>
      </c>
      <c r="C346" s="112" t="s">
        <v>770</v>
      </c>
      <c r="D346" s="112" t="s">
        <v>706</v>
      </c>
      <c r="E346" s="113" t="s">
        <v>701</v>
      </c>
      <c r="F346" s="120" t="e">
        <f>IF(ISNUMBER(U346),U346,VLOOKUP(CONCATENATE($B346,"_",$C346,"_",F$2,"_",$D346,"_",$E346),Database!$F$2:$G$65536,2,))</f>
        <v>#REF!</v>
      </c>
      <c r="G346" s="120" t="e">
        <f>IF(ISNUMBER(V346),V346,VLOOKUP(CONCATENATE($B346,"_",$C346,"_",G$2,"_",$D346,"_",$E346),Database!$F$2:$G$65536,2,))</f>
        <v>#REF!</v>
      </c>
      <c r="H346" s="120" t="e">
        <f>IF(ISNUMBER(W346),W346,VLOOKUP(CONCATENATE($B346,"_",$C346,"_",H$2,"_",$D346,"_",$E346),Database!$F$2:$G$65536,2,))</f>
        <v>#REF!</v>
      </c>
      <c r="I346" s="120" t="e">
        <f>IF(ISNUMBER(X346),X346,VLOOKUP(CONCATENATE($B346,"_",$C346,"_",I$2,"_",$D346,"_",$E346),Database!$F$2:$G$65536,2,))</f>
        <v>#REF!</v>
      </c>
      <c r="J346" s="120" t="e">
        <f>VLOOKUP(CONCATENATE($B346,"_",$C346,"_",J$2,"_",$D346,"_",$E346),Database!$F$2:$G$65536,2,)</f>
        <v>#REF!</v>
      </c>
      <c r="K346" s="118" t="e">
        <f>VLOOKUP(CONCATENATE($B346,"_",$C346,"_",K$2,"_",$D346,"_",$E346),SentData!$F$2:$G$65536,2,)</f>
        <v>#REF!</v>
      </c>
      <c r="L346" s="118" t="e">
        <f>VLOOKUP(CONCATENATE($B346,"_",$C346,"_",L$2,"_",$D346,"_",$E346),SentData!$F$2:$G$65536,2,)</f>
        <v>#REF!</v>
      </c>
      <c r="M346" s="114"/>
      <c r="N346" s="115" t="str">
        <f t="shared" si="67"/>
        <v>!!</v>
      </c>
      <c r="O346" s="115" t="str">
        <f t="shared" si="68"/>
        <v>!!</v>
      </c>
      <c r="P346" s="115" t="str">
        <f t="shared" si="69"/>
        <v>!!</v>
      </c>
      <c r="Q346" s="115" t="str">
        <f t="shared" si="70"/>
        <v>!!</v>
      </c>
      <c r="R346" s="115" t="str">
        <f t="shared" si="71"/>
        <v>!!</v>
      </c>
      <c r="S346" s="115" t="str">
        <f t="shared" si="72"/>
        <v>!!</v>
      </c>
      <c r="T346" s="114"/>
    </row>
    <row r="347" spans="1:24" x14ac:dyDescent="0.25">
      <c r="A347" s="153" t="s">
        <v>707</v>
      </c>
      <c r="B347" s="153" t="e">
        <f>#REF!</f>
        <v>#REF!</v>
      </c>
      <c r="C347" s="153" t="s">
        <v>770</v>
      </c>
      <c r="D347" s="153" t="s">
        <v>131</v>
      </c>
      <c r="E347" s="154" t="s">
        <v>701</v>
      </c>
      <c r="F347" s="155" t="e">
        <f>IF(ISNUMBER(U347),U347,VLOOKUP(CONCATENATE($B347,"_",$C347,"_",F$2,"_","1000 NAC","_",$E347),Database!$F$2:$G$65536,2,)/VLOOKUP(CONCATENATE($B347,"_",$C347,"_",F$2,"_",$D347,"_",$E347),Database!$F$2:$G$65536,2,))</f>
        <v>#REF!</v>
      </c>
      <c r="G347" s="155" t="e">
        <f>IF(ISNUMBER(V347),V347,VLOOKUP(CONCATENATE($B347,"_",$C347,"_",G$2,"_","1000 NAC","_",$E347),Database!$F$2:$G$65536,2,)/VLOOKUP(CONCATENATE($B347,"_",$C347,"_",G$2,"_",$D347,"_",$E347),Database!$F$2:$G$65536,2,))</f>
        <v>#REF!</v>
      </c>
      <c r="H347" s="155" t="e">
        <f>IF(ISNUMBER(W347),W347,VLOOKUP(CONCATENATE($B347,"_",$C347,"_",H$2,"_","1000 NAC","_",$E347),Database!$F$2:$G$65536,2,)/VLOOKUP(CONCATENATE($B347,"_",$C347,"_",H$2,"_",$D347,"_",$E347),Database!$F$2:$G$65536,2,))</f>
        <v>#REF!</v>
      </c>
      <c r="I347" s="155" t="e">
        <f>IF(ISNUMBER(X347),X347,VLOOKUP(CONCATENATE($B347,"_",$C347,"_",I$2,"_","1000 NAC","_",$E347),Database!$F$2:$G$65536,2,)/VLOOKUP(CONCATENATE($B347,"_",$C347,"_",I$2,"_",$D347,"_",$E347),Database!$F$2:$G$65536,2,))</f>
        <v>#REF!</v>
      </c>
      <c r="J347" s="155" t="e">
        <f>VLOOKUP(CONCATENATE($B347,"_",$C347,"_",J$2,"_","1000 NAC","_",$E347),Database!$F$2:$G$65536,2,)/VLOOKUP(CONCATENATE($B347,"_",$C347,"_",J$2,"_",$D347,"_",$E347),Database!$F$2:$G$65536,2,)</f>
        <v>#REF!</v>
      </c>
      <c r="K347" s="156" t="e">
        <f>VLOOKUP(CONCATENATE($B347,"_",$C347,"_",K$2,"_","1000 NAC","_",$E347),SentData!$F$2:$G$65536,2,)/VLOOKUP(CONCATENATE($B347,"_",$C347,"_",K$2,"_",$D347,"_",$E347),SentData!$F$2:$G$65536,2,)</f>
        <v>#REF!</v>
      </c>
      <c r="L347" s="156" t="e">
        <f>VLOOKUP(CONCATENATE($B347,"_",$C347,"_",L$2,"_","1000 NAC","_",$E347),SentData!$F$2:$G$65536,2,)/VLOOKUP(CONCATENATE($B347,"_",$C347,"_",L$2,"_",$D347,"_",$E347),SentData!$F$2:$G$65536,2,)</f>
        <v>#REF!</v>
      </c>
      <c r="M347" s="157"/>
      <c r="N347" s="158" t="str">
        <f t="shared" si="67"/>
        <v>!!</v>
      </c>
      <c r="O347" s="158" t="str">
        <f t="shared" si="68"/>
        <v>!!</v>
      </c>
      <c r="P347" s="158" t="str">
        <f t="shared" si="69"/>
        <v>!!</v>
      </c>
      <c r="Q347" s="158" t="str">
        <f t="shared" si="70"/>
        <v>!!</v>
      </c>
      <c r="R347" s="158" t="str">
        <f t="shared" si="71"/>
        <v>!!</v>
      </c>
      <c r="S347" s="158" t="str">
        <f t="shared" si="72"/>
        <v>!!</v>
      </c>
      <c r="T347" s="157"/>
      <c r="U347" s="161" t="str">
        <f>IF(ISNUMBER(U345),IF(ISNUMBER(U346),U346/U345,F346/U345),IF(ISNUMBER(U346),U346/F345,""))</f>
        <v/>
      </c>
      <c r="V347" s="161"/>
      <c r="W347" s="161"/>
      <c r="X347" s="161"/>
    </row>
    <row r="348" spans="1:24" s="112" customFormat="1" ht="10" x14ac:dyDescent="0.2">
      <c r="A348" s="112" t="s">
        <v>703</v>
      </c>
      <c r="B348" s="112" t="e">
        <f>#REF!</f>
        <v>#REF!</v>
      </c>
      <c r="C348" s="112" t="s">
        <v>771</v>
      </c>
      <c r="D348" s="112" t="s">
        <v>131</v>
      </c>
      <c r="E348" s="113" t="s">
        <v>701</v>
      </c>
      <c r="F348" s="120" t="e">
        <f>IF(ISNUMBER(U348),U348,VLOOKUP(CONCATENATE($B348,"_",$C348,"_",F$2,"_",$D348,"_",$E348),Database!$F$2:$G$65536,2,))</f>
        <v>#REF!</v>
      </c>
      <c r="G348" s="120" t="e">
        <f>IF(ISNUMBER(V348),V348,VLOOKUP(CONCATENATE($B348,"_",$C348,"_",G$2,"_",$D348,"_",$E348),Database!$F$2:$G$65536,2,))</f>
        <v>#REF!</v>
      </c>
      <c r="H348" s="120" t="e">
        <f>IF(ISNUMBER(W348),W348,VLOOKUP(CONCATENATE($B348,"_",$C348,"_",H$2,"_",$D348,"_",$E348),Database!$F$2:$G$65536,2,))</f>
        <v>#REF!</v>
      </c>
      <c r="I348" s="120" t="e">
        <f>IF(ISNUMBER(X348),X348,VLOOKUP(CONCATENATE($B348,"_",$C348,"_",I$2,"_",$D348,"_",$E348),Database!$F$2:$G$65536,2,))</f>
        <v>#REF!</v>
      </c>
      <c r="J348" s="120" t="e">
        <f>VLOOKUP(CONCATENATE($B348,"_",$C348,"_",J$2,"_",$D348,"_",$E348),Database!$F$2:$G$65536,2,)</f>
        <v>#REF!</v>
      </c>
      <c r="K348" s="118" t="e">
        <f>VLOOKUP(CONCATENATE($B348,"_",$C348,"_",K$2,"_",$D348,"_",$E348),SentData!$F$2:$G$65536,2,)</f>
        <v>#REF!</v>
      </c>
      <c r="L348" s="118" t="e">
        <f>VLOOKUP(CONCATENATE($B348,"_",$C348,"_",L$2,"_",$D348,"_",$E348),SentData!$F$2:$G$65536,2,)</f>
        <v>#REF!</v>
      </c>
      <c r="M348" s="114"/>
      <c r="N348" s="115" t="str">
        <f t="shared" si="67"/>
        <v>!!</v>
      </c>
      <c r="O348" s="115" t="str">
        <f t="shared" si="68"/>
        <v>!!</v>
      </c>
      <c r="P348" s="115" t="str">
        <f t="shared" si="69"/>
        <v>!!</v>
      </c>
      <c r="Q348" s="115" t="str">
        <f t="shared" si="70"/>
        <v>!!</v>
      </c>
      <c r="R348" s="115" t="str">
        <f t="shared" si="71"/>
        <v>!!</v>
      </c>
      <c r="S348" s="115" t="str">
        <f t="shared" si="72"/>
        <v>!!</v>
      </c>
      <c r="T348" s="114"/>
    </row>
    <row r="349" spans="1:24" s="112" customFormat="1" ht="10" x14ac:dyDescent="0.2">
      <c r="A349" s="112" t="s">
        <v>705</v>
      </c>
      <c r="B349" s="112" t="e">
        <f>#REF!</f>
        <v>#REF!</v>
      </c>
      <c r="C349" s="112" t="s">
        <v>771</v>
      </c>
      <c r="D349" s="112" t="s">
        <v>706</v>
      </c>
      <c r="E349" s="113" t="s">
        <v>701</v>
      </c>
      <c r="F349" s="120" t="e">
        <f>IF(ISNUMBER(U349),U349,VLOOKUP(CONCATENATE($B349,"_",$C349,"_",F$2,"_",$D349,"_",$E349),Database!$F$2:$G$65536,2,))</f>
        <v>#REF!</v>
      </c>
      <c r="G349" s="120" t="e">
        <f>IF(ISNUMBER(V349),V349,VLOOKUP(CONCATENATE($B349,"_",$C349,"_",G$2,"_",$D349,"_",$E349),Database!$F$2:$G$65536,2,))</f>
        <v>#REF!</v>
      </c>
      <c r="H349" s="120" t="e">
        <f>IF(ISNUMBER(W349),W349,VLOOKUP(CONCATENATE($B349,"_",$C349,"_",H$2,"_",$D349,"_",$E349),Database!$F$2:$G$65536,2,))</f>
        <v>#REF!</v>
      </c>
      <c r="I349" s="120" t="e">
        <f>IF(ISNUMBER(X349),X349,VLOOKUP(CONCATENATE($B349,"_",$C349,"_",I$2,"_",$D349,"_",$E349),Database!$F$2:$G$65536,2,))</f>
        <v>#REF!</v>
      </c>
      <c r="J349" s="120" t="e">
        <f>VLOOKUP(CONCATENATE($B349,"_",$C349,"_",J$2,"_",$D349,"_",$E349),Database!$F$2:$G$65536,2,)</f>
        <v>#REF!</v>
      </c>
      <c r="K349" s="118" t="e">
        <f>VLOOKUP(CONCATENATE($B349,"_",$C349,"_",K$2,"_",$D349,"_",$E349),SentData!$F$2:$G$65536,2,)</f>
        <v>#REF!</v>
      </c>
      <c r="L349" s="118" t="e">
        <f>VLOOKUP(CONCATENATE($B349,"_",$C349,"_",L$2,"_",$D349,"_",$E349),SentData!$F$2:$G$65536,2,)</f>
        <v>#REF!</v>
      </c>
      <c r="M349" s="114"/>
      <c r="N349" s="115" t="str">
        <f t="shared" si="67"/>
        <v>!!</v>
      </c>
      <c r="O349" s="115" t="str">
        <f t="shared" si="68"/>
        <v>!!</v>
      </c>
      <c r="P349" s="115" t="str">
        <f t="shared" si="69"/>
        <v>!!</v>
      </c>
      <c r="Q349" s="115" t="str">
        <f t="shared" si="70"/>
        <v>!!</v>
      </c>
      <c r="R349" s="115" t="str">
        <f t="shared" si="71"/>
        <v>!!</v>
      </c>
      <c r="S349" s="115" t="str">
        <f t="shared" si="72"/>
        <v>!!</v>
      </c>
      <c r="T349" s="114"/>
    </row>
    <row r="350" spans="1:24" x14ac:dyDescent="0.25">
      <c r="A350" s="153" t="s">
        <v>707</v>
      </c>
      <c r="B350" s="153" t="e">
        <f>#REF!</f>
        <v>#REF!</v>
      </c>
      <c r="C350" s="153" t="s">
        <v>771</v>
      </c>
      <c r="D350" s="153" t="s">
        <v>131</v>
      </c>
      <c r="E350" s="154" t="s">
        <v>701</v>
      </c>
      <c r="F350" s="155" t="e">
        <f>IF(ISNUMBER(U350),U350,VLOOKUP(CONCATENATE($B350,"_",$C350,"_",F$2,"_","1000 NAC","_",$E350),Database!$F$2:$G$65536,2,)/VLOOKUP(CONCATENATE($B350,"_",$C350,"_",F$2,"_",$D350,"_",$E350),Database!$F$2:$G$65536,2,))</f>
        <v>#REF!</v>
      </c>
      <c r="G350" s="155" t="e">
        <f>IF(ISNUMBER(V350),V350,VLOOKUP(CONCATENATE($B350,"_",$C350,"_",G$2,"_","1000 NAC","_",$E350),Database!$F$2:$G$65536,2,)/VLOOKUP(CONCATENATE($B350,"_",$C350,"_",G$2,"_",$D350,"_",$E350),Database!$F$2:$G$65536,2,))</f>
        <v>#REF!</v>
      </c>
      <c r="H350" s="155" t="e">
        <f>IF(ISNUMBER(W350),W350,VLOOKUP(CONCATENATE($B350,"_",$C350,"_",H$2,"_","1000 NAC","_",$E350),Database!$F$2:$G$65536,2,)/VLOOKUP(CONCATENATE($B350,"_",$C350,"_",H$2,"_",$D350,"_",$E350),Database!$F$2:$G$65536,2,))</f>
        <v>#REF!</v>
      </c>
      <c r="I350" s="155" t="e">
        <f>IF(ISNUMBER(X350),X350,VLOOKUP(CONCATENATE($B350,"_",$C350,"_",I$2,"_","1000 NAC","_",$E350),Database!$F$2:$G$65536,2,)/VLOOKUP(CONCATENATE($B350,"_",$C350,"_",I$2,"_",$D350,"_",$E350),Database!$F$2:$G$65536,2,))</f>
        <v>#REF!</v>
      </c>
      <c r="J350" s="155" t="e">
        <f>VLOOKUP(CONCATENATE($B350,"_",$C350,"_",J$2,"_","1000 NAC","_",$E350),Database!$F$2:$G$65536,2,)/VLOOKUP(CONCATENATE($B350,"_",$C350,"_",J$2,"_",$D350,"_",$E350),Database!$F$2:$G$65536,2,)</f>
        <v>#REF!</v>
      </c>
      <c r="K350" s="156" t="e">
        <f>VLOOKUP(CONCATENATE($B350,"_",$C350,"_",K$2,"_","1000 NAC","_",$E350),SentData!$F$2:$G$65536,2,)/VLOOKUP(CONCATENATE($B350,"_",$C350,"_",K$2,"_",$D350,"_",$E350),SentData!$F$2:$G$65536,2,)</f>
        <v>#REF!</v>
      </c>
      <c r="L350" s="156" t="e">
        <f>VLOOKUP(CONCATENATE($B350,"_",$C350,"_",L$2,"_","1000 NAC","_",$E350),SentData!$F$2:$G$65536,2,)/VLOOKUP(CONCATENATE($B350,"_",$C350,"_",L$2,"_",$D350,"_",$E350),SentData!$F$2:$G$65536,2,)</f>
        <v>#REF!</v>
      </c>
      <c r="M350" s="157"/>
      <c r="N350" s="158" t="str">
        <f t="shared" si="67"/>
        <v>!!</v>
      </c>
      <c r="O350" s="158" t="str">
        <f t="shared" si="68"/>
        <v>!!</v>
      </c>
      <c r="P350" s="158" t="str">
        <f t="shared" si="69"/>
        <v>!!</v>
      </c>
      <c r="Q350" s="158" t="str">
        <f t="shared" si="70"/>
        <v>!!</v>
      </c>
      <c r="R350" s="158" t="str">
        <f t="shared" si="71"/>
        <v>!!</v>
      </c>
      <c r="S350" s="158" t="str">
        <f t="shared" si="72"/>
        <v>!!</v>
      </c>
      <c r="T350" s="157"/>
      <c r="U350" s="161" t="str">
        <f>IF(ISNUMBER(U348),IF(ISNUMBER(U349),U349/U348,F349/U348),IF(ISNUMBER(U349),U349/F348,""))</f>
        <v/>
      </c>
      <c r="V350" s="161"/>
      <c r="W350" s="161"/>
      <c r="X350" s="161"/>
    </row>
  </sheetData>
  <mergeCells count="1">
    <mergeCell ref="U1:X1"/>
  </mergeCells>
  <phoneticPr fontId="32" type="noConversion"/>
  <conditionalFormatting sqref="N3:S350">
    <cfRule type="cellIs" dxfId="1" priority="1" stopIfTrue="1" operator="notBetween">
      <formula>$C$1</formula>
      <formula>$E$1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indexed="55"/>
  </sheetPr>
  <dimension ref="A1:Y35"/>
  <sheetViews>
    <sheetView workbookViewId="0">
      <selection activeCell="H3" sqref="H3"/>
    </sheetView>
  </sheetViews>
  <sheetFormatPr defaultRowHeight="12.5" x14ac:dyDescent="0.25"/>
  <cols>
    <col min="1" max="1" width="3.25" bestFit="1" customWidth="1"/>
    <col min="2" max="2" width="5.75" bestFit="1" customWidth="1"/>
    <col min="3" max="3" width="3.75" bestFit="1" customWidth="1"/>
    <col min="4" max="4" width="6" bestFit="1" customWidth="1"/>
    <col min="5" max="5" width="5.5" bestFit="1" customWidth="1"/>
    <col min="6" max="8" width="4.5" bestFit="1" customWidth="1"/>
    <col min="9" max="12" width="7.5" bestFit="1" customWidth="1"/>
    <col min="13" max="13" width="2.75" customWidth="1"/>
    <col min="14" max="17" width="6.5" bestFit="1" customWidth="1"/>
    <col min="18" max="18" width="6.25" bestFit="1" customWidth="1"/>
    <col min="19" max="19" width="6.5" bestFit="1" customWidth="1"/>
    <col min="20" max="20" width="2.25" customWidth="1"/>
    <col min="21" max="25" width="3.75" bestFit="1" customWidth="1"/>
  </cols>
  <sheetData>
    <row r="1" spans="1:25" s="112" customFormat="1" ht="10" x14ac:dyDescent="0.2">
      <c r="A1" s="116" t="s">
        <v>631</v>
      </c>
      <c r="B1" s="116" t="s">
        <v>632</v>
      </c>
      <c r="C1" s="164">
        <v>0.8</v>
      </c>
      <c r="D1" s="117" t="s">
        <v>633</v>
      </c>
      <c r="E1" s="164">
        <v>1.2</v>
      </c>
      <c r="J1" s="118"/>
      <c r="K1" s="118"/>
      <c r="U1" s="1863" t="s">
        <v>634</v>
      </c>
      <c r="V1" s="1863"/>
      <c r="W1" s="1863"/>
      <c r="X1" s="1863"/>
    </row>
    <row r="2" spans="1:25" s="112" customFormat="1" ht="10" x14ac:dyDescent="0.2">
      <c r="A2" s="112" t="s">
        <v>772</v>
      </c>
      <c r="B2" s="112" t="s">
        <v>636</v>
      </c>
      <c r="C2" s="112" t="s">
        <v>637</v>
      </c>
      <c r="D2" s="112" t="s">
        <v>311</v>
      </c>
      <c r="E2" s="113" t="s">
        <v>22</v>
      </c>
      <c r="F2" s="165" t="e">
        <f>$L$2-5</f>
        <v>#REF!</v>
      </c>
      <c r="G2" s="165" t="e">
        <f>$L$2-4</f>
        <v>#REF!</v>
      </c>
      <c r="H2" s="165" t="e">
        <f>$L$2-3</f>
        <v>#REF!</v>
      </c>
      <c r="I2" s="165" t="e">
        <f>$L$2-2</f>
        <v>#REF!</v>
      </c>
      <c r="J2" s="123" t="e">
        <f>$L$2-1</f>
        <v>#REF!</v>
      </c>
      <c r="K2" s="119" t="e">
        <f>$L$2-1</f>
        <v>#REF!</v>
      </c>
      <c r="L2" s="119" t="e">
        <f>#REF!</f>
        <v>#REF!</v>
      </c>
      <c r="M2" s="114"/>
      <c r="N2" s="165" t="e">
        <f t="shared" ref="N2:S2" si="0">CONCATENATE(RIGHT((F2),2),"/",RIGHT((G2),2))</f>
        <v>#REF!</v>
      </c>
      <c r="O2" s="165" t="e">
        <f t="shared" si="0"/>
        <v>#REF!</v>
      </c>
      <c r="P2" s="165" t="e">
        <f t="shared" si="0"/>
        <v>#REF!</v>
      </c>
      <c r="Q2" s="165" t="e">
        <f t="shared" si="0"/>
        <v>#REF!</v>
      </c>
      <c r="R2" s="123" t="e">
        <f t="shared" si="0"/>
        <v>#REF!</v>
      </c>
      <c r="S2" s="119" t="e">
        <f t="shared" si="0"/>
        <v>#REF!</v>
      </c>
      <c r="T2" s="114"/>
      <c r="U2" s="165" t="e">
        <f>$L$2-5</f>
        <v>#REF!</v>
      </c>
      <c r="V2" s="165" t="e">
        <f>$L$2-4</f>
        <v>#REF!</v>
      </c>
      <c r="W2" s="165" t="e">
        <f>$L$2-3</f>
        <v>#REF!</v>
      </c>
      <c r="X2" s="165" t="e">
        <f>$L$2-2</f>
        <v>#REF!</v>
      </c>
      <c r="Y2" s="159"/>
    </row>
    <row r="3" spans="1:25" s="112" customFormat="1" ht="10" x14ac:dyDescent="0.2">
      <c r="B3" s="112" t="e">
        <f>#REF!</f>
        <v>#REF!</v>
      </c>
      <c r="C3" s="112" t="s">
        <v>658</v>
      </c>
      <c r="D3" s="112" t="s">
        <v>639</v>
      </c>
      <c r="E3" s="113" t="s">
        <v>773</v>
      </c>
      <c r="F3" s="112" t="e">
        <f>IF(ISNUMBER(U3),U3,VLOOKUP(CONCATENATE($B3,"_",$C3,"_",F$2,"_",$D3,"_",$E3),Database!$F$2:$G$65536,2,))</f>
        <v>#REF!</v>
      </c>
      <c r="G3" s="112" t="e">
        <f>IF(ISNUMBER(V3),V3,VLOOKUP(CONCATENATE($B3,"_",$C3,"_",G$2,"_",$D3,"_",$E3),Database!$F$2:$G$65536,2,))</f>
        <v>#REF!</v>
      </c>
      <c r="H3" s="112" t="e">
        <f>IF(ISNUMBER(W3),W3,VLOOKUP(CONCATENATE($B3,"_",$C3,"_",H$2,"_",$D3,"_",$E3),Database!$F$2:$G$65536,2,))</f>
        <v>#REF!</v>
      </c>
      <c r="I3" s="112" t="e">
        <f>IF(ISNUMBER(X3),X3,VLOOKUP(CONCATENATE($B3,"_",$C3,"_",I$2,"_",$D3,"_",$E3),Database!$F$2:$G$65536,2,))</f>
        <v>#REF!</v>
      </c>
      <c r="J3" s="112" t="e">
        <f>VLOOKUP(CONCATENATE($B3,"_",$C3,"_",J$2,"_",$D3,"_",$E3),Database!$F$2:$G$65536,2,)</f>
        <v>#REF!</v>
      </c>
      <c r="K3" s="112" t="e">
        <f>VLOOKUP(CONCATENATE($B3,"_",$C3,"_",K$2,"_",$D3,"_",$E3),SentData!$F$2:$G$65536,2,)</f>
        <v>#REF!</v>
      </c>
      <c r="L3" s="112" t="e">
        <f>VLOOKUP(CONCATENATE($B3,"_",$C3,"_",L$2,"_",$D3,"_",$E3),SentData!$F$2:$G$65536,2,)</f>
        <v>#REF!</v>
      </c>
      <c r="M3" s="114"/>
      <c r="N3" s="115" t="str">
        <f t="shared" ref="N3:N14" si="1">IF(OR(ISERROR(F3),ISERROR(G3)),"!!",IF(F3=0,"!!",G3/F3))</f>
        <v>!!</v>
      </c>
      <c r="O3" s="115" t="str">
        <f t="shared" ref="O3:O14" si="2">IF(OR(ISERROR(G3),ISERROR(H3)),"!!",IF(G3=0,"!!",H3/G3))</f>
        <v>!!</v>
      </c>
      <c r="P3" s="115" t="str">
        <f t="shared" ref="P3:P14" si="3">IF(OR(ISERROR(H3),ISERROR(I3)),"!!",IF(H3=0,"!!",I3/H3))</f>
        <v>!!</v>
      </c>
      <c r="Q3" s="115" t="str">
        <f t="shared" ref="Q3:Q14" si="4">IF(OR(ISERROR(I3),ISERROR(J3)),"!!",IF(I3=0,"!!",J3/I3))</f>
        <v>!!</v>
      </c>
      <c r="R3" s="115" t="str">
        <f t="shared" ref="R3:R14" si="5">IF(OR(ISERROR(J3),ISERROR(K3)),"!!",IF(J3=0,"!!",K3/J3))</f>
        <v>!!</v>
      </c>
      <c r="S3" s="115" t="str">
        <f t="shared" ref="S3:S14" si="6">IF(OR(ISERROR(K3),ISERROR(L3)),"!!",IF(K3=0,"!!",L3/K3))</f>
        <v>!!</v>
      </c>
      <c r="T3" s="114"/>
    </row>
    <row r="4" spans="1:25" s="112" customFormat="1" ht="10" x14ac:dyDescent="0.2">
      <c r="B4" s="112" t="e">
        <f>#REF!</f>
        <v>#REF!</v>
      </c>
      <c r="C4" s="112" t="s">
        <v>658</v>
      </c>
      <c r="D4" s="112" t="s">
        <v>639</v>
      </c>
      <c r="E4" s="113" t="s">
        <v>774</v>
      </c>
      <c r="F4" s="112" t="e">
        <f>IF(ISNUMBER(U4),U4,VLOOKUP(CONCATENATE($B4,"_",$C4,"_",F$2,"_",$D4,"_",$E4),Database!$F$2:$G$65536,2,))</f>
        <v>#REF!</v>
      </c>
      <c r="G4" s="112" t="e">
        <f>IF(ISNUMBER(V4),V4,VLOOKUP(CONCATENATE($B4,"_",$C4,"_",G$2,"_",$D4,"_",$E4),Database!$F$2:$G$65536,2,))</f>
        <v>#REF!</v>
      </c>
      <c r="H4" s="112" t="e">
        <f>IF(ISNUMBER(W4),W4,VLOOKUP(CONCATENATE($B4,"_",$C4,"_",H$2,"_",$D4,"_",$E4),Database!$F$2:$G$65536,2,))</f>
        <v>#REF!</v>
      </c>
      <c r="I4" s="112" t="e">
        <f>IF(ISNUMBER(X4),X4,VLOOKUP(CONCATENATE($B4,"_",$C4,"_",I$2,"_",$D4,"_",$E4),Database!$F$2:$G$65536,2,))</f>
        <v>#REF!</v>
      </c>
      <c r="J4" s="112" t="e">
        <f>VLOOKUP(CONCATENATE($B4,"_",$C4,"_",J$2,"_",$D4,"_",$E4),Database!$F$2:$G$65536,2,)</f>
        <v>#REF!</v>
      </c>
      <c r="K4" s="112" t="e">
        <f>VLOOKUP(CONCATENATE($B4,"_",$C4,"_",K$2,"_",$D4,"_",$E4),SentData!$F$2:$G$65536,2,)</f>
        <v>#REF!</v>
      </c>
      <c r="L4" s="112" t="e">
        <f>VLOOKUP(CONCATENATE($B4,"_",$C4,"_",L$2,"_",$D4,"_",$E4),SentData!$F$2:$G$65536,2,)</f>
        <v>#REF!</v>
      </c>
      <c r="M4" s="114"/>
      <c r="N4" s="115" t="str">
        <f t="shared" si="1"/>
        <v>!!</v>
      </c>
      <c r="O4" s="115" t="str">
        <f t="shared" si="2"/>
        <v>!!</v>
      </c>
      <c r="P4" s="115" t="str">
        <f t="shared" si="3"/>
        <v>!!</v>
      </c>
      <c r="Q4" s="115" t="str">
        <f t="shared" si="4"/>
        <v>!!</v>
      </c>
      <c r="R4" s="115" t="str">
        <f t="shared" si="5"/>
        <v>!!</v>
      </c>
      <c r="S4" s="115" t="str">
        <f t="shared" si="6"/>
        <v>!!</v>
      </c>
      <c r="T4" s="114"/>
    </row>
    <row r="5" spans="1:25" s="112" customFormat="1" ht="10" x14ac:dyDescent="0.2">
      <c r="B5" s="112" t="e">
        <f>#REF!</f>
        <v>#REF!</v>
      </c>
      <c r="C5" s="112" t="s">
        <v>658</v>
      </c>
      <c r="D5" s="112" t="s">
        <v>639</v>
      </c>
      <c r="E5" s="113" t="s">
        <v>775</v>
      </c>
      <c r="F5" s="112" t="e">
        <f>IF(ISNUMBER(U5),U5,VLOOKUP(CONCATENATE($B5,"_",$C5,"_",F$2,"_",$D5,"_",$E5),Database!$F$2:$G$65536,2,))</f>
        <v>#REF!</v>
      </c>
      <c r="G5" s="112" t="e">
        <f>IF(ISNUMBER(V5),V5,VLOOKUP(CONCATENATE($B5,"_",$C5,"_",G$2,"_",$D5,"_",$E5),Database!$F$2:$G$65536,2,))</f>
        <v>#REF!</v>
      </c>
      <c r="H5" s="112" t="e">
        <f>IF(ISNUMBER(W5),W5,VLOOKUP(CONCATENATE($B5,"_",$C5,"_",H$2,"_",$D5,"_",$E5),Database!$F$2:$G$65536,2,))</f>
        <v>#REF!</v>
      </c>
      <c r="I5" s="112" t="e">
        <f>IF(ISNUMBER(X5),X5,VLOOKUP(CONCATENATE($B5,"_",$C5,"_",I$2,"_",$D5,"_",$E5),Database!$F$2:$G$65536,2,))</f>
        <v>#REF!</v>
      </c>
      <c r="J5" s="112" t="e">
        <f>VLOOKUP(CONCATENATE($B5,"_",$C5,"_",J$2,"_",$D5,"_",$E5),Database!$F$2:$G$65536,2,)</f>
        <v>#REF!</v>
      </c>
      <c r="K5" s="112" t="e">
        <f>VLOOKUP(CONCATENATE($B5,"_",$C5,"_",K$2,"_",$D5,"_",$E5),SentData!$F$2:$G$65536,2,)</f>
        <v>#REF!</v>
      </c>
      <c r="L5" s="112" t="e">
        <f>VLOOKUP(CONCATENATE($B5,"_",$C5,"_",L$2,"_",$D5,"_",$E5),SentData!$F$2:$G$65536,2,)</f>
        <v>#REF!</v>
      </c>
      <c r="M5" s="114"/>
      <c r="N5" s="115" t="str">
        <f t="shared" si="1"/>
        <v>!!</v>
      </c>
      <c r="O5" s="115" t="str">
        <f t="shared" si="2"/>
        <v>!!</v>
      </c>
      <c r="P5" s="115" t="str">
        <f t="shared" si="3"/>
        <v>!!</v>
      </c>
      <c r="Q5" s="115" t="str">
        <f t="shared" si="4"/>
        <v>!!</v>
      </c>
      <c r="R5" s="115" t="str">
        <f t="shared" si="5"/>
        <v>!!</v>
      </c>
      <c r="S5" s="115" t="str">
        <f t="shared" si="6"/>
        <v>!!</v>
      </c>
      <c r="T5" s="114"/>
    </row>
    <row r="6" spans="1:25" s="112" customFormat="1" ht="10" x14ac:dyDescent="0.2">
      <c r="B6" s="112" t="e">
        <f>#REF!</f>
        <v>#REF!</v>
      </c>
      <c r="C6" s="112" t="s">
        <v>658</v>
      </c>
      <c r="D6" s="112" t="s">
        <v>639</v>
      </c>
      <c r="E6" s="113" t="s">
        <v>776</v>
      </c>
      <c r="F6" s="112" t="e">
        <f>IF(ISNUMBER(U6),U6,VLOOKUP(CONCATENATE($B6,"_",$C6,"_",F$2,"_",$D6,"_",$E6),Database!$F$2:$G$65536,2,))</f>
        <v>#REF!</v>
      </c>
      <c r="G6" s="112" t="e">
        <f>IF(ISNUMBER(V6),V6,VLOOKUP(CONCATENATE($B6,"_",$C6,"_",G$2,"_",$D6,"_",$E6),Database!$F$2:$G$65536,2,))</f>
        <v>#REF!</v>
      </c>
      <c r="H6" s="112" t="e">
        <f>IF(ISNUMBER(W6),W6,VLOOKUP(CONCATENATE($B6,"_",$C6,"_",H$2,"_",$D6,"_",$E6),Database!$F$2:$G$65536,2,))</f>
        <v>#REF!</v>
      </c>
      <c r="I6" s="112" t="e">
        <f>IF(ISNUMBER(X6),X6,VLOOKUP(CONCATENATE($B6,"_",$C6,"_",I$2,"_",$D6,"_",$E6),Database!$F$2:$G$65536,2,))</f>
        <v>#REF!</v>
      </c>
      <c r="J6" s="112" t="e">
        <f>VLOOKUP(CONCATENATE($B6,"_",$C6,"_",J$2,"_",$D6,"_",$E6),Database!$F$2:$G$65536,2,)</f>
        <v>#REF!</v>
      </c>
      <c r="K6" s="112" t="e">
        <f>VLOOKUP(CONCATENATE($B6,"_",$C6,"_",K$2,"_",$D6,"_",$E6),SentData!$F$2:$G$65536,2,)</f>
        <v>#REF!</v>
      </c>
      <c r="L6" s="112" t="e">
        <f>VLOOKUP(CONCATENATE($B6,"_",$C6,"_",L$2,"_",$D6,"_",$E6),SentData!$F$2:$G$65536,2,)</f>
        <v>#REF!</v>
      </c>
      <c r="M6" s="114"/>
      <c r="N6" s="115" t="str">
        <f t="shared" si="1"/>
        <v>!!</v>
      </c>
      <c r="O6" s="115" t="str">
        <f t="shared" si="2"/>
        <v>!!</v>
      </c>
      <c r="P6" s="115" t="str">
        <f t="shared" si="3"/>
        <v>!!</v>
      </c>
      <c r="Q6" s="115" t="str">
        <f t="shared" si="4"/>
        <v>!!</v>
      </c>
      <c r="R6" s="115" t="str">
        <f t="shared" si="5"/>
        <v>!!</v>
      </c>
      <c r="S6" s="115" t="str">
        <f t="shared" si="6"/>
        <v>!!</v>
      </c>
      <c r="T6" s="114"/>
    </row>
    <row r="7" spans="1:25" s="112" customFormat="1" ht="10" x14ac:dyDescent="0.2">
      <c r="B7" s="112" t="e">
        <f>#REF!</f>
        <v>#REF!</v>
      </c>
      <c r="C7" s="112" t="s">
        <v>658</v>
      </c>
      <c r="D7" s="112" t="s">
        <v>639</v>
      </c>
      <c r="E7" s="113" t="s">
        <v>777</v>
      </c>
      <c r="F7" s="112" t="e">
        <f>IF(ISNUMBER(U7),U7,VLOOKUP(CONCATENATE($B7,"_",$C7,"_",F$2,"_",$D7,"_",$E7),Database!$F$2:$G$65536,2,))</f>
        <v>#REF!</v>
      </c>
      <c r="G7" s="112" t="e">
        <f>IF(ISNUMBER(V7),V7,VLOOKUP(CONCATENATE($B7,"_",$C7,"_",G$2,"_",$D7,"_",$E7),Database!$F$2:$G$65536,2,))</f>
        <v>#REF!</v>
      </c>
      <c r="H7" s="112" t="e">
        <f>IF(ISNUMBER(W7),W7,VLOOKUP(CONCATENATE($B7,"_",$C7,"_",H$2,"_",$D7,"_",$E7),Database!$F$2:$G$65536,2,))</f>
        <v>#REF!</v>
      </c>
      <c r="I7" s="112" t="e">
        <f>IF(ISNUMBER(X7),X7,VLOOKUP(CONCATENATE($B7,"_",$C7,"_",I$2,"_",$D7,"_",$E7),Database!$F$2:$G$65536,2,))</f>
        <v>#REF!</v>
      </c>
      <c r="J7" s="112" t="e">
        <f>VLOOKUP(CONCATENATE($B7,"_",$C7,"_",J$2,"_",$D7,"_",$E7),Database!$F$2:$G$65536,2,)</f>
        <v>#REF!</v>
      </c>
      <c r="K7" s="112" t="e">
        <f>VLOOKUP(CONCATENATE($B7,"_",$C7,"_",K$2,"_",$D7,"_",$E7),SentData!$F$2:$G$65536,2,)</f>
        <v>#REF!</v>
      </c>
      <c r="L7" s="112" t="e">
        <f>VLOOKUP(CONCATENATE($B7,"_",$C7,"_",L$2,"_",$D7,"_",$E7),SentData!$F$2:$G$65536,2,)</f>
        <v>#REF!</v>
      </c>
      <c r="M7" s="114"/>
      <c r="N7" s="115" t="str">
        <f t="shared" si="1"/>
        <v>!!</v>
      </c>
      <c r="O7" s="115" t="str">
        <f t="shared" si="2"/>
        <v>!!</v>
      </c>
      <c r="P7" s="115" t="str">
        <f t="shared" si="3"/>
        <v>!!</v>
      </c>
      <c r="Q7" s="115" t="str">
        <f t="shared" si="4"/>
        <v>!!</v>
      </c>
      <c r="R7" s="115" t="str">
        <f t="shared" si="5"/>
        <v>!!</v>
      </c>
      <c r="S7" s="115" t="str">
        <f t="shared" si="6"/>
        <v>!!</v>
      </c>
      <c r="T7" s="114"/>
    </row>
    <row r="8" spans="1:25" s="112" customFormat="1" ht="10" x14ac:dyDescent="0.2">
      <c r="B8" s="112" t="e">
        <f>#REF!</f>
        <v>#REF!</v>
      </c>
      <c r="C8" s="112" t="s">
        <v>658</v>
      </c>
      <c r="D8" s="112" t="s">
        <v>639</v>
      </c>
      <c r="E8" s="113" t="s">
        <v>778</v>
      </c>
      <c r="F8" s="112" t="e">
        <f>IF(ISNUMBER(U8),U8,VLOOKUP(CONCATENATE($B8,"_",$C8,"_",F$2,"_",$D8,"_",$E8),Database!$F$2:$G$65536,2,))</f>
        <v>#REF!</v>
      </c>
      <c r="G8" s="112" t="e">
        <f>IF(ISNUMBER(V8),V8,VLOOKUP(CONCATENATE($B8,"_",$C8,"_",G$2,"_",$D8,"_",$E8),Database!$F$2:$G$65536,2,))</f>
        <v>#REF!</v>
      </c>
      <c r="H8" s="112" t="e">
        <f>IF(ISNUMBER(W8),W8,VLOOKUP(CONCATENATE($B8,"_",$C8,"_",H$2,"_",$D8,"_",$E8),Database!$F$2:$G$65536,2,))</f>
        <v>#REF!</v>
      </c>
      <c r="I8" s="112" t="e">
        <f>IF(ISNUMBER(X8),X8,VLOOKUP(CONCATENATE($B8,"_",$C8,"_",I$2,"_",$D8,"_",$E8),Database!$F$2:$G$65536,2,))</f>
        <v>#REF!</v>
      </c>
      <c r="J8" s="112" t="e">
        <f>VLOOKUP(CONCATENATE($B8,"_",$C8,"_",J$2,"_",$D8,"_",$E8),Database!$F$2:$G$65536,2,)</f>
        <v>#REF!</v>
      </c>
      <c r="K8" s="112" t="e">
        <f>VLOOKUP(CONCATENATE($B8,"_",$C8,"_",K$2,"_",$D8,"_",$E8),SentData!$F$2:$G$65536,2,)</f>
        <v>#REF!</v>
      </c>
      <c r="L8" s="112" t="e">
        <f>VLOOKUP(CONCATENATE($B8,"_",$C8,"_",L$2,"_",$D8,"_",$E8),SentData!$F$2:$G$65536,2,)</f>
        <v>#REF!</v>
      </c>
      <c r="M8" s="114"/>
      <c r="N8" s="115" t="str">
        <f t="shared" si="1"/>
        <v>!!</v>
      </c>
      <c r="O8" s="115" t="str">
        <f t="shared" si="2"/>
        <v>!!</v>
      </c>
      <c r="P8" s="115" t="str">
        <f t="shared" si="3"/>
        <v>!!</v>
      </c>
      <c r="Q8" s="115" t="str">
        <f t="shared" si="4"/>
        <v>!!</v>
      </c>
      <c r="R8" s="115" t="str">
        <f t="shared" si="5"/>
        <v>!!</v>
      </c>
      <c r="S8" s="115" t="str">
        <f t="shared" si="6"/>
        <v>!!</v>
      </c>
      <c r="T8" s="114"/>
    </row>
    <row r="9" spans="1:25" s="112" customFormat="1" ht="10" x14ac:dyDescent="0.2">
      <c r="B9" s="112" t="e">
        <f>#REF!</f>
        <v>#REF!</v>
      </c>
      <c r="C9" s="112" t="s">
        <v>658</v>
      </c>
      <c r="D9" s="112" t="s">
        <v>639</v>
      </c>
      <c r="E9" s="113" t="s">
        <v>779</v>
      </c>
      <c r="F9" s="112" t="e">
        <f>IF(ISNUMBER(U9),U9,VLOOKUP(CONCATENATE($B9,"_",$C9,"_",F$2,"_",$D9,"_",$E9),Database!$F$2:$G$65536,2,))</f>
        <v>#REF!</v>
      </c>
      <c r="G9" s="112" t="e">
        <f>IF(ISNUMBER(V9),V9,VLOOKUP(CONCATENATE($B9,"_",$C9,"_",G$2,"_",$D9,"_",$E9),Database!$F$2:$G$65536,2,))</f>
        <v>#REF!</v>
      </c>
      <c r="H9" s="112" t="e">
        <f>IF(ISNUMBER(W9),W9,VLOOKUP(CONCATENATE($B9,"_",$C9,"_",H$2,"_",$D9,"_",$E9),Database!$F$2:$G$65536,2,))</f>
        <v>#REF!</v>
      </c>
      <c r="I9" s="112" t="e">
        <f>IF(ISNUMBER(X9),X9,VLOOKUP(CONCATENATE($B9,"_",$C9,"_",I$2,"_",$D9,"_",$E9),Database!$F$2:$G$65536,2,))</f>
        <v>#REF!</v>
      </c>
      <c r="J9" s="112" t="e">
        <f>VLOOKUP(CONCATENATE($B9,"_",$C9,"_",J$2,"_",$D9,"_",$E9),Database!$F$2:$G$65536,2,)</f>
        <v>#REF!</v>
      </c>
      <c r="K9" s="112" t="e">
        <f>VLOOKUP(CONCATENATE($B9,"_",$C9,"_",K$2,"_",$D9,"_",$E9),SentData!$F$2:$G$65536,2,)</f>
        <v>#REF!</v>
      </c>
      <c r="L9" s="112" t="e">
        <f>VLOOKUP(CONCATENATE($B9,"_",$C9,"_",L$2,"_",$D9,"_",$E9),SentData!$F$2:$G$65536,2,)</f>
        <v>#REF!</v>
      </c>
      <c r="M9" s="114"/>
      <c r="N9" s="115" t="str">
        <f t="shared" si="1"/>
        <v>!!</v>
      </c>
      <c r="O9" s="115" t="str">
        <f t="shared" si="2"/>
        <v>!!</v>
      </c>
      <c r="P9" s="115" t="str">
        <f t="shared" si="3"/>
        <v>!!</v>
      </c>
      <c r="Q9" s="115" t="str">
        <f t="shared" si="4"/>
        <v>!!</v>
      </c>
      <c r="R9" s="115" t="str">
        <f t="shared" si="5"/>
        <v>!!</v>
      </c>
      <c r="S9" s="115" t="str">
        <f t="shared" si="6"/>
        <v>!!</v>
      </c>
      <c r="T9" s="114"/>
    </row>
    <row r="10" spans="1:25" s="112" customFormat="1" ht="10" x14ac:dyDescent="0.2">
      <c r="B10" s="112" t="e">
        <f>#REF!</f>
        <v>#REF!</v>
      </c>
      <c r="C10" s="112" t="s">
        <v>658</v>
      </c>
      <c r="D10" s="112" t="s">
        <v>639</v>
      </c>
      <c r="E10" s="113" t="s">
        <v>780</v>
      </c>
      <c r="F10" s="112" t="e">
        <f>IF(ISNUMBER(U10),U10,VLOOKUP(CONCATENATE($B10,"_",$C10,"_",F$2,"_",$D10,"_",$E10),Database!$F$2:$G$65536,2,))</f>
        <v>#REF!</v>
      </c>
      <c r="G10" s="112" t="e">
        <f>IF(ISNUMBER(V10),V10,VLOOKUP(CONCATENATE($B10,"_",$C10,"_",G$2,"_",$D10,"_",$E10),Database!$F$2:$G$65536,2,))</f>
        <v>#REF!</v>
      </c>
      <c r="H10" s="112" t="e">
        <f>IF(ISNUMBER(W10),W10,VLOOKUP(CONCATENATE($B10,"_",$C10,"_",H$2,"_",$D10,"_",$E10),Database!$F$2:$G$65536,2,))</f>
        <v>#REF!</v>
      </c>
      <c r="I10" s="112" t="e">
        <f>IF(ISNUMBER(X10),X10,VLOOKUP(CONCATENATE($B10,"_",$C10,"_",I$2,"_",$D10,"_",$E10),Database!$F$2:$G$65536,2,))</f>
        <v>#REF!</v>
      </c>
      <c r="J10" s="112" t="e">
        <f>VLOOKUP(CONCATENATE($B10,"_",$C10,"_",J$2,"_",$D10,"_",$E10),Database!$F$2:$G$65536,2,)</f>
        <v>#REF!</v>
      </c>
      <c r="K10" s="112" t="e">
        <f>VLOOKUP(CONCATENATE($B10,"_",$C10,"_",K$2,"_",$D10,"_",$E10),SentData!$F$2:$G$65536,2,)</f>
        <v>#REF!</v>
      </c>
      <c r="L10" s="112" t="e">
        <f>VLOOKUP(CONCATENATE($B10,"_",$C10,"_",L$2,"_",$D10,"_",$E10),SentData!$F$2:$G$65536,2,)</f>
        <v>#REF!</v>
      </c>
      <c r="M10" s="114"/>
      <c r="N10" s="115" t="str">
        <f t="shared" si="1"/>
        <v>!!</v>
      </c>
      <c r="O10" s="115" t="str">
        <f t="shared" si="2"/>
        <v>!!</v>
      </c>
      <c r="P10" s="115" t="str">
        <f t="shared" si="3"/>
        <v>!!</v>
      </c>
      <c r="Q10" s="115" t="str">
        <f t="shared" si="4"/>
        <v>!!</v>
      </c>
      <c r="R10" s="115" t="str">
        <f t="shared" si="5"/>
        <v>!!</v>
      </c>
      <c r="S10" s="115" t="str">
        <f t="shared" si="6"/>
        <v>!!</v>
      </c>
      <c r="T10" s="114"/>
    </row>
    <row r="11" spans="1:25" s="112" customFormat="1" ht="10" x14ac:dyDescent="0.2">
      <c r="B11" s="112" t="e">
        <f>#REF!</f>
        <v>#REF!</v>
      </c>
      <c r="C11" s="112" t="s">
        <v>658</v>
      </c>
      <c r="D11" s="112" t="s">
        <v>639</v>
      </c>
      <c r="E11" s="113" t="s">
        <v>781</v>
      </c>
      <c r="F11" s="112" t="e">
        <f>IF(ISNUMBER(U11),U11,VLOOKUP(CONCATENATE($B11,"_",$C11,"_",F$2,"_",$D11,"_",$E11),Database!$F$2:$G$65536,2,))</f>
        <v>#REF!</v>
      </c>
      <c r="G11" s="112" t="e">
        <f>IF(ISNUMBER(V11),V11,VLOOKUP(CONCATENATE($B11,"_",$C11,"_",G$2,"_",$D11,"_",$E11),Database!$F$2:$G$65536,2,))</f>
        <v>#REF!</v>
      </c>
      <c r="H11" s="112" t="e">
        <f>IF(ISNUMBER(W11),W11,VLOOKUP(CONCATENATE($B11,"_",$C11,"_",H$2,"_",$D11,"_",$E11),Database!$F$2:$G$65536,2,))</f>
        <v>#REF!</v>
      </c>
      <c r="I11" s="112" t="e">
        <f>IF(ISNUMBER(X11),X11,VLOOKUP(CONCATENATE($B11,"_",$C11,"_",I$2,"_",$D11,"_",$E11),Database!$F$2:$G$65536,2,))</f>
        <v>#REF!</v>
      </c>
      <c r="J11" s="112" t="e">
        <f>VLOOKUP(CONCATENATE($B11,"_",$C11,"_",J$2,"_",$D11,"_",$E11),Database!$F$2:$G$65536,2,)</f>
        <v>#REF!</v>
      </c>
      <c r="K11" s="112" t="e">
        <f>VLOOKUP(CONCATENATE($B11,"_",$C11,"_",K$2,"_",$D11,"_",$E11),SentData!$F$2:$G$65536,2,)</f>
        <v>#REF!</v>
      </c>
      <c r="L11" s="112" t="e">
        <f>VLOOKUP(CONCATENATE($B11,"_",$C11,"_",L$2,"_",$D11,"_",$E11),SentData!$F$2:$G$65536,2,)</f>
        <v>#REF!</v>
      </c>
      <c r="M11" s="114"/>
      <c r="N11" s="115" t="str">
        <f t="shared" si="1"/>
        <v>!!</v>
      </c>
      <c r="O11" s="115" t="str">
        <f t="shared" si="2"/>
        <v>!!</v>
      </c>
      <c r="P11" s="115" t="str">
        <f t="shared" si="3"/>
        <v>!!</v>
      </c>
      <c r="Q11" s="115" t="str">
        <f t="shared" si="4"/>
        <v>!!</v>
      </c>
      <c r="R11" s="115" t="str">
        <f t="shared" si="5"/>
        <v>!!</v>
      </c>
      <c r="S11" s="115" t="str">
        <f t="shared" si="6"/>
        <v>!!</v>
      </c>
      <c r="T11" s="114"/>
    </row>
    <row r="12" spans="1:25" s="112" customFormat="1" ht="10" x14ac:dyDescent="0.2">
      <c r="B12" s="112" t="e">
        <f>#REF!</f>
        <v>#REF!</v>
      </c>
      <c r="C12" s="112" t="s">
        <v>658</v>
      </c>
      <c r="D12" s="112" t="s">
        <v>639</v>
      </c>
      <c r="E12" s="113" t="s">
        <v>782</v>
      </c>
      <c r="F12" s="112" t="e">
        <f>IF(ISNUMBER(U12),U12,VLOOKUP(CONCATENATE($B12,"_",$C12,"_",F$2,"_",$D12,"_",$E12),Database!$F$2:$G$65536,2,))</f>
        <v>#REF!</v>
      </c>
      <c r="G12" s="112" t="e">
        <f>IF(ISNUMBER(V12),V12,VLOOKUP(CONCATENATE($B12,"_",$C12,"_",G$2,"_",$D12,"_",$E12),Database!$F$2:$G$65536,2,))</f>
        <v>#REF!</v>
      </c>
      <c r="H12" s="112" t="e">
        <f>IF(ISNUMBER(W12),W12,VLOOKUP(CONCATENATE($B12,"_",$C12,"_",H$2,"_",$D12,"_",$E12),Database!$F$2:$G$65536,2,))</f>
        <v>#REF!</v>
      </c>
      <c r="I12" s="112" t="e">
        <f>IF(ISNUMBER(X12),X12,VLOOKUP(CONCATENATE($B12,"_",$C12,"_",I$2,"_",$D12,"_",$E12),Database!$F$2:$G$65536,2,))</f>
        <v>#REF!</v>
      </c>
      <c r="J12" s="112" t="e">
        <f>VLOOKUP(CONCATENATE($B12,"_",$C12,"_",J$2,"_",$D12,"_",$E12),Database!$F$2:$G$65536,2,)</f>
        <v>#REF!</v>
      </c>
      <c r="K12" s="112" t="e">
        <f>VLOOKUP(CONCATENATE($B12,"_",$C12,"_",K$2,"_",$D12,"_",$E12),SentData!$F$2:$G$65536,2,)</f>
        <v>#REF!</v>
      </c>
      <c r="L12" s="112" t="e">
        <f>VLOOKUP(CONCATENATE($B12,"_",$C12,"_",L$2,"_",$D12,"_",$E12),SentData!$F$2:$G$65536,2,)</f>
        <v>#REF!</v>
      </c>
      <c r="M12" s="114"/>
      <c r="N12" s="115" t="str">
        <f t="shared" si="1"/>
        <v>!!</v>
      </c>
      <c r="O12" s="115" t="str">
        <f t="shared" si="2"/>
        <v>!!</v>
      </c>
      <c r="P12" s="115" t="str">
        <f t="shared" si="3"/>
        <v>!!</v>
      </c>
      <c r="Q12" s="115" t="str">
        <f t="shared" si="4"/>
        <v>!!</v>
      </c>
      <c r="R12" s="115" t="str">
        <f t="shared" si="5"/>
        <v>!!</v>
      </c>
      <c r="S12" s="115" t="str">
        <f t="shared" si="6"/>
        <v>!!</v>
      </c>
      <c r="T12" s="114"/>
    </row>
    <row r="13" spans="1:25" s="112" customFormat="1" ht="10" x14ac:dyDescent="0.2">
      <c r="B13" s="112" t="e">
        <f>#REF!</f>
        <v>#REF!</v>
      </c>
      <c r="C13" s="112" t="s">
        <v>658</v>
      </c>
      <c r="D13" s="112" t="s">
        <v>639</v>
      </c>
      <c r="E13" s="113" t="s">
        <v>783</v>
      </c>
      <c r="F13" s="112" t="e">
        <f>IF(ISNUMBER(U13),U13,VLOOKUP(CONCATENATE($B13,"_",$C13,"_",F$2,"_",$D13,"_",$E13),Database!$F$2:$G$65536,2,))</f>
        <v>#REF!</v>
      </c>
      <c r="G13" s="112" t="e">
        <f>IF(ISNUMBER(V13),V13,VLOOKUP(CONCATENATE($B13,"_",$C13,"_",G$2,"_",$D13,"_",$E13),Database!$F$2:$G$65536,2,))</f>
        <v>#REF!</v>
      </c>
      <c r="H13" s="112" t="e">
        <f>IF(ISNUMBER(W13),W13,VLOOKUP(CONCATENATE($B13,"_",$C13,"_",H$2,"_",$D13,"_",$E13),Database!$F$2:$G$65536,2,))</f>
        <v>#REF!</v>
      </c>
      <c r="I13" s="112" t="e">
        <f>IF(ISNUMBER(X13),X13,VLOOKUP(CONCATENATE($B13,"_",$C13,"_",I$2,"_",$D13,"_",$E13),Database!$F$2:$G$65536,2,))</f>
        <v>#REF!</v>
      </c>
      <c r="J13" s="112" t="e">
        <f>VLOOKUP(CONCATENATE($B13,"_",$C13,"_",J$2,"_",$D13,"_",$E13),Database!$F$2:$G$65536,2,)</f>
        <v>#REF!</v>
      </c>
      <c r="K13" s="112" t="e">
        <f>VLOOKUP(CONCATENATE($B13,"_",$C13,"_",K$2,"_",$D13,"_",$E13),SentData!$F$2:$G$65536,2,)</f>
        <v>#REF!</v>
      </c>
      <c r="L13" s="112" t="e">
        <f>VLOOKUP(CONCATENATE($B13,"_",$C13,"_",L$2,"_",$D13,"_",$E13),SentData!$F$2:$G$65536,2,)</f>
        <v>#REF!</v>
      </c>
      <c r="M13" s="114"/>
      <c r="N13" s="115" t="str">
        <f t="shared" si="1"/>
        <v>!!</v>
      </c>
      <c r="O13" s="115" t="str">
        <f t="shared" si="2"/>
        <v>!!</v>
      </c>
      <c r="P13" s="115" t="str">
        <f t="shared" si="3"/>
        <v>!!</v>
      </c>
      <c r="Q13" s="115" t="str">
        <f t="shared" si="4"/>
        <v>!!</v>
      </c>
      <c r="R13" s="115" t="str">
        <f t="shared" si="5"/>
        <v>!!</v>
      </c>
      <c r="S13" s="115" t="str">
        <f t="shared" si="6"/>
        <v>!!</v>
      </c>
      <c r="T13" s="114"/>
    </row>
    <row r="14" spans="1:25" s="112" customFormat="1" ht="10" x14ac:dyDescent="0.2">
      <c r="B14" s="112" t="e">
        <f>#REF!</f>
        <v>#REF!</v>
      </c>
      <c r="C14" s="112" t="s">
        <v>658</v>
      </c>
      <c r="D14" s="112" t="s">
        <v>639</v>
      </c>
      <c r="E14" s="113" t="s">
        <v>784</v>
      </c>
      <c r="F14" s="112" t="e">
        <f>IF(ISNUMBER(U14),U14,VLOOKUP(CONCATENATE($B14,"_",$C14,"_",F$2,"_",$D14,"_",$E14),Database!$F$2:$G$65536,2,))</f>
        <v>#REF!</v>
      </c>
      <c r="G14" s="112" t="e">
        <f>IF(ISNUMBER(V14),V14,VLOOKUP(CONCATENATE($B14,"_",$C14,"_",G$2,"_",$D14,"_",$E14),Database!$F$2:$G$65536,2,))</f>
        <v>#REF!</v>
      </c>
      <c r="H14" s="112" t="e">
        <f>IF(ISNUMBER(W14),W14,VLOOKUP(CONCATENATE($B14,"_",$C14,"_",H$2,"_",$D14,"_",$E14),Database!$F$2:$G$65536,2,))</f>
        <v>#REF!</v>
      </c>
      <c r="I14" s="112" t="e">
        <f>IF(ISNUMBER(X14),X14,VLOOKUP(CONCATENATE($B14,"_",$C14,"_",I$2,"_",$D14,"_",$E14),Database!$F$2:$G$65536,2,))</f>
        <v>#REF!</v>
      </c>
      <c r="J14" s="112" t="e">
        <f>VLOOKUP(CONCATENATE($B14,"_",$C14,"_",J$2,"_",$D14,"_",$E14),Database!$F$2:$G$65536,2,)</f>
        <v>#REF!</v>
      </c>
      <c r="K14" s="112" t="e">
        <f>VLOOKUP(CONCATENATE($B14,"_",$C14,"_",K$2,"_",$D14,"_",$E14),SentData!$F$2:$G$65536,2,)</f>
        <v>#REF!</v>
      </c>
      <c r="L14" s="112" t="e">
        <f>VLOOKUP(CONCATENATE($B14,"_",$C14,"_",L$2,"_",$D14,"_",$E14),SentData!$F$2:$G$65536,2,)</f>
        <v>#REF!</v>
      </c>
      <c r="M14" s="114"/>
      <c r="N14" s="115" t="str">
        <f t="shared" si="1"/>
        <v>!!</v>
      </c>
      <c r="O14" s="115" t="str">
        <f t="shared" si="2"/>
        <v>!!</v>
      </c>
      <c r="P14" s="115" t="str">
        <f t="shared" si="3"/>
        <v>!!</v>
      </c>
      <c r="Q14" s="115" t="str">
        <f t="shared" si="4"/>
        <v>!!</v>
      </c>
      <c r="R14" s="115" t="str">
        <f t="shared" si="5"/>
        <v>!!</v>
      </c>
      <c r="S14" s="115" t="str">
        <f t="shared" si="6"/>
        <v>!!</v>
      </c>
      <c r="T14" s="114"/>
    </row>
    <row r="24" spans="9:9" x14ac:dyDescent="0.25">
      <c r="I24" s="113"/>
    </row>
    <row r="25" spans="9:9" x14ac:dyDescent="0.25">
      <c r="I25" s="113"/>
    </row>
    <row r="26" spans="9:9" x14ac:dyDescent="0.25">
      <c r="I26" s="113"/>
    </row>
    <row r="27" spans="9:9" x14ac:dyDescent="0.25">
      <c r="I27" s="113"/>
    </row>
    <row r="28" spans="9:9" x14ac:dyDescent="0.25">
      <c r="I28" s="113"/>
    </row>
    <row r="29" spans="9:9" x14ac:dyDescent="0.25">
      <c r="I29" s="113"/>
    </row>
    <row r="30" spans="9:9" x14ac:dyDescent="0.25">
      <c r="I30" s="113"/>
    </row>
    <row r="31" spans="9:9" x14ac:dyDescent="0.25">
      <c r="I31" s="113"/>
    </row>
    <row r="32" spans="9:9" x14ac:dyDescent="0.25">
      <c r="I32" s="113"/>
    </row>
    <row r="33" spans="9:9" x14ac:dyDescent="0.25">
      <c r="I33" s="113"/>
    </row>
    <row r="34" spans="9:9" x14ac:dyDescent="0.25">
      <c r="I34" s="113"/>
    </row>
    <row r="35" spans="9:9" x14ac:dyDescent="0.25">
      <c r="I35" s="113"/>
    </row>
  </sheetData>
  <mergeCells count="1">
    <mergeCell ref="U1:X1"/>
  </mergeCells>
  <phoneticPr fontId="32" type="noConversion"/>
  <conditionalFormatting sqref="N3:S14">
    <cfRule type="cellIs" dxfId="0" priority="1" stopIfTrue="1" operator="notBetween">
      <formula>$C$1</formula>
      <formula>$E$1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90"/>
  <sheetViews>
    <sheetView showGridLines="0" zoomScale="77" zoomScaleNormal="77" zoomScaleSheetLayoutView="75" workbookViewId="0">
      <selection activeCell="C26" sqref="C26"/>
    </sheetView>
  </sheetViews>
  <sheetFormatPr defaultColWidth="9" defaultRowHeight="15.5" x14ac:dyDescent="0.35"/>
  <cols>
    <col min="1" max="1" width="10" style="391" customWidth="1"/>
    <col min="2" max="2" width="78.25" style="391" customWidth="1"/>
    <col min="3" max="3" width="82.33203125" style="391" customWidth="1"/>
    <col min="4" max="16384" width="9" style="391"/>
  </cols>
  <sheetData>
    <row r="1" spans="1:11" ht="16" thickBot="1" x14ac:dyDescent="0.4">
      <c r="A1" s="410" t="s">
        <v>6</v>
      </c>
      <c r="B1" s="409"/>
    </row>
    <row r="2" spans="1:11" x14ac:dyDescent="0.35">
      <c r="A2" s="408"/>
      <c r="B2" s="407" t="s">
        <v>6</v>
      </c>
      <c r="C2" s="406"/>
    </row>
    <row r="3" spans="1:11" x14ac:dyDescent="0.35">
      <c r="A3" s="404"/>
      <c r="B3" s="403" t="s">
        <v>6</v>
      </c>
      <c r="C3" s="405"/>
      <c r="E3" s="672" t="s">
        <v>785</v>
      </c>
      <c r="F3" s="672"/>
      <c r="G3" s="672"/>
      <c r="H3" s="672"/>
      <c r="I3" s="672"/>
      <c r="J3" s="672"/>
      <c r="K3" s="672"/>
    </row>
    <row r="4" spans="1:11" ht="18" customHeight="1" x14ac:dyDescent="0.35">
      <c r="A4" s="404"/>
      <c r="B4" s="403" t="s">
        <v>6</v>
      </c>
      <c r="C4" s="1864" t="s">
        <v>786</v>
      </c>
    </row>
    <row r="5" spans="1:11" ht="18" customHeight="1" x14ac:dyDescent="0.35">
      <c r="A5" s="404"/>
      <c r="B5" s="403"/>
      <c r="C5" s="1864"/>
    </row>
    <row r="6" spans="1:11" ht="18" x14ac:dyDescent="0.4">
      <c r="A6" s="404"/>
      <c r="B6" s="403"/>
      <c r="C6" s="914" t="s">
        <v>362</v>
      </c>
    </row>
    <row r="7" spans="1:11" ht="18" x14ac:dyDescent="0.4">
      <c r="A7" s="404"/>
      <c r="B7" s="403"/>
      <c r="C7" s="914" t="s">
        <v>787</v>
      </c>
    </row>
    <row r="8" spans="1:11" ht="18" x14ac:dyDescent="0.35">
      <c r="A8" s="404"/>
      <c r="B8" s="403"/>
      <c r="C8" s="915" t="s">
        <v>788</v>
      </c>
    </row>
    <row r="9" spans="1:11" x14ac:dyDescent="0.35">
      <c r="A9" s="402"/>
      <c r="B9" s="401"/>
      <c r="C9" s="400"/>
    </row>
    <row r="10" spans="1:11" ht="18" customHeight="1" x14ac:dyDescent="0.35">
      <c r="A10" s="399" t="s">
        <v>6</v>
      </c>
      <c r="B10" s="218"/>
      <c r="C10" s="1872" t="s">
        <v>789</v>
      </c>
    </row>
    <row r="11" spans="1:11" ht="18" customHeight="1" x14ac:dyDescent="0.35">
      <c r="A11" s="748" t="s">
        <v>370</v>
      </c>
      <c r="B11" s="321" t="s">
        <v>371</v>
      </c>
      <c r="C11" s="1873"/>
    </row>
    <row r="12" spans="1:11" ht="18" customHeight="1" x14ac:dyDescent="0.35">
      <c r="A12" s="748" t="s">
        <v>376</v>
      </c>
      <c r="B12" s="321"/>
      <c r="C12" s="1873"/>
    </row>
    <row r="13" spans="1:11" ht="18" customHeight="1" x14ac:dyDescent="0.35">
      <c r="A13" s="398" t="s">
        <v>6</v>
      </c>
      <c r="B13" s="322"/>
      <c r="C13" s="1874"/>
    </row>
    <row r="14" spans="1:11" ht="18" customHeight="1" x14ac:dyDescent="0.35">
      <c r="A14" s="1869" t="s">
        <v>790</v>
      </c>
      <c r="B14" s="1870"/>
      <c r="C14" s="1871"/>
    </row>
    <row r="15" spans="1:11" ht="18" customHeight="1" x14ac:dyDescent="0.35">
      <c r="A15" s="878">
        <v>1</v>
      </c>
      <c r="B15" s="879" t="s">
        <v>384</v>
      </c>
      <c r="C15" s="880" t="s">
        <v>791</v>
      </c>
    </row>
    <row r="16" spans="1:11" ht="29.5" customHeight="1" x14ac:dyDescent="0.35">
      <c r="A16" s="881">
        <v>1.1000000000000001</v>
      </c>
      <c r="B16" s="882" t="s">
        <v>389</v>
      </c>
      <c r="C16" s="880" t="s">
        <v>792</v>
      </c>
    </row>
    <row r="17" spans="1:3" ht="18" customHeight="1" x14ac:dyDescent="0.35">
      <c r="A17" s="881" t="s">
        <v>43</v>
      </c>
      <c r="B17" s="883" t="s">
        <v>391</v>
      </c>
      <c r="C17" s="884" t="s">
        <v>793</v>
      </c>
    </row>
    <row r="18" spans="1:3" ht="18" customHeight="1" x14ac:dyDescent="0.35">
      <c r="A18" s="881" t="s">
        <v>50</v>
      </c>
      <c r="B18" s="10" t="s">
        <v>393</v>
      </c>
      <c r="C18" s="884" t="s">
        <v>794</v>
      </c>
    </row>
    <row r="19" spans="1:3" ht="18" customHeight="1" x14ac:dyDescent="0.35">
      <c r="A19" s="878">
        <v>1.2</v>
      </c>
      <c r="B19" s="9" t="s">
        <v>395</v>
      </c>
      <c r="C19" s="884" t="s">
        <v>795</v>
      </c>
    </row>
    <row r="20" spans="1:3" ht="18" customHeight="1" x14ac:dyDescent="0.35">
      <c r="A20" s="878" t="s">
        <v>56</v>
      </c>
      <c r="B20" s="7" t="s">
        <v>391</v>
      </c>
      <c r="C20" s="880" t="s">
        <v>796</v>
      </c>
    </row>
    <row r="21" spans="1:3" s="396" customFormat="1" ht="18" customHeight="1" x14ac:dyDescent="0.25">
      <c r="A21" s="878" t="s">
        <v>65</v>
      </c>
      <c r="B21" s="7" t="s">
        <v>393</v>
      </c>
      <c r="C21" s="884" t="s">
        <v>797</v>
      </c>
    </row>
    <row r="22" spans="1:3" s="396" customFormat="1" ht="18" customHeight="1" x14ac:dyDescent="0.25">
      <c r="A22" s="878" t="s">
        <v>66</v>
      </c>
      <c r="B22" s="17" t="s">
        <v>399</v>
      </c>
      <c r="C22" s="885" t="s">
        <v>798</v>
      </c>
    </row>
    <row r="23" spans="1:3" s="396" customFormat="1" ht="18" customHeight="1" x14ac:dyDescent="0.25">
      <c r="A23" s="886" t="s">
        <v>70</v>
      </c>
      <c r="B23" s="7" t="s">
        <v>401</v>
      </c>
      <c r="C23" s="887" t="s">
        <v>799</v>
      </c>
    </row>
    <row r="24" spans="1:3" s="396" customFormat="1" ht="18" customHeight="1" x14ac:dyDescent="0.25">
      <c r="A24" s="886" t="s">
        <v>74</v>
      </c>
      <c r="B24" s="8" t="s">
        <v>391</v>
      </c>
      <c r="C24" s="885" t="s">
        <v>800</v>
      </c>
    </row>
    <row r="25" spans="1:3" s="396" customFormat="1" ht="18" customHeight="1" x14ac:dyDescent="0.25">
      <c r="A25" s="886" t="s">
        <v>76</v>
      </c>
      <c r="B25" s="17" t="s">
        <v>393</v>
      </c>
      <c r="C25" s="885" t="s">
        <v>801</v>
      </c>
    </row>
    <row r="26" spans="1:3" s="396" customFormat="1" ht="43.5" x14ac:dyDescent="0.25">
      <c r="A26" s="888" t="s">
        <v>90</v>
      </c>
      <c r="B26" s="743" t="s">
        <v>802</v>
      </c>
      <c r="C26" s="885" t="s">
        <v>799</v>
      </c>
    </row>
    <row r="27" spans="1:3" s="396" customFormat="1" ht="18" customHeight="1" x14ac:dyDescent="0.25">
      <c r="A27" s="886" t="s">
        <v>93</v>
      </c>
      <c r="B27" s="8" t="s">
        <v>391</v>
      </c>
      <c r="C27" s="887" t="s">
        <v>800</v>
      </c>
    </row>
    <row r="28" spans="1:3" s="396" customFormat="1" ht="18" customHeight="1" x14ac:dyDescent="0.25">
      <c r="A28" s="886" t="s">
        <v>95</v>
      </c>
      <c r="B28" s="17" t="s">
        <v>393</v>
      </c>
      <c r="C28" s="885" t="s">
        <v>801</v>
      </c>
    </row>
    <row r="29" spans="1:3" s="396" customFormat="1" ht="18" customHeight="1" x14ac:dyDescent="0.25">
      <c r="A29" s="886" t="s">
        <v>97</v>
      </c>
      <c r="B29" s="7" t="s">
        <v>410</v>
      </c>
      <c r="C29" s="885" t="s">
        <v>799</v>
      </c>
    </row>
    <row r="30" spans="1:3" s="396" customFormat="1" ht="18" customHeight="1" x14ac:dyDescent="0.25">
      <c r="A30" s="886" t="s">
        <v>99</v>
      </c>
      <c r="B30" s="8" t="s">
        <v>391</v>
      </c>
      <c r="C30" s="885" t="s">
        <v>800</v>
      </c>
    </row>
    <row r="31" spans="1:3" s="396" customFormat="1" ht="18" customHeight="1" x14ac:dyDescent="0.25">
      <c r="A31" s="889" t="s">
        <v>102</v>
      </c>
      <c r="B31" s="17" t="s">
        <v>393</v>
      </c>
      <c r="C31" s="885" t="s">
        <v>801</v>
      </c>
    </row>
    <row r="32" spans="1:3" ht="18" customHeight="1" x14ac:dyDescent="0.35">
      <c r="A32" s="1869" t="s">
        <v>803</v>
      </c>
      <c r="B32" s="1870"/>
      <c r="C32" s="1871"/>
    </row>
    <row r="33" spans="1:3" s="396" customFormat="1" ht="18" customHeight="1" x14ac:dyDescent="0.25">
      <c r="A33" s="890">
        <v>2</v>
      </c>
      <c r="B33" s="854" t="s">
        <v>415</v>
      </c>
      <c r="C33" s="887" t="s">
        <v>804</v>
      </c>
    </row>
    <row r="34" spans="1:3" s="396" customFormat="1" ht="18" customHeight="1" x14ac:dyDescent="0.25">
      <c r="A34" s="891">
        <v>3</v>
      </c>
      <c r="B34" s="892" t="s">
        <v>417</v>
      </c>
      <c r="C34" s="887" t="s">
        <v>805</v>
      </c>
    </row>
    <row r="35" spans="1:3" s="396" customFormat="1" ht="18" customHeight="1" x14ac:dyDescent="0.25">
      <c r="A35" s="878" t="s">
        <v>111</v>
      </c>
      <c r="B35" s="9" t="s">
        <v>420</v>
      </c>
      <c r="C35" s="885" t="s">
        <v>806</v>
      </c>
    </row>
    <row r="36" spans="1:3" s="396" customFormat="1" ht="18" customHeight="1" x14ac:dyDescent="0.25">
      <c r="A36" s="878" t="s">
        <v>120</v>
      </c>
      <c r="B36" s="9" t="s">
        <v>421</v>
      </c>
      <c r="C36" s="887" t="s">
        <v>807</v>
      </c>
    </row>
    <row r="37" spans="1:3" s="396" customFormat="1" ht="18" customHeight="1" x14ac:dyDescent="0.25">
      <c r="A37" s="891">
        <v>4</v>
      </c>
      <c r="B37" s="892" t="s">
        <v>425</v>
      </c>
      <c r="C37" s="887" t="s">
        <v>807</v>
      </c>
    </row>
    <row r="38" spans="1:3" s="396" customFormat="1" ht="18" customHeight="1" x14ac:dyDescent="0.25">
      <c r="A38" s="891" t="s">
        <v>133</v>
      </c>
      <c r="B38" s="892" t="s">
        <v>426</v>
      </c>
      <c r="C38" s="880" t="s">
        <v>808</v>
      </c>
    </row>
    <row r="39" spans="1:3" s="396" customFormat="1" ht="18" customHeight="1" x14ac:dyDescent="0.25">
      <c r="A39" s="878" t="s">
        <v>135</v>
      </c>
      <c r="B39" s="9" t="s">
        <v>427</v>
      </c>
      <c r="C39" s="893" t="s">
        <v>809</v>
      </c>
    </row>
    <row r="40" spans="1:3" s="396" customFormat="1" ht="18" customHeight="1" x14ac:dyDescent="0.25">
      <c r="A40" s="878" t="s">
        <v>140</v>
      </c>
      <c r="B40" s="9" t="s">
        <v>428</v>
      </c>
      <c r="C40" s="893" t="s">
        <v>810</v>
      </c>
    </row>
    <row r="41" spans="1:3" s="396" customFormat="1" ht="18" customHeight="1" x14ac:dyDescent="0.25">
      <c r="A41" s="891" t="s">
        <v>144</v>
      </c>
      <c r="B41" s="892" t="s">
        <v>429</v>
      </c>
      <c r="C41" s="880" t="s">
        <v>811</v>
      </c>
    </row>
    <row r="42" spans="1:3" s="396" customFormat="1" ht="18" customHeight="1" x14ac:dyDescent="0.25">
      <c r="A42" s="878" t="s">
        <v>147</v>
      </c>
      <c r="B42" s="9" t="s">
        <v>391</v>
      </c>
      <c r="C42" s="893" t="s">
        <v>812</v>
      </c>
    </row>
    <row r="43" spans="1:3" s="396" customFormat="1" ht="18" customHeight="1" x14ac:dyDescent="0.25">
      <c r="A43" s="878" t="s">
        <v>163</v>
      </c>
      <c r="B43" s="9" t="s">
        <v>393</v>
      </c>
      <c r="C43" s="893" t="s">
        <v>813</v>
      </c>
    </row>
    <row r="44" spans="1:3" s="396" customFormat="1" ht="18" customHeight="1" x14ac:dyDescent="0.25">
      <c r="A44" s="894" t="s">
        <v>187</v>
      </c>
      <c r="B44" s="10" t="s">
        <v>399</v>
      </c>
      <c r="C44" s="885" t="s">
        <v>814</v>
      </c>
    </row>
    <row r="45" spans="1:3" s="396" customFormat="1" ht="18" customHeight="1" x14ac:dyDescent="0.25">
      <c r="A45" s="878" t="s">
        <v>189</v>
      </c>
      <c r="B45" s="895" t="s">
        <v>430</v>
      </c>
      <c r="C45" s="880" t="s">
        <v>815</v>
      </c>
    </row>
    <row r="46" spans="1:3" s="396" customFormat="1" ht="18" customHeight="1" x14ac:dyDescent="0.25">
      <c r="A46" s="878" t="s">
        <v>192</v>
      </c>
      <c r="B46" s="7" t="s">
        <v>391</v>
      </c>
      <c r="C46" s="880" t="s">
        <v>816</v>
      </c>
    </row>
    <row r="47" spans="1:3" s="396" customFormat="1" ht="18" customHeight="1" x14ac:dyDescent="0.25">
      <c r="A47" s="878" t="s">
        <v>201</v>
      </c>
      <c r="B47" s="7" t="s">
        <v>393</v>
      </c>
      <c r="C47" s="884" t="s">
        <v>817</v>
      </c>
    </row>
    <row r="48" spans="1:3" s="396" customFormat="1" ht="18" customHeight="1" x14ac:dyDescent="0.25">
      <c r="A48" s="894" t="s">
        <v>205</v>
      </c>
      <c r="B48" s="896" t="s">
        <v>399</v>
      </c>
      <c r="C48" s="885" t="s">
        <v>818</v>
      </c>
    </row>
    <row r="49" spans="1:3" s="396" customFormat="1" ht="18" customHeight="1" x14ac:dyDescent="0.25">
      <c r="A49" s="878" t="s">
        <v>206</v>
      </c>
      <c r="B49" s="897" t="s">
        <v>431</v>
      </c>
      <c r="C49" s="898" t="s">
        <v>819</v>
      </c>
    </row>
    <row r="50" spans="1:3" s="396" customFormat="1" ht="18" customHeight="1" x14ac:dyDescent="0.25">
      <c r="A50" s="878" t="s">
        <v>208</v>
      </c>
      <c r="B50" s="9" t="s">
        <v>432</v>
      </c>
      <c r="C50" s="898" t="s">
        <v>820</v>
      </c>
    </row>
    <row r="51" spans="1:3" s="396" customFormat="1" ht="18" customHeight="1" x14ac:dyDescent="0.25">
      <c r="A51" s="878" t="s">
        <v>433</v>
      </c>
      <c r="B51" s="7" t="s">
        <v>391</v>
      </c>
      <c r="C51" s="880" t="s">
        <v>821</v>
      </c>
    </row>
    <row r="52" spans="1:3" s="396" customFormat="1" ht="18" customHeight="1" x14ac:dyDescent="0.25">
      <c r="A52" s="878" t="s">
        <v>214</v>
      </c>
      <c r="B52" s="7" t="s">
        <v>393</v>
      </c>
      <c r="C52" s="884" t="s">
        <v>822</v>
      </c>
    </row>
    <row r="53" spans="1:3" s="396" customFormat="1" ht="18" customHeight="1" x14ac:dyDescent="0.25">
      <c r="A53" s="888" t="s">
        <v>217</v>
      </c>
      <c r="B53" s="899" t="s">
        <v>399</v>
      </c>
      <c r="C53" s="887" t="s">
        <v>823</v>
      </c>
    </row>
    <row r="54" spans="1:3" s="396" customFormat="1" ht="29" x14ac:dyDescent="0.25">
      <c r="A54" s="878" t="s">
        <v>225</v>
      </c>
      <c r="B54" s="747" t="s">
        <v>438</v>
      </c>
      <c r="C54" s="880" t="s">
        <v>824</v>
      </c>
    </row>
    <row r="55" spans="1:3" s="396" customFormat="1" ht="18" customHeight="1" x14ac:dyDescent="0.25">
      <c r="A55" s="878" t="s">
        <v>231</v>
      </c>
      <c r="B55" s="900" t="s">
        <v>439</v>
      </c>
      <c r="C55" s="884" t="s">
        <v>825</v>
      </c>
    </row>
    <row r="56" spans="1:3" s="396" customFormat="1" ht="18" customHeight="1" x14ac:dyDescent="0.25">
      <c r="A56" s="878" t="s">
        <v>233</v>
      </c>
      <c r="B56" s="9" t="s">
        <v>440</v>
      </c>
      <c r="C56" s="880" t="s">
        <v>826</v>
      </c>
    </row>
    <row r="57" spans="1:3" s="396" customFormat="1" ht="18" customHeight="1" x14ac:dyDescent="0.25">
      <c r="A57" s="878" t="s">
        <v>235</v>
      </c>
      <c r="B57" s="7" t="s">
        <v>441</v>
      </c>
      <c r="C57" s="898" t="s">
        <v>827</v>
      </c>
    </row>
    <row r="58" spans="1:3" s="396" customFormat="1" ht="18" customHeight="1" x14ac:dyDescent="0.25">
      <c r="A58" s="878" t="s">
        <v>238</v>
      </c>
      <c r="B58" s="743" t="s">
        <v>442</v>
      </c>
      <c r="C58" s="887" t="s">
        <v>828</v>
      </c>
    </row>
    <row r="59" spans="1:3" s="396" customFormat="1" ht="18" customHeight="1" x14ac:dyDescent="0.25">
      <c r="A59" s="894" t="s">
        <v>240</v>
      </c>
      <c r="B59" s="10" t="s">
        <v>443</v>
      </c>
      <c r="C59" s="885" t="s">
        <v>829</v>
      </c>
    </row>
    <row r="60" spans="1:3" s="396" customFormat="1" ht="18" customHeight="1" x14ac:dyDescent="0.25">
      <c r="A60" s="886" t="s">
        <v>243</v>
      </c>
      <c r="B60" s="854" t="s">
        <v>444</v>
      </c>
      <c r="C60" s="901" t="s">
        <v>830</v>
      </c>
    </row>
    <row r="61" spans="1:3" s="396" customFormat="1" ht="18" customHeight="1" x14ac:dyDescent="0.25">
      <c r="A61" s="886" t="s">
        <v>246</v>
      </c>
      <c r="B61" s="11" t="s">
        <v>445</v>
      </c>
      <c r="C61" s="887" t="s">
        <v>831</v>
      </c>
    </row>
    <row r="62" spans="1:3" s="396" customFormat="1" ht="18" customHeight="1" x14ac:dyDescent="0.25">
      <c r="A62" s="886" t="s">
        <v>446</v>
      </c>
      <c r="B62" s="9" t="s">
        <v>447</v>
      </c>
      <c r="C62" s="902" t="s">
        <v>832</v>
      </c>
    </row>
    <row r="63" spans="1:3" s="396" customFormat="1" ht="18" customHeight="1" x14ac:dyDescent="0.25">
      <c r="A63" s="886" t="s">
        <v>251</v>
      </c>
      <c r="B63" s="7" t="s">
        <v>448</v>
      </c>
      <c r="C63" s="887" t="s">
        <v>833</v>
      </c>
    </row>
    <row r="64" spans="1:3" s="396" customFormat="1" ht="18" customHeight="1" x14ac:dyDescent="0.25">
      <c r="A64" s="886" t="s">
        <v>254</v>
      </c>
      <c r="B64" s="8" t="s">
        <v>449</v>
      </c>
      <c r="C64" s="887" t="s">
        <v>833</v>
      </c>
    </row>
    <row r="65" spans="1:3" s="396" customFormat="1" ht="18" customHeight="1" x14ac:dyDescent="0.25">
      <c r="A65" s="886" t="s">
        <v>257</v>
      </c>
      <c r="B65" s="10" t="s">
        <v>450</v>
      </c>
      <c r="C65" s="885" t="s">
        <v>833</v>
      </c>
    </row>
    <row r="66" spans="1:3" s="396" customFormat="1" ht="18" customHeight="1" x14ac:dyDescent="0.25">
      <c r="A66" s="889" t="s">
        <v>260</v>
      </c>
      <c r="B66" s="11" t="s">
        <v>451</v>
      </c>
      <c r="C66" s="884" t="s">
        <v>834</v>
      </c>
    </row>
    <row r="67" spans="1:3" s="396" customFormat="1" ht="18" customHeight="1" x14ac:dyDescent="0.25">
      <c r="A67" s="903" t="s">
        <v>262</v>
      </c>
      <c r="B67" s="904" t="s">
        <v>452</v>
      </c>
      <c r="C67" s="901" t="s">
        <v>831</v>
      </c>
    </row>
    <row r="68" spans="1:3" s="396" customFormat="1" ht="18" customHeight="1" x14ac:dyDescent="0.25">
      <c r="A68" s="878" t="s">
        <v>264</v>
      </c>
      <c r="B68" s="905" t="s">
        <v>453</v>
      </c>
      <c r="C68" s="901" t="s">
        <v>831</v>
      </c>
    </row>
    <row r="69" spans="1:3" s="396" customFormat="1" ht="18" customHeight="1" x14ac:dyDescent="0.25">
      <c r="A69" s="894" t="s">
        <v>266</v>
      </c>
      <c r="B69" s="11" t="s">
        <v>454</v>
      </c>
      <c r="C69" s="901" t="s">
        <v>831</v>
      </c>
    </row>
    <row r="70" spans="1:3" s="396" customFormat="1" ht="18" customHeight="1" x14ac:dyDescent="0.25">
      <c r="A70" s="889" t="s">
        <v>268</v>
      </c>
      <c r="B70" s="853" t="s">
        <v>455</v>
      </c>
      <c r="C70" s="898" t="s">
        <v>835</v>
      </c>
    </row>
    <row r="71" spans="1:3" s="396" customFormat="1" ht="18" customHeight="1" x14ac:dyDescent="0.25">
      <c r="A71" s="888" t="s">
        <v>271</v>
      </c>
      <c r="B71" s="906" t="s">
        <v>456</v>
      </c>
      <c r="C71" s="898" t="s">
        <v>836</v>
      </c>
    </row>
    <row r="72" spans="1:3" s="396" customFormat="1" ht="18" customHeight="1" x14ac:dyDescent="0.25">
      <c r="A72" s="888" t="s">
        <v>273</v>
      </c>
      <c r="B72" s="907" t="s">
        <v>457</v>
      </c>
      <c r="C72" s="898" t="s">
        <v>837</v>
      </c>
    </row>
    <row r="73" spans="1:3" s="396" customFormat="1" ht="18" customHeight="1" x14ac:dyDescent="0.25">
      <c r="A73" s="888" t="s">
        <v>275</v>
      </c>
      <c r="B73" s="7" t="s">
        <v>458</v>
      </c>
      <c r="C73" s="898" t="s">
        <v>838</v>
      </c>
    </row>
    <row r="74" spans="1:3" s="396" customFormat="1" ht="18" customHeight="1" x14ac:dyDescent="0.25">
      <c r="A74" s="888" t="s">
        <v>277</v>
      </c>
      <c r="B74" s="908" t="s">
        <v>459</v>
      </c>
      <c r="C74" s="901" t="s">
        <v>839</v>
      </c>
    </row>
    <row r="75" spans="1:3" s="396" customFormat="1" ht="18" customHeight="1" x14ac:dyDescent="0.25">
      <c r="A75" s="888" t="s">
        <v>279</v>
      </c>
      <c r="B75" s="7" t="s">
        <v>460</v>
      </c>
      <c r="C75" s="901" t="s">
        <v>840</v>
      </c>
    </row>
    <row r="76" spans="1:3" s="396" customFormat="1" ht="18" customHeight="1" x14ac:dyDescent="0.25">
      <c r="A76" s="888" t="s">
        <v>281</v>
      </c>
      <c r="B76" s="10" t="s">
        <v>461</v>
      </c>
      <c r="C76" s="901" t="s">
        <v>841</v>
      </c>
    </row>
    <row r="77" spans="1:3" s="396" customFormat="1" ht="18" customHeight="1" x14ac:dyDescent="0.25">
      <c r="A77" s="909">
        <v>12.2</v>
      </c>
      <c r="B77" s="831" t="s">
        <v>462</v>
      </c>
      <c r="C77" s="898" t="s">
        <v>842</v>
      </c>
    </row>
    <row r="78" spans="1:3" s="396" customFormat="1" ht="18" customHeight="1" x14ac:dyDescent="0.25">
      <c r="A78" s="888">
        <v>12.3</v>
      </c>
      <c r="B78" s="907" t="s">
        <v>463</v>
      </c>
      <c r="C78" s="910" t="s">
        <v>843</v>
      </c>
    </row>
    <row r="79" spans="1:3" s="396" customFormat="1" ht="18" customHeight="1" x14ac:dyDescent="0.25">
      <c r="A79" s="888" t="s">
        <v>287</v>
      </c>
      <c r="B79" s="911" t="s">
        <v>464</v>
      </c>
      <c r="C79" s="898" t="s">
        <v>844</v>
      </c>
    </row>
    <row r="80" spans="1:3" s="396" customFormat="1" ht="18" customHeight="1" x14ac:dyDescent="0.25">
      <c r="A80" s="888" t="s">
        <v>289</v>
      </c>
      <c r="B80" s="911" t="s">
        <v>465</v>
      </c>
      <c r="C80" s="901" t="s">
        <v>845</v>
      </c>
    </row>
    <row r="81" spans="1:3" s="396" customFormat="1" ht="18" customHeight="1" x14ac:dyDescent="0.25">
      <c r="A81" s="888" t="s">
        <v>291</v>
      </c>
      <c r="B81" s="911" t="s">
        <v>466</v>
      </c>
      <c r="C81" s="901" t="s">
        <v>846</v>
      </c>
    </row>
    <row r="82" spans="1:3" s="396" customFormat="1" ht="29" x14ac:dyDescent="0.25">
      <c r="A82" s="888" t="s">
        <v>293</v>
      </c>
      <c r="B82" s="746" t="s">
        <v>467</v>
      </c>
      <c r="C82" s="901" t="s">
        <v>847</v>
      </c>
    </row>
    <row r="83" spans="1:3" s="396" customFormat="1" ht="18" customHeight="1" x14ac:dyDescent="0.25">
      <c r="A83" s="912">
        <v>12.4</v>
      </c>
      <c r="B83" s="913" t="s">
        <v>468</v>
      </c>
      <c r="C83" s="887" t="s">
        <v>848</v>
      </c>
    </row>
    <row r="84" spans="1:3" ht="18" customHeight="1" x14ac:dyDescent="0.35">
      <c r="A84" s="395"/>
      <c r="B84" s="394"/>
      <c r="C84" s="393"/>
    </row>
    <row r="85" spans="1:3" ht="18" customHeight="1" x14ac:dyDescent="0.35">
      <c r="A85" s="1875" t="s">
        <v>849</v>
      </c>
      <c r="B85" s="1875"/>
      <c r="C85" s="1875"/>
    </row>
    <row r="86" spans="1:3" ht="36.65" customHeight="1" x14ac:dyDescent="0.35">
      <c r="A86" s="1865" t="s">
        <v>850</v>
      </c>
      <c r="B86" s="1868"/>
      <c r="C86" s="1868"/>
    </row>
    <row r="87" spans="1:3" ht="34.9" customHeight="1" x14ac:dyDescent="0.35">
      <c r="A87" s="1865" t="s">
        <v>851</v>
      </c>
      <c r="B87" s="1866"/>
      <c r="C87" s="1866"/>
    </row>
    <row r="88" spans="1:3" ht="41.25" customHeight="1" x14ac:dyDescent="0.35">
      <c r="A88" s="1865" t="s">
        <v>852</v>
      </c>
      <c r="B88" s="1865"/>
      <c r="C88" s="1865"/>
    </row>
    <row r="89" spans="1:3" s="392" customFormat="1" ht="18" customHeight="1" x14ac:dyDescent="0.25">
      <c r="A89" s="1867"/>
      <c r="B89" s="1867"/>
      <c r="C89" s="1867"/>
    </row>
    <row r="90" spans="1:3" ht="18.649999999999999" customHeight="1" x14ac:dyDescent="0.35"/>
  </sheetData>
  <mergeCells count="9">
    <mergeCell ref="C4:C5"/>
    <mergeCell ref="A87:C87"/>
    <mergeCell ref="A89:C89"/>
    <mergeCell ref="A86:C86"/>
    <mergeCell ref="A88:C88"/>
    <mergeCell ref="A14:C14"/>
    <mergeCell ref="A32:C32"/>
    <mergeCell ref="C10:C13"/>
    <mergeCell ref="A85:C85"/>
  </mergeCells>
  <printOptions horizontalCentered="1" verticalCentered="1"/>
  <pageMargins left="0.39370078740157483" right="0.39370078740157483" top="0.15748031496062992" bottom="0.19685039370078741" header="0.23622047244094491" footer="0.27559055118110237"/>
  <pageSetup paperSize="9" scale="52" fitToHeight="0" orientation="portrait" r:id="rId1"/>
  <headerFooter scaleWithDoc="0"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91"/>
  <sheetViews>
    <sheetView showGridLines="0" topLeftCell="A4" zoomScale="70" zoomScaleNormal="70" zoomScaleSheetLayoutView="100" workbookViewId="0">
      <selection activeCell="C77" sqref="C77"/>
    </sheetView>
  </sheetViews>
  <sheetFormatPr defaultColWidth="9" defaultRowHeight="40" customHeight="1" x14ac:dyDescent="0.4"/>
  <cols>
    <col min="1" max="1" width="10.58203125" style="1428" customWidth="1"/>
    <col min="2" max="2" width="85.08203125" style="1428" customWidth="1"/>
    <col min="3" max="3" width="48.5" style="1428" customWidth="1"/>
    <col min="4" max="4" width="43.08203125" style="1428" customWidth="1"/>
    <col min="5" max="5" width="44.33203125" style="1428" customWidth="1"/>
    <col min="6" max="6" width="41.33203125" style="1428" customWidth="1"/>
    <col min="7" max="7" width="9" style="1428" customWidth="1"/>
    <col min="8" max="8" width="0.75" style="1428" customWidth="1"/>
    <col min="9" max="10" width="9" style="1428" hidden="1" customWidth="1"/>
    <col min="11" max="16384" width="9" style="1428"/>
  </cols>
  <sheetData>
    <row r="1" spans="1:6" ht="40" customHeight="1" thickBot="1" x14ac:dyDescent="0.45">
      <c r="A1" s="1426" t="s">
        <v>6</v>
      </c>
      <c r="B1" s="1427"/>
      <c r="C1" s="1427"/>
    </row>
    <row r="2" spans="1:6" ht="40" customHeight="1" x14ac:dyDescent="0.4">
      <c r="A2" s="1429"/>
      <c r="B2" s="1430" t="s">
        <v>6</v>
      </c>
      <c r="C2" s="1430"/>
      <c r="D2" s="1431"/>
      <c r="E2" s="1431"/>
      <c r="F2" s="1432"/>
    </row>
    <row r="3" spans="1:6" ht="40" customHeight="1" x14ac:dyDescent="0.4">
      <c r="A3" s="1422"/>
      <c r="B3" s="41" t="s">
        <v>6</v>
      </c>
      <c r="C3" s="41"/>
      <c r="F3" s="1433"/>
    </row>
    <row r="4" spans="1:6" ht="40" customHeight="1" x14ac:dyDescent="0.4">
      <c r="A4" s="1422"/>
      <c r="B4" s="41" t="s">
        <v>6</v>
      </c>
      <c r="C4" s="41"/>
      <c r="D4" s="1885" t="s">
        <v>853</v>
      </c>
      <c r="E4" s="1885"/>
      <c r="F4" s="1886"/>
    </row>
    <row r="5" spans="1:6" ht="40" customHeight="1" x14ac:dyDescent="0.4">
      <c r="A5" s="1422"/>
      <c r="B5" s="41"/>
      <c r="C5" s="41"/>
      <c r="D5" s="1887"/>
      <c r="E5" s="1887"/>
      <c r="F5" s="1886"/>
    </row>
    <row r="6" spans="1:6" ht="40" customHeight="1" thickBot="1" x14ac:dyDescent="0.45">
      <c r="A6" s="1422"/>
      <c r="B6" s="41"/>
      <c r="C6" s="41"/>
      <c r="D6" s="1885" t="s">
        <v>362</v>
      </c>
      <c r="E6" s="1885"/>
      <c r="F6" s="1888"/>
    </row>
    <row r="7" spans="1:6" ht="40" customHeight="1" x14ac:dyDescent="0.4">
      <c r="A7" s="1429"/>
      <c r="B7" s="1430" t="s">
        <v>6</v>
      </c>
      <c r="C7" s="1430"/>
      <c r="D7" s="1889" t="s">
        <v>490</v>
      </c>
      <c r="E7" s="1889"/>
      <c r="F7" s="1890"/>
    </row>
    <row r="8" spans="1:6" ht="40" customHeight="1" x14ac:dyDescent="0.4">
      <c r="A8" s="1422"/>
      <c r="B8" s="41"/>
      <c r="C8" s="41"/>
      <c r="D8" s="1891" t="s">
        <v>854</v>
      </c>
      <c r="E8" s="1891"/>
      <c r="F8" s="1888"/>
    </row>
    <row r="9" spans="1:6" ht="40" customHeight="1" x14ac:dyDescent="0.4">
      <c r="A9" s="1434"/>
      <c r="B9" s="1435"/>
      <c r="C9" s="1435"/>
      <c r="D9" s="1436"/>
      <c r="E9" s="1436"/>
      <c r="F9" s="1437"/>
    </row>
    <row r="10" spans="1:6" ht="40" customHeight="1" x14ac:dyDescent="0.4">
      <c r="A10" s="1438" t="s">
        <v>6</v>
      </c>
      <c r="B10" s="1439"/>
      <c r="C10" s="1440"/>
      <c r="D10" s="1892" t="s">
        <v>855</v>
      </c>
      <c r="E10" s="1893"/>
      <c r="F10" s="1894"/>
    </row>
    <row r="11" spans="1:6" ht="40" customHeight="1" x14ac:dyDescent="0.4">
      <c r="A11" s="1441" t="s">
        <v>370</v>
      </c>
      <c r="B11" s="1442" t="s">
        <v>371</v>
      </c>
      <c r="C11" s="1443"/>
      <c r="D11" s="1895"/>
      <c r="E11" s="1896"/>
      <c r="F11" s="1897"/>
    </row>
    <row r="12" spans="1:6" ht="40" customHeight="1" x14ac:dyDescent="0.4">
      <c r="A12" s="1441" t="s">
        <v>376</v>
      </c>
      <c r="B12" s="1442"/>
      <c r="C12" s="1880" t="s">
        <v>856</v>
      </c>
      <c r="D12" s="1880" t="s">
        <v>857</v>
      </c>
      <c r="E12" s="1880" t="s">
        <v>858</v>
      </c>
      <c r="F12" s="1882" t="s">
        <v>859</v>
      </c>
    </row>
    <row r="13" spans="1:6" s="1446" customFormat="1" ht="40" customHeight="1" x14ac:dyDescent="0.4">
      <c r="A13" s="1444" t="s">
        <v>6</v>
      </c>
      <c r="B13" s="1445"/>
      <c r="C13" s="1881"/>
      <c r="D13" s="1881"/>
      <c r="E13" s="1881"/>
      <c r="F13" s="1883"/>
    </row>
    <row r="14" spans="1:6" ht="40" customHeight="1" x14ac:dyDescent="0.4">
      <c r="A14" s="1447">
        <v>1</v>
      </c>
      <c r="B14" s="1448" t="s">
        <v>384</v>
      </c>
      <c r="C14" s="1449" t="s">
        <v>860</v>
      </c>
      <c r="D14" s="1449" t="s">
        <v>860</v>
      </c>
      <c r="E14" s="1449" t="s">
        <v>861</v>
      </c>
      <c r="F14" s="1450" t="s">
        <v>862</v>
      </c>
    </row>
    <row r="15" spans="1:6" ht="40" customHeight="1" x14ac:dyDescent="0.4">
      <c r="A15" s="1447">
        <v>1.1000000000000001</v>
      </c>
      <c r="B15" s="1451" t="s">
        <v>389</v>
      </c>
      <c r="C15" s="1449" t="s">
        <v>863</v>
      </c>
      <c r="D15" s="1449" t="s">
        <v>863</v>
      </c>
      <c r="E15" s="1449" t="s">
        <v>864</v>
      </c>
      <c r="F15" s="1452">
        <v>245.01</v>
      </c>
    </row>
    <row r="16" spans="1:6" ht="40" customHeight="1" x14ac:dyDescent="0.4">
      <c r="A16" s="1447" t="s">
        <v>43</v>
      </c>
      <c r="B16" s="1453" t="s">
        <v>391</v>
      </c>
      <c r="C16" s="1454">
        <v>4401.1099999999997</v>
      </c>
      <c r="D16" s="1454">
        <v>4401.1099999999997</v>
      </c>
      <c r="E16" s="1455" t="s">
        <v>865</v>
      </c>
      <c r="F16" s="1456" t="s">
        <v>866</v>
      </c>
    </row>
    <row r="17" spans="1:6" ht="40" customHeight="1" x14ac:dyDescent="0.4">
      <c r="A17" s="1447" t="s">
        <v>50</v>
      </c>
      <c r="B17" s="1457" t="s">
        <v>393</v>
      </c>
      <c r="C17" s="1458">
        <v>4401.12</v>
      </c>
      <c r="D17" s="1458">
        <v>4401.12</v>
      </c>
      <c r="E17" s="1455" t="s">
        <v>865</v>
      </c>
      <c r="F17" s="1456" t="s">
        <v>866</v>
      </c>
    </row>
    <row r="18" spans="1:6" ht="40" customHeight="1" x14ac:dyDescent="0.4">
      <c r="A18" s="1447">
        <v>1.2</v>
      </c>
      <c r="B18" s="1453" t="s">
        <v>395</v>
      </c>
      <c r="C18" s="1458">
        <v>44.03</v>
      </c>
      <c r="D18" s="1458">
        <v>44.03</v>
      </c>
      <c r="E18" s="1458">
        <v>44.03</v>
      </c>
      <c r="F18" s="1459">
        <v>247</v>
      </c>
    </row>
    <row r="19" spans="1:6" ht="40" customHeight="1" x14ac:dyDescent="0.4">
      <c r="A19" s="1447" t="s">
        <v>56</v>
      </c>
      <c r="B19" s="1453" t="s">
        <v>391</v>
      </c>
      <c r="C19" s="1449" t="s">
        <v>578</v>
      </c>
      <c r="D19" s="1449" t="s">
        <v>578</v>
      </c>
      <c r="E19" s="1449" t="s">
        <v>867</v>
      </c>
      <c r="F19" s="1452" t="s">
        <v>868</v>
      </c>
    </row>
    <row r="20" spans="1:6" s="1423" customFormat="1" ht="51.75" customHeight="1" x14ac:dyDescent="0.25">
      <c r="A20" s="1460" t="s">
        <v>65</v>
      </c>
      <c r="B20" s="1461" t="s">
        <v>393</v>
      </c>
      <c r="C20" s="1462" t="s">
        <v>869</v>
      </c>
      <c r="D20" s="1463" t="s">
        <v>870</v>
      </c>
      <c r="E20" s="1463" t="s">
        <v>871</v>
      </c>
      <c r="F20" s="1464" t="s">
        <v>872</v>
      </c>
    </row>
    <row r="21" spans="1:6" ht="40" customHeight="1" x14ac:dyDescent="0.4">
      <c r="A21" s="1447" t="s">
        <v>66</v>
      </c>
      <c r="B21" s="1453" t="s">
        <v>873</v>
      </c>
      <c r="C21" s="1465" t="s">
        <v>874</v>
      </c>
      <c r="D21" s="1465" t="s">
        <v>875</v>
      </c>
      <c r="E21" s="1465" t="s">
        <v>876</v>
      </c>
      <c r="F21" s="1452" t="s">
        <v>877</v>
      </c>
    </row>
    <row r="22" spans="1:6" ht="40" customHeight="1" x14ac:dyDescent="0.4">
      <c r="A22" s="1466">
        <v>2</v>
      </c>
      <c r="B22" s="1467" t="s">
        <v>415</v>
      </c>
      <c r="C22" s="1468" t="s">
        <v>878</v>
      </c>
      <c r="D22" s="1468" t="s">
        <v>878</v>
      </c>
      <c r="E22" s="1468" t="s">
        <v>878</v>
      </c>
      <c r="F22" s="1469" t="s">
        <v>879</v>
      </c>
    </row>
    <row r="23" spans="1:6" ht="40" customHeight="1" x14ac:dyDescent="0.4">
      <c r="A23" s="1470">
        <v>3</v>
      </c>
      <c r="B23" s="1471" t="s">
        <v>417</v>
      </c>
      <c r="C23" s="1454" t="s">
        <v>880</v>
      </c>
      <c r="D23" s="1454" t="s">
        <v>881</v>
      </c>
      <c r="E23" s="1472" t="s">
        <v>882</v>
      </c>
      <c r="F23" s="1473" t="s">
        <v>883</v>
      </c>
    </row>
    <row r="24" spans="1:6" ht="40" customHeight="1" x14ac:dyDescent="0.4">
      <c r="A24" s="1447" t="s">
        <v>111</v>
      </c>
      <c r="B24" s="1453" t="s">
        <v>420</v>
      </c>
      <c r="C24" s="1458" t="s">
        <v>884</v>
      </c>
      <c r="D24" s="1458" t="s">
        <v>884</v>
      </c>
      <c r="E24" s="1458" t="s">
        <v>884</v>
      </c>
      <c r="F24" s="1474">
        <v>246.1</v>
      </c>
    </row>
    <row r="25" spans="1:6" ht="40" customHeight="1" x14ac:dyDescent="0.4">
      <c r="A25" s="1447" t="s">
        <v>120</v>
      </c>
      <c r="B25" s="1475" t="s">
        <v>421</v>
      </c>
      <c r="C25" s="1472" t="s">
        <v>885</v>
      </c>
      <c r="D25" s="1472" t="s">
        <v>886</v>
      </c>
      <c r="E25" s="1472" t="s">
        <v>887</v>
      </c>
      <c r="F25" s="1473" t="s">
        <v>888</v>
      </c>
    </row>
    <row r="26" spans="1:6" ht="40" customHeight="1" x14ac:dyDescent="0.4">
      <c r="A26" s="1476" t="s">
        <v>127</v>
      </c>
      <c r="B26" s="1477" t="s">
        <v>422</v>
      </c>
      <c r="C26" s="1478">
        <v>4401.41</v>
      </c>
      <c r="D26" s="1472" t="s">
        <v>886</v>
      </c>
      <c r="E26" s="1472" t="s">
        <v>887</v>
      </c>
      <c r="F26" s="1473" t="s">
        <v>888</v>
      </c>
    </row>
    <row r="27" spans="1:6" ht="40" customHeight="1" x14ac:dyDescent="0.4">
      <c r="A27" s="1447" t="s">
        <v>129</v>
      </c>
      <c r="B27" s="1453" t="s">
        <v>425</v>
      </c>
      <c r="C27" s="1478" t="s">
        <v>889</v>
      </c>
      <c r="D27" s="1472" t="s">
        <v>886</v>
      </c>
      <c r="E27" s="1472" t="s">
        <v>887</v>
      </c>
      <c r="F27" s="1473" t="s">
        <v>888</v>
      </c>
    </row>
    <row r="28" spans="1:6" ht="40" customHeight="1" x14ac:dyDescent="0.4">
      <c r="A28" s="1470" t="s">
        <v>133</v>
      </c>
      <c r="B28" s="1471" t="s">
        <v>426</v>
      </c>
      <c r="C28" s="1454" t="s">
        <v>890</v>
      </c>
      <c r="D28" s="1454" t="s">
        <v>891</v>
      </c>
      <c r="E28" s="1472" t="s">
        <v>892</v>
      </c>
      <c r="F28" s="1473" t="s">
        <v>888</v>
      </c>
    </row>
    <row r="29" spans="1:6" ht="40" customHeight="1" x14ac:dyDescent="0.4">
      <c r="A29" s="1447" t="s">
        <v>135</v>
      </c>
      <c r="B29" s="1453" t="s">
        <v>427</v>
      </c>
      <c r="C29" s="1454">
        <v>4401.3100000000004</v>
      </c>
      <c r="D29" s="1454">
        <v>4401.3100000000004</v>
      </c>
      <c r="E29" s="1454">
        <v>4401.3100000000004</v>
      </c>
      <c r="F29" s="1473" t="s">
        <v>888</v>
      </c>
    </row>
    <row r="30" spans="1:6" ht="40" customHeight="1" x14ac:dyDescent="0.4">
      <c r="A30" s="1479" t="s">
        <v>140</v>
      </c>
      <c r="B30" s="1475" t="s">
        <v>428</v>
      </c>
      <c r="C30" s="1454" t="s">
        <v>893</v>
      </c>
      <c r="D30" s="1454">
        <v>4401.3900000000003</v>
      </c>
      <c r="E30" s="1472" t="s">
        <v>887</v>
      </c>
      <c r="F30" s="1473" t="s">
        <v>888</v>
      </c>
    </row>
    <row r="31" spans="1:6" ht="40" customHeight="1" x14ac:dyDescent="0.4">
      <c r="A31" s="1470" t="s">
        <v>144</v>
      </c>
      <c r="B31" s="1471" t="s">
        <v>429</v>
      </c>
      <c r="C31" s="1480" t="s">
        <v>894</v>
      </c>
      <c r="D31" s="1480" t="s">
        <v>894</v>
      </c>
      <c r="E31" s="1480" t="s">
        <v>894</v>
      </c>
      <c r="F31" s="1452" t="s">
        <v>895</v>
      </c>
    </row>
    <row r="32" spans="1:6" s="1423" customFormat="1" ht="67.5" customHeight="1" x14ac:dyDescent="0.25">
      <c r="A32" s="1460" t="s">
        <v>147</v>
      </c>
      <c r="B32" s="1461" t="s">
        <v>391</v>
      </c>
      <c r="C32" s="1481" t="s">
        <v>896</v>
      </c>
      <c r="D32" s="1481" t="s">
        <v>897</v>
      </c>
      <c r="E32" s="1481" t="s">
        <v>898</v>
      </c>
      <c r="F32" s="1482" t="s">
        <v>899</v>
      </c>
    </row>
    <row r="33" spans="1:6" s="1423" customFormat="1" ht="78.75" customHeight="1" x14ac:dyDescent="0.25">
      <c r="A33" s="1460" t="s">
        <v>163</v>
      </c>
      <c r="B33" s="1461" t="s">
        <v>393</v>
      </c>
      <c r="C33" s="1483" t="s">
        <v>900</v>
      </c>
      <c r="D33" s="1483" t="s">
        <v>901</v>
      </c>
      <c r="E33" s="1483" t="s">
        <v>902</v>
      </c>
      <c r="F33" s="1482" t="s">
        <v>903</v>
      </c>
    </row>
    <row r="34" spans="1:6" s="1489" customFormat="1" ht="75" customHeight="1" x14ac:dyDescent="0.4">
      <c r="A34" s="1484" t="s">
        <v>187</v>
      </c>
      <c r="B34" s="1485" t="s">
        <v>873</v>
      </c>
      <c r="C34" s="1486" t="s">
        <v>904</v>
      </c>
      <c r="D34" s="1486" t="s">
        <v>905</v>
      </c>
      <c r="E34" s="1487" t="s">
        <v>906</v>
      </c>
      <c r="F34" s="1488" t="s">
        <v>907</v>
      </c>
    </row>
    <row r="35" spans="1:6" ht="40" customHeight="1" x14ac:dyDescent="0.4">
      <c r="A35" s="1447" t="s">
        <v>189</v>
      </c>
      <c r="B35" s="1453" t="s">
        <v>430</v>
      </c>
      <c r="C35" s="1454">
        <v>44.08</v>
      </c>
      <c r="D35" s="1454">
        <v>44.08</v>
      </c>
      <c r="E35" s="1454">
        <v>44.08</v>
      </c>
      <c r="F35" s="1452">
        <v>634.1</v>
      </c>
    </row>
    <row r="36" spans="1:6" ht="40" customHeight="1" x14ac:dyDescent="0.4">
      <c r="A36" s="1447" t="s">
        <v>192</v>
      </c>
      <c r="B36" s="1453" t="s">
        <v>391</v>
      </c>
      <c r="C36" s="1468" t="s">
        <v>908</v>
      </c>
      <c r="D36" s="1468" t="s">
        <v>908</v>
      </c>
      <c r="E36" s="1468" t="s">
        <v>908</v>
      </c>
      <c r="F36" s="1452">
        <v>634.11</v>
      </c>
    </row>
    <row r="37" spans="1:6" ht="40" customHeight="1" x14ac:dyDescent="0.4">
      <c r="A37" s="1447" t="s">
        <v>201</v>
      </c>
      <c r="B37" s="1453" t="s">
        <v>393</v>
      </c>
      <c r="C37" s="1458" t="s">
        <v>909</v>
      </c>
      <c r="D37" s="1458" t="s">
        <v>909</v>
      </c>
      <c r="E37" s="1458" t="s">
        <v>909</v>
      </c>
      <c r="F37" s="1459">
        <v>634.12</v>
      </c>
    </row>
    <row r="38" spans="1:6" ht="40" customHeight="1" x14ac:dyDescent="0.4">
      <c r="A38" s="1479" t="s">
        <v>205</v>
      </c>
      <c r="B38" s="1457" t="s">
        <v>399</v>
      </c>
      <c r="C38" s="1490" t="s">
        <v>910</v>
      </c>
      <c r="D38" s="1490" t="s">
        <v>910</v>
      </c>
      <c r="E38" s="1491" t="s">
        <v>911</v>
      </c>
      <c r="F38" s="1456" t="s">
        <v>912</v>
      </c>
    </row>
    <row r="39" spans="1:6" s="1423" customFormat="1" ht="85.5" customHeight="1" x14ac:dyDescent="0.25">
      <c r="A39" s="1460" t="s">
        <v>206</v>
      </c>
      <c r="B39" s="1492" t="s">
        <v>431</v>
      </c>
      <c r="C39" s="1493" t="s">
        <v>913</v>
      </c>
      <c r="D39" s="1494" t="s">
        <v>914</v>
      </c>
      <c r="E39" s="1494" t="s">
        <v>915</v>
      </c>
      <c r="F39" s="1495" t="s">
        <v>916</v>
      </c>
    </row>
    <row r="40" spans="1:6" s="1423" customFormat="1" ht="54" customHeight="1" x14ac:dyDescent="0.25">
      <c r="A40" s="1460" t="s">
        <v>208</v>
      </c>
      <c r="B40" s="1461" t="s">
        <v>432</v>
      </c>
      <c r="C40" s="1493" t="s">
        <v>917</v>
      </c>
      <c r="D40" s="1493" t="s">
        <v>918</v>
      </c>
      <c r="E40" s="1493" t="s">
        <v>919</v>
      </c>
      <c r="F40" s="1464" t="s">
        <v>920</v>
      </c>
    </row>
    <row r="41" spans="1:6" s="1423" customFormat="1" ht="55.5" customHeight="1" x14ac:dyDescent="0.25">
      <c r="A41" s="1460" t="s">
        <v>433</v>
      </c>
      <c r="B41" s="1461" t="s">
        <v>391</v>
      </c>
      <c r="C41" s="1496" t="s">
        <v>921</v>
      </c>
      <c r="D41" s="1497" t="s">
        <v>922</v>
      </c>
      <c r="E41" s="1497" t="s">
        <v>923</v>
      </c>
      <c r="F41" s="1498" t="s">
        <v>924</v>
      </c>
    </row>
    <row r="42" spans="1:6" s="1423" customFormat="1" ht="57" customHeight="1" x14ac:dyDescent="0.25">
      <c r="A42" s="1460" t="s">
        <v>214</v>
      </c>
      <c r="B42" s="1461" t="s">
        <v>393</v>
      </c>
      <c r="C42" s="1496" t="s">
        <v>925</v>
      </c>
      <c r="D42" s="1497" t="s">
        <v>926</v>
      </c>
      <c r="E42" s="1497" t="s">
        <v>927</v>
      </c>
      <c r="F42" s="1498" t="s">
        <v>924</v>
      </c>
    </row>
    <row r="43" spans="1:6" s="1423" customFormat="1" ht="54" customHeight="1" x14ac:dyDescent="0.25">
      <c r="A43" s="1499" t="s">
        <v>217</v>
      </c>
      <c r="B43" s="1500" t="s">
        <v>399</v>
      </c>
      <c r="C43" s="1496" t="s">
        <v>928</v>
      </c>
      <c r="D43" s="1501" t="s">
        <v>929</v>
      </c>
      <c r="E43" s="1501" t="s">
        <v>930</v>
      </c>
      <c r="F43" s="1498" t="s">
        <v>924</v>
      </c>
    </row>
    <row r="44" spans="1:6" ht="40" customHeight="1" x14ac:dyDescent="0.4">
      <c r="A44" s="1502" t="s">
        <v>218</v>
      </c>
      <c r="B44" s="1491" t="s">
        <v>434</v>
      </c>
      <c r="C44" s="1503" t="s">
        <v>931</v>
      </c>
      <c r="D44" s="1472" t="s">
        <v>932</v>
      </c>
      <c r="E44" s="1472" t="s">
        <v>932</v>
      </c>
      <c r="F44" s="1473" t="s">
        <v>933</v>
      </c>
    </row>
    <row r="45" spans="1:6" ht="40" customHeight="1" x14ac:dyDescent="0.4">
      <c r="A45" s="1502" t="s">
        <v>221</v>
      </c>
      <c r="B45" s="1491" t="s">
        <v>435</v>
      </c>
      <c r="C45" s="1503">
        <v>4412.49</v>
      </c>
      <c r="D45" s="1472" t="s">
        <v>932</v>
      </c>
      <c r="E45" s="1472" t="s">
        <v>932</v>
      </c>
      <c r="F45" s="1473" t="s">
        <v>933</v>
      </c>
    </row>
    <row r="46" spans="1:6" ht="40" customHeight="1" x14ac:dyDescent="0.4">
      <c r="A46" s="1502" t="s">
        <v>222</v>
      </c>
      <c r="B46" s="1491" t="s">
        <v>436</v>
      </c>
      <c r="C46" s="1503" t="s">
        <v>934</v>
      </c>
      <c r="D46" s="1472" t="s">
        <v>932</v>
      </c>
      <c r="E46" s="1472" t="s">
        <v>932</v>
      </c>
      <c r="F46" s="1473" t="s">
        <v>933</v>
      </c>
    </row>
    <row r="47" spans="1:6" ht="40" customHeight="1" x14ac:dyDescent="0.4">
      <c r="A47" s="1502" t="s">
        <v>224</v>
      </c>
      <c r="B47" s="1504" t="s">
        <v>437</v>
      </c>
      <c r="C47" s="1503">
        <v>4412.41</v>
      </c>
      <c r="D47" s="1472" t="s">
        <v>932</v>
      </c>
      <c r="E47" s="1472" t="s">
        <v>932</v>
      </c>
      <c r="F47" s="1473" t="s">
        <v>933</v>
      </c>
    </row>
    <row r="48" spans="1:6" ht="40" customHeight="1" x14ac:dyDescent="0.4">
      <c r="A48" s="1447" t="s">
        <v>225</v>
      </c>
      <c r="B48" s="1505" t="s">
        <v>438</v>
      </c>
      <c r="C48" s="1468" t="s">
        <v>935</v>
      </c>
      <c r="D48" s="1468" t="s">
        <v>935</v>
      </c>
      <c r="E48" s="1468" t="s">
        <v>935</v>
      </c>
      <c r="F48" s="1452" t="s">
        <v>936</v>
      </c>
    </row>
    <row r="49" spans="1:6" ht="40" customHeight="1" x14ac:dyDescent="0.4">
      <c r="A49" s="1447" t="s">
        <v>231</v>
      </c>
      <c r="B49" s="1457" t="s">
        <v>439</v>
      </c>
      <c r="C49" s="1506" t="s">
        <v>937</v>
      </c>
      <c r="D49" s="1506" t="s">
        <v>937</v>
      </c>
      <c r="E49" s="1506" t="s">
        <v>937</v>
      </c>
      <c r="F49" s="1473" t="s">
        <v>938</v>
      </c>
    </row>
    <row r="50" spans="1:6" ht="40" customHeight="1" x14ac:dyDescent="0.4">
      <c r="A50" s="1447" t="s">
        <v>233</v>
      </c>
      <c r="B50" s="1453" t="s">
        <v>440</v>
      </c>
      <c r="C50" s="1454">
        <v>44.11</v>
      </c>
      <c r="D50" s="1454">
        <v>44.11</v>
      </c>
      <c r="E50" s="1454">
        <v>44.11</v>
      </c>
      <c r="F50" s="1452">
        <v>634.5</v>
      </c>
    </row>
    <row r="51" spans="1:6" ht="40" customHeight="1" x14ac:dyDescent="0.4">
      <c r="A51" s="1447" t="s">
        <v>235</v>
      </c>
      <c r="B51" s="1453" t="s">
        <v>441</v>
      </c>
      <c r="C51" s="1506" t="s">
        <v>939</v>
      </c>
      <c r="D51" s="1506" t="s">
        <v>939</v>
      </c>
      <c r="E51" s="1506" t="s">
        <v>939</v>
      </c>
      <c r="F51" s="1473" t="s">
        <v>940</v>
      </c>
    </row>
    <row r="52" spans="1:6" ht="40" customHeight="1" x14ac:dyDescent="0.4">
      <c r="A52" s="1447" t="s">
        <v>238</v>
      </c>
      <c r="B52" s="1453" t="s">
        <v>442</v>
      </c>
      <c r="C52" s="1506" t="s">
        <v>941</v>
      </c>
      <c r="D52" s="1506" t="s">
        <v>942</v>
      </c>
      <c r="E52" s="1506" t="s">
        <v>942</v>
      </c>
      <c r="F52" s="1473" t="s">
        <v>940</v>
      </c>
    </row>
    <row r="53" spans="1:6" ht="40" customHeight="1" x14ac:dyDescent="0.4">
      <c r="A53" s="1479" t="s">
        <v>240</v>
      </c>
      <c r="B53" s="1475" t="s">
        <v>443</v>
      </c>
      <c r="C53" s="1506" t="s">
        <v>943</v>
      </c>
      <c r="D53" s="1506" t="s">
        <v>943</v>
      </c>
      <c r="E53" s="1506" t="s">
        <v>944</v>
      </c>
      <c r="F53" s="1473" t="s">
        <v>940</v>
      </c>
    </row>
    <row r="54" spans="1:6" s="1423" customFormat="1" ht="51" customHeight="1" x14ac:dyDescent="0.25">
      <c r="A54" s="1499" t="s">
        <v>243</v>
      </c>
      <c r="B54" s="1507" t="s">
        <v>444</v>
      </c>
      <c r="C54" s="1508" t="s">
        <v>945</v>
      </c>
      <c r="D54" s="1508" t="s">
        <v>945</v>
      </c>
      <c r="E54" s="1508" t="s">
        <v>945</v>
      </c>
      <c r="F54" s="1495" t="s">
        <v>946</v>
      </c>
    </row>
    <row r="55" spans="1:6" ht="40" customHeight="1" x14ac:dyDescent="0.4">
      <c r="A55" s="1509" t="s">
        <v>246</v>
      </c>
      <c r="B55" s="1475" t="s">
        <v>445</v>
      </c>
      <c r="C55" s="1454" t="s">
        <v>947</v>
      </c>
      <c r="D55" s="1454" t="s">
        <v>947</v>
      </c>
      <c r="E55" s="1454" t="s">
        <v>947</v>
      </c>
      <c r="F55" s="1452" t="s">
        <v>948</v>
      </c>
    </row>
    <row r="56" spans="1:6" ht="40" customHeight="1" x14ac:dyDescent="0.4">
      <c r="A56" s="1509" t="s">
        <v>446</v>
      </c>
      <c r="B56" s="1453" t="s">
        <v>447</v>
      </c>
      <c r="C56" s="1490" t="s">
        <v>949</v>
      </c>
      <c r="D56" s="1490" t="s">
        <v>949</v>
      </c>
      <c r="E56" s="1490" t="s">
        <v>949</v>
      </c>
      <c r="F56" s="1510" t="s">
        <v>950</v>
      </c>
    </row>
    <row r="57" spans="1:6" ht="40" customHeight="1" x14ac:dyDescent="0.4">
      <c r="A57" s="1509" t="s">
        <v>251</v>
      </c>
      <c r="B57" s="1453" t="s">
        <v>448</v>
      </c>
      <c r="C57" s="1454">
        <v>47.03</v>
      </c>
      <c r="D57" s="1454">
        <v>47.03</v>
      </c>
      <c r="E57" s="1454">
        <v>47.03</v>
      </c>
      <c r="F57" s="1452" t="s">
        <v>951</v>
      </c>
    </row>
    <row r="58" spans="1:6" ht="40" customHeight="1" x14ac:dyDescent="0.4">
      <c r="A58" s="1509" t="s">
        <v>254</v>
      </c>
      <c r="B58" s="1453" t="s">
        <v>449</v>
      </c>
      <c r="C58" s="1490" t="s">
        <v>952</v>
      </c>
      <c r="D58" s="1490" t="s">
        <v>952</v>
      </c>
      <c r="E58" s="1490" t="s">
        <v>952</v>
      </c>
      <c r="F58" s="1510">
        <v>251.5</v>
      </c>
    </row>
    <row r="59" spans="1:6" ht="40" customHeight="1" x14ac:dyDescent="0.4">
      <c r="A59" s="1509" t="s">
        <v>257</v>
      </c>
      <c r="B59" s="1475" t="s">
        <v>450</v>
      </c>
      <c r="C59" s="1454">
        <v>47.04</v>
      </c>
      <c r="D59" s="1454">
        <v>47.04</v>
      </c>
      <c r="E59" s="1454">
        <v>47.04</v>
      </c>
      <c r="F59" s="1452">
        <v>251.6</v>
      </c>
    </row>
    <row r="60" spans="1:6" ht="40" customHeight="1" x14ac:dyDescent="0.4">
      <c r="A60" s="1511" t="s">
        <v>260</v>
      </c>
      <c r="B60" s="1475" t="s">
        <v>451</v>
      </c>
      <c r="C60" s="1458">
        <v>47.02</v>
      </c>
      <c r="D60" s="1458">
        <v>47.02</v>
      </c>
      <c r="E60" s="1458">
        <v>47.02</v>
      </c>
      <c r="F60" s="1459">
        <v>251.3</v>
      </c>
    </row>
    <row r="61" spans="1:6" ht="40" customHeight="1" x14ac:dyDescent="0.4">
      <c r="A61" s="1512" t="s">
        <v>262</v>
      </c>
      <c r="B61" s="1471" t="s">
        <v>452</v>
      </c>
      <c r="C61" s="1454">
        <v>47.06</v>
      </c>
      <c r="D61" s="1454">
        <v>47.06</v>
      </c>
      <c r="E61" s="1454">
        <v>47.06</v>
      </c>
      <c r="F61" s="1450">
        <v>251.92</v>
      </c>
    </row>
    <row r="62" spans="1:6" ht="40" customHeight="1" x14ac:dyDescent="0.4">
      <c r="A62" s="1447" t="s">
        <v>264</v>
      </c>
      <c r="B62" s="1453" t="s">
        <v>453</v>
      </c>
      <c r="C62" s="1458" t="s">
        <v>953</v>
      </c>
      <c r="D62" s="1458" t="s">
        <v>953</v>
      </c>
      <c r="E62" s="1458" t="s">
        <v>953</v>
      </c>
      <c r="F62" s="1469" t="s">
        <v>954</v>
      </c>
    </row>
    <row r="63" spans="1:6" ht="40" customHeight="1" x14ac:dyDescent="0.4">
      <c r="A63" s="1479" t="s">
        <v>266</v>
      </c>
      <c r="B63" s="1475" t="s">
        <v>454</v>
      </c>
      <c r="C63" s="1513" t="s">
        <v>955</v>
      </c>
      <c r="D63" s="1513" t="s">
        <v>955</v>
      </c>
      <c r="E63" s="1513" t="s">
        <v>955</v>
      </c>
      <c r="F63" s="1469" t="s">
        <v>954</v>
      </c>
    </row>
    <row r="64" spans="1:6" ht="40" customHeight="1" x14ac:dyDescent="0.4">
      <c r="A64" s="1511" t="s">
        <v>268</v>
      </c>
      <c r="B64" s="1475" t="s">
        <v>455</v>
      </c>
      <c r="C64" s="1458">
        <v>47.07</v>
      </c>
      <c r="D64" s="1458">
        <v>47.07</v>
      </c>
      <c r="E64" s="1458">
        <v>47.07</v>
      </c>
      <c r="F64" s="1450">
        <v>251.1</v>
      </c>
    </row>
    <row r="65" spans="1:6" s="1489" customFormat="1" ht="117" customHeight="1" x14ac:dyDescent="0.4">
      <c r="A65" s="1514" t="s">
        <v>271</v>
      </c>
      <c r="B65" s="1515" t="s">
        <v>456</v>
      </c>
      <c r="C65" s="1516" t="s">
        <v>956</v>
      </c>
      <c r="D65" s="1516" t="s">
        <v>956</v>
      </c>
      <c r="E65" s="1516" t="s">
        <v>956</v>
      </c>
      <c r="F65" s="1517" t="s">
        <v>957</v>
      </c>
    </row>
    <row r="66" spans="1:6" s="1489" customFormat="1" ht="95.25" customHeight="1" x14ac:dyDescent="0.4">
      <c r="A66" s="1514" t="s">
        <v>273</v>
      </c>
      <c r="B66" s="1518" t="s">
        <v>457</v>
      </c>
      <c r="C66" s="1516" t="s">
        <v>958</v>
      </c>
      <c r="D66" s="1516" t="s">
        <v>958</v>
      </c>
      <c r="E66" s="1516" t="s">
        <v>958</v>
      </c>
      <c r="F66" s="1517" t="s">
        <v>959</v>
      </c>
    </row>
    <row r="67" spans="1:6" ht="40" customHeight="1" x14ac:dyDescent="0.4">
      <c r="A67" s="1509" t="s">
        <v>275</v>
      </c>
      <c r="B67" s="1453" t="s">
        <v>458</v>
      </c>
      <c r="C67" s="1458">
        <v>48.01</v>
      </c>
      <c r="D67" s="1458">
        <v>48.01</v>
      </c>
      <c r="E67" s="1458">
        <v>48.01</v>
      </c>
      <c r="F67" s="1450">
        <v>641.1</v>
      </c>
    </row>
    <row r="68" spans="1:6" ht="40" customHeight="1" x14ac:dyDescent="0.4">
      <c r="A68" s="1509" t="s">
        <v>277</v>
      </c>
      <c r="B68" s="1505" t="s">
        <v>459</v>
      </c>
      <c r="C68" s="1458" t="s">
        <v>960</v>
      </c>
      <c r="D68" s="1458" t="s">
        <v>960</v>
      </c>
      <c r="E68" s="1458" t="s">
        <v>960</v>
      </c>
      <c r="F68" s="1450">
        <v>641.29</v>
      </c>
    </row>
    <row r="69" spans="1:6" ht="40" customHeight="1" x14ac:dyDescent="0.4">
      <c r="A69" s="1509" t="s">
        <v>279</v>
      </c>
      <c r="B69" s="1453" t="s">
        <v>460</v>
      </c>
      <c r="C69" s="1458" t="s">
        <v>961</v>
      </c>
      <c r="D69" s="1458" t="s">
        <v>961</v>
      </c>
      <c r="E69" s="1458" t="s">
        <v>961</v>
      </c>
      <c r="F69" s="1450" t="s">
        <v>962</v>
      </c>
    </row>
    <row r="70" spans="1:6" ht="40" customHeight="1" x14ac:dyDescent="0.4">
      <c r="A70" s="1509" t="s">
        <v>281</v>
      </c>
      <c r="B70" s="1475" t="s">
        <v>461</v>
      </c>
      <c r="C70" s="1458" t="s">
        <v>963</v>
      </c>
      <c r="D70" s="1458" t="s">
        <v>963</v>
      </c>
      <c r="E70" s="1458" t="s">
        <v>963</v>
      </c>
      <c r="F70" s="1450">
        <v>641.29999999999995</v>
      </c>
    </row>
    <row r="71" spans="1:6" ht="40" customHeight="1" x14ac:dyDescent="0.4">
      <c r="A71" s="1447">
        <v>12.2</v>
      </c>
      <c r="B71" s="1467" t="s">
        <v>462</v>
      </c>
      <c r="C71" s="1458">
        <v>48.03</v>
      </c>
      <c r="D71" s="1458">
        <v>48.03</v>
      </c>
      <c r="E71" s="1458">
        <v>48.03</v>
      </c>
      <c r="F71" s="1450">
        <v>641.63</v>
      </c>
    </row>
    <row r="72" spans="1:6" s="1423" customFormat="1" ht="123" customHeight="1" x14ac:dyDescent="0.25">
      <c r="A72" s="1499">
        <v>12.3</v>
      </c>
      <c r="B72" s="1519" t="s">
        <v>463</v>
      </c>
      <c r="C72" s="1483" t="s">
        <v>964</v>
      </c>
      <c r="D72" s="1483" t="s">
        <v>964</v>
      </c>
      <c r="E72" s="1483" t="s">
        <v>964</v>
      </c>
      <c r="F72" s="1495" t="s">
        <v>965</v>
      </c>
    </row>
    <row r="73" spans="1:6" s="1423" customFormat="1" ht="50.25" customHeight="1" x14ac:dyDescent="0.25">
      <c r="A73" s="1499" t="s">
        <v>287</v>
      </c>
      <c r="B73" s="1461" t="s">
        <v>464</v>
      </c>
      <c r="C73" s="1483" t="s">
        <v>966</v>
      </c>
      <c r="D73" s="1483" t="s">
        <v>966</v>
      </c>
      <c r="E73" s="1483" t="s">
        <v>966</v>
      </c>
      <c r="F73" s="1495" t="s">
        <v>967</v>
      </c>
    </row>
    <row r="74" spans="1:6" s="1423" customFormat="1" ht="85.5" customHeight="1" x14ac:dyDescent="0.25">
      <c r="A74" s="1499" t="s">
        <v>289</v>
      </c>
      <c r="B74" s="1461" t="s">
        <v>465</v>
      </c>
      <c r="C74" s="1483" t="s">
        <v>968</v>
      </c>
      <c r="D74" s="1483" t="s">
        <v>968</v>
      </c>
      <c r="E74" s="1483" t="s">
        <v>968</v>
      </c>
      <c r="F74" s="1495" t="s">
        <v>969</v>
      </c>
    </row>
    <row r="75" spans="1:6" s="1423" customFormat="1" ht="71.25" customHeight="1" x14ac:dyDescent="0.25">
      <c r="A75" s="1499" t="s">
        <v>291</v>
      </c>
      <c r="B75" s="1461" t="s">
        <v>466</v>
      </c>
      <c r="C75" s="1483" t="s">
        <v>970</v>
      </c>
      <c r="D75" s="1483" t="s">
        <v>970</v>
      </c>
      <c r="E75" s="1483" t="s">
        <v>970</v>
      </c>
      <c r="F75" s="1495" t="s">
        <v>971</v>
      </c>
    </row>
    <row r="76" spans="1:6" ht="40" customHeight="1" x14ac:dyDescent="0.4">
      <c r="A76" s="1509" t="s">
        <v>293</v>
      </c>
      <c r="B76" s="1475" t="s">
        <v>467</v>
      </c>
      <c r="C76" s="1458">
        <v>4805.93</v>
      </c>
      <c r="D76" s="1458">
        <v>4805.93</v>
      </c>
      <c r="E76" s="1458">
        <v>4805.93</v>
      </c>
      <c r="F76" s="1469" t="s">
        <v>972</v>
      </c>
    </row>
    <row r="77" spans="1:6" s="1423" customFormat="1" ht="52.5" customHeight="1" thickBot="1" x14ac:dyDescent="0.3">
      <c r="A77" s="1499">
        <v>12.4</v>
      </c>
      <c r="B77" s="1520" t="s">
        <v>468</v>
      </c>
      <c r="C77" s="1493" t="s">
        <v>973</v>
      </c>
      <c r="D77" s="1493" t="s">
        <v>973</v>
      </c>
      <c r="E77" s="1493" t="s">
        <v>973</v>
      </c>
      <c r="F77" s="1495" t="s">
        <v>974</v>
      </c>
    </row>
    <row r="78" spans="1:6" ht="40" customHeight="1" x14ac:dyDescent="0.4">
      <c r="A78" s="1521" t="s">
        <v>297</v>
      </c>
      <c r="B78" s="1522" t="s">
        <v>975</v>
      </c>
      <c r="C78" s="1506" t="s">
        <v>976</v>
      </c>
      <c r="D78" s="1523" t="s">
        <v>977</v>
      </c>
      <c r="E78" s="1523" t="s">
        <v>977</v>
      </c>
      <c r="F78" s="1473" t="s">
        <v>978</v>
      </c>
    </row>
    <row r="79" spans="1:6" ht="40" customHeight="1" x14ac:dyDescent="0.4">
      <c r="A79" s="1502" t="s">
        <v>299</v>
      </c>
      <c r="B79" s="1524" t="s">
        <v>471</v>
      </c>
      <c r="C79" s="1506" t="s">
        <v>979</v>
      </c>
      <c r="D79" s="1523" t="s">
        <v>977</v>
      </c>
      <c r="E79" s="1523" t="s">
        <v>977</v>
      </c>
      <c r="F79" s="1473" t="s">
        <v>978</v>
      </c>
    </row>
    <row r="80" spans="1:6" ht="40" customHeight="1" x14ac:dyDescent="0.4">
      <c r="A80" s="1525" t="s">
        <v>302</v>
      </c>
      <c r="B80" s="1524" t="s">
        <v>472</v>
      </c>
      <c r="C80" s="1506" t="s">
        <v>980</v>
      </c>
      <c r="D80" s="1523" t="s">
        <v>977</v>
      </c>
      <c r="E80" s="1523" t="s">
        <v>977</v>
      </c>
      <c r="F80" s="1473" t="s">
        <v>978</v>
      </c>
    </row>
    <row r="81" spans="1:6" ht="40" customHeight="1" thickBot="1" x14ac:dyDescent="0.45">
      <c r="A81" s="1526" t="s">
        <v>304</v>
      </c>
      <c r="B81" s="1527" t="s">
        <v>981</v>
      </c>
      <c r="C81" s="1528" t="s">
        <v>982</v>
      </c>
      <c r="D81" s="1529" t="s">
        <v>977</v>
      </c>
      <c r="E81" s="1529" t="s">
        <v>977</v>
      </c>
      <c r="F81" s="1530" t="s">
        <v>978</v>
      </c>
    </row>
    <row r="82" spans="1:6" ht="40" customHeight="1" x14ac:dyDescent="0.4">
      <c r="A82" s="1531" t="s">
        <v>983</v>
      </c>
      <c r="B82" s="1532"/>
      <c r="C82" s="1532"/>
      <c r="D82" s="1532"/>
      <c r="E82" s="1532"/>
      <c r="F82" s="1532"/>
    </row>
    <row r="83" spans="1:6" ht="40" customHeight="1" x14ac:dyDescent="0.4">
      <c r="A83" s="1531" t="s">
        <v>984</v>
      </c>
      <c r="B83" s="1533"/>
      <c r="C83" s="1533"/>
      <c r="D83" s="1534"/>
      <c r="E83" s="1534"/>
      <c r="F83" s="1533"/>
    </row>
    <row r="84" spans="1:6" ht="40" customHeight="1" x14ac:dyDescent="0.4">
      <c r="A84" s="1532"/>
      <c r="B84" s="1533"/>
      <c r="C84" s="1533"/>
      <c r="D84" s="1534"/>
      <c r="E84" s="1534"/>
      <c r="F84" s="1533"/>
    </row>
    <row r="85" spans="1:6" ht="40" customHeight="1" x14ac:dyDescent="0.4">
      <c r="A85" s="1884" t="s">
        <v>849</v>
      </c>
      <c r="B85" s="1884"/>
      <c r="C85" s="1884"/>
      <c r="D85" s="1884"/>
      <c r="E85" s="1884"/>
      <c r="F85" s="1533"/>
    </row>
    <row r="86" spans="1:6" ht="40" customHeight="1" x14ac:dyDescent="0.4">
      <c r="A86" s="1876" t="s">
        <v>985</v>
      </c>
      <c r="B86" s="1879"/>
      <c r="C86" s="1879"/>
      <c r="D86" s="1879"/>
      <c r="E86" s="1879"/>
      <c r="F86" s="1879"/>
    </row>
    <row r="87" spans="1:6" ht="40" customHeight="1" x14ac:dyDescent="0.4">
      <c r="A87" s="1876" t="s">
        <v>986</v>
      </c>
      <c r="B87" s="1877"/>
      <c r="C87" s="1877"/>
      <c r="D87" s="1877"/>
      <c r="E87" s="1877"/>
      <c r="F87" s="1877"/>
    </row>
    <row r="88" spans="1:6" ht="40" customHeight="1" x14ac:dyDescent="0.4">
      <c r="A88" s="1876" t="s">
        <v>987</v>
      </c>
      <c r="B88" s="1876"/>
      <c r="C88" s="1876"/>
      <c r="D88" s="1876"/>
      <c r="E88" s="1876"/>
      <c r="F88" s="1876"/>
    </row>
    <row r="89" spans="1:6" ht="40" customHeight="1" x14ac:dyDescent="0.4">
      <c r="A89" s="1532" t="s">
        <v>988</v>
      </c>
      <c r="B89" s="1532"/>
      <c r="C89" s="1532"/>
      <c r="D89" s="1532"/>
      <c r="E89" s="1532"/>
      <c r="F89" s="1532"/>
    </row>
    <row r="90" spans="1:6" ht="40" customHeight="1" x14ac:dyDescent="0.4">
      <c r="A90" s="1878" t="s">
        <v>989</v>
      </c>
      <c r="B90" s="1877"/>
      <c r="C90" s="1877"/>
      <c r="D90" s="1877"/>
      <c r="E90" s="1877"/>
      <c r="F90" s="1877"/>
    </row>
    <row r="91" spans="1:6" ht="40" customHeight="1" x14ac:dyDescent="0.4">
      <c r="A91" s="1879" t="s">
        <v>990</v>
      </c>
      <c r="B91" s="1879"/>
      <c r="C91" s="1879"/>
      <c r="D91" s="1879"/>
      <c r="E91" s="1879"/>
      <c r="F91" s="1879"/>
    </row>
  </sheetData>
  <mergeCells count="15">
    <mergeCell ref="D4:F5"/>
    <mergeCell ref="D6:F6"/>
    <mergeCell ref="D7:F7"/>
    <mergeCell ref="D8:F8"/>
    <mergeCell ref="D10:F11"/>
    <mergeCell ref="A87:F87"/>
    <mergeCell ref="A88:F88"/>
    <mergeCell ref="A90:F90"/>
    <mergeCell ref="A91:F91"/>
    <mergeCell ref="C12:C13"/>
    <mergeCell ref="D12:D13"/>
    <mergeCell ref="E12:E13"/>
    <mergeCell ref="F12:F13"/>
    <mergeCell ref="A86:F86"/>
    <mergeCell ref="A85:E85"/>
  </mergeCells>
  <printOptions horizontalCentered="1" verticalCentered="1"/>
  <pageMargins left="0.23622047244094499" right="0.23622047244094499" top="0.35433070866141703" bottom="0.35433070866141703" header="0.196850393700787" footer="0.196850393700787"/>
  <pageSetup paperSize="9" scale="44" fitToWidth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A1:H1473"/>
  <sheetViews>
    <sheetView workbookViewId="0">
      <selection activeCell="C5" sqref="C5"/>
    </sheetView>
  </sheetViews>
  <sheetFormatPr defaultColWidth="9" defaultRowHeight="12.5" x14ac:dyDescent="0.25"/>
  <cols>
    <col min="1" max="1" width="6.33203125" style="82" bestFit="1" customWidth="1"/>
    <col min="2" max="2" width="4.25" style="82" bestFit="1" customWidth="1"/>
    <col min="3" max="3" width="7.08203125" style="82" bestFit="1" customWidth="1"/>
    <col min="4" max="4" width="8.75" style="82" bestFit="1" customWidth="1"/>
    <col min="5" max="5" width="9.75" style="83" bestFit="1" customWidth="1"/>
    <col min="6" max="6" width="28.5" style="82" bestFit="1" customWidth="1"/>
    <col min="7" max="7" width="8.33203125" style="82" bestFit="1" customWidth="1"/>
    <col min="8" max="16384" width="9" style="82"/>
  </cols>
  <sheetData>
    <row r="1" spans="1:8" ht="13" thickBot="1" x14ac:dyDescent="0.3">
      <c r="A1" s="96" t="s">
        <v>636</v>
      </c>
      <c r="B1" s="97" t="s">
        <v>637</v>
      </c>
      <c r="C1" s="97" t="s">
        <v>991</v>
      </c>
      <c r="D1" s="97" t="s">
        <v>311</v>
      </c>
      <c r="E1" s="98" t="s">
        <v>22</v>
      </c>
      <c r="F1" s="124" t="s">
        <v>992</v>
      </c>
      <c r="G1" s="99" t="s">
        <v>993</v>
      </c>
    </row>
    <row r="2" spans="1:8" ht="13" thickBot="1" x14ac:dyDescent="0.3">
      <c r="A2" s="85" t="e">
        <f>#REF!</f>
        <v>#REF!</v>
      </c>
      <c r="B2" s="86" t="s">
        <v>658</v>
      </c>
      <c r="C2" s="86">
        <f>'CB1-Производство'!$D$10</f>
        <v>2021</v>
      </c>
      <c r="D2" s="100" t="s">
        <v>639</v>
      </c>
      <c r="E2" s="100" t="s">
        <v>640</v>
      </c>
      <c r="F2" s="125" t="e">
        <f>CONCATENATE(A2,"_",B2,"_",C2,"_",D2,"_",E2)</f>
        <v>#REF!</v>
      </c>
      <c r="G2" s="87">
        <f>'CB1-Производство'!D13</f>
        <v>0</v>
      </c>
      <c r="H2" s="82" t="s">
        <v>635</v>
      </c>
    </row>
    <row r="3" spans="1:8" ht="13" thickBot="1" x14ac:dyDescent="0.3">
      <c r="A3" s="88" t="e">
        <f>#REF!</f>
        <v>#REF!</v>
      </c>
      <c r="B3" s="84" t="s">
        <v>658</v>
      </c>
      <c r="C3" s="84">
        <f>'CB1-Производство'!$D$10</f>
        <v>2021</v>
      </c>
      <c r="D3" s="93" t="s">
        <v>639</v>
      </c>
      <c r="E3" s="93" t="s">
        <v>641</v>
      </c>
      <c r="F3" s="125" t="e">
        <f t="shared" ref="F3:F70" si="0">CONCATENATE(A3,"_",B3,"_",C3,"_",D3,"_",E3)</f>
        <v>#REF!</v>
      </c>
      <c r="G3" s="89">
        <f>'CB1-Производство'!D14</f>
        <v>0</v>
      </c>
    </row>
    <row r="4" spans="1:8" ht="13" thickBot="1" x14ac:dyDescent="0.3">
      <c r="A4" s="88" t="e">
        <f>#REF!</f>
        <v>#REF!</v>
      </c>
      <c r="B4" s="84" t="s">
        <v>658</v>
      </c>
      <c r="C4" s="84">
        <f>'CB1-Производство'!$D$10</f>
        <v>2021</v>
      </c>
      <c r="D4" s="93" t="s">
        <v>639</v>
      </c>
      <c r="E4" s="93" t="s">
        <v>642</v>
      </c>
      <c r="F4" s="125" t="e">
        <f t="shared" si="0"/>
        <v>#REF!</v>
      </c>
      <c r="G4" s="89">
        <f>'CB1-Производство'!D15</f>
        <v>0</v>
      </c>
    </row>
    <row r="5" spans="1:8" ht="13" thickBot="1" x14ac:dyDescent="0.3">
      <c r="A5" s="88" t="e">
        <f>#REF!</f>
        <v>#REF!</v>
      </c>
      <c r="B5" s="84" t="s">
        <v>658</v>
      </c>
      <c r="C5" s="84">
        <f>'CB1-Производство'!$D$10</f>
        <v>2021</v>
      </c>
      <c r="D5" s="93" t="s">
        <v>639</v>
      </c>
      <c r="E5" s="93" t="s">
        <v>643</v>
      </c>
      <c r="F5" s="125" t="e">
        <f t="shared" si="0"/>
        <v>#REF!</v>
      </c>
      <c r="G5" s="89">
        <f>'CB1-Производство'!D16</f>
        <v>0</v>
      </c>
    </row>
    <row r="6" spans="1:8" ht="13" thickBot="1" x14ac:dyDescent="0.3">
      <c r="A6" s="88" t="e">
        <f>#REF!</f>
        <v>#REF!</v>
      </c>
      <c r="B6" s="84" t="s">
        <v>658</v>
      </c>
      <c r="C6" s="84">
        <f>'CB1-Производство'!$D$10</f>
        <v>2021</v>
      </c>
      <c r="D6" s="93" t="s">
        <v>639</v>
      </c>
      <c r="E6" s="93" t="s">
        <v>644</v>
      </c>
      <c r="F6" s="125" t="e">
        <f t="shared" si="0"/>
        <v>#REF!</v>
      </c>
      <c r="G6" s="89">
        <f>'CB1-Производство'!D17</f>
        <v>0</v>
      </c>
    </row>
    <row r="7" spans="1:8" ht="13" thickBot="1" x14ac:dyDescent="0.3">
      <c r="A7" s="88" t="e">
        <f>#REF!</f>
        <v>#REF!</v>
      </c>
      <c r="B7" s="84" t="s">
        <v>658</v>
      </c>
      <c r="C7" s="84">
        <f>'CB1-Производство'!$D$10</f>
        <v>2021</v>
      </c>
      <c r="D7" s="93" t="s">
        <v>639</v>
      </c>
      <c r="E7" s="93" t="s">
        <v>645</v>
      </c>
      <c r="F7" s="125" t="e">
        <f t="shared" si="0"/>
        <v>#REF!</v>
      </c>
      <c r="G7" s="89">
        <f>'CB1-Производство'!D18</f>
        <v>0</v>
      </c>
    </row>
    <row r="8" spans="1:8" ht="13" thickBot="1" x14ac:dyDescent="0.3">
      <c r="A8" s="88" t="e">
        <f>#REF!</f>
        <v>#REF!</v>
      </c>
      <c r="B8" s="84" t="s">
        <v>658</v>
      </c>
      <c r="C8" s="84">
        <f>'CB1-Производство'!$D$10</f>
        <v>2021</v>
      </c>
      <c r="D8" s="93" t="s">
        <v>639</v>
      </c>
      <c r="E8" s="93" t="s">
        <v>646</v>
      </c>
      <c r="F8" s="125" t="e">
        <f t="shared" si="0"/>
        <v>#REF!</v>
      </c>
      <c r="G8" s="89">
        <f>'CB1-Производство'!D19</f>
        <v>0</v>
      </c>
    </row>
    <row r="9" spans="1:8" ht="13" thickBot="1" x14ac:dyDescent="0.3">
      <c r="A9" s="88" t="e">
        <f>#REF!</f>
        <v>#REF!</v>
      </c>
      <c r="B9" s="84" t="s">
        <v>658</v>
      </c>
      <c r="C9" s="84">
        <f>'CB1-Производство'!$D$10</f>
        <v>2021</v>
      </c>
      <c r="D9" s="93" t="s">
        <v>639</v>
      </c>
      <c r="E9" s="93" t="s">
        <v>647</v>
      </c>
      <c r="F9" s="125" t="e">
        <f t="shared" si="0"/>
        <v>#REF!</v>
      </c>
      <c r="G9" s="89">
        <f>'CB1-Производство'!D20</f>
        <v>0</v>
      </c>
    </row>
    <row r="10" spans="1:8" ht="13" thickBot="1" x14ac:dyDescent="0.3">
      <c r="A10" s="88" t="e">
        <f>#REF!</f>
        <v>#REF!</v>
      </c>
      <c r="B10" s="84" t="s">
        <v>658</v>
      </c>
      <c r="C10" s="84">
        <f>'CB1-Производство'!$D$10</f>
        <v>2021</v>
      </c>
      <c r="D10" s="93" t="s">
        <v>639</v>
      </c>
      <c r="E10" s="93" t="s">
        <v>648</v>
      </c>
      <c r="F10" s="125" t="e">
        <f t="shared" si="0"/>
        <v>#REF!</v>
      </c>
      <c r="G10" s="89">
        <f>'CB1-Производство'!D21</f>
        <v>0</v>
      </c>
    </row>
    <row r="11" spans="1:8" ht="13" thickBot="1" x14ac:dyDescent="0.3">
      <c r="A11" s="88" t="e">
        <f>#REF!</f>
        <v>#REF!</v>
      </c>
      <c r="B11" s="84" t="s">
        <v>658</v>
      </c>
      <c r="C11" s="84">
        <f>'CB1-Производство'!$D$10</f>
        <v>2021</v>
      </c>
      <c r="D11" s="93" t="s">
        <v>639</v>
      </c>
      <c r="E11" s="93" t="s">
        <v>649</v>
      </c>
      <c r="F11" s="125" t="e">
        <f t="shared" si="0"/>
        <v>#REF!</v>
      </c>
      <c r="G11" s="89">
        <f>'CB1-Производство'!D22</f>
        <v>0</v>
      </c>
    </row>
    <row r="12" spans="1:8" ht="13" thickBot="1" x14ac:dyDescent="0.3">
      <c r="A12" s="88" t="e">
        <f>#REF!</f>
        <v>#REF!</v>
      </c>
      <c r="B12" s="84" t="s">
        <v>658</v>
      </c>
      <c r="C12" s="84">
        <f>'CB1-Производство'!$D$10</f>
        <v>2021</v>
      </c>
      <c r="D12" s="93" t="s">
        <v>639</v>
      </c>
      <c r="E12" s="93" t="s">
        <v>650</v>
      </c>
      <c r="F12" s="125" t="e">
        <f t="shared" si="0"/>
        <v>#REF!</v>
      </c>
      <c r="G12" s="89">
        <f>'CB1-Производство'!D23</f>
        <v>0</v>
      </c>
    </row>
    <row r="13" spans="1:8" ht="13" thickBot="1" x14ac:dyDescent="0.3">
      <c r="A13" s="88" t="e">
        <f>#REF!</f>
        <v>#REF!</v>
      </c>
      <c r="B13" s="84" t="s">
        <v>658</v>
      </c>
      <c r="C13" s="84">
        <f>'CB1-Производство'!$D$10</f>
        <v>2021</v>
      </c>
      <c r="D13" s="93" t="s">
        <v>639</v>
      </c>
      <c r="E13" s="93" t="s">
        <v>651</v>
      </c>
      <c r="F13" s="125" t="e">
        <f t="shared" si="0"/>
        <v>#REF!</v>
      </c>
      <c r="G13" s="89">
        <f>'CB1-Производство'!D24</f>
        <v>0</v>
      </c>
    </row>
    <row r="14" spans="1:8" ht="13" thickBot="1" x14ac:dyDescent="0.3">
      <c r="A14" s="88" t="e">
        <f>#REF!</f>
        <v>#REF!</v>
      </c>
      <c r="B14" s="84" t="s">
        <v>658</v>
      </c>
      <c r="C14" s="84">
        <f>'CB1-Производство'!$D$10</f>
        <v>2021</v>
      </c>
      <c r="D14" s="93" t="s">
        <v>639</v>
      </c>
      <c r="E14" s="93" t="s">
        <v>652</v>
      </c>
      <c r="F14" s="125" t="e">
        <f t="shared" si="0"/>
        <v>#REF!</v>
      </c>
      <c r="G14" s="89">
        <f>'CB1-Производство'!D25</f>
        <v>0</v>
      </c>
    </row>
    <row r="15" spans="1:8" ht="13" thickBot="1" x14ac:dyDescent="0.3">
      <c r="A15" s="88" t="e">
        <f>#REF!</f>
        <v>#REF!</v>
      </c>
      <c r="B15" s="84" t="s">
        <v>658</v>
      </c>
      <c r="C15" s="84">
        <f>'CB1-Производство'!$D$10</f>
        <v>2021</v>
      </c>
      <c r="D15" s="93" t="s">
        <v>639</v>
      </c>
      <c r="E15" s="93" t="s">
        <v>653</v>
      </c>
      <c r="F15" s="125" t="e">
        <f t="shared" si="0"/>
        <v>#REF!</v>
      </c>
      <c r="G15" s="89">
        <f>'CB1-Производство'!D26</f>
        <v>0</v>
      </c>
    </row>
    <row r="16" spans="1:8" ht="13" thickBot="1" x14ac:dyDescent="0.3">
      <c r="A16" s="88" t="e">
        <f>#REF!</f>
        <v>#REF!</v>
      </c>
      <c r="B16" s="84" t="s">
        <v>658</v>
      </c>
      <c r="C16" s="84">
        <f>'CB1-Производство'!$D$10</f>
        <v>2021</v>
      </c>
      <c r="D16" s="93" t="s">
        <v>639</v>
      </c>
      <c r="E16" s="93" t="s">
        <v>654</v>
      </c>
      <c r="F16" s="125" t="e">
        <f t="shared" si="0"/>
        <v>#REF!</v>
      </c>
      <c r="G16" s="89">
        <f>'CB1-Производство'!D27</f>
        <v>0</v>
      </c>
    </row>
    <row r="17" spans="1:7" ht="13" thickBot="1" x14ac:dyDescent="0.3">
      <c r="A17" s="88" t="e">
        <f>#REF!</f>
        <v>#REF!</v>
      </c>
      <c r="B17" s="84" t="s">
        <v>658</v>
      </c>
      <c r="C17" s="84">
        <f>'CB1-Производство'!$D$10</f>
        <v>2021</v>
      </c>
      <c r="D17" s="93" t="s">
        <v>639</v>
      </c>
      <c r="E17" s="93" t="s">
        <v>655</v>
      </c>
      <c r="F17" s="125" t="e">
        <f t="shared" si="0"/>
        <v>#REF!</v>
      </c>
      <c r="G17" s="89">
        <f>'CB1-Производство'!D28</f>
        <v>0</v>
      </c>
    </row>
    <row r="18" spans="1:7" ht="13" thickBot="1" x14ac:dyDescent="0.3">
      <c r="A18" s="88" t="e">
        <f>#REF!</f>
        <v>#REF!</v>
      </c>
      <c r="B18" s="84" t="s">
        <v>658</v>
      </c>
      <c r="C18" s="84">
        <f>'CB1-Производство'!$D$10</f>
        <v>2021</v>
      </c>
      <c r="D18" s="93" t="s">
        <v>639</v>
      </c>
      <c r="E18" s="93" t="s">
        <v>656</v>
      </c>
      <c r="F18" s="125" t="e">
        <f t="shared" si="0"/>
        <v>#REF!</v>
      </c>
      <c r="G18" s="89">
        <f>'CB1-Производство'!D29</f>
        <v>0</v>
      </c>
    </row>
    <row r="19" spans="1:7" ht="13" thickBot="1" x14ac:dyDescent="0.3">
      <c r="A19" s="88" t="e">
        <f>#REF!</f>
        <v>#REF!</v>
      </c>
      <c r="B19" s="84" t="s">
        <v>658</v>
      </c>
      <c r="C19" s="84">
        <f>'CB1-Производство'!$D$10</f>
        <v>2021</v>
      </c>
      <c r="D19" s="93" t="s">
        <v>639</v>
      </c>
      <c r="E19" s="93" t="s">
        <v>657</v>
      </c>
      <c r="F19" s="125" t="e">
        <f t="shared" si="0"/>
        <v>#REF!</v>
      </c>
      <c r="G19" s="89">
        <f>'CB1-Производство'!D30</f>
        <v>0</v>
      </c>
    </row>
    <row r="20" spans="1:7" ht="13" thickBot="1" x14ac:dyDescent="0.3">
      <c r="A20" s="88" t="e">
        <f>#REF!</f>
        <v>#REF!</v>
      </c>
      <c r="B20" s="84" t="s">
        <v>658</v>
      </c>
      <c r="C20" s="84">
        <f>'CB1-Производство'!$D$10</f>
        <v>2021</v>
      </c>
      <c r="D20" s="84" t="s">
        <v>131</v>
      </c>
      <c r="E20" s="93">
        <v>2</v>
      </c>
      <c r="F20" s="125" t="e">
        <f t="shared" si="0"/>
        <v>#REF!</v>
      </c>
      <c r="G20" s="89">
        <f>'CB1-Производство'!D32</f>
        <v>0</v>
      </c>
    </row>
    <row r="21" spans="1:7" ht="13" thickBot="1" x14ac:dyDescent="0.3">
      <c r="A21" s="88" t="e">
        <f>#REF!</f>
        <v>#REF!</v>
      </c>
      <c r="B21" s="84" t="s">
        <v>658</v>
      </c>
      <c r="C21" s="84">
        <f>'CB1-Производство'!$D$10</f>
        <v>2021</v>
      </c>
      <c r="D21" s="93" t="s">
        <v>639</v>
      </c>
      <c r="E21" s="93">
        <v>3</v>
      </c>
      <c r="F21" s="125" t="e">
        <f t="shared" si="0"/>
        <v>#REF!</v>
      </c>
      <c r="G21" s="89">
        <f>'CB1-Производство'!D33</f>
        <v>0</v>
      </c>
    </row>
    <row r="22" spans="1:7" ht="13" thickBot="1" x14ac:dyDescent="0.3">
      <c r="A22" s="88" t="e">
        <f>#REF!</f>
        <v>#REF!</v>
      </c>
      <c r="B22" s="84" t="s">
        <v>658</v>
      </c>
      <c r="C22" s="84">
        <f>'CB1-Производство'!$D$10</f>
        <v>2021</v>
      </c>
      <c r="D22" s="93" t="s">
        <v>639</v>
      </c>
      <c r="E22" s="93" t="s">
        <v>659</v>
      </c>
      <c r="F22" s="125" t="e">
        <f t="shared" si="0"/>
        <v>#REF!</v>
      </c>
      <c r="G22" s="89">
        <f>'CB1-Производство'!D34</f>
        <v>0</v>
      </c>
    </row>
    <row r="23" spans="1:7" ht="13" thickBot="1" x14ac:dyDescent="0.3">
      <c r="A23" s="88" t="e">
        <f>#REF!</f>
        <v>#REF!</v>
      </c>
      <c r="B23" s="84" t="s">
        <v>658</v>
      </c>
      <c r="C23" s="84">
        <f>'CB1-Производство'!$D$10</f>
        <v>2021</v>
      </c>
      <c r="D23" s="93" t="s">
        <v>639</v>
      </c>
      <c r="E23" s="93" t="s">
        <v>660</v>
      </c>
      <c r="F23" s="125" t="e">
        <f t="shared" si="0"/>
        <v>#REF!</v>
      </c>
      <c r="G23" s="89">
        <f>'CB1-Производство'!D36</f>
        <v>0</v>
      </c>
    </row>
    <row r="24" spans="1:7" ht="13" thickBot="1" x14ac:dyDescent="0.3">
      <c r="A24" s="88" t="e">
        <f>#REF!</f>
        <v>#REF!</v>
      </c>
      <c r="B24" s="84" t="s">
        <v>658</v>
      </c>
      <c r="C24" s="84">
        <f>'CB1-Производство'!$D$10</f>
        <v>2021</v>
      </c>
      <c r="D24" s="84" t="s">
        <v>131</v>
      </c>
      <c r="E24" s="93">
        <v>4</v>
      </c>
      <c r="F24" s="125" t="e">
        <f t="shared" si="0"/>
        <v>#REF!</v>
      </c>
      <c r="G24" s="89">
        <f>'CB1-Производство'!D37</f>
        <v>0</v>
      </c>
    </row>
    <row r="25" spans="1:7" ht="13" thickBot="1" x14ac:dyDescent="0.3">
      <c r="A25" s="88" t="e">
        <f>#REF!</f>
        <v>#REF!</v>
      </c>
      <c r="B25" s="84" t="s">
        <v>658</v>
      </c>
      <c r="C25" s="84">
        <f>'CB1-Производство'!$D$10</f>
        <v>2021</v>
      </c>
      <c r="D25" s="84" t="s">
        <v>131</v>
      </c>
      <c r="E25" s="93" t="s">
        <v>661</v>
      </c>
      <c r="F25" s="125" t="e">
        <f t="shared" si="0"/>
        <v>#REF!</v>
      </c>
      <c r="G25" s="89">
        <f>'CB1-Производство'!D38</f>
        <v>0</v>
      </c>
    </row>
    <row r="26" spans="1:7" ht="13" thickBot="1" x14ac:dyDescent="0.3">
      <c r="A26" s="88" t="e">
        <f>#REF!</f>
        <v>#REF!</v>
      </c>
      <c r="B26" s="84" t="s">
        <v>658</v>
      </c>
      <c r="C26" s="84">
        <f>'CB1-Производство'!$D$10</f>
        <v>2021</v>
      </c>
      <c r="D26" s="84" t="s">
        <v>131</v>
      </c>
      <c r="E26" s="93" t="s">
        <v>662</v>
      </c>
      <c r="F26" s="125" t="e">
        <f t="shared" si="0"/>
        <v>#REF!</v>
      </c>
      <c r="G26" s="89">
        <f>'CB1-Производство'!D39</f>
        <v>0</v>
      </c>
    </row>
    <row r="27" spans="1:7" ht="13" thickBot="1" x14ac:dyDescent="0.3">
      <c r="A27" s="88" t="e">
        <f>#REF!</f>
        <v>#REF!</v>
      </c>
      <c r="B27" s="84" t="s">
        <v>658</v>
      </c>
      <c r="C27" s="84">
        <f>'CB1-Производство'!$D$10</f>
        <v>2021</v>
      </c>
      <c r="D27" s="93" t="s">
        <v>639</v>
      </c>
      <c r="E27" s="93">
        <v>5</v>
      </c>
      <c r="F27" s="125" t="e">
        <f t="shared" si="0"/>
        <v>#REF!</v>
      </c>
      <c r="G27" s="89">
        <f>'CB1-Производство'!D40</f>
        <v>0.1</v>
      </c>
    </row>
    <row r="28" spans="1:7" ht="13" thickBot="1" x14ac:dyDescent="0.3">
      <c r="A28" s="88" t="e">
        <f>#REF!</f>
        <v>#REF!</v>
      </c>
      <c r="B28" s="84" t="s">
        <v>658</v>
      </c>
      <c r="C28" s="84">
        <f>'CB1-Производство'!$D$10</f>
        <v>2021</v>
      </c>
      <c r="D28" s="93" t="s">
        <v>639</v>
      </c>
      <c r="E28" s="93" t="s">
        <v>663</v>
      </c>
      <c r="F28" s="125" t="e">
        <f t="shared" si="0"/>
        <v>#REF!</v>
      </c>
      <c r="G28" s="89">
        <f>'CB1-Производство'!D41</f>
        <v>0.1</v>
      </c>
    </row>
    <row r="29" spans="1:7" ht="13" thickBot="1" x14ac:dyDescent="0.3">
      <c r="A29" s="88" t="e">
        <f>#REF!</f>
        <v>#REF!</v>
      </c>
      <c r="B29" s="84" t="s">
        <v>658</v>
      </c>
      <c r="C29" s="84">
        <f>'CB1-Производство'!$D$10</f>
        <v>2021</v>
      </c>
      <c r="D29" s="93" t="s">
        <v>639</v>
      </c>
      <c r="E29" s="93" t="s">
        <v>664</v>
      </c>
      <c r="F29" s="125" t="e">
        <f t="shared" si="0"/>
        <v>#REF!</v>
      </c>
      <c r="G29" s="89">
        <f>'CB1-Производство'!D42</f>
        <v>0</v>
      </c>
    </row>
    <row r="30" spans="1:7" ht="13" thickBot="1" x14ac:dyDescent="0.3">
      <c r="A30" s="88" t="e">
        <f>#REF!</f>
        <v>#REF!</v>
      </c>
      <c r="B30" s="84" t="s">
        <v>658</v>
      </c>
      <c r="C30" s="84">
        <f>'CB1-Производство'!$D$10</f>
        <v>2021</v>
      </c>
      <c r="D30" s="93" t="s">
        <v>639</v>
      </c>
      <c r="E30" s="93" t="s">
        <v>665</v>
      </c>
      <c r="F30" s="125" t="e">
        <f t="shared" si="0"/>
        <v>#REF!</v>
      </c>
      <c r="G30" s="89">
        <f>'CB1-Производство'!D43</f>
        <v>0</v>
      </c>
    </row>
    <row r="31" spans="1:7" ht="13" thickBot="1" x14ac:dyDescent="0.3">
      <c r="A31" s="88" t="e">
        <f>#REF!</f>
        <v>#REF!</v>
      </c>
      <c r="B31" s="84" t="s">
        <v>658</v>
      </c>
      <c r="C31" s="84">
        <f>'CB1-Производство'!$D$10</f>
        <v>2021</v>
      </c>
      <c r="D31" s="93" t="s">
        <v>639</v>
      </c>
      <c r="E31" s="93">
        <v>6</v>
      </c>
      <c r="F31" s="125" t="e">
        <f t="shared" si="0"/>
        <v>#REF!</v>
      </c>
      <c r="G31" s="89">
        <f>'CB1-Производство'!D44</f>
        <v>0</v>
      </c>
    </row>
    <row r="32" spans="1:7" ht="13" thickBot="1" x14ac:dyDescent="0.3">
      <c r="A32" s="88" t="e">
        <f>#REF!</f>
        <v>#REF!</v>
      </c>
      <c r="B32" s="84" t="s">
        <v>658</v>
      </c>
      <c r="C32" s="84">
        <f>'CB1-Производство'!$D$10</f>
        <v>2021</v>
      </c>
      <c r="D32" s="93" t="s">
        <v>639</v>
      </c>
      <c r="E32" s="93" t="s">
        <v>666</v>
      </c>
      <c r="F32" s="125" t="e">
        <f t="shared" si="0"/>
        <v>#REF!</v>
      </c>
      <c r="G32" s="89">
        <f>'CB1-Производство'!D45</f>
        <v>0</v>
      </c>
    </row>
    <row r="33" spans="1:7" ht="13" thickBot="1" x14ac:dyDescent="0.3">
      <c r="A33" s="88" t="e">
        <f>#REF!</f>
        <v>#REF!</v>
      </c>
      <c r="B33" s="84" t="s">
        <v>658</v>
      </c>
      <c r="C33" s="84">
        <f>'CB1-Производство'!$D$10</f>
        <v>2021</v>
      </c>
      <c r="D33" s="93" t="s">
        <v>639</v>
      </c>
      <c r="E33" s="93" t="s">
        <v>667</v>
      </c>
      <c r="F33" s="125" t="e">
        <f t="shared" si="0"/>
        <v>#REF!</v>
      </c>
      <c r="G33" s="89">
        <f>'CB1-Производство'!D46</f>
        <v>0</v>
      </c>
    </row>
    <row r="34" spans="1:7" ht="13" thickBot="1" x14ac:dyDescent="0.3">
      <c r="A34" s="88" t="e">
        <f>#REF!</f>
        <v>#REF!</v>
      </c>
      <c r="B34" s="84" t="s">
        <v>658</v>
      </c>
      <c r="C34" s="84">
        <f>'CB1-Производство'!$D$10</f>
        <v>2021</v>
      </c>
      <c r="D34" s="93" t="s">
        <v>639</v>
      </c>
      <c r="E34" s="93" t="s">
        <v>668</v>
      </c>
      <c r="F34" s="125" t="e">
        <f t="shared" si="0"/>
        <v>#REF!</v>
      </c>
      <c r="G34" s="89">
        <f>'CB1-Производство'!D47</f>
        <v>0</v>
      </c>
    </row>
    <row r="35" spans="1:7" ht="13" thickBot="1" x14ac:dyDescent="0.3">
      <c r="A35" s="88" t="e">
        <f>#REF!</f>
        <v>#REF!</v>
      </c>
      <c r="B35" s="84" t="s">
        <v>658</v>
      </c>
      <c r="C35" s="84">
        <f>'CB1-Производство'!$D$10</f>
        <v>2021</v>
      </c>
      <c r="D35" s="93" t="s">
        <v>639</v>
      </c>
      <c r="E35" s="93" t="s">
        <v>669</v>
      </c>
      <c r="F35" s="125" t="e">
        <f t="shared" si="0"/>
        <v>#REF!</v>
      </c>
      <c r="G35" s="89">
        <f>'CB1-Производство'!D48</f>
        <v>1.6</v>
      </c>
    </row>
    <row r="36" spans="1:7" ht="13" thickBot="1" x14ac:dyDescent="0.3">
      <c r="A36" s="88" t="e">
        <f>#REF!</f>
        <v>#REF!</v>
      </c>
      <c r="B36" s="84" t="s">
        <v>658</v>
      </c>
      <c r="C36" s="84">
        <f>'CB1-Производство'!$D$10</f>
        <v>2021</v>
      </c>
      <c r="D36" s="93" t="s">
        <v>639</v>
      </c>
      <c r="E36" s="93" t="s">
        <v>670</v>
      </c>
      <c r="F36" s="125" t="e">
        <f t="shared" si="0"/>
        <v>#REF!</v>
      </c>
      <c r="G36" s="89">
        <f>'CB1-Производство'!D49</f>
        <v>0</v>
      </c>
    </row>
    <row r="37" spans="1:7" ht="13" thickBot="1" x14ac:dyDescent="0.3">
      <c r="A37" s="88" t="e">
        <f>#REF!</f>
        <v>#REF!</v>
      </c>
      <c r="B37" s="84" t="s">
        <v>658</v>
      </c>
      <c r="C37" s="84">
        <f>'CB1-Производство'!$D$10</f>
        <v>2021</v>
      </c>
      <c r="D37" s="93" t="s">
        <v>639</v>
      </c>
      <c r="E37" s="93" t="s">
        <v>671</v>
      </c>
      <c r="F37" s="125" t="e">
        <f t="shared" si="0"/>
        <v>#REF!</v>
      </c>
      <c r="G37" s="89">
        <f>'CB1-Производство'!D50</f>
        <v>0</v>
      </c>
    </row>
    <row r="38" spans="1:7" ht="13" thickBot="1" x14ac:dyDescent="0.3">
      <c r="A38" s="88" t="e">
        <f>#REF!</f>
        <v>#REF!</v>
      </c>
      <c r="B38" s="84" t="s">
        <v>658</v>
      </c>
      <c r="C38" s="84">
        <f>'CB1-Производство'!$D$10</f>
        <v>2021</v>
      </c>
      <c r="D38" s="93" t="s">
        <v>639</v>
      </c>
      <c r="E38" s="93" t="s">
        <v>672</v>
      </c>
      <c r="F38" s="125" t="e">
        <f t="shared" si="0"/>
        <v>#REF!</v>
      </c>
      <c r="G38" s="89">
        <f>'CB1-Производство'!D51</f>
        <v>0</v>
      </c>
    </row>
    <row r="39" spans="1:7" ht="13" thickBot="1" x14ac:dyDescent="0.3">
      <c r="A39" s="88" t="e">
        <f>#REF!</f>
        <v>#REF!</v>
      </c>
      <c r="B39" s="84" t="s">
        <v>658</v>
      </c>
      <c r="C39" s="84">
        <f>'CB1-Производство'!$D$10</f>
        <v>2021</v>
      </c>
      <c r="D39" s="93" t="s">
        <v>639</v>
      </c>
      <c r="E39" s="93" t="s">
        <v>673</v>
      </c>
      <c r="F39" s="125" t="e">
        <f t="shared" si="0"/>
        <v>#REF!</v>
      </c>
      <c r="G39" s="89">
        <f>'CB1-Производство'!D52</f>
        <v>0</v>
      </c>
    </row>
    <row r="40" spans="1:7" ht="13" thickBot="1" x14ac:dyDescent="0.3">
      <c r="A40" s="88" t="e">
        <f>#REF!</f>
        <v>#REF!</v>
      </c>
      <c r="B40" s="84" t="s">
        <v>658</v>
      </c>
      <c r="C40" s="84">
        <f>'CB1-Производство'!$D$10</f>
        <v>2021</v>
      </c>
      <c r="D40" s="93" t="s">
        <v>639</v>
      </c>
      <c r="E40" s="93" t="s">
        <v>674</v>
      </c>
      <c r="F40" s="125" t="e">
        <f t="shared" si="0"/>
        <v>#REF!</v>
      </c>
      <c r="G40" s="89">
        <f>'CB1-Производство'!D57</f>
        <v>0</v>
      </c>
    </row>
    <row r="41" spans="1:7" ht="13" thickBot="1" x14ac:dyDescent="0.3">
      <c r="A41" s="88" t="e">
        <f>#REF!</f>
        <v>#REF!</v>
      </c>
      <c r="B41" s="84" t="s">
        <v>658</v>
      </c>
      <c r="C41" s="84">
        <f>'CB1-Производство'!$D$10</f>
        <v>2021</v>
      </c>
      <c r="D41" s="93" t="s">
        <v>639</v>
      </c>
      <c r="E41" s="93" t="s">
        <v>675</v>
      </c>
      <c r="F41" s="125" t="e">
        <f t="shared" si="0"/>
        <v>#REF!</v>
      </c>
      <c r="G41" s="89">
        <f>'CB1-Производство'!D58</f>
        <v>0</v>
      </c>
    </row>
    <row r="42" spans="1:7" ht="13" thickBot="1" x14ac:dyDescent="0.3">
      <c r="A42" s="88" t="e">
        <f>#REF!</f>
        <v>#REF!</v>
      </c>
      <c r="B42" s="84" t="s">
        <v>658</v>
      </c>
      <c r="C42" s="84">
        <f>'CB1-Производство'!$D$10</f>
        <v>2021</v>
      </c>
      <c r="D42" s="93" t="s">
        <v>639</v>
      </c>
      <c r="E42" s="93" t="s">
        <v>676</v>
      </c>
      <c r="F42" s="125" t="e">
        <f t="shared" si="0"/>
        <v>#REF!</v>
      </c>
      <c r="G42" s="89">
        <f>'CB1-Производство'!D59</f>
        <v>1.6</v>
      </c>
    </row>
    <row r="43" spans="1:7" ht="13" thickBot="1" x14ac:dyDescent="0.3">
      <c r="A43" s="88" t="e">
        <f>#REF!</f>
        <v>#REF!</v>
      </c>
      <c r="B43" s="84" t="s">
        <v>658</v>
      </c>
      <c r="C43" s="84">
        <f>'CB1-Производство'!$D$10</f>
        <v>2021</v>
      </c>
      <c r="D43" s="93" t="s">
        <v>639</v>
      </c>
      <c r="E43" s="93" t="s">
        <v>677</v>
      </c>
      <c r="F43" s="125" t="e">
        <f t="shared" si="0"/>
        <v>#REF!</v>
      </c>
      <c r="G43" s="89">
        <f>'CB1-Производство'!D60</f>
        <v>0</v>
      </c>
    </row>
    <row r="44" spans="1:7" ht="13" thickBot="1" x14ac:dyDescent="0.3">
      <c r="A44" s="88" t="e">
        <f>#REF!</f>
        <v>#REF!</v>
      </c>
      <c r="B44" s="84" t="s">
        <v>658</v>
      </c>
      <c r="C44" s="84">
        <f>'CB1-Производство'!$D$10</f>
        <v>2021</v>
      </c>
      <c r="D44" s="93" t="s">
        <v>639</v>
      </c>
      <c r="E44" s="93" t="s">
        <v>678</v>
      </c>
      <c r="F44" s="125" t="e">
        <f t="shared" si="0"/>
        <v>#REF!</v>
      </c>
      <c r="G44" s="89">
        <f>'CB1-Производство'!D61</f>
        <v>0</v>
      </c>
    </row>
    <row r="45" spans="1:7" ht="13" thickBot="1" x14ac:dyDescent="0.3">
      <c r="A45" s="88" t="e">
        <f>#REF!</f>
        <v>#REF!</v>
      </c>
      <c r="B45" s="84" t="s">
        <v>658</v>
      </c>
      <c r="C45" s="84">
        <f>'CB1-Производство'!$D$10</f>
        <v>2021</v>
      </c>
      <c r="D45" s="93" t="s">
        <v>639</v>
      </c>
      <c r="E45" s="93" t="s">
        <v>679</v>
      </c>
      <c r="F45" s="125" t="e">
        <f t="shared" si="0"/>
        <v>#REF!</v>
      </c>
      <c r="G45" s="89">
        <f>'CB1-Производство'!D62</f>
        <v>1.6</v>
      </c>
    </row>
    <row r="46" spans="1:7" ht="13" thickBot="1" x14ac:dyDescent="0.3">
      <c r="A46" s="88" t="e">
        <f>#REF!</f>
        <v>#REF!</v>
      </c>
      <c r="B46" s="84" t="s">
        <v>658</v>
      </c>
      <c r="C46" s="84">
        <f>'CB1-Производство'!$D$10</f>
        <v>2021</v>
      </c>
      <c r="D46" s="84" t="s">
        <v>131</v>
      </c>
      <c r="E46" s="93">
        <v>7</v>
      </c>
      <c r="F46" s="125" t="e">
        <f t="shared" si="0"/>
        <v>#REF!</v>
      </c>
      <c r="G46" s="89">
        <f>'CB1-Производство'!D63</f>
        <v>0</v>
      </c>
    </row>
    <row r="47" spans="1:7" ht="13" thickBot="1" x14ac:dyDescent="0.3">
      <c r="A47" s="88" t="e">
        <f>#REF!</f>
        <v>#REF!</v>
      </c>
      <c r="B47" s="84" t="s">
        <v>658</v>
      </c>
      <c r="C47" s="84">
        <f>'CB1-Производство'!$D$10</f>
        <v>2021</v>
      </c>
      <c r="D47" s="84" t="s">
        <v>131</v>
      </c>
      <c r="E47" s="93" t="s">
        <v>680</v>
      </c>
      <c r="F47" s="125" t="e">
        <f t="shared" si="0"/>
        <v>#REF!</v>
      </c>
      <c r="G47" s="89">
        <f>'CB1-Производство'!D64</f>
        <v>0</v>
      </c>
    </row>
    <row r="48" spans="1:7" ht="13" thickBot="1" x14ac:dyDescent="0.3">
      <c r="A48" s="88" t="e">
        <f>#REF!</f>
        <v>#REF!</v>
      </c>
      <c r="B48" s="84" t="s">
        <v>658</v>
      </c>
      <c r="C48" s="84">
        <f>'CB1-Производство'!$D$10</f>
        <v>2021</v>
      </c>
      <c r="D48" s="84" t="s">
        <v>131</v>
      </c>
      <c r="E48" s="93" t="s">
        <v>681</v>
      </c>
      <c r="F48" s="125" t="e">
        <f t="shared" si="0"/>
        <v>#REF!</v>
      </c>
      <c r="G48" s="89">
        <f>'CB1-Производство'!D65</f>
        <v>0</v>
      </c>
    </row>
    <row r="49" spans="1:7" ht="13" thickBot="1" x14ac:dyDescent="0.3">
      <c r="A49" s="88" t="e">
        <f>#REF!</f>
        <v>#REF!</v>
      </c>
      <c r="B49" s="84" t="s">
        <v>658</v>
      </c>
      <c r="C49" s="84">
        <f>'CB1-Производство'!$D$10</f>
        <v>2021</v>
      </c>
      <c r="D49" s="84" t="s">
        <v>131</v>
      </c>
      <c r="E49" s="93" t="s">
        <v>682</v>
      </c>
      <c r="F49" s="125" t="e">
        <f t="shared" si="0"/>
        <v>#REF!</v>
      </c>
      <c r="G49" s="89">
        <f>'CB1-Производство'!D66</f>
        <v>0</v>
      </c>
    </row>
    <row r="50" spans="1:7" ht="13" thickBot="1" x14ac:dyDescent="0.3">
      <c r="A50" s="88" t="e">
        <f>#REF!</f>
        <v>#REF!</v>
      </c>
      <c r="B50" s="84" t="s">
        <v>658</v>
      </c>
      <c r="C50" s="84">
        <f>'CB1-Производство'!$D$10</f>
        <v>2021</v>
      </c>
      <c r="D50" s="84" t="s">
        <v>131</v>
      </c>
      <c r="E50" s="93" t="s">
        <v>683</v>
      </c>
      <c r="F50" s="125" t="e">
        <f t="shared" si="0"/>
        <v>#REF!</v>
      </c>
      <c r="G50" s="89">
        <f>'CB1-Производство'!D67</f>
        <v>0</v>
      </c>
    </row>
    <row r="51" spans="1:7" ht="13" thickBot="1" x14ac:dyDescent="0.3">
      <c r="A51" s="88" t="e">
        <f>#REF!</f>
        <v>#REF!</v>
      </c>
      <c r="B51" s="84" t="s">
        <v>658</v>
      </c>
      <c r="C51" s="84">
        <f>'CB1-Производство'!$D$10</f>
        <v>2021</v>
      </c>
      <c r="D51" s="84" t="s">
        <v>131</v>
      </c>
      <c r="E51" s="93" t="s">
        <v>684</v>
      </c>
      <c r="F51" s="125" t="e">
        <f t="shared" si="0"/>
        <v>#REF!</v>
      </c>
      <c r="G51" s="89">
        <f>'CB1-Производство'!D68</f>
        <v>0</v>
      </c>
    </row>
    <row r="52" spans="1:7" ht="13" thickBot="1" x14ac:dyDescent="0.3">
      <c r="A52" s="88" t="e">
        <f>#REF!</f>
        <v>#REF!</v>
      </c>
      <c r="B52" s="84" t="s">
        <v>658</v>
      </c>
      <c r="C52" s="84">
        <f>'CB1-Производство'!$D$10</f>
        <v>2021</v>
      </c>
      <c r="D52" s="84" t="s">
        <v>131</v>
      </c>
      <c r="E52" s="93" t="s">
        <v>685</v>
      </c>
      <c r="F52" s="125" t="e">
        <f t="shared" si="0"/>
        <v>#REF!</v>
      </c>
      <c r="G52" s="89">
        <f>'CB1-Производство'!D69</f>
        <v>0</v>
      </c>
    </row>
    <row r="53" spans="1:7" ht="13" thickBot="1" x14ac:dyDescent="0.3">
      <c r="A53" s="88" t="e">
        <f>#REF!</f>
        <v>#REF!</v>
      </c>
      <c r="B53" s="84" t="s">
        <v>658</v>
      </c>
      <c r="C53" s="84">
        <f>'CB1-Производство'!$D$10</f>
        <v>2021</v>
      </c>
      <c r="D53" s="84" t="s">
        <v>131</v>
      </c>
      <c r="E53" s="93" t="s">
        <v>686</v>
      </c>
      <c r="F53" s="125" t="e">
        <f t="shared" si="0"/>
        <v>#REF!</v>
      </c>
      <c r="G53" s="89">
        <f>'CB1-Производство'!D70</f>
        <v>0</v>
      </c>
    </row>
    <row r="54" spans="1:7" ht="13" thickBot="1" x14ac:dyDescent="0.3">
      <c r="A54" s="88" t="e">
        <f>#REF!</f>
        <v>#REF!</v>
      </c>
      <c r="B54" s="84" t="s">
        <v>658</v>
      </c>
      <c r="C54" s="84">
        <f>'CB1-Производство'!$D$10</f>
        <v>2021</v>
      </c>
      <c r="D54" s="84" t="s">
        <v>131</v>
      </c>
      <c r="E54" s="93" t="s">
        <v>687</v>
      </c>
      <c r="F54" s="125" t="e">
        <f t="shared" si="0"/>
        <v>#REF!</v>
      </c>
      <c r="G54" s="89">
        <f>'CB1-Производство'!D71</f>
        <v>0</v>
      </c>
    </row>
    <row r="55" spans="1:7" ht="13" thickBot="1" x14ac:dyDescent="0.3">
      <c r="A55" s="88" t="e">
        <f>#REF!</f>
        <v>#REF!</v>
      </c>
      <c r="B55" s="84" t="s">
        <v>658</v>
      </c>
      <c r="C55" s="84">
        <f>'CB1-Производство'!$D$10</f>
        <v>2021</v>
      </c>
      <c r="D55" s="84" t="s">
        <v>131</v>
      </c>
      <c r="E55" s="93">
        <v>8</v>
      </c>
      <c r="F55" s="125" t="e">
        <f t="shared" si="0"/>
        <v>#REF!</v>
      </c>
      <c r="G55" s="89">
        <f>'CB1-Производство'!D72</f>
        <v>0</v>
      </c>
    </row>
    <row r="56" spans="1:7" ht="13" thickBot="1" x14ac:dyDescent="0.3">
      <c r="A56" s="88" t="e">
        <f>#REF!</f>
        <v>#REF!</v>
      </c>
      <c r="B56" s="84" t="s">
        <v>658</v>
      </c>
      <c r="C56" s="84">
        <f>'CB1-Производство'!$D$10</f>
        <v>2021</v>
      </c>
      <c r="D56" s="84" t="s">
        <v>131</v>
      </c>
      <c r="E56" s="93" t="s">
        <v>688</v>
      </c>
      <c r="F56" s="125" t="e">
        <f t="shared" si="0"/>
        <v>#REF!</v>
      </c>
      <c r="G56" s="89">
        <f>'CB1-Производство'!D73</f>
        <v>0</v>
      </c>
    </row>
    <row r="57" spans="1:7" ht="13" thickBot="1" x14ac:dyDescent="0.3">
      <c r="A57" s="88" t="e">
        <f>#REF!</f>
        <v>#REF!</v>
      </c>
      <c r="B57" s="84" t="s">
        <v>658</v>
      </c>
      <c r="C57" s="84">
        <f>'CB1-Производство'!$D$10</f>
        <v>2021</v>
      </c>
      <c r="D57" s="84" t="s">
        <v>131</v>
      </c>
      <c r="E57" s="93" t="s">
        <v>689</v>
      </c>
      <c r="F57" s="125" t="e">
        <f t="shared" si="0"/>
        <v>#REF!</v>
      </c>
      <c r="G57" s="89">
        <f>'CB1-Производство'!D74</f>
        <v>46.1</v>
      </c>
    </row>
    <row r="58" spans="1:7" ht="13" thickBot="1" x14ac:dyDescent="0.3">
      <c r="A58" s="88" t="e">
        <f>#REF!</f>
        <v>#REF!</v>
      </c>
      <c r="B58" s="84" t="s">
        <v>658</v>
      </c>
      <c r="C58" s="84">
        <f>'CB1-Производство'!$D$10</f>
        <v>2021</v>
      </c>
      <c r="D58" s="84" t="s">
        <v>131</v>
      </c>
      <c r="E58" s="93">
        <v>9</v>
      </c>
      <c r="F58" s="125" t="e">
        <f t="shared" si="0"/>
        <v>#REF!</v>
      </c>
      <c r="G58" s="89">
        <f>'CB1-Производство'!D75</f>
        <v>0</v>
      </c>
    </row>
    <row r="59" spans="1:7" ht="13" thickBot="1" x14ac:dyDescent="0.3">
      <c r="A59" s="88" t="e">
        <f>#REF!</f>
        <v>#REF!</v>
      </c>
      <c r="B59" s="84" t="s">
        <v>658</v>
      </c>
      <c r="C59" s="84">
        <f>'CB1-Производство'!$D$10</f>
        <v>2021</v>
      </c>
      <c r="D59" s="84" t="s">
        <v>131</v>
      </c>
      <c r="E59" s="93">
        <v>10</v>
      </c>
      <c r="F59" s="125" t="e">
        <f t="shared" si="0"/>
        <v>#REF!</v>
      </c>
      <c r="G59" s="89">
        <f>'CB1-Производство'!D76</f>
        <v>0</v>
      </c>
    </row>
    <row r="60" spans="1:7" ht="13" thickBot="1" x14ac:dyDescent="0.3">
      <c r="A60" s="88" t="e">
        <f>#REF!</f>
        <v>#REF!</v>
      </c>
      <c r="B60" s="84" t="s">
        <v>658</v>
      </c>
      <c r="C60" s="84">
        <f>'CB1-Производство'!$D$10</f>
        <v>2021</v>
      </c>
      <c r="D60" s="84" t="s">
        <v>131</v>
      </c>
      <c r="E60" s="93" t="s">
        <v>690</v>
      </c>
      <c r="F60" s="125" t="e">
        <f t="shared" si="0"/>
        <v>#REF!</v>
      </c>
      <c r="G60" s="89">
        <f>'CB1-Производство'!D77</f>
        <v>0</v>
      </c>
    </row>
    <row r="61" spans="1:7" ht="13" thickBot="1" x14ac:dyDescent="0.3">
      <c r="A61" s="88" t="e">
        <f>#REF!</f>
        <v>#REF!</v>
      </c>
      <c r="B61" s="84" t="s">
        <v>658</v>
      </c>
      <c r="C61" s="84">
        <f>'CB1-Производство'!$D$10</f>
        <v>2021</v>
      </c>
      <c r="D61" s="84" t="s">
        <v>131</v>
      </c>
      <c r="E61" s="93" t="s">
        <v>691</v>
      </c>
      <c r="F61" s="125" t="e">
        <f t="shared" si="0"/>
        <v>#REF!</v>
      </c>
      <c r="G61" s="89">
        <f>'CB1-Производство'!D78</f>
        <v>0</v>
      </c>
    </row>
    <row r="62" spans="1:7" ht="13" thickBot="1" x14ac:dyDescent="0.3">
      <c r="A62" s="88" t="e">
        <f>#REF!</f>
        <v>#REF!</v>
      </c>
      <c r="B62" s="84" t="s">
        <v>658</v>
      </c>
      <c r="C62" s="84">
        <f>'CB1-Производство'!$D$10</f>
        <v>2021</v>
      </c>
      <c r="D62" s="84" t="s">
        <v>131</v>
      </c>
      <c r="E62" s="93" t="s">
        <v>692</v>
      </c>
      <c r="F62" s="125" t="e">
        <f t="shared" si="0"/>
        <v>#REF!</v>
      </c>
      <c r="G62" s="89">
        <f>'CB1-Производство'!D79</f>
        <v>0</v>
      </c>
    </row>
    <row r="63" spans="1:7" ht="13" thickBot="1" x14ac:dyDescent="0.3">
      <c r="A63" s="88" t="e">
        <f>#REF!</f>
        <v>#REF!</v>
      </c>
      <c r="B63" s="84" t="s">
        <v>658</v>
      </c>
      <c r="C63" s="84">
        <f>'CB1-Производство'!$D$10</f>
        <v>2021</v>
      </c>
      <c r="D63" s="84" t="s">
        <v>131</v>
      </c>
      <c r="E63" s="93" t="s">
        <v>693</v>
      </c>
      <c r="F63" s="125" t="e">
        <f t="shared" si="0"/>
        <v>#REF!</v>
      </c>
      <c r="G63" s="89">
        <f>'CB1-Производство'!D80</f>
        <v>0.01</v>
      </c>
    </row>
    <row r="64" spans="1:7" ht="13" thickBot="1" x14ac:dyDescent="0.3">
      <c r="A64" s="88" t="e">
        <f>#REF!</f>
        <v>#REF!</v>
      </c>
      <c r="B64" s="84" t="s">
        <v>658</v>
      </c>
      <c r="C64" s="84">
        <f>'CB1-Производство'!$D$10</f>
        <v>2021</v>
      </c>
      <c r="D64" s="84" t="s">
        <v>131</v>
      </c>
      <c r="E64" s="93" t="s">
        <v>694</v>
      </c>
      <c r="F64" s="125" t="e">
        <f t="shared" si="0"/>
        <v>#REF!</v>
      </c>
      <c r="G64" s="89">
        <f>'CB1-Производство'!D81</f>
        <v>46.1</v>
      </c>
    </row>
    <row r="65" spans="1:7" ht="13" thickBot="1" x14ac:dyDescent="0.3">
      <c r="A65" s="88" t="e">
        <f>#REF!</f>
        <v>#REF!</v>
      </c>
      <c r="B65" s="84" t="s">
        <v>658</v>
      </c>
      <c r="C65" s="84">
        <f>'CB1-Производство'!$D$10</f>
        <v>2021</v>
      </c>
      <c r="D65" s="84" t="s">
        <v>131</v>
      </c>
      <c r="E65" s="93" t="s">
        <v>695</v>
      </c>
      <c r="F65" s="125" t="e">
        <f t="shared" si="0"/>
        <v>#REF!</v>
      </c>
      <c r="G65" s="89">
        <f>'CB1-Производство'!D82</f>
        <v>36.200000000000003</v>
      </c>
    </row>
    <row r="66" spans="1:7" ht="13" thickBot="1" x14ac:dyDescent="0.3">
      <c r="A66" s="88" t="e">
        <f>#REF!</f>
        <v>#REF!</v>
      </c>
      <c r="B66" s="84" t="s">
        <v>658</v>
      </c>
      <c r="C66" s="84">
        <f>'CB1-Производство'!$D$10</f>
        <v>2021</v>
      </c>
      <c r="D66" s="84" t="s">
        <v>131</v>
      </c>
      <c r="E66" s="93" t="s">
        <v>696</v>
      </c>
      <c r="F66" s="125" t="e">
        <f t="shared" si="0"/>
        <v>#REF!</v>
      </c>
      <c r="G66" s="89">
        <f>'CB1-Производство'!D83</f>
        <v>9.9</v>
      </c>
    </row>
    <row r="67" spans="1:7" ht="13" thickBot="1" x14ac:dyDescent="0.3">
      <c r="A67" s="88" t="e">
        <f>#REF!</f>
        <v>#REF!</v>
      </c>
      <c r="B67" s="84" t="s">
        <v>658</v>
      </c>
      <c r="C67" s="84">
        <f>'CB1-Производство'!$D$10</f>
        <v>2021</v>
      </c>
      <c r="D67" s="84" t="s">
        <v>131</v>
      </c>
      <c r="E67" s="93" t="s">
        <v>697</v>
      </c>
      <c r="F67" s="125" t="e">
        <f t="shared" si="0"/>
        <v>#REF!</v>
      </c>
      <c r="G67" s="89">
        <f>'CB1-Производство'!D84</f>
        <v>0</v>
      </c>
    </row>
    <row r="68" spans="1:7" ht="13" thickBot="1" x14ac:dyDescent="0.3">
      <c r="A68" s="88" t="e">
        <f>#REF!</f>
        <v>#REF!</v>
      </c>
      <c r="B68" s="84" t="s">
        <v>658</v>
      </c>
      <c r="C68" s="84">
        <f>'CB1-Производство'!$D$10</f>
        <v>2021</v>
      </c>
      <c r="D68" s="84" t="s">
        <v>131</v>
      </c>
      <c r="E68" s="93" t="s">
        <v>698</v>
      </c>
      <c r="F68" s="125" t="e">
        <f t="shared" si="0"/>
        <v>#REF!</v>
      </c>
      <c r="G68" s="89">
        <f>'CB1-Производство'!D85</f>
        <v>0</v>
      </c>
    </row>
    <row r="69" spans="1:7" ht="13" thickBot="1" x14ac:dyDescent="0.3">
      <c r="A69" s="88" t="e">
        <f>#REF!</f>
        <v>#REF!</v>
      </c>
      <c r="B69" s="84" t="s">
        <v>658</v>
      </c>
      <c r="C69" s="84">
        <f>'CB1-Производство'!$D$10</f>
        <v>2021</v>
      </c>
      <c r="D69" s="84" t="s">
        <v>131</v>
      </c>
      <c r="E69" s="93" t="s">
        <v>699</v>
      </c>
      <c r="F69" s="125" t="e">
        <f t="shared" si="0"/>
        <v>#REF!</v>
      </c>
      <c r="G69" s="89">
        <f>'CB1-Производство'!D86</f>
        <v>0</v>
      </c>
    </row>
    <row r="70" spans="1:7" ht="13" thickBot="1" x14ac:dyDescent="0.3">
      <c r="A70" s="88" t="e">
        <f>#REF!</f>
        <v>#REF!</v>
      </c>
      <c r="B70" s="84" t="s">
        <v>658</v>
      </c>
      <c r="C70" s="84">
        <f>'CB1-Производство'!$D$10</f>
        <v>2021</v>
      </c>
      <c r="D70" s="84" t="s">
        <v>131</v>
      </c>
      <c r="E70" s="93" t="s">
        <v>700</v>
      </c>
      <c r="F70" s="125" t="e">
        <f t="shared" si="0"/>
        <v>#REF!</v>
      </c>
      <c r="G70" s="89">
        <f>'CB1-Производство'!D91</f>
        <v>0</v>
      </c>
    </row>
    <row r="71" spans="1:7" ht="13" thickBot="1" x14ac:dyDescent="0.3">
      <c r="A71" s="90" t="e">
        <f>#REF!</f>
        <v>#REF!</v>
      </c>
      <c r="B71" s="91" t="s">
        <v>658</v>
      </c>
      <c r="C71" s="91">
        <f>'CB1-Производство'!$D$10</f>
        <v>2021</v>
      </c>
      <c r="D71" s="91" t="s">
        <v>131</v>
      </c>
      <c r="E71" s="101" t="s">
        <v>701</v>
      </c>
      <c r="F71" s="125" t="e">
        <f t="shared" ref="F71:F138" si="1">CONCATENATE(A71,"_",B71,"_",C71,"_",D71,"_",E71)</f>
        <v>#REF!</v>
      </c>
      <c r="G71" s="92" t="e">
        <f>'CB1-Производство'!#REF!</f>
        <v>#REF!</v>
      </c>
    </row>
    <row r="72" spans="1:7" ht="13" thickBot="1" x14ac:dyDescent="0.3">
      <c r="A72" s="85" t="e">
        <f>#REF!</f>
        <v>#REF!</v>
      </c>
      <c r="B72" s="86" t="s">
        <v>658</v>
      </c>
      <c r="C72" s="86" t="str">
        <f>'CB1-Производство'!$E$10</f>
        <v>2022*</v>
      </c>
      <c r="D72" s="86" t="s">
        <v>639</v>
      </c>
      <c r="E72" s="100" t="s">
        <v>640</v>
      </c>
      <c r="F72" s="125" t="e">
        <f t="shared" si="1"/>
        <v>#REF!</v>
      </c>
      <c r="G72" s="87">
        <f>'CB1-Производство'!E13</f>
        <v>0</v>
      </c>
    </row>
    <row r="73" spans="1:7" ht="13" thickBot="1" x14ac:dyDescent="0.3">
      <c r="A73" s="88" t="e">
        <f>#REF!</f>
        <v>#REF!</v>
      </c>
      <c r="B73" s="84" t="s">
        <v>658</v>
      </c>
      <c r="C73" s="84" t="str">
        <f>'CB1-Производство'!$E$10</f>
        <v>2022*</v>
      </c>
      <c r="D73" s="84" t="s">
        <v>639</v>
      </c>
      <c r="E73" s="93" t="s">
        <v>641</v>
      </c>
      <c r="F73" s="125" t="e">
        <f t="shared" si="1"/>
        <v>#REF!</v>
      </c>
      <c r="G73" s="89">
        <f>'CB1-Производство'!E14</f>
        <v>0</v>
      </c>
    </row>
    <row r="74" spans="1:7" ht="13" thickBot="1" x14ac:dyDescent="0.3">
      <c r="A74" s="88" t="e">
        <f>#REF!</f>
        <v>#REF!</v>
      </c>
      <c r="B74" s="84" t="s">
        <v>658</v>
      </c>
      <c r="C74" s="84" t="str">
        <f>'CB1-Производство'!$E$10</f>
        <v>2022*</v>
      </c>
      <c r="D74" s="84" t="s">
        <v>639</v>
      </c>
      <c r="E74" s="93" t="s">
        <v>642</v>
      </c>
      <c r="F74" s="125" t="e">
        <f t="shared" si="1"/>
        <v>#REF!</v>
      </c>
      <c r="G74" s="89">
        <f>'CB1-Производство'!E15</f>
        <v>0</v>
      </c>
    </row>
    <row r="75" spans="1:7" ht="13" thickBot="1" x14ac:dyDescent="0.3">
      <c r="A75" s="88" t="e">
        <f>#REF!</f>
        <v>#REF!</v>
      </c>
      <c r="B75" s="84" t="s">
        <v>658</v>
      </c>
      <c r="C75" s="84" t="str">
        <f>'CB1-Производство'!$E$10</f>
        <v>2022*</v>
      </c>
      <c r="D75" s="84" t="s">
        <v>639</v>
      </c>
      <c r="E75" s="93" t="s">
        <v>643</v>
      </c>
      <c r="F75" s="125" t="e">
        <f t="shared" si="1"/>
        <v>#REF!</v>
      </c>
      <c r="G75" s="89">
        <f>'CB1-Производство'!E16</f>
        <v>0</v>
      </c>
    </row>
    <row r="76" spans="1:7" ht="13" thickBot="1" x14ac:dyDescent="0.3">
      <c r="A76" s="88" t="e">
        <f>#REF!</f>
        <v>#REF!</v>
      </c>
      <c r="B76" s="84" t="s">
        <v>658</v>
      </c>
      <c r="C76" s="84" t="str">
        <f>'CB1-Производство'!$E$10</f>
        <v>2022*</v>
      </c>
      <c r="D76" s="84" t="s">
        <v>639</v>
      </c>
      <c r="E76" s="93" t="s">
        <v>644</v>
      </c>
      <c r="F76" s="125" t="e">
        <f t="shared" si="1"/>
        <v>#REF!</v>
      </c>
      <c r="G76" s="89">
        <f>'CB1-Производство'!E17</f>
        <v>0</v>
      </c>
    </row>
    <row r="77" spans="1:7" ht="13" thickBot="1" x14ac:dyDescent="0.3">
      <c r="A77" s="88" t="e">
        <f>#REF!</f>
        <v>#REF!</v>
      </c>
      <c r="B77" s="84" t="s">
        <v>658</v>
      </c>
      <c r="C77" s="84" t="str">
        <f>'CB1-Производство'!$E$10</f>
        <v>2022*</v>
      </c>
      <c r="D77" s="84" t="s">
        <v>639</v>
      </c>
      <c r="E77" s="93" t="s">
        <v>645</v>
      </c>
      <c r="F77" s="125" t="e">
        <f t="shared" si="1"/>
        <v>#REF!</v>
      </c>
      <c r="G77" s="89">
        <f>'CB1-Производство'!E18</f>
        <v>0</v>
      </c>
    </row>
    <row r="78" spans="1:7" ht="13" thickBot="1" x14ac:dyDescent="0.3">
      <c r="A78" s="88" t="e">
        <f>#REF!</f>
        <v>#REF!</v>
      </c>
      <c r="B78" s="84" t="s">
        <v>658</v>
      </c>
      <c r="C78" s="84" t="str">
        <f>'CB1-Производство'!$E$10</f>
        <v>2022*</v>
      </c>
      <c r="D78" s="84" t="s">
        <v>639</v>
      </c>
      <c r="E78" s="93" t="s">
        <v>646</v>
      </c>
      <c r="F78" s="125" t="e">
        <f t="shared" si="1"/>
        <v>#REF!</v>
      </c>
      <c r="G78" s="89">
        <f>'CB1-Производство'!E19</f>
        <v>0</v>
      </c>
    </row>
    <row r="79" spans="1:7" ht="13" thickBot="1" x14ac:dyDescent="0.3">
      <c r="A79" s="88" t="e">
        <f>#REF!</f>
        <v>#REF!</v>
      </c>
      <c r="B79" s="84" t="s">
        <v>658</v>
      </c>
      <c r="C79" s="84" t="str">
        <f>'CB1-Производство'!$E$10</f>
        <v>2022*</v>
      </c>
      <c r="D79" s="84" t="s">
        <v>639</v>
      </c>
      <c r="E79" s="93" t="s">
        <v>647</v>
      </c>
      <c r="F79" s="125" t="e">
        <f t="shared" si="1"/>
        <v>#REF!</v>
      </c>
      <c r="G79" s="89">
        <f>'CB1-Производство'!E20</f>
        <v>0</v>
      </c>
    </row>
    <row r="80" spans="1:7" ht="13" thickBot="1" x14ac:dyDescent="0.3">
      <c r="A80" s="88" t="e">
        <f>#REF!</f>
        <v>#REF!</v>
      </c>
      <c r="B80" s="84" t="s">
        <v>658</v>
      </c>
      <c r="C80" s="84" t="str">
        <f>'CB1-Производство'!$E$10</f>
        <v>2022*</v>
      </c>
      <c r="D80" s="84" t="s">
        <v>639</v>
      </c>
      <c r="E80" s="93" t="s">
        <v>648</v>
      </c>
      <c r="F80" s="125" t="e">
        <f t="shared" si="1"/>
        <v>#REF!</v>
      </c>
      <c r="G80" s="89">
        <f>'CB1-Производство'!E21</f>
        <v>0</v>
      </c>
    </row>
    <row r="81" spans="1:7" ht="13" thickBot="1" x14ac:dyDescent="0.3">
      <c r="A81" s="88" t="e">
        <f>#REF!</f>
        <v>#REF!</v>
      </c>
      <c r="B81" s="84" t="s">
        <v>658</v>
      </c>
      <c r="C81" s="84" t="str">
        <f>'CB1-Производство'!$E$10</f>
        <v>2022*</v>
      </c>
      <c r="D81" s="84" t="s">
        <v>639</v>
      </c>
      <c r="E81" s="93" t="s">
        <v>649</v>
      </c>
      <c r="F81" s="125" t="e">
        <f t="shared" si="1"/>
        <v>#REF!</v>
      </c>
      <c r="G81" s="89">
        <f>'CB1-Производство'!E22</f>
        <v>0</v>
      </c>
    </row>
    <row r="82" spans="1:7" ht="13" thickBot="1" x14ac:dyDescent="0.3">
      <c r="A82" s="88" t="e">
        <f>#REF!</f>
        <v>#REF!</v>
      </c>
      <c r="B82" s="84" t="s">
        <v>658</v>
      </c>
      <c r="C82" s="84" t="str">
        <f>'CB1-Производство'!$E$10</f>
        <v>2022*</v>
      </c>
      <c r="D82" s="84" t="s">
        <v>639</v>
      </c>
      <c r="E82" s="93" t="s">
        <v>650</v>
      </c>
      <c r="F82" s="125" t="e">
        <f t="shared" si="1"/>
        <v>#REF!</v>
      </c>
      <c r="G82" s="89">
        <f>'CB1-Производство'!E23</f>
        <v>0</v>
      </c>
    </row>
    <row r="83" spans="1:7" ht="13" thickBot="1" x14ac:dyDescent="0.3">
      <c r="A83" s="88" t="e">
        <f>#REF!</f>
        <v>#REF!</v>
      </c>
      <c r="B83" s="84" t="s">
        <v>658</v>
      </c>
      <c r="C83" s="84" t="str">
        <f>'CB1-Производство'!$E$10</f>
        <v>2022*</v>
      </c>
      <c r="D83" s="84" t="s">
        <v>639</v>
      </c>
      <c r="E83" s="93" t="s">
        <v>651</v>
      </c>
      <c r="F83" s="125" t="e">
        <f t="shared" si="1"/>
        <v>#REF!</v>
      </c>
      <c r="G83" s="89">
        <f>'CB1-Производство'!E24</f>
        <v>0</v>
      </c>
    </row>
    <row r="84" spans="1:7" ht="13" thickBot="1" x14ac:dyDescent="0.3">
      <c r="A84" s="88" t="e">
        <f>#REF!</f>
        <v>#REF!</v>
      </c>
      <c r="B84" s="84" t="s">
        <v>658</v>
      </c>
      <c r="C84" s="84" t="str">
        <f>'CB1-Производство'!$E$10</f>
        <v>2022*</v>
      </c>
      <c r="D84" s="84" t="s">
        <v>639</v>
      </c>
      <c r="E84" s="93" t="s">
        <v>652</v>
      </c>
      <c r="F84" s="125" t="e">
        <f t="shared" si="1"/>
        <v>#REF!</v>
      </c>
      <c r="G84" s="89">
        <f>'CB1-Производство'!E25</f>
        <v>0</v>
      </c>
    </row>
    <row r="85" spans="1:7" ht="13" thickBot="1" x14ac:dyDescent="0.3">
      <c r="A85" s="88" t="e">
        <f>#REF!</f>
        <v>#REF!</v>
      </c>
      <c r="B85" s="84" t="s">
        <v>658</v>
      </c>
      <c r="C85" s="84" t="str">
        <f>'CB1-Производство'!$E$10</f>
        <v>2022*</v>
      </c>
      <c r="D85" s="84" t="s">
        <v>639</v>
      </c>
      <c r="E85" s="93" t="s">
        <v>653</v>
      </c>
      <c r="F85" s="125" t="e">
        <f t="shared" si="1"/>
        <v>#REF!</v>
      </c>
      <c r="G85" s="89">
        <f>'CB1-Производство'!E26</f>
        <v>0</v>
      </c>
    </row>
    <row r="86" spans="1:7" ht="13" thickBot="1" x14ac:dyDescent="0.3">
      <c r="A86" s="88" t="e">
        <f>#REF!</f>
        <v>#REF!</v>
      </c>
      <c r="B86" s="84" t="s">
        <v>658</v>
      </c>
      <c r="C86" s="84" t="str">
        <f>'CB1-Производство'!$E$10</f>
        <v>2022*</v>
      </c>
      <c r="D86" s="84" t="s">
        <v>639</v>
      </c>
      <c r="E86" s="93" t="s">
        <v>654</v>
      </c>
      <c r="F86" s="125" t="e">
        <f t="shared" si="1"/>
        <v>#REF!</v>
      </c>
      <c r="G86" s="89">
        <f>'CB1-Производство'!E27</f>
        <v>0</v>
      </c>
    </row>
    <row r="87" spans="1:7" ht="13" thickBot="1" x14ac:dyDescent="0.3">
      <c r="A87" s="88" t="e">
        <f>#REF!</f>
        <v>#REF!</v>
      </c>
      <c r="B87" s="84" t="s">
        <v>658</v>
      </c>
      <c r="C87" s="84" t="str">
        <f>'CB1-Производство'!$E$10</f>
        <v>2022*</v>
      </c>
      <c r="D87" s="84" t="s">
        <v>639</v>
      </c>
      <c r="E87" s="93" t="s">
        <v>655</v>
      </c>
      <c r="F87" s="125" t="e">
        <f t="shared" si="1"/>
        <v>#REF!</v>
      </c>
      <c r="G87" s="89">
        <f>'CB1-Производство'!E28</f>
        <v>0</v>
      </c>
    </row>
    <row r="88" spans="1:7" ht="13" thickBot="1" x14ac:dyDescent="0.3">
      <c r="A88" s="88" t="e">
        <f>#REF!</f>
        <v>#REF!</v>
      </c>
      <c r="B88" s="84" t="s">
        <v>658</v>
      </c>
      <c r="C88" s="84" t="str">
        <f>'CB1-Производство'!$E$10</f>
        <v>2022*</v>
      </c>
      <c r="D88" s="84" t="s">
        <v>639</v>
      </c>
      <c r="E88" s="93" t="s">
        <v>656</v>
      </c>
      <c r="F88" s="125" t="e">
        <f t="shared" si="1"/>
        <v>#REF!</v>
      </c>
      <c r="G88" s="89">
        <f>'CB1-Производство'!E29</f>
        <v>0</v>
      </c>
    </row>
    <row r="89" spans="1:7" ht="13" thickBot="1" x14ac:dyDescent="0.3">
      <c r="A89" s="88" t="e">
        <f>#REF!</f>
        <v>#REF!</v>
      </c>
      <c r="B89" s="84" t="s">
        <v>658</v>
      </c>
      <c r="C89" s="84" t="str">
        <f>'CB1-Производство'!$E$10</f>
        <v>2022*</v>
      </c>
      <c r="D89" s="84" t="s">
        <v>639</v>
      </c>
      <c r="E89" s="93" t="s">
        <v>657</v>
      </c>
      <c r="F89" s="125" t="e">
        <f t="shared" si="1"/>
        <v>#REF!</v>
      </c>
      <c r="G89" s="89">
        <f>'CB1-Производство'!E30</f>
        <v>0</v>
      </c>
    </row>
    <row r="90" spans="1:7" ht="13" thickBot="1" x14ac:dyDescent="0.3">
      <c r="A90" s="88" t="e">
        <f>#REF!</f>
        <v>#REF!</v>
      </c>
      <c r="B90" s="84" t="s">
        <v>658</v>
      </c>
      <c r="C90" s="84" t="str">
        <f>'CB1-Производство'!$E$10</f>
        <v>2022*</v>
      </c>
      <c r="D90" s="84" t="s">
        <v>131</v>
      </c>
      <c r="E90" s="93">
        <v>2</v>
      </c>
      <c r="F90" s="125" t="e">
        <f t="shared" si="1"/>
        <v>#REF!</v>
      </c>
      <c r="G90" s="89">
        <f>'CB1-Производство'!E32</f>
        <v>0</v>
      </c>
    </row>
    <row r="91" spans="1:7" ht="13" thickBot="1" x14ac:dyDescent="0.3">
      <c r="A91" s="88" t="e">
        <f>#REF!</f>
        <v>#REF!</v>
      </c>
      <c r="B91" s="84" t="s">
        <v>658</v>
      </c>
      <c r="C91" s="84" t="str">
        <f>'CB1-Производство'!$E$10</f>
        <v>2022*</v>
      </c>
      <c r="D91" s="84" t="s">
        <v>639</v>
      </c>
      <c r="E91" s="93">
        <v>3</v>
      </c>
      <c r="F91" s="125" t="e">
        <f t="shared" si="1"/>
        <v>#REF!</v>
      </c>
      <c r="G91" s="89">
        <f>'CB1-Производство'!E33</f>
        <v>0</v>
      </c>
    </row>
    <row r="92" spans="1:7" ht="13" thickBot="1" x14ac:dyDescent="0.3">
      <c r="A92" s="88" t="e">
        <f>#REF!</f>
        <v>#REF!</v>
      </c>
      <c r="B92" s="84" t="s">
        <v>658</v>
      </c>
      <c r="C92" s="84" t="str">
        <f>'CB1-Производство'!$E$10</f>
        <v>2022*</v>
      </c>
      <c r="D92" s="84" t="s">
        <v>639</v>
      </c>
      <c r="E92" s="93" t="s">
        <v>659</v>
      </c>
      <c r="F92" s="125" t="e">
        <f t="shared" si="1"/>
        <v>#REF!</v>
      </c>
      <c r="G92" s="89">
        <f>'CB1-Производство'!E34</f>
        <v>0</v>
      </c>
    </row>
    <row r="93" spans="1:7" ht="13" thickBot="1" x14ac:dyDescent="0.3">
      <c r="A93" s="88" t="e">
        <f>#REF!</f>
        <v>#REF!</v>
      </c>
      <c r="B93" s="84" t="s">
        <v>658</v>
      </c>
      <c r="C93" s="84" t="str">
        <f>'CB1-Производство'!$E$10</f>
        <v>2022*</v>
      </c>
      <c r="D93" s="84" t="s">
        <v>639</v>
      </c>
      <c r="E93" s="93" t="s">
        <v>660</v>
      </c>
      <c r="F93" s="125" t="e">
        <f t="shared" si="1"/>
        <v>#REF!</v>
      </c>
      <c r="G93" s="89">
        <f>'CB1-Производство'!E36</f>
        <v>0</v>
      </c>
    </row>
    <row r="94" spans="1:7" ht="13" thickBot="1" x14ac:dyDescent="0.3">
      <c r="A94" s="88" t="e">
        <f>#REF!</f>
        <v>#REF!</v>
      </c>
      <c r="B94" s="84" t="s">
        <v>658</v>
      </c>
      <c r="C94" s="84" t="str">
        <f>'CB1-Производство'!$E$10</f>
        <v>2022*</v>
      </c>
      <c r="D94" s="84" t="s">
        <v>131</v>
      </c>
      <c r="E94" s="93">
        <v>4</v>
      </c>
      <c r="F94" s="125" t="e">
        <f t="shared" si="1"/>
        <v>#REF!</v>
      </c>
      <c r="G94" s="89">
        <f>'CB1-Производство'!E37</f>
        <v>0</v>
      </c>
    </row>
    <row r="95" spans="1:7" ht="13" thickBot="1" x14ac:dyDescent="0.3">
      <c r="A95" s="88" t="e">
        <f>#REF!</f>
        <v>#REF!</v>
      </c>
      <c r="B95" s="84" t="s">
        <v>658</v>
      </c>
      <c r="C95" s="84" t="str">
        <f>'CB1-Производство'!$E$10</f>
        <v>2022*</v>
      </c>
      <c r="D95" s="84" t="s">
        <v>131</v>
      </c>
      <c r="E95" s="93" t="s">
        <v>661</v>
      </c>
      <c r="F95" s="125" t="e">
        <f t="shared" si="1"/>
        <v>#REF!</v>
      </c>
      <c r="G95" s="89">
        <f>'CB1-Производство'!E38</f>
        <v>0</v>
      </c>
    </row>
    <row r="96" spans="1:7" ht="13" thickBot="1" x14ac:dyDescent="0.3">
      <c r="A96" s="88" t="e">
        <f>#REF!</f>
        <v>#REF!</v>
      </c>
      <c r="B96" s="84" t="s">
        <v>658</v>
      </c>
      <c r="C96" s="84" t="str">
        <f>'CB1-Производство'!$E$10</f>
        <v>2022*</v>
      </c>
      <c r="D96" s="84" t="s">
        <v>131</v>
      </c>
      <c r="E96" s="93" t="s">
        <v>662</v>
      </c>
      <c r="F96" s="125" t="e">
        <f t="shared" si="1"/>
        <v>#REF!</v>
      </c>
      <c r="G96" s="89">
        <f>'CB1-Производство'!E39</f>
        <v>0</v>
      </c>
    </row>
    <row r="97" spans="1:7" ht="13" thickBot="1" x14ac:dyDescent="0.3">
      <c r="A97" s="88" t="e">
        <f>#REF!</f>
        <v>#REF!</v>
      </c>
      <c r="B97" s="84" t="s">
        <v>658</v>
      </c>
      <c r="C97" s="84" t="str">
        <f>'CB1-Производство'!$E$10</f>
        <v>2022*</v>
      </c>
      <c r="D97" s="84" t="s">
        <v>639</v>
      </c>
      <c r="E97" s="93">
        <v>5</v>
      </c>
      <c r="F97" s="125" t="e">
        <f t="shared" si="1"/>
        <v>#REF!</v>
      </c>
      <c r="G97" s="89">
        <f>'CB1-Производство'!E40</f>
        <v>0.1</v>
      </c>
    </row>
    <row r="98" spans="1:7" ht="13" thickBot="1" x14ac:dyDescent="0.3">
      <c r="A98" s="88" t="e">
        <f>#REF!</f>
        <v>#REF!</v>
      </c>
      <c r="B98" s="84" t="s">
        <v>658</v>
      </c>
      <c r="C98" s="84" t="str">
        <f>'CB1-Производство'!$E$10</f>
        <v>2022*</v>
      </c>
      <c r="D98" s="84" t="s">
        <v>639</v>
      </c>
      <c r="E98" s="93" t="s">
        <v>663</v>
      </c>
      <c r="F98" s="125" t="e">
        <f t="shared" si="1"/>
        <v>#REF!</v>
      </c>
      <c r="G98" s="89">
        <f>'CB1-Производство'!E41</f>
        <v>0.1</v>
      </c>
    </row>
    <row r="99" spans="1:7" ht="13" thickBot="1" x14ac:dyDescent="0.3">
      <c r="A99" s="88" t="e">
        <f>#REF!</f>
        <v>#REF!</v>
      </c>
      <c r="B99" s="84" t="s">
        <v>658</v>
      </c>
      <c r="C99" s="84" t="str">
        <f>'CB1-Производство'!$E$10</f>
        <v>2022*</v>
      </c>
      <c r="D99" s="84" t="s">
        <v>639</v>
      </c>
      <c r="E99" s="93" t="s">
        <v>664</v>
      </c>
      <c r="F99" s="125" t="e">
        <f t="shared" si="1"/>
        <v>#REF!</v>
      </c>
      <c r="G99" s="89">
        <f>'CB1-Производство'!E42</f>
        <v>0</v>
      </c>
    </row>
    <row r="100" spans="1:7" ht="13" thickBot="1" x14ac:dyDescent="0.3">
      <c r="A100" s="88" t="e">
        <f>#REF!</f>
        <v>#REF!</v>
      </c>
      <c r="B100" s="84" t="s">
        <v>658</v>
      </c>
      <c r="C100" s="84" t="str">
        <f>'CB1-Производство'!$E$10</f>
        <v>2022*</v>
      </c>
      <c r="D100" s="84" t="s">
        <v>639</v>
      </c>
      <c r="E100" s="93" t="s">
        <v>665</v>
      </c>
      <c r="F100" s="125" t="e">
        <f t="shared" si="1"/>
        <v>#REF!</v>
      </c>
      <c r="G100" s="89">
        <f>'CB1-Производство'!E43</f>
        <v>0</v>
      </c>
    </row>
    <row r="101" spans="1:7" ht="13" thickBot="1" x14ac:dyDescent="0.3">
      <c r="A101" s="88" t="e">
        <f>#REF!</f>
        <v>#REF!</v>
      </c>
      <c r="B101" s="84" t="s">
        <v>658</v>
      </c>
      <c r="C101" s="84" t="str">
        <f>'CB1-Производство'!$E$10</f>
        <v>2022*</v>
      </c>
      <c r="D101" s="84" t="s">
        <v>639</v>
      </c>
      <c r="E101" s="93">
        <v>6</v>
      </c>
      <c r="F101" s="125" t="e">
        <f t="shared" si="1"/>
        <v>#REF!</v>
      </c>
      <c r="G101" s="89">
        <f>'CB1-Производство'!E44</f>
        <v>0</v>
      </c>
    </row>
    <row r="102" spans="1:7" ht="13" thickBot="1" x14ac:dyDescent="0.3">
      <c r="A102" s="88" t="e">
        <f>#REF!</f>
        <v>#REF!</v>
      </c>
      <c r="B102" s="84" t="s">
        <v>658</v>
      </c>
      <c r="C102" s="84" t="str">
        <f>'CB1-Производство'!$E$10</f>
        <v>2022*</v>
      </c>
      <c r="D102" s="84" t="s">
        <v>639</v>
      </c>
      <c r="E102" s="93" t="s">
        <v>666</v>
      </c>
      <c r="F102" s="125" t="e">
        <f t="shared" si="1"/>
        <v>#REF!</v>
      </c>
      <c r="G102" s="89">
        <f>'CB1-Производство'!E45</f>
        <v>0</v>
      </c>
    </row>
    <row r="103" spans="1:7" ht="13" thickBot="1" x14ac:dyDescent="0.3">
      <c r="A103" s="88" t="e">
        <f>#REF!</f>
        <v>#REF!</v>
      </c>
      <c r="B103" s="84" t="s">
        <v>658</v>
      </c>
      <c r="C103" s="84" t="str">
        <f>'CB1-Производство'!$E$10</f>
        <v>2022*</v>
      </c>
      <c r="D103" s="84" t="s">
        <v>639</v>
      </c>
      <c r="E103" s="93" t="s">
        <v>667</v>
      </c>
      <c r="F103" s="125" t="e">
        <f t="shared" si="1"/>
        <v>#REF!</v>
      </c>
      <c r="G103" s="89">
        <f>'CB1-Производство'!E46</f>
        <v>0</v>
      </c>
    </row>
    <row r="104" spans="1:7" ht="13" thickBot="1" x14ac:dyDescent="0.3">
      <c r="A104" s="88" t="e">
        <f>#REF!</f>
        <v>#REF!</v>
      </c>
      <c r="B104" s="84" t="s">
        <v>658</v>
      </c>
      <c r="C104" s="84" t="str">
        <f>'CB1-Производство'!$E$10</f>
        <v>2022*</v>
      </c>
      <c r="D104" s="84" t="s">
        <v>639</v>
      </c>
      <c r="E104" s="93" t="s">
        <v>668</v>
      </c>
      <c r="F104" s="125" t="e">
        <f t="shared" si="1"/>
        <v>#REF!</v>
      </c>
      <c r="G104" s="89">
        <f>'CB1-Производство'!E47</f>
        <v>0</v>
      </c>
    </row>
    <row r="105" spans="1:7" ht="13" thickBot="1" x14ac:dyDescent="0.3">
      <c r="A105" s="88" t="e">
        <f>#REF!</f>
        <v>#REF!</v>
      </c>
      <c r="B105" s="84" t="s">
        <v>658</v>
      </c>
      <c r="C105" s="84" t="str">
        <f>'CB1-Производство'!$E$10</f>
        <v>2022*</v>
      </c>
      <c r="D105" s="84" t="s">
        <v>639</v>
      </c>
      <c r="E105" s="93" t="s">
        <v>669</v>
      </c>
      <c r="F105" s="125" t="e">
        <f t="shared" si="1"/>
        <v>#REF!</v>
      </c>
      <c r="G105" s="89">
        <f>'CB1-Производство'!E48</f>
        <v>2.2000000000000002</v>
      </c>
    </row>
    <row r="106" spans="1:7" ht="13" thickBot="1" x14ac:dyDescent="0.3">
      <c r="A106" s="88" t="e">
        <f>#REF!</f>
        <v>#REF!</v>
      </c>
      <c r="B106" s="84" t="s">
        <v>658</v>
      </c>
      <c r="C106" s="84" t="str">
        <f>'CB1-Производство'!$E$10</f>
        <v>2022*</v>
      </c>
      <c r="D106" s="84" t="s">
        <v>639</v>
      </c>
      <c r="E106" s="93" t="s">
        <v>670</v>
      </c>
      <c r="F106" s="125" t="e">
        <f t="shared" si="1"/>
        <v>#REF!</v>
      </c>
      <c r="G106" s="89">
        <f>'CB1-Производство'!E49</f>
        <v>0</v>
      </c>
    </row>
    <row r="107" spans="1:7" ht="13" thickBot="1" x14ac:dyDescent="0.3">
      <c r="A107" s="88" t="e">
        <f>#REF!</f>
        <v>#REF!</v>
      </c>
      <c r="B107" s="84" t="s">
        <v>658</v>
      </c>
      <c r="C107" s="84" t="str">
        <f>'CB1-Производство'!$E$10</f>
        <v>2022*</v>
      </c>
      <c r="D107" s="84" t="s">
        <v>639</v>
      </c>
      <c r="E107" s="93" t="s">
        <v>671</v>
      </c>
      <c r="F107" s="125" t="e">
        <f t="shared" si="1"/>
        <v>#REF!</v>
      </c>
      <c r="G107" s="89">
        <f>'CB1-Производство'!E50</f>
        <v>0</v>
      </c>
    </row>
    <row r="108" spans="1:7" ht="13" thickBot="1" x14ac:dyDescent="0.3">
      <c r="A108" s="88" t="e">
        <f>#REF!</f>
        <v>#REF!</v>
      </c>
      <c r="B108" s="84" t="s">
        <v>658</v>
      </c>
      <c r="C108" s="84" t="str">
        <f>'CB1-Производство'!$E$10</f>
        <v>2022*</v>
      </c>
      <c r="D108" s="84" t="s">
        <v>639</v>
      </c>
      <c r="E108" s="93" t="s">
        <v>672</v>
      </c>
      <c r="F108" s="125" t="e">
        <f t="shared" si="1"/>
        <v>#REF!</v>
      </c>
      <c r="G108" s="89">
        <f>'CB1-Производство'!E51</f>
        <v>0</v>
      </c>
    </row>
    <row r="109" spans="1:7" ht="13" thickBot="1" x14ac:dyDescent="0.3">
      <c r="A109" s="88" t="e">
        <f>#REF!</f>
        <v>#REF!</v>
      </c>
      <c r="B109" s="84" t="s">
        <v>658</v>
      </c>
      <c r="C109" s="84" t="str">
        <f>'CB1-Производство'!$E$10</f>
        <v>2022*</v>
      </c>
      <c r="D109" s="84" t="s">
        <v>639</v>
      </c>
      <c r="E109" s="93" t="s">
        <v>673</v>
      </c>
      <c r="F109" s="125" t="e">
        <f t="shared" si="1"/>
        <v>#REF!</v>
      </c>
      <c r="G109" s="89">
        <f>'CB1-Производство'!E52</f>
        <v>0</v>
      </c>
    </row>
    <row r="110" spans="1:7" ht="13" thickBot="1" x14ac:dyDescent="0.3">
      <c r="A110" s="88" t="e">
        <f>#REF!</f>
        <v>#REF!</v>
      </c>
      <c r="B110" s="84" t="s">
        <v>658</v>
      </c>
      <c r="C110" s="84" t="str">
        <f>'CB1-Производство'!$E$10</f>
        <v>2022*</v>
      </c>
      <c r="D110" s="84" t="s">
        <v>639</v>
      </c>
      <c r="E110" s="93" t="s">
        <v>674</v>
      </c>
      <c r="F110" s="125" t="e">
        <f t="shared" si="1"/>
        <v>#REF!</v>
      </c>
      <c r="G110" s="89">
        <f>'CB1-Производство'!E57</f>
        <v>0</v>
      </c>
    </row>
    <row r="111" spans="1:7" ht="13" thickBot="1" x14ac:dyDescent="0.3">
      <c r="A111" s="88" t="e">
        <f>#REF!</f>
        <v>#REF!</v>
      </c>
      <c r="B111" s="84" t="s">
        <v>658</v>
      </c>
      <c r="C111" s="84" t="str">
        <f>'CB1-Производство'!$E$10</f>
        <v>2022*</v>
      </c>
      <c r="D111" s="84" t="s">
        <v>639</v>
      </c>
      <c r="E111" s="93" t="s">
        <v>675</v>
      </c>
      <c r="F111" s="125" t="e">
        <f t="shared" si="1"/>
        <v>#REF!</v>
      </c>
      <c r="G111" s="89">
        <f>'CB1-Производство'!E58</f>
        <v>0</v>
      </c>
    </row>
    <row r="112" spans="1:7" ht="13" thickBot="1" x14ac:dyDescent="0.3">
      <c r="A112" s="88" t="e">
        <f>#REF!</f>
        <v>#REF!</v>
      </c>
      <c r="B112" s="84" t="s">
        <v>658</v>
      </c>
      <c r="C112" s="84" t="str">
        <f>'CB1-Производство'!$E$10</f>
        <v>2022*</v>
      </c>
      <c r="D112" s="84" t="s">
        <v>639</v>
      </c>
      <c r="E112" s="93" t="s">
        <v>676</v>
      </c>
      <c r="F112" s="125" t="e">
        <f t="shared" si="1"/>
        <v>#REF!</v>
      </c>
      <c r="G112" s="89">
        <f>'CB1-Производство'!E59</f>
        <v>2.2000000000000002</v>
      </c>
    </row>
    <row r="113" spans="1:7" ht="13" thickBot="1" x14ac:dyDescent="0.3">
      <c r="A113" s="88" t="e">
        <f>#REF!</f>
        <v>#REF!</v>
      </c>
      <c r="B113" s="84" t="s">
        <v>658</v>
      </c>
      <c r="C113" s="84" t="str">
        <f>'CB1-Производство'!$E$10</f>
        <v>2022*</v>
      </c>
      <c r="D113" s="84" t="s">
        <v>639</v>
      </c>
      <c r="E113" s="93" t="s">
        <v>677</v>
      </c>
      <c r="F113" s="125" t="e">
        <f t="shared" si="1"/>
        <v>#REF!</v>
      </c>
      <c r="G113" s="89">
        <f>'CB1-Производство'!E60</f>
        <v>0</v>
      </c>
    </row>
    <row r="114" spans="1:7" ht="13" thickBot="1" x14ac:dyDescent="0.3">
      <c r="A114" s="88" t="e">
        <f>#REF!</f>
        <v>#REF!</v>
      </c>
      <c r="B114" s="84" t="s">
        <v>658</v>
      </c>
      <c r="C114" s="84" t="str">
        <f>'CB1-Производство'!$E$10</f>
        <v>2022*</v>
      </c>
      <c r="D114" s="84" t="s">
        <v>639</v>
      </c>
      <c r="E114" s="93" t="s">
        <v>678</v>
      </c>
      <c r="F114" s="125" t="e">
        <f t="shared" si="1"/>
        <v>#REF!</v>
      </c>
      <c r="G114" s="89">
        <f>'CB1-Производство'!E61</f>
        <v>0</v>
      </c>
    </row>
    <row r="115" spans="1:7" ht="13" thickBot="1" x14ac:dyDescent="0.3">
      <c r="A115" s="88" t="e">
        <f>#REF!</f>
        <v>#REF!</v>
      </c>
      <c r="B115" s="84" t="s">
        <v>658</v>
      </c>
      <c r="C115" s="84" t="str">
        <f>'CB1-Производство'!$E$10</f>
        <v>2022*</v>
      </c>
      <c r="D115" s="84" t="s">
        <v>639</v>
      </c>
      <c r="E115" s="93" t="s">
        <v>679</v>
      </c>
      <c r="F115" s="125" t="e">
        <f t="shared" si="1"/>
        <v>#REF!</v>
      </c>
      <c r="G115" s="89">
        <f>'CB1-Производство'!E62</f>
        <v>2.2000000000000002</v>
      </c>
    </row>
    <row r="116" spans="1:7" ht="13" thickBot="1" x14ac:dyDescent="0.3">
      <c r="A116" s="88" t="e">
        <f>#REF!</f>
        <v>#REF!</v>
      </c>
      <c r="B116" s="84" t="s">
        <v>658</v>
      </c>
      <c r="C116" s="84" t="str">
        <f>'CB1-Производство'!$E$10</f>
        <v>2022*</v>
      </c>
      <c r="D116" s="84" t="s">
        <v>131</v>
      </c>
      <c r="E116" s="93">
        <v>7</v>
      </c>
      <c r="F116" s="125" t="e">
        <f t="shared" si="1"/>
        <v>#REF!</v>
      </c>
      <c r="G116" s="89">
        <f>'CB1-Производство'!E63</f>
        <v>0</v>
      </c>
    </row>
    <row r="117" spans="1:7" ht="13" thickBot="1" x14ac:dyDescent="0.3">
      <c r="A117" s="88" t="e">
        <f>#REF!</f>
        <v>#REF!</v>
      </c>
      <c r="B117" s="84" t="s">
        <v>658</v>
      </c>
      <c r="C117" s="84" t="str">
        <f>'CB1-Производство'!$E$10</f>
        <v>2022*</v>
      </c>
      <c r="D117" s="84" t="s">
        <v>131</v>
      </c>
      <c r="E117" s="93" t="s">
        <v>680</v>
      </c>
      <c r="F117" s="125" t="e">
        <f t="shared" si="1"/>
        <v>#REF!</v>
      </c>
      <c r="G117" s="89">
        <f>'CB1-Производство'!E64</f>
        <v>0</v>
      </c>
    </row>
    <row r="118" spans="1:7" ht="13" thickBot="1" x14ac:dyDescent="0.3">
      <c r="A118" s="88" t="e">
        <f>#REF!</f>
        <v>#REF!</v>
      </c>
      <c r="B118" s="84" t="s">
        <v>658</v>
      </c>
      <c r="C118" s="84" t="str">
        <f>'CB1-Производство'!$E$10</f>
        <v>2022*</v>
      </c>
      <c r="D118" s="84" t="s">
        <v>131</v>
      </c>
      <c r="E118" s="93" t="s">
        <v>681</v>
      </c>
      <c r="F118" s="125" t="e">
        <f t="shared" si="1"/>
        <v>#REF!</v>
      </c>
      <c r="G118" s="89">
        <f>'CB1-Производство'!E65</f>
        <v>0</v>
      </c>
    </row>
    <row r="119" spans="1:7" ht="13" thickBot="1" x14ac:dyDescent="0.3">
      <c r="A119" s="88" t="e">
        <f>#REF!</f>
        <v>#REF!</v>
      </c>
      <c r="B119" s="84" t="s">
        <v>658</v>
      </c>
      <c r="C119" s="84" t="str">
        <f>'CB1-Производство'!$E$10</f>
        <v>2022*</v>
      </c>
      <c r="D119" s="84" t="s">
        <v>131</v>
      </c>
      <c r="E119" s="93" t="s">
        <v>682</v>
      </c>
      <c r="F119" s="125" t="e">
        <f t="shared" si="1"/>
        <v>#REF!</v>
      </c>
      <c r="G119" s="89">
        <f>'CB1-Производство'!E66</f>
        <v>0</v>
      </c>
    </row>
    <row r="120" spans="1:7" ht="13" thickBot="1" x14ac:dyDescent="0.3">
      <c r="A120" s="88" t="e">
        <f>#REF!</f>
        <v>#REF!</v>
      </c>
      <c r="B120" s="84" t="s">
        <v>658</v>
      </c>
      <c r="C120" s="84" t="str">
        <f>'CB1-Производство'!$E$10</f>
        <v>2022*</v>
      </c>
      <c r="D120" s="84" t="s">
        <v>131</v>
      </c>
      <c r="E120" s="93" t="s">
        <v>683</v>
      </c>
      <c r="F120" s="125" t="e">
        <f t="shared" si="1"/>
        <v>#REF!</v>
      </c>
      <c r="G120" s="89">
        <f>'CB1-Производство'!E67</f>
        <v>0</v>
      </c>
    </row>
    <row r="121" spans="1:7" ht="13" thickBot="1" x14ac:dyDescent="0.3">
      <c r="A121" s="88" t="e">
        <f>#REF!</f>
        <v>#REF!</v>
      </c>
      <c r="B121" s="84" t="s">
        <v>658</v>
      </c>
      <c r="C121" s="84" t="str">
        <f>'CB1-Производство'!$E$10</f>
        <v>2022*</v>
      </c>
      <c r="D121" s="84" t="s">
        <v>131</v>
      </c>
      <c r="E121" s="93" t="s">
        <v>684</v>
      </c>
      <c r="F121" s="125" t="e">
        <f t="shared" si="1"/>
        <v>#REF!</v>
      </c>
      <c r="G121" s="89">
        <f>'CB1-Производство'!E68</f>
        <v>0</v>
      </c>
    </row>
    <row r="122" spans="1:7" ht="13" thickBot="1" x14ac:dyDescent="0.3">
      <c r="A122" s="88" t="e">
        <f>#REF!</f>
        <v>#REF!</v>
      </c>
      <c r="B122" s="84" t="s">
        <v>658</v>
      </c>
      <c r="C122" s="84" t="str">
        <f>'CB1-Производство'!$E$10</f>
        <v>2022*</v>
      </c>
      <c r="D122" s="84" t="s">
        <v>131</v>
      </c>
      <c r="E122" s="93" t="s">
        <v>685</v>
      </c>
      <c r="F122" s="125" t="e">
        <f t="shared" si="1"/>
        <v>#REF!</v>
      </c>
      <c r="G122" s="89">
        <f>'CB1-Производство'!E69</f>
        <v>0</v>
      </c>
    </row>
    <row r="123" spans="1:7" ht="13" thickBot="1" x14ac:dyDescent="0.3">
      <c r="A123" s="88" t="e">
        <f>#REF!</f>
        <v>#REF!</v>
      </c>
      <c r="B123" s="84" t="s">
        <v>658</v>
      </c>
      <c r="C123" s="84" t="str">
        <f>'CB1-Производство'!$E$10</f>
        <v>2022*</v>
      </c>
      <c r="D123" s="84" t="s">
        <v>131</v>
      </c>
      <c r="E123" s="93" t="s">
        <v>686</v>
      </c>
      <c r="F123" s="125" t="e">
        <f t="shared" si="1"/>
        <v>#REF!</v>
      </c>
      <c r="G123" s="89">
        <f>'CB1-Производство'!E70</f>
        <v>0</v>
      </c>
    </row>
    <row r="124" spans="1:7" ht="13" thickBot="1" x14ac:dyDescent="0.3">
      <c r="A124" s="88" t="e">
        <f>#REF!</f>
        <v>#REF!</v>
      </c>
      <c r="B124" s="84" t="s">
        <v>658</v>
      </c>
      <c r="C124" s="84" t="str">
        <f>'CB1-Производство'!$E$10</f>
        <v>2022*</v>
      </c>
      <c r="D124" s="84" t="s">
        <v>131</v>
      </c>
      <c r="E124" s="93" t="s">
        <v>687</v>
      </c>
      <c r="F124" s="125" t="e">
        <f t="shared" si="1"/>
        <v>#REF!</v>
      </c>
      <c r="G124" s="89">
        <f>'CB1-Производство'!E71</f>
        <v>0</v>
      </c>
    </row>
    <row r="125" spans="1:7" ht="13" thickBot="1" x14ac:dyDescent="0.3">
      <c r="A125" s="88" t="e">
        <f>#REF!</f>
        <v>#REF!</v>
      </c>
      <c r="B125" s="84" t="s">
        <v>658</v>
      </c>
      <c r="C125" s="84" t="str">
        <f>'CB1-Производство'!$E$10</f>
        <v>2022*</v>
      </c>
      <c r="D125" s="84" t="s">
        <v>131</v>
      </c>
      <c r="E125" s="93">
        <v>8</v>
      </c>
      <c r="F125" s="125" t="e">
        <f t="shared" si="1"/>
        <v>#REF!</v>
      </c>
      <c r="G125" s="89">
        <f>'CB1-Производство'!E72</f>
        <v>0</v>
      </c>
    </row>
    <row r="126" spans="1:7" ht="13" thickBot="1" x14ac:dyDescent="0.3">
      <c r="A126" s="88" t="e">
        <f>#REF!</f>
        <v>#REF!</v>
      </c>
      <c r="B126" s="84" t="s">
        <v>658</v>
      </c>
      <c r="C126" s="84" t="str">
        <f>'CB1-Производство'!$E$10</f>
        <v>2022*</v>
      </c>
      <c r="D126" s="84" t="s">
        <v>131</v>
      </c>
      <c r="E126" s="93" t="s">
        <v>688</v>
      </c>
      <c r="F126" s="125" t="e">
        <f t="shared" si="1"/>
        <v>#REF!</v>
      </c>
      <c r="G126" s="89">
        <f>'CB1-Производство'!E73</f>
        <v>0</v>
      </c>
    </row>
    <row r="127" spans="1:7" ht="13" thickBot="1" x14ac:dyDescent="0.3">
      <c r="A127" s="88" t="e">
        <f>#REF!</f>
        <v>#REF!</v>
      </c>
      <c r="B127" s="84" t="s">
        <v>658</v>
      </c>
      <c r="C127" s="84" t="str">
        <f>'CB1-Производство'!$E$10</f>
        <v>2022*</v>
      </c>
      <c r="D127" s="84" t="s">
        <v>131</v>
      </c>
      <c r="E127" s="93" t="s">
        <v>689</v>
      </c>
      <c r="F127" s="125" t="e">
        <f t="shared" si="1"/>
        <v>#REF!</v>
      </c>
      <c r="G127" s="89">
        <f>'CB1-Производство'!E74</f>
        <v>51.2</v>
      </c>
    </row>
    <row r="128" spans="1:7" ht="13" thickBot="1" x14ac:dyDescent="0.3">
      <c r="A128" s="88" t="e">
        <f>#REF!</f>
        <v>#REF!</v>
      </c>
      <c r="B128" s="84" t="s">
        <v>658</v>
      </c>
      <c r="C128" s="84" t="str">
        <f>'CB1-Производство'!$E$10</f>
        <v>2022*</v>
      </c>
      <c r="D128" s="84" t="s">
        <v>131</v>
      </c>
      <c r="E128" s="93">
        <v>9</v>
      </c>
      <c r="F128" s="125" t="e">
        <f t="shared" si="1"/>
        <v>#REF!</v>
      </c>
      <c r="G128" s="89">
        <f>'CB1-Производство'!E75</f>
        <v>0</v>
      </c>
    </row>
    <row r="129" spans="1:8" ht="13" thickBot="1" x14ac:dyDescent="0.3">
      <c r="A129" s="88" t="e">
        <f>#REF!</f>
        <v>#REF!</v>
      </c>
      <c r="B129" s="84" t="s">
        <v>658</v>
      </c>
      <c r="C129" s="84" t="str">
        <f>'CB1-Производство'!$E$10</f>
        <v>2022*</v>
      </c>
      <c r="D129" s="84" t="s">
        <v>131</v>
      </c>
      <c r="E129" s="93">
        <v>10</v>
      </c>
      <c r="F129" s="125" t="e">
        <f t="shared" si="1"/>
        <v>#REF!</v>
      </c>
      <c r="G129" s="89">
        <f>'CB1-Производство'!E76</f>
        <v>0</v>
      </c>
    </row>
    <row r="130" spans="1:8" ht="13" thickBot="1" x14ac:dyDescent="0.3">
      <c r="A130" s="88" t="e">
        <f>#REF!</f>
        <v>#REF!</v>
      </c>
      <c r="B130" s="84" t="s">
        <v>658</v>
      </c>
      <c r="C130" s="84" t="str">
        <f>'CB1-Производство'!$E$10</f>
        <v>2022*</v>
      </c>
      <c r="D130" s="84" t="s">
        <v>131</v>
      </c>
      <c r="E130" s="93" t="s">
        <v>690</v>
      </c>
      <c r="F130" s="125" t="e">
        <f t="shared" si="1"/>
        <v>#REF!</v>
      </c>
      <c r="G130" s="89">
        <f>'CB1-Производство'!E77</f>
        <v>0</v>
      </c>
    </row>
    <row r="131" spans="1:8" ht="13" thickBot="1" x14ac:dyDescent="0.3">
      <c r="A131" s="88" t="e">
        <f>#REF!</f>
        <v>#REF!</v>
      </c>
      <c r="B131" s="84" t="s">
        <v>658</v>
      </c>
      <c r="C131" s="84" t="str">
        <f>'CB1-Производство'!$E$10</f>
        <v>2022*</v>
      </c>
      <c r="D131" s="84" t="s">
        <v>131</v>
      </c>
      <c r="E131" s="93" t="s">
        <v>691</v>
      </c>
      <c r="F131" s="125" t="e">
        <f t="shared" si="1"/>
        <v>#REF!</v>
      </c>
      <c r="G131" s="89">
        <f>'CB1-Производство'!E78</f>
        <v>0</v>
      </c>
    </row>
    <row r="132" spans="1:8" ht="13" thickBot="1" x14ac:dyDescent="0.3">
      <c r="A132" s="88" t="e">
        <f>#REF!</f>
        <v>#REF!</v>
      </c>
      <c r="B132" s="84" t="s">
        <v>658</v>
      </c>
      <c r="C132" s="84" t="str">
        <f>'CB1-Производство'!$E$10</f>
        <v>2022*</v>
      </c>
      <c r="D132" s="84" t="s">
        <v>131</v>
      </c>
      <c r="E132" s="93" t="s">
        <v>692</v>
      </c>
      <c r="F132" s="125" t="e">
        <f t="shared" si="1"/>
        <v>#REF!</v>
      </c>
      <c r="G132" s="89">
        <f>'CB1-Производство'!E79</f>
        <v>0</v>
      </c>
    </row>
    <row r="133" spans="1:8" ht="13" thickBot="1" x14ac:dyDescent="0.3">
      <c r="A133" s="88" t="e">
        <f>#REF!</f>
        <v>#REF!</v>
      </c>
      <c r="B133" s="84" t="s">
        <v>658</v>
      </c>
      <c r="C133" s="84" t="str">
        <f>'CB1-Производство'!$E$10</f>
        <v>2022*</v>
      </c>
      <c r="D133" s="84" t="s">
        <v>131</v>
      </c>
      <c r="E133" s="93" t="s">
        <v>693</v>
      </c>
      <c r="F133" s="125" t="e">
        <f t="shared" si="1"/>
        <v>#REF!</v>
      </c>
      <c r="G133" s="89">
        <f>'CB1-Производство'!E80</f>
        <v>0.3</v>
      </c>
    </row>
    <row r="134" spans="1:8" ht="13" thickBot="1" x14ac:dyDescent="0.3">
      <c r="A134" s="88" t="e">
        <f>#REF!</f>
        <v>#REF!</v>
      </c>
      <c r="B134" s="84" t="s">
        <v>658</v>
      </c>
      <c r="C134" s="84" t="str">
        <f>'CB1-Производство'!$E$10</f>
        <v>2022*</v>
      </c>
      <c r="D134" s="84" t="s">
        <v>131</v>
      </c>
      <c r="E134" s="93" t="s">
        <v>694</v>
      </c>
      <c r="F134" s="125" t="e">
        <f t="shared" si="1"/>
        <v>#REF!</v>
      </c>
      <c r="G134" s="89">
        <f>'CB1-Производство'!E81</f>
        <v>50.9</v>
      </c>
    </row>
    <row r="135" spans="1:8" ht="13" thickBot="1" x14ac:dyDescent="0.3">
      <c r="A135" s="88" t="e">
        <f>#REF!</f>
        <v>#REF!</v>
      </c>
      <c r="B135" s="84" t="s">
        <v>658</v>
      </c>
      <c r="C135" s="84" t="str">
        <f>'CB1-Производство'!$E$10</f>
        <v>2022*</v>
      </c>
      <c r="D135" s="84" t="s">
        <v>131</v>
      </c>
      <c r="E135" s="93" t="s">
        <v>695</v>
      </c>
      <c r="F135" s="125" t="e">
        <f t="shared" si="1"/>
        <v>#REF!</v>
      </c>
      <c r="G135" s="89">
        <f>'CB1-Производство'!E82</f>
        <v>35.1</v>
      </c>
    </row>
    <row r="136" spans="1:8" ht="13" thickBot="1" x14ac:dyDescent="0.3">
      <c r="A136" s="88" t="e">
        <f>#REF!</f>
        <v>#REF!</v>
      </c>
      <c r="B136" s="84" t="s">
        <v>658</v>
      </c>
      <c r="C136" s="84" t="str">
        <f>'CB1-Производство'!$E$10</f>
        <v>2022*</v>
      </c>
      <c r="D136" s="84" t="s">
        <v>131</v>
      </c>
      <c r="E136" s="93" t="s">
        <v>696</v>
      </c>
      <c r="F136" s="125" t="e">
        <f t="shared" si="1"/>
        <v>#REF!</v>
      </c>
      <c r="G136" s="89">
        <f>'CB1-Производство'!E83</f>
        <v>15.8</v>
      </c>
    </row>
    <row r="137" spans="1:8" ht="13" thickBot="1" x14ac:dyDescent="0.3">
      <c r="A137" s="88" t="e">
        <f>#REF!</f>
        <v>#REF!</v>
      </c>
      <c r="B137" s="84" t="s">
        <v>658</v>
      </c>
      <c r="C137" s="84" t="str">
        <f>'CB1-Производство'!$E$10</f>
        <v>2022*</v>
      </c>
      <c r="D137" s="84" t="s">
        <v>131</v>
      </c>
      <c r="E137" s="93" t="s">
        <v>697</v>
      </c>
      <c r="F137" s="125" t="e">
        <f t="shared" si="1"/>
        <v>#REF!</v>
      </c>
      <c r="G137" s="89">
        <f>'CB1-Производство'!E84</f>
        <v>0</v>
      </c>
    </row>
    <row r="138" spans="1:8" ht="13" thickBot="1" x14ac:dyDescent="0.3">
      <c r="A138" s="88" t="e">
        <f>#REF!</f>
        <v>#REF!</v>
      </c>
      <c r="B138" s="84" t="s">
        <v>658</v>
      </c>
      <c r="C138" s="84" t="str">
        <f>'CB1-Производство'!$E$10</f>
        <v>2022*</v>
      </c>
      <c r="D138" s="84" t="s">
        <v>131</v>
      </c>
      <c r="E138" s="93" t="s">
        <v>698</v>
      </c>
      <c r="F138" s="125" t="e">
        <f t="shared" si="1"/>
        <v>#REF!</v>
      </c>
      <c r="G138" s="89">
        <f>'CB1-Производство'!E85</f>
        <v>0</v>
      </c>
    </row>
    <row r="139" spans="1:8" ht="13" thickBot="1" x14ac:dyDescent="0.3">
      <c r="A139" s="88" t="e">
        <f>#REF!</f>
        <v>#REF!</v>
      </c>
      <c r="B139" s="84" t="s">
        <v>658</v>
      </c>
      <c r="C139" s="84" t="str">
        <f>'CB1-Производство'!$E$10</f>
        <v>2022*</v>
      </c>
      <c r="D139" s="84" t="s">
        <v>131</v>
      </c>
      <c r="E139" s="93" t="s">
        <v>699</v>
      </c>
      <c r="F139" s="125" t="e">
        <f t="shared" ref="F139:F206" si="2">CONCATENATE(A139,"_",B139,"_",C139,"_",D139,"_",E139)</f>
        <v>#REF!</v>
      </c>
      <c r="G139" s="89">
        <f>'CB1-Производство'!E86</f>
        <v>0</v>
      </c>
    </row>
    <row r="140" spans="1:8" ht="13" thickBot="1" x14ac:dyDescent="0.3">
      <c r="A140" s="88" t="e">
        <f>#REF!</f>
        <v>#REF!</v>
      </c>
      <c r="B140" s="84" t="s">
        <v>658</v>
      </c>
      <c r="C140" s="84" t="str">
        <f>'CB1-Производство'!$E$10</f>
        <v>2022*</v>
      </c>
      <c r="D140" s="84" t="s">
        <v>131</v>
      </c>
      <c r="E140" s="93" t="s">
        <v>700</v>
      </c>
      <c r="F140" s="125" t="e">
        <f t="shared" si="2"/>
        <v>#REF!</v>
      </c>
      <c r="G140" s="89">
        <f>'CB1-Производство'!E91</f>
        <v>0</v>
      </c>
    </row>
    <row r="141" spans="1:8" ht="13" thickBot="1" x14ac:dyDescent="0.3">
      <c r="A141" s="90" t="e">
        <f>#REF!</f>
        <v>#REF!</v>
      </c>
      <c r="B141" s="91" t="s">
        <v>658</v>
      </c>
      <c r="C141" s="91" t="str">
        <f>'CB1-Производство'!$E$10</f>
        <v>2022*</v>
      </c>
      <c r="D141" s="91" t="s">
        <v>131</v>
      </c>
      <c r="E141" s="101" t="s">
        <v>701</v>
      </c>
      <c r="F141" s="125" t="e">
        <f t="shared" si="2"/>
        <v>#REF!</v>
      </c>
      <c r="G141" s="92" t="e">
        <f>'CB1-Производство'!#REF!</f>
        <v>#REF!</v>
      </c>
    </row>
    <row r="142" spans="1:8" ht="13" thickBot="1" x14ac:dyDescent="0.3">
      <c r="A142" s="85" t="e">
        <f>#REF!</f>
        <v>#REF!</v>
      </c>
      <c r="B142" s="86" t="s">
        <v>704</v>
      </c>
      <c r="C142" s="86">
        <f>'CB1-Производство'!$D$10</f>
        <v>2021</v>
      </c>
      <c r="D142" s="86" t="s">
        <v>639</v>
      </c>
      <c r="E142" s="100">
        <v>1</v>
      </c>
      <c r="F142" s="125" t="e">
        <f t="shared" si="2"/>
        <v>#REF!</v>
      </c>
      <c r="G142" s="87">
        <f>'СВ2 | Первич. | Торговля'!D12</f>
        <v>0.5</v>
      </c>
      <c r="H142" s="82" t="s">
        <v>702</v>
      </c>
    </row>
    <row r="143" spans="1:8" ht="13" thickBot="1" x14ac:dyDescent="0.3">
      <c r="A143" s="88" t="e">
        <f>#REF!</f>
        <v>#REF!</v>
      </c>
      <c r="B143" s="84" t="s">
        <v>704</v>
      </c>
      <c r="C143" s="84">
        <f>'CB1-Производство'!$D$10</f>
        <v>2021</v>
      </c>
      <c r="D143" s="84" t="s">
        <v>639</v>
      </c>
      <c r="E143" s="93" t="s">
        <v>643</v>
      </c>
      <c r="F143" s="125" t="e">
        <f t="shared" si="2"/>
        <v>#REF!</v>
      </c>
      <c r="G143" s="89">
        <f>'СВ2 | Первич. | Торговля'!D13</f>
        <v>0</v>
      </c>
    </row>
    <row r="144" spans="1:8" ht="13" thickBot="1" x14ac:dyDescent="0.3">
      <c r="A144" s="88" t="e">
        <f>#REF!</f>
        <v>#REF!</v>
      </c>
      <c r="B144" s="84" t="s">
        <v>704</v>
      </c>
      <c r="C144" s="84">
        <f>'CB1-Производство'!$D$10</f>
        <v>2021</v>
      </c>
      <c r="D144" s="84" t="s">
        <v>639</v>
      </c>
      <c r="E144" s="93" t="s">
        <v>646</v>
      </c>
      <c r="F144" s="125" t="e">
        <f t="shared" si="2"/>
        <v>#REF!</v>
      </c>
      <c r="G144" s="89">
        <f>'СВ2 | Первич. | Торговля'!D14</f>
        <v>0</v>
      </c>
    </row>
    <row r="145" spans="1:7" ht="13" thickBot="1" x14ac:dyDescent="0.3">
      <c r="A145" s="88" t="e">
        <f>#REF!</f>
        <v>#REF!</v>
      </c>
      <c r="B145" s="84" t="s">
        <v>704</v>
      </c>
      <c r="C145" s="84">
        <f>'CB1-Производство'!$D$10</f>
        <v>2021</v>
      </c>
      <c r="D145" s="84" t="s">
        <v>639</v>
      </c>
      <c r="E145" s="93" t="s">
        <v>647</v>
      </c>
      <c r="F145" s="125" t="e">
        <f t="shared" si="2"/>
        <v>#REF!</v>
      </c>
      <c r="G145" s="89">
        <f>'СВ2 | Первич. | Торговля'!D15</f>
        <v>0</v>
      </c>
    </row>
    <row r="146" spans="1:7" ht="13" thickBot="1" x14ac:dyDescent="0.3">
      <c r="A146" s="88" t="e">
        <f>#REF!</f>
        <v>#REF!</v>
      </c>
      <c r="B146" s="84" t="s">
        <v>704</v>
      </c>
      <c r="C146" s="84">
        <f>'CB1-Производство'!$D$10</f>
        <v>2021</v>
      </c>
      <c r="D146" s="84" t="s">
        <v>639</v>
      </c>
      <c r="E146" s="93" t="s">
        <v>648</v>
      </c>
      <c r="F146" s="125" t="e">
        <f t="shared" si="2"/>
        <v>#REF!</v>
      </c>
      <c r="G146" s="89">
        <f>'СВ2 | Первич. | Торговля'!D16</f>
        <v>0.5</v>
      </c>
    </row>
    <row r="147" spans="1:7" ht="13" thickBot="1" x14ac:dyDescent="0.3">
      <c r="A147" s="88" t="e">
        <f>#REF!</f>
        <v>#REF!</v>
      </c>
      <c r="B147" s="84" t="s">
        <v>704</v>
      </c>
      <c r="C147" s="84">
        <f>'CB1-Производство'!$D$10</f>
        <v>2021</v>
      </c>
      <c r="D147" s="84" t="s">
        <v>639</v>
      </c>
      <c r="E147" s="93" t="s">
        <v>709</v>
      </c>
      <c r="F147" s="125" t="e">
        <f t="shared" si="2"/>
        <v>#REF!</v>
      </c>
      <c r="G147" s="89">
        <f>'СВ2 | Первич. | Торговля'!D17</f>
        <v>0.5</v>
      </c>
    </row>
    <row r="148" spans="1:7" ht="13" thickBot="1" x14ac:dyDescent="0.3">
      <c r="A148" s="88" t="e">
        <f>#REF!</f>
        <v>#REF!</v>
      </c>
      <c r="B148" s="84" t="s">
        <v>704</v>
      </c>
      <c r="C148" s="84">
        <f>'CB1-Производство'!$D$10</f>
        <v>2021</v>
      </c>
      <c r="D148" s="84" t="s">
        <v>131</v>
      </c>
      <c r="E148" s="93">
        <v>2</v>
      </c>
      <c r="F148" s="125" t="e">
        <f t="shared" si="2"/>
        <v>#REF!</v>
      </c>
      <c r="G148" s="89">
        <f>'СВ2 | Первич. | Торговля'!D18</f>
        <v>0</v>
      </c>
    </row>
    <row r="149" spans="1:7" ht="13" thickBot="1" x14ac:dyDescent="0.3">
      <c r="A149" s="88" t="e">
        <f>#REF!</f>
        <v>#REF!</v>
      </c>
      <c r="B149" s="84" t="s">
        <v>704</v>
      </c>
      <c r="C149" s="84">
        <f>'CB1-Производство'!$D$10</f>
        <v>2021</v>
      </c>
      <c r="D149" s="84" t="s">
        <v>639</v>
      </c>
      <c r="E149" s="93">
        <v>3</v>
      </c>
      <c r="F149" s="125" t="e">
        <f t="shared" si="2"/>
        <v>#REF!</v>
      </c>
      <c r="G149" s="89">
        <f>'СВ2 | Первич. | Торговля'!D19</f>
        <v>0</v>
      </c>
    </row>
    <row r="150" spans="1:7" ht="13" thickBot="1" x14ac:dyDescent="0.3">
      <c r="A150" s="88" t="e">
        <f>#REF!</f>
        <v>#REF!</v>
      </c>
      <c r="B150" s="84" t="s">
        <v>704</v>
      </c>
      <c r="C150" s="84">
        <f>'CB1-Производство'!$D$10</f>
        <v>2021</v>
      </c>
      <c r="D150" s="84" t="s">
        <v>639</v>
      </c>
      <c r="E150" s="93" t="s">
        <v>659</v>
      </c>
      <c r="F150" s="125" t="e">
        <f t="shared" si="2"/>
        <v>#REF!</v>
      </c>
      <c r="G150" s="89">
        <f>'СВ2 | Первич. | Торговля'!D20</f>
        <v>0.1</v>
      </c>
    </row>
    <row r="151" spans="1:7" ht="13" thickBot="1" x14ac:dyDescent="0.3">
      <c r="A151" s="88" t="e">
        <f>#REF!</f>
        <v>#REF!</v>
      </c>
      <c r="B151" s="84" t="s">
        <v>704</v>
      </c>
      <c r="C151" s="84">
        <f>'CB1-Производство'!$D$10</f>
        <v>2021</v>
      </c>
      <c r="D151" s="84" t="s">
        <v>639</v>
      </c>
      <c r="E151" s="93" t="s">
        <v>660</v>
      </c>
      <c r="F151" s="125" t="e">
        <f t="shared" si="2"/>
        <v>#REF!</v>
      </c>
      <c r="G151" s="89">
        <f>'СВ2 | Первич. | Торговля'!D21</f>
        <v>0.4</v>
      </c>
    </row>
    <row r="152" spans="1:7" ht="13" thickBot="1" x14ac:dyDescent="0.3">
      <c r="A152" s="88" t="e">
        <f>#REF!</f>
        <v>#REF!</v>
      </c>
      <c r="B152" s="84" t="s">
        <v>704</v>
      </c>
      <c r="C152" s="84">
        <f>'CB1-Производство'!$D$10</f>
        <v>2021</v>
      </c>
      <c r="D152" s="84" t="s">
        <v>131</v>
      </c>
      <c r="E152" s="93">
        <v>4</v>
      </c>
      <c r="F152" s="125" t="e">
        <f t="shared" si="2"/>
        <v>#REF!</v>
      </c>
      <c r="G152" s="89">
        <f>'СВ2 | Первич. | Торговля'!D22</f>
        <v>0.3</v>
      </c>
    </row>
    <row r="153" spans="1:7" ht="13" thickBot="1" x14ac:dyDescent="0.3">
      <c r="A153" s="88" t="e">
        <f>#REF!</f>
        <v>#REF!</v>
      </c>
      <c r="B153" s="84" t="s">
        <v>704</v>
      </c>
      <c r="C153" s="84">
        <f>'CB1-Производство'!$D$10</f>
        <v>2021</v>
      </c>
      <c r="D153" s="84" t="s">
        <v>131</v>
      </c>
      <c r="E153" s="93" t="s">
        <v>661</v>
      </c>
      <c r="F153" s="125" t="e">
        <f t="shared" si="2"/>
        <v>#REF!</v>
      </c>
      <c r="G153" s="89">
        <f>'СВ2 | Первич. | Торговля'!D23</f>
        <v>0.1</v>
      </c>
    </row>
    <row r="154" spans="1:7" ht="13" thickBot="1" x14ac:dyDescent="0.3">
      <c r="A154" s="88" t="e">
        <f>#REF!</f>
        <v>#REF!</v>
      </c>
      <c r="B154" s="84" t="s">
        <v>704</v>
      </c>
      <c r="C154" s="84">
        <f>'CB1-Производство'!$D$10</f>
        <v>2021</v>
      </c>
      <c r="D154" s="84" t="s">
        <v>131</v>
      </c>
      <c r="E154" s="93" t="s">
        <v>662</v>
      </c>
      <c r="F154" s="125" t="e">
        <f t="shared" si="2"/>
        <v>#REF!</v>
      </c>
      <c r="G154" s="89">
        <f>'СВ2 | Первич. | Торговля'!D25</f>
        <v>0.1</v>
      </c>
    </row>
    <row r="155" spans="1:7" ht="13" thickBot="1" x14ac:dyDescent="0.3">
      <c r="A155" s="88" t="e">
        <f>#REF!</f>
        <v>#REF!</v>
      </c>
      <c r="B155" s="84" t="s">
        <v>704</v>
      </c>
      <c r="C155" s="84">
        <f>'CB1-Производство'!$D$10</f>
        <v>2021</v>
      </c>
      <c r="D155" s="84" t="s">
        <v>639</v>
      </c>
      <c r="E155" s="93">
        <v>5</v>
      </c>
      <c r="F155" s="125" t="e">
        <f t="shared" si="2"/>
        <v>#REF!</v>
      </c>
      <c r="G155" s="89">
        <f>'СВ2 | Первич. | Торговля'!D26</f>
        <v>0.1</v>
      </c>
    </row>
    <row r="156" spans="1:7" ht="13" thickBot="1" x14ac:dyDescent="0.3">
      <c r="A156" s="88" t="e">
        <f>#REF!</f>
        <v>#REF!</v>
      </c>
      <c r="B156" s="84" t="s">
        <v>704</v>
      </c>
      <c r="C156" s="84">
        <f>'CB1-Производство'!$D$10</f>
        <v>2021</v>
      </c>
      <c r="D156" s="84" t="s">
        <v>639</v>
      </c>
      <c r="E156" s="93" t="s">
        <v>663</v>
      </c>
      <c r="F156" s="125" t="e">
        <f t="shared" si="2"/>
        <v>#REF!</v>
      </c>
      <c r="G156" s="89">
        <f>'СВ2 | Первич. | Торговля'!D27</f>
        <v>0.08</v>
      </c>
    </row>
    <row r="157" spans="1:7" ht="13" thickBot="1" x14ac:dyDescent="0.3">
      <c r="A157" s="88" t="e">
        <f>#REF!</f>
        <v>#REF!</v>
      </c>
      <c r="B157" s="84" t="s">
        <v>704</v>
      </c>
      <c r="C157" s="84">
        <f>'CB1-Производство'!$D$10</f>
        <v>2021</v>
      </c>
      <c r="D157" s="84" t="s">
        <v>639</v>
      </c>
      <c r="E157" s="93" t="s">
        <v>664</v>
      </c>
      <c r="F157" s="125" t="e">
        <f t="shared" si="2"/>
        <v>#REF!</v>
      </c>
      <c r="G157" s="89">
        <f>'СВ2 | Первич. | Торговля'!D28</f>
        <v>0.02</v>
      </c>
    </row>
    <row r="158" spans="1:7" ht="13" thickBot="1" x14ac:dyDescent="0.3">
      <c r="A158" s="88" t="e">
        <f>#REF!</f>
        <v>#REF!</v>
      </c>
      <c r="B158" s="84" t="s">
        <v>704</v>
      </c>
      <c r="C158" s="84">
        <f>'CB1-Производство'!$D$10</f>
        <v>2021</v>
      </c>
      <c r="D158" s="84" t="s">
        <v>639</v>
      </c>
      <c r="E158" s="93" t="s">
        <v>665</v>
      </c>
      <c r="F158" s="125" t="e">
        <f t="shared" si="2"/>
        <v>#REF!</v>
      </c>
      <c r="G158" s="89">
        <f>'СВ2 | Первич. | Торговля'!D29</f>
        <v>916.2</v>
      </c>
    </row>
    <row r="159" spans="1:7" ht="13" thickBot="1" x14ac:dyDescent="0.3">
      <c r="A159" s="88" t="e">
        <f>#REF!</f>
        <v>#REF!</v>
      </c>
      <c r="B159" s="84" t="s">
        <v>704</v>
      </c>
      <c r="C159" s="84">
        <f>'CB1-Производство'!$D$10</f>
        <v>2021</v>
      </c>
      <c r="D159" s="84" t="s">
        <v>639</v>
      </c>
      <c r="E159" s="93">
        <v>6</v>
      </c>
      <c r="F159" s="125" t="e">
        <f t="shared" si="2"/>
        <v>#REF!</v>
      </c>
      <c r="G159" s="89">
        <f>'СВ2 | Первич. | Торговля'!D30</f>
        <v>908.9</v>
      </c>
    </row>
    <row r="160" spans="1:7" ht="13" thickBot="1" x14ac:dyDescent="0.3">
      <c r="A160" s="88" t="e">
        <f>#REF!</f>
        <v>#REF!</v>
      </c>
      <c r="B160" s="84" t="s">
        <v>704</v>
      </c>
      <c r="C160" s="84">
        <f>'CB1-Производство'!$D$10</f>
        <v>2021</v>
      </c>
      <c r="D160" s="84" t="s">
        <v>639</v>
      </c>
      <c r="E160" s="93" t="s">
        <v>666</v>
      </c>
      <c r="F160" s="125" t="e">
        <f t="shared" si="2"/>
        <v>#REF!</v>
      </c>
      <c r="G160" s="89">
        <f>'СВ2 | Первич. | Торговля'!D31</f>
        <v>7.3</v>
      </c>
    </row>
    <row r="161" spans="1:7" ht="13" thickBot="1" x14ac:dyDescent="0.3">
      <c r="A161" s="88" t="e">
        <f>#REF!</f>
        <v>#REF!</v>
      </c>
      <c r="B161" s="84" t="s">
        <v>704</v>
      </c>
      <c r="C161" s="84">
        <f>'CB1-Производство'!$D$10</f>
        <v>2021</v>
      </c>
      <c r="D161" s="84" t="s">
        <v>639</v>
      </c>
      <c r="E161" s="93" t="s">
        <v>667</v>
      </c>
      <c r="F161" s="125" t="e">
        <f t="shared" si="2"/>
        <v>#REF!</v>
      </c>
      <c r="G161" s="89">
        <f>'СВ2 | Первич. | Торговля'!D32</f>
        <v>1.2</v>
      </c>
    </row>
    <row r="162" spans="1:7" ht="13" thickBot="1" x14ac:dyDescent="0.3">
      <c r="A162" s="88" t="e">
        <f>#REF!</f>
        <v>#REF!</v>
      </c>
      <c r="B162" s="84" t="s">
        <v>704</v>
      </c>
      <c r="C162" s="84">
        <f>'CB1-Производство'!$D$10</f>
        <v>2021</v>
      </c>
      <c r="D162" s="84" t="s">
        <v>639</v>
      </c>
      <c r="E162" s="93" t="s">
        <v>668</v>
      </c>
      <c r="F162" s="125" t="e">
        <f t="shared" si="2"/>
        <v>#REF!</v>
      </c>
      <c r="G162" s="89">
        <f>'СВ2 | Первич. | Торговля'!D33</f>
        <v>1.5</v>
      </c>
    </row>
    <row r="163" spans="1:7" ht="13" thickBot="1" x14ac:dyDescent="0.3">
      <c r="A163" s="88" t="e">
        <f>#REF!</f>
        <v>#REF!</v>
      </c>
      <c r="B163" s="84" t="s">
        <v>704</v>
      </c>
      <c r="C163" s="84">
        <f>'CB1-Производство'!$D$10</f>
        <v>2021</v>
      </c>
      <c r="D163" s="84" t="s">
        <v>639</v>
      </c>
      <c r="E163" s="93" t="s">
        <v>669</v>
      </c>
      <c r="F163" s="125" t="e">
        <f t="shared" si="2"/>
        <v>#REF!</v>
      </c>
      <c r="G163" s="89">
        <f>'СВ2 | Первич. | Торговля'!D34</f>
        <v>0</v>
      </c>
    </row>
    <row r="164" spans="1:7" ht="13" thickBot="1" x14ac:dyDescent="0.3">
      <c r="A164" s="88" t="e">
        <f>#REF!</f>
        <v>#REF!</v>
      </c>
      <c r="B164" s="84" t="s">
        <v>704</v>
      </c>
      <c r="C164" s="84">
        <f>'CB1-Производство'!$D$10</f>
        <v>2021</v>
      </c>
      <c r="D164" s="84" t="s">
        <v>639</v>
      </c>
      <c r="E164" s="93" t="s">
        <v>670</v>
      </c>
      <c r="F164" s="125" t="e">
        <f t="shared" si="2"/>
        <v>#REF!</v>
      </c>
      <c r="G164" s="89">
        <f>'СВ2 | Первич. | Торговля'!D35</f>
        <v>1.5</v>
      </c>
    </row>
    <row r="165" spans="1:7" ht="13" thickBot="1" x14ac:dyDescent="0.3">
      <c r="A165" s="88" t="e">
        <f>#REF!</f>
        <v>#REF!</v>
      </c>
      <c r="B165" s="84" t="s">
        <v>704</v>
      </c>
      <c r="C165" s="84">
        <f>'CB1-Производство'!$D$10</f>
        <v>2021</v>
      </c>
      <c r="D165" s="84" t="s">
        <v>639</v>
      </c>
      <c r="E165" s="93" t="s">
        <v>671</v>
      </c>
      <c r="F165" s="125" t="e">
        <f t="shared" si="2"/>
        <v>#REF!</v>
      </c>
      <c r="G165" s="89">
        <f>'СВ2 | Первич. | Торговля'!D36</f>
        <v>0</v>
      </c>
    </row>
    <row r="166" spans="1:7" ht="13" thickBot="1" x14ac:dyDescent="0.3">
      <c r="A166" s="88" t="e">
        <f>#REF!</f>
        <v>#REF!</v>
      </c>
      <c r="B166" s="84" t="s">
        <v>704</v>
      </c>
      <c r="C166" s="84">
        <f>'CB1-Производство'!$D$10</f>
        <v>2021</v>
      </c>
      <c r="D166" s="84" t="s">
        <v>639</v>
      </c>
      <c r="E166" s="93" t="s">
        <v>672</v>
      </c>
      <c r="F166" s="125" t="e">
        <f t="shared" si="2"/>
        <v>#REF!</v>
      </c>
      <c r="G166" s="89">
        <f>'СВ2 | Первич. | Торговля'!D37</f>
        <v>0</v>
      </c>
    </row>
    <row r="167" spans="1:7" ht="13" thickBot="1" x14ac:dyDescent="0.3">
      <c r="A167" s="88" t="e">
        <f>#REF!</f>
        <v>#REF!</v>
      </c>
      <c r="B167" s="84" t="s">
        <v>704</v>
      </c>
      <c r="C167" s="84">
        <f>'CB1-Производство'!$D$10</f>
        <v>2021</v>
      </c>
      <c r="D167" s="84" t="s">
        <v>639</v>
      </c>
      <c r="E167" s="93" t="s">
        <v>673</v>
      </c>
      <c r="F167" s="125" t="e">
        <f t="shared" si="2"/>
        <v>#REF!</v>
      </c>
      <c r="G167" s="89">
        <f>'СВ2 | Первич. | Торговля'!D38</f>
        <v>76.5</v>
      </c>
    </row>
    <row r="168" spans="1:7" ht="13" thickBot="1" x14ac:dyDescent="0.3">
      <c r="A168" s="88" t="e">
        <f>#REF!</f>
        <v>#REF!</v>
      </c>
      <c r="B168" s="84" t="s">
        <v>704</v>
      </c>
      <c r="C168" s="84">
        <f>'CB1-Производство'!$D$10</f>
        <v>2021</v>
      </c>
      <c r="D168" s="84" t="s">
        <v>639</v>
      </c>
      <c r="E168" s="93" t="s">
        <v>674</v>
      </c>
      <c r="F168" s="125" t="e">
        <f t="shared" si="2"/>
        <v>#REF!</v>
      </c>
      <c r="G168" s="89">
        <f>'СВ2 | Первич. | Торговля'!D39</f>
        <v>1.3</v>
      </c>
    </row>
    <row r="169" spans="1:7" ht="13" thickBot="1" x14ac:dyDescent="0.3">
      <c r="A169" s="88" t="e">
        <f>#REF!</f>
        <v>#REF!</v>
      </c>
      <c r="B169" s="84" t="s">
        <v>704</v>
      </c>
      <c r="C169" s="84">
        <f>'CB1-Производство'!$D$10</f>
        <v>2021</v>
      </c>
      <c r="D169" s="84" t="s">
        <v>639</v>
      </c>
      <c r="E169" s="93" t="s">
        <v>675</v>
      </c>
      <c r="F169" s="125" t="e">
        <f t="shared" si="2"/>
        <v>#REF!</v>
      </c>
      <c r="G169" s="89">
        <f>'СВ2 | Первич. | Торговля'!D40</f>
        <v>75.2</v>
      </c>
    </row>
    <row r="170" spans="1:7" ht="13" thickBot="1" x14ac:dyDescent="0.3">
      <c r="A170" s="88" t="e">
        <f>#REF!</f>
        <v>#REF!</v>
      </c>
      <c r="B170" s="84" t="s">
        <v>704</v>
      </c>
      <c r="C170" s="84">
        <f>'CB1-Производство'!$D$10</f>
        <v>2021</v>
      </c>
      <c r="D170" s="84" t="s">
        <v>639</v>
      </c>
      <c r="E170" s="93" t="s">
        <v>676</v>
      </c>
      <c r="F170" s="125" t="e">
        <f t="shared" si="2"/>
        <v>#REF!</v>
      </c>
      <c r="G170" s="89">
        <f>'СВ2 | Первич. | Торговля'!D41</f>
        <v>0.8</v>
      </c>
    </row>
    <row r="171" spans="1:7" ht="13" thickBot="1" x14ac:dyDescent="0.3">
      <c r="A171" s="88" t="e">
        <f>#REF!</f>
        <v>#REF!</v>
      </c>
      <c r="B171" s="84" t="s">
        <v>704</v>
      </c>
      <c r="C171" s="84">
        <f>'CB1-Производство'!$D$10</f>
        <v>2021</v>
      </c>
      <c r="D171" s="84" t="s">
        <v>639</v>
      </c>
      <c r="E171" s="93" t="s">
        <v>677</v>
      </c>
      <c r="F171" s="125" t="e">
        <f t="shared" si="2"/>
        <v>#REF!</v>
      </c>
      <c r="G171" s="89">
        <f>'СВ2 | Первич. | Торговля'!D46</f>
        <v>242.7</v>
      </c>
    </row>
    <row r="172" spans="1:7" ht="13" thickBot="1" x14ac:dyDescent="0.3">
      <c r="A172" s="88" t="e">
        <f>#REF!</f>
        <v>#REF!</v>
      </c>
      <c r="B172" s="84" t="s">
        <v>704</v>
      </c>
      <c r="C172" s="84">
        <f>'CB1-Производство'!$D$10</f>
        <v>2021</v>
      </c>
      <c r="D172" s="84" t="s">
        <v>639</v>
      </c>
      <c r="E172" s="93" t="s">
        <v>678</v>
      </c>
      <c r="F172" s="125" t="e">
        <f t="shared" si="2"/>
        <v>#REF!</v>
      </c>
      <c r="G172" s="89">
        <f>'СВ2 | Первич. | Торговля'!D47</f>
        <v>2.1</v>
      </c>
    </row>
    <row r="173" spans="1:7" ht="13" thickBot="1" x14ac:dyDescent="0.3">
      <c r="A173" s="88" t="e">
        <f>#REF!</f>
        <v>#REF!</v>
      </c>
      <c r="B173" s="84" t="s">
        <v>704</v>
      </c>
      <c r="C173" s="84">
        <f>'CB1-Производство'!$D$10</f>
        <v>2021</v>
      </c>
      <c r="D173" s="84" t="s">
        <v>639</v>
      </c>
      <c r="E173" s="93" t="s">
        <v>679</v>
      </c>
      <c r="F173" s="125" t="e">
        <f t="shared" si="2"/>
        <v>#REF!</v>
      </c>
      <c r="G173" s="89">
        <f>'СВ2 | Первич. | Торговля'!D48</f>
        <v>15589.8</v>
      </c>
    </row>
    <row r="174" spans="1:7" ht="13" thickBot="1" x14ac:dyDescent="0.3">
      <c r="A174" s="88" t="e">
        <f>#REF!</f>
        <v>#REF!</v>
      </c>
      <c r="B174" s="84" t="s">
        <v>704</v>
      </c>
      <c r="C174" s="84">
        <f>'CB1-Производство'!$D$10</f>
        <v>2021</v>
      </c>
      <c r="D174" s="84" t="s">
        <v>131</v>
      </c>
      <c r="E174" s="93">
        <v>7</v>
      </c>
      <c r="F174" s="125" t="e">
        <f t="shared" si="2"/>
        <v>#REF!</v>
      </c>
      <c r="G174" s="89">
        <f>'СВ2 | Первич. | Торговля'!D49</f>
        <v>4227.3999999999996</v>
      </c>
    </row>
    <row r="175" spans="1:7" ht="13" thickBot="1" x14ac:dyDescent="0.3">
      <c r="A175" s="88" t="e">
        <f>#REF!</f>
        <v>#REF!</v>
      </c>
      <c r="B175" s="84" t="s">
        <v>704</v>
      </c>
      <c r="C175" s="84">
        <f>'CB1-Производство'!$D$10</f>
        <v>2021</v>
      </c>
      <c r="D175" s="84" t="s">
        <v>131</v>
      </c>
      <c r="E175" s="93" t="s">
        <v>680</v>
      </c>
      <c r="F175" s="125" t="e">
        <f t="shared" si="2"/>
        <v>#REF!</v>
      </c>
      <c r="G175" s="89">
        <f>'СВ2 | Первич. | Торговля'!D50</f>
        <v>10964.5</v>
      </c>
    </row>
    <row r="176" spans="1:7" ht="13" thickBot="1" x14ac:dyDescent="0.3">
      <c r="A176" s="88" t="e">
        <f>#REF!</f>
        <v>#REF!</v>
      </c>
      <c r="B176" s="84" t="s">
        <v>704</v>
      </c>
      <c r="C176" s="84">
        <f>'CB1-Производство'!$D$10</f>
        <v>2021</v>
      </c>
      <c r="D176" s="84" t="s">
        <v>131</v>
      </c>
      <c r="E176" s="93" t="s">
        <v>681</v>
      </c>
      <c r="F176" s="125" t="e">
        <f t="shared" si="2"/>
        <v>#REF!</v>
      </c>
      <c r="G176" s="89">
        <f>'СВ2 | Первич. | Торговля'!D51</f>
        <v>397.9</v>
      </c>
    </row>
    <row r="177" spans="1:7" ht="13" thickBot="1" x14ac:dyDescent="0.3">
      <c r="A177" s="88" t="e">
        <f>#REF!</f>
        <v>#REF!</v>
      </c>
      <c r="B177" s="84" t="s">
        <v>704</v>
      </c>
      <c r="C177" s="84">
        <f>'CB1-Производство'!$D$10</f>
        <v>2021</v>
      </c>
      <c r="D177" s="84" t="s">
        <v>131</v>
      </c>
      <c r="E177" s="93" t="s">
        <v>682</v>
      </c>
      <c r="F177" s="125" t="e">
        <f t="shared" si="2"/>
        <v>#REF!</v>
      </c>
      <c r="G177" s="89">
        <f>'СВ2 | Первич. | Торговля'!D52</f>
        <v>0.1</v>
      </c>
    </row>
    <row r="178" spans="1:7" ht="13" thickBot="1" x14ac:dyDescent="0.3">
      <c r="A178" s="88" t="e">
        <f>#REF!</f>
        <v>#REF!</v>
      </c>
      <c r="B178" s="84" t="s">
        <v>704</v>
      </c>
      <c r="C178" s="84">
        <f>'CB1-Производство'!$D$10</f>
        <v>2021</v>
      </c>
      <c r="D178" s="84" t="s">
        <v>131</v>
      </c>
      <c r="E178" s="93" t="s">
        <v>683</v>
      </c>
      <c r="F178" s="125" t="e">
        <f t="shared" si="2"/>
        <v>#REF!</v>
      </c>
      <c r="G178" s="89">
        <f>'СВ2 | Первич. | Торговля'!D53</f>
        <v>0</v>
      </c>
    </row>
    <row r="179" spans="1:7" ht="13" thickBot="1" x14ac:dyDescent="0.3">
      <c r="A179" s="88" t="e">
        <f>#REF!</f>
        <v>#REF!</v>
      </c>
      <c r="B179" s="84" t="s">
        <v>704</v>
      </c>
      <c r="C179" s="84">
        <f>'CB1-Производство'!$D$10</f>
        <v>2021</v>
      </c>
      <c r="D179" s="84" t="s">
        <v>131</v>
      </c>
      <c r="E179" s="93" t="s">
        <v>684</v>
      </c>
      <c r="F179" s="125" t="e">
        <f t="shared" si="2"/>
        <v>#REF!</v>
      </c>
      <c r="G179" s="89">
        <f>'СВ2 | Первич. | Торговля'!D54</f>
        <v>0.1</v>
      </c>
    </row>
    <row r="180" spans="1:7" ht="13" thickBot="1" x14ac:dyDescent="0.3">
      <c r="A180" s="88" t="e">
        <f>#REF!</f>
        <v>#REF!</v>
      </c>
      <c r="B180" s="84" t="s">
        <v>704</v>
      </c>
      <c r="C180" s="84">
        <f>'CB1-Производство'!$D$10</f>
        <v>2021</v>
      </c>
      <c r="D180" s="84" t="s">
        <v>131</v>
      </c>
      <c r="E180" s="93" t="s">
        <v>685</v>
      </c>
      <c r="F180" s="125" t="e">
        <f t="shared" si="2"/>
        <v>#REF!</v>
      </c>
      <c r="G180" s="89">
        <f>'СВ2 | Первич. | Торговля'!D55</f>
        <v>0.1</v>
      </c>
    </row>
    <row r="181" spans="1:7" ht="13" thickBot="1" x14ac:dyDescent="0.3">
      <c r="A181" s="88" t="e">
        <f>#REF!</f>
        <v>#REF!</v>
      </c>
      <c r="B181" s="84" t="s">
        <v>704</v>
      </c>
      <c r="C181" s="84">
        <f>'CB1-Производство'!$D$10</f>
        <v>2021</v>
      </c>
      <c r="D181" s="84" t="s">
        <v>131</v>
      </c>
      <c r="E181" s="93" t="s">
        <v>686</v>
      </c>
      <c r="F181" s="125" t="e">
        <f t="shared" si="2"/>
        <v>#REF!</v>
      </c>
      <c r="G181" s="89">
        <f>'СВ2 | Первич. | Торговля'!D56</f>
        <v>0.1</v>
      </c>
    </row>
    <row r="182" spans="1:7" ht="13" thickBot="1" x14ac:dyDescent="0.3">
      <c r="A182" s="88" t="e">
        <f>#REF!</f>
        <v>#REF!</v>
      </c>
      <c r="B182" s="84" t="s">
        <v>704</v>
      </c>
      <c r="C182" s="84">
        <f>'CB1-Производство'!$D$10</f>
        <v>2021</v>
      </c>
      <c r="D182" s="84" t="s">
        <v>131</v>
      </c>
      <c r="E182" s="93" t="s">
        <v>687</v>
      </c>
      <c r="F182" s="125" t="e">
        <f t="shared" si="2"/>
        <v>#REF!</v>
      </c>
      <c r="G182" s="89">
        <f>'СВ2 | Первич. | Торговля'!D57</f>
        <v>0</v>
      </c>
    </row>
    <row r="183" spans="1:7" ht="13" thickBot="1" x14ac:dyDescent="0.3">
      <c r="A183" s="88" t="e">
        <f>#REF!</f>
        <v>#REF!</v>
      </c>
      <c r="B183" s="84" t="s">
        <v>704</v>
      </c>
      <c r="C183" s="84">
        <f>'CB1-Производство'!$D$10</f>
        <v>2021</v>
      </c>
      <c r="D183" s="84" t="s">
        <v>131</v>
      </c>
      <c r="E183" s="93">
        <v>8</v>
      </c>
      <c r="F183" s="125" t="e">
        <f t="shared" si="2"/>
        <v>#REF!</v>
      </c>
      <c r="G183" s="89">
        <f>'СВ2 | Первич. | Торговля'!D58</f>
        <v>0</v>
      </c>
    </row>
    <row r="184" spans="1:7" ht="13" thickBot="1" x14ac:dyDescent="0.3">
      <c r="A184" s="88" t="e">
        <f>#REF!</f>
        <v>#REF!</v>
      </c>
      <c r="B184" s="84" t="s">
        <v>704</v>
      </c>
      <c r="C184" s="84">
        <f>'CB1-Производство'!$D$10</f>
        <v>2021</v>
      </c>
      <c r="D184" s="84" t="s">
        <v>131</v>
      </c>
      <c r="E184" s="93" t="s">
        <v>688</v>
      </c>
      <c r="F184" s="125" t="e">
        <f t="shared" si="2"/>
        <v>#REF!</v>
      </c>
      <c r="G184" s="89">
        <f>'СВ2 | Первич. | Торговля'!D59</f>
        <v>0</v>
      </c>
    </row>
    <row r="185" spans="1:7" ht="13" thickBot="1" x14ac:dyDescent="0.3">
      <c r="A185" s="88" t="e">
        <f>#REF!</f>
        <v>#REF!</v>
      </c>
      <c r="B185" s="84" t="s">
        <v>704</v>
      </c>
      <c r="C185" s="84">
        <f>'CB1-Производство'!$D$10</f>
        <v>2021</v>
      </c>
      <c r="D185" s="84" t="s">
        <v>131</v>
      </c>
      <c r="E185" s="93" t="s">
        <v>689</v>
      </c>
      <c r="F185" s="125" t="e">
        <f t="shared" si="2"/>
        <v>#REF!</v>
      </c>
      <c r="G185" s="89">
        <f>'СВ2 | Первич. | Торговля'!D60</f>
        <v>0</v>
      </c>
    </row>
    <row r="186" spans="1:7" ht="13" thickBot="1" x14ac:dyDescent="0.3">
      <c r="A186" s="88" t="e">
        <f>#REF!</f>
        <v>#REF!</v>
      </c>
      <c r="B186" s="84" t="s">
        <v>704</v>
      </c>
      <c r="C186" s="84">
        <f>'CB1-Производство'!$D$10</f>
        <v>2021</v>
      </c>
      <c r="D186" s="84" t="s">
        <v>131</v>
      </c>
      <c r="E186" s="93">
        <v>9</v>
      </c>
      <c r="F186" s="125" t="e">
        <f t="shared" si="2"/>
        <v>#REF!</v>
      </c>
      <c r="G186" s="89">
        <f>'СВ2 | Первич. | Торговля'!D61</f>
        <v>0</v>
      </c>
    </row>
    <row r="187" spans="1:7" ht="13" thickBot="1" x14ac:dyDescent="0.3">
      <c r="A187" s="88" t="e">
        <f>#REF!</f>
        <v>#REF!</v>
      </c>
      <c r="B187" s="84" t="s">
        <v>704</v>
      </c>
      <c r="C187" s="84">
        <f>'CB1-Производство'!$D$10</f>
        <v>2021</v>
      </c>
      <c r="D187" s="84" t="s">
        <v>131</v>
      </c>
      <c r="E187" s="93">
        <v>10</v>
      </c>
      <c r="F187" s="125" t="e">
        <f t="shared" si="2"/>
        <v>#REF!</v>
      </c>
      <c r="G187" s="89">
        <f>'СВ2 | Первич. | Торговля'!D62</f>
        <v>0</v>
      </c>
    </row>
    <row r="188" spans="1:7" ht="13" thickBot="1" x14ac:dyDescent="0.3">
      <c r="A188" s="88" t="e">
        <f>#REF!</f>
        <v>#REF!</v>
      </c>
      <c r="B188" s="84" t="s">
        <v>704</v>
      </c>
      <c r="C188" s="84">
        <f>'CB1-Производство'!$D$10</f>
        <v>2021</v>
      </c>
      <c r="D188" s="84" t="s">
        <v>131</v>
      </c>
      <c r="E188" s="93" t="s">
        <v>690</v>
      </c>
      <c r="F188" s="125" t="e">
        <f t="shared" si="2"/>
        <v>#REF!</v>
      </c>
      <c r="G188" s="89">
        <f>'СВ2 | Первич. | Торговля'!D63</f>
        <v>66.599999999999994</v>
      </c>
    </row>
    <row r="189" spans="1:7" ht="13" thickBot="1" x14ac:dyDescent="0.3">
      <c r="A189" s="88" t="e">
        <f>#REF!</f>
        <v>#REF!</v>
      </c>
      <c r="B189" s="84" t="s">
        <v>704</v>
      </c>
      <c r="C189" s="84">
        <f>'CB1-Производство'!$D$10</f>
        <v>2021</v>
      </c>
      <c r="D189" s="84" t="s">
        <v>131</v>
      </c>
      <c r="E189" s="93" t="s">
        <v>691</v>
      </c>
      <c r="F189" s="125" t="e">
        <f t="shared" si="2"/>
        <v>#REF!</v>
      </c>
      <c r="G189" s="89">
        <f>'СВ2 | Первич. | Торговля'!D64</f>
        <v>22.6</v>
      </c>
    </row>
    <row r="190" spans="1:7" ht="13" thickBot="1" x14ac:dyDescent="0.3">
      <c r="A190" s="88" t="e">
        <f>#REF!</f>
        <v>#REF!</v>
      </c>
      <c r="B190" s="84" t="s">
        <v>704</v>
      </c>
      <c r="C190" s="84">
        <f>'CB1-Производство'!$D$10</f>
        <v>2021</v>
      </c>
      <c r="D190" s="84" t="s">
        <v>131</v>
      </c>
      <c r="E190" s="93" t="s">
        <v>692</v>
      </c>
      <c r="F190" s="125" t="e">
        <f t="shared" si="2"/>
        <v>#REF!</v>
      </c>
      <c r="G190" s="89">
        <f>'СВ2 | Первич. | Торговля'!D65</f>
        <v>1.9</v>
      </c>
    </row>
    <row r="191" spans="1:7" ht="13" thickBot="1" x14ac:dyDescent="0.3">
      <c r="A191" s="88" t="e">
        <f>#REF!</f>
        <v>#REF!</v>
      </c>
      <c r="B191" s="84" t="s">
        <v>704</v>
      </c>
      <c r="C191" s="84">
        <f>'CB1-Производство'!$D$10</f>
        <v>2021</v>
      </c>
      <c r="D191" s="84" t="s">
        <v>131</v>
      </c>
      <c r="E191" s="93" t="s">
        <v>693</v>
      </c>
      <c r="F191" s="125" t="e">
        <f t="shared" si="2"/>
        <v>#REF!</v>
      </c>
      <c r="G191" s="89">
        <f>'СВ2 | Первич. | Торговля'!D66</f>
        <v>0.7</v>
      </c>
    </row>
    <row r="192" spans="1:7" ht="13" thickBot="1" x14ac:dyDescent="0.3">
      <c r="A192" s="88" t="e">
        <f>#REF!</f>
        <v>#REF!</v>
      </c>
      <c r="B192" s="84" t="s">
        <v>704</v>
      </c>
      <c r="C192" s="84">
        <f>'CB1-Производство'!$D$10</f>
        <v>2021</v>
      </c>
      <c r="D192" s="84" t="s">
        <v>131</v>
      </c>
      <c r="E192" s="93" t="s">
        <v>694</v>
      </c>
      <c r="F192" s="125" t="e">
        <f t="shared" si="2"/>
        <v>#REF!</v>
      </c>
      <c r="G192" s="89">
        <f>'СВ2 | Первич. | Торговля'!D67</f>
        <v>17</v>
      </c>
    </row>
    <row r="193" spans="1:7" ht="13" thickBot="1" x14ac:dyDescent="0.3">
      <c r="A193" s="88" t="e">
        <f>#REF!</f>
        <v>#REF!</v>
      </c>
      <c r="B193" s="84" t="s">
        <v>704</v>
      </c>
      <c r="C193" s="84">
        <f>'CB1-Производство'!$D$10</f>
        <v>2021</v>
      </c>
      <c r="D193" s="84" t="s">
        <v>131</v>
      </c>
      <c r="E193" s="93" t="s">
        <v>695</v>
      </c>
      <c r="F193" s="125" t="e">
        <f t="shared" si="2"/>
        <v>#REF!</v>
      </c>
      <c r="G193" s="89">
        <f>'СВ2 | Первич. | Торговля'!D68</f>
        <v>3</v>
      </c>
    </row>
    <row r="194" spans="1:7" ht="13" thickBot="1" x14ac:dyDescent="0.3">
      <c r="A194" s="88" t="e">
        <f>#REF!</f>
        <v>#REF!</v>
      </c>
      <c r="B194" s="84" t="s">
        <v>704</v>
      </c>
      <c r="C194" s="84">
        <f>'CB1-Производство'!$D$10</f>
        <v>2021</v>
      </c>
      <c r="D194" s="84" t="s">
        <v>131</v>
      </c>
      <c r="E194" s="93" t="s">
        <v>696</v>
      </c>
      <c r="F194" s="125" t="e">
        <f t="shared" si="2"/>
        <v>#REF!</v>
      </c>
      <c r="G194" s="89">
        <f>'СВ2 | Первич. | Торговля'!D69</f>
        <v>6.7</v>
      </c>
    </row>
    <row r="195" spans="1:7" ht="13" thickBot="1" x14ac:dyDescent="0.3">
      <c r="A195" s="88" t="e">
        <f>#REF!</f>
        <v>#REF!</v>
      </c>
      <c r="B195" s="84" t="s">
        <v>704</v>
      </c>
      <c r="C195" s="84">
        <f>'CB1-Производство'!$D$10</f>
        <v>2021</v>
      </c>
      <c r="D195" s="84" t="s">
        <v>131</v>
      </c>
      <c r="E195" s="93" t="s">
        <v>697</v>
      </c>
      <c r="F195" s="125" t="e">
        <f t="shared" si="2"/>
        <v>#REF!</v>
      </c>
      <c r="G195" s="89">
        <f>'СВ2 | Первич. | Торговля'!D70</f>
        <v>36.299999999999997</v>
      </c>
    </row>
    <row r="196" spans="1:7" ht="13" thickBot="1" x14ac:dyDescent="0.3">
      <c r="A196" s="88" t="e">
        <f>#REF!</f>
        <v>#REF!</v>
      </c>
      <c r="B196" s="84" t="s">
        <v>704</v>
      </c>
      <c r="C196" s="84">
        <f>'CB1-Производство'!$D$10</f>
        <v>2021</v>
      </c>
      <c r="D196" s="84" t="s">
        <v>131</v>
      </c>
      <c r="E196" s="93" t="s">
        <v>698</v>
      </c>
      <c r="F196" s="125" t="e">
        <f t="shared" si="2"/>
        <v>#REF!</v>
      </c>
      <c r="G196" s="89">
        <f>'СВ2 | Первич. | Торговля'!D71</f>
        <v>12.7</v>
      </c>
    </row>
    <row r="197" spans="1:7" ht="13" thickBot="1" x14ac:dyDescent="0.3">
      <c r="A197" s="88" t="e">
        <f>#REF!</f>
        <v>#REF!</v>
      </c>
      <c r="B197" s="84" t="s">
        <v>704</v>
      </c>
      <c r="C197" s="84">
        <f>'CB1-Производство'!$D$10</f>
        <v>2021</v>
      </c>
      <c r="D197" s="84" t="s">
        <v>131</v>
      </c>
      <c r="E197" s="93" t="s">
        <v>699</v>
      </c>
      <c r="F197" s="125" t="e">
        <f t="shared" si="2"/>
        <v>#REF!</v>
      </c>
      <c r="G197" s="89">
        <f>'СВ2 | Первич. | Торговля'!D72</f>
        <v>16.8</v>
      </c>
    </row>
    <row r="198" spans="1:7" ht="13" thickBot="1" x14ac:dyDescent="0.3">
      <c r="A198" s="88" t="e">
        <f>#REF!</f>
        <v>#REF!</v>
      </c>
      <c r="B198" s="84" t="s">
        <v>704</v>
      </c>
      <c r="C198" s="84">
        <f>'CB1-Производство'!$D$10</f>
        <v>2021</v>
      </c>
      <c r="D198" s="84" t="s">
        <v>131</v>
      </c>
      <c r="E198" s="93" t="s">
        <v>700</v>
      </c>
      <c r="F198" s="125" t="e">
        <f t="shared" si="2"/>
        <v>#REF!</v>
      </c>
      <c r="G198" s="89">
        <f>'СВ2 | Первич. | Торговля'!D73</f>
        <v>5.9</v>
      </c>
    </row>
    <row r="199" spans="1:7" ht="13" thickBot="1" x14ac:dyDescent="0.3">
      <c r="A199" s="105" t="e">
        <f>#REF!</f>
        <v>#REF!</v>
      </c>
      <c r="B199" s="102" t="s">
        <v>704</v>
      </c>
      <c r="C199" s="102">
        <f>'CB1-Производство'!$D$10</f>
        <v>2021</v>
      </c>
      <c r="D199" s="102" t="s">
        <v>131</v>
      </c>
      <c r="E199" s="106" t="s">
        <v>701</v>
      </c>
      <c r="F199" s="125" t="e">
        <f t="shared" si="2"/>
        <v>#REF!</v>
      </c>
      <c r="G199" s="103">
        <f>'СВ2 | Первич. | Торговля'!D74</f>
        <v>0.9</v>
      </c>
    </row>
    <row r="200" spans="1:7" ht="13" thickBot="1" x14ac:dyDescent="0.3">
      <c r="A200" s="85" t="e">
        <f>#REF!</f>
        <v>#REF!</v>
      </c>
      <c r="B200" s="86" t="s">
        <v>704</v>
      </c>
      <c r="C200" s="86">
        <f>'CB1-Производство'!$D$10</f>
        <v>2021</v>
      </c>
      <c r="D200" s="86" t="s">
        <v>706</v>
      </c>
      <c r="E200" s="100">
        <v>1</v>
      </c>
      <c r="F200" s="125" t="e">
        <f t="shared" si="2"/>
        <v>#REF!</v>
      </c>
      <c r="G200" s="87">
        <f>'СВ2 | Первич. | Торговля'!E12</f>
        <v>202.65</v>
      </c>
    </row>
    <row r="201" spans="1:7" ht="13" thickBot="1" x14ac:dyDescent="0.3">
      <c r="A201" s="88" t="e">
        <f>#REF!</f>
        <v>#REF!</v>
      </c>
      <c r="B201" s="84" t="s">
        <v>704</v>
      </c>
      <c r="C201" s="84">
        <f>'CB1-Производство'!$D$10</f>
        <v>2021</v>
      </c>
      <c r="D201" s="86" t="s">
        <v>706</v>
      </c>
      <c r="E201" s="93" t="s">
        <v>643</v>
      </c>
      <c r="F201" s="125" t="e">
        <f t="shared" si="2"/>
        <v>#REF!</v>
      </c>
      <c r="G201" s="87">
        <f>'СВ2 | Первич. | Торговля'!E13</f>
        <v>0</v>
      </c>
    </row>
    <row r="202" spans="1:7" ht="13" thickBot="1" x14ac:dyDescent="0.3">
      <c r="A202" s="88" t="e">
        <f>#REF!</f>
        <v>#REF!</v>
      </c>
      <c r="B202" s="84" t="s">
        <v>704</v>
      </c>
      <c r="C202" s="84">
        <f>'CB1-Производство'!$D$10</f>
        <v>2021</v>
      </c>
      <c r="D202" s="86" t="s">
        <v>706</v>
      </c>
      <c r="E202" s="93" t="s">
        <v>646</v>
      </c>
      <c r="F202" s="125" t="e">
        <f t="shared" si="2"/>
        <v>#REF!</v>
      </c>
      <c r="G202" s="87">
        <f>'СВ2 | Первич. | Торговля'!E14</f>
        <v>0</v>
      </c>
    </row>
    <row r="203" spans="1:7" ht="13" thickBot="1" x14ac:dyDescent="0.3">
      <c r="A203" s="88" t="e">
        <f>#REF!</f>
        <v>#REF!</v>
      </c>
      <c r="B203" s="84" t="s">
        <v>704</v>
      </c>
      <c r="C203" s="84">
        <f>'CB1-Производство'!$D$10</f>
        <v>2021</v>
      </c>
      <c r="D203" s="86" t="s">
        <v>706</v>
      </c>
      <c r="E203" s="93" t="s">
        <v>647</v>
      </c>
      <c r="F203" s="125" t="e">
        <f t="shared" si="2"/>
        <v>#REF!</v>
      </c>
      <c r="G203" s="87">
        <f>'СВ2 | Первич. | Торговля'!E15</f>
        <v>0</v>
      </c>
    </row>
    <row r="204" spans="1:7" ht="13" thickBot="1" x14ac:dyDescent="0.3">
      <c r="A204" s="88" t="e">
        <f>#REF!</f>
        <v>#REF!</v>
      </c>
      <c r="B204" s="84" t="s">
        <v>704</v>
      </c>
      <c r="C204" s="84">
        <f>'CB1-Производство'!$D$10</f>
        <v>2021</v>
      </c>
      <c r="D204" s="86" t="s">
        <v>706</v>
      </c>
      <c r="E204" s="93" t="s">
        <v>648</v>
      </c>
      <c r="F204" s="125" t="e">
        <f t="shared" si="2"/>
        <v>#REF!</v>
      </c>
      <c r="G204" s="87">
        <f>'СВ2 | Первич. | Торговля'!E16</f>
        <v>202.65</v>
      </c>
    </row>
    <row r="205" spans="1:7" ht="13" thickBot="1" x14ac:dyDescent="0.3">
      <c r="A205" s="88" t="e">
        <f>#REF!</f>
        <v>#REF!</v>
      </c>
      <c r="B205" s="84" t="s">
        <v>704</v>
      </c>
      <c r="C205" s="84">
        <f>'CB1-Производство'!$D$10</f>
        <v>2021</v>
      </c>
      <c r="D205" s="86" t="s">
        <v>706</v>
      </c>
      <c r="E205" s="93" t="s">
        <v>709</v>
      </c>
      <c r="F205" s="125" t="e">
        <f t="shared" si="2"/>
        <v>#REF!</v>
      </c>
      <c r="G205" s="87">
        <f>'СВ2 | Первич. | Торговля'!E17</f>
        <v>202.65</v>
      </c>
    </row>
    <row r="206" spans="1:7" ht="13" thickBot="1" x14ac:dyDescent="0.3">
      <c r="A206" s="88" t="e">
        <f>#REF!</f>
        <v>#REF!</v>
      </c>
      <c r="B206" s="84" t="s">
        <v>704</v>
      </c>
      <c r="C206" s="84">
        <f>'CB1-Производство'!$D$10</f>
        <v>2021</v>
      </c>
      <c r="D206" s="86" t="s">
        <v>706</v>
      </c>
      <c r="E206" s="93">
        <v>2</v>
      </c>
      <c r="F206" s="125" t="e">
        <f t="shared" si="2"/>
        <v>#REF!</v>
      </c>
      <c r="G206" s="87">
        <f>'СВ2 | Первич. | Торговля'!E18</f>
        <v>0</v>
      </c>
    </row>
    <row r="207" spans="1:7" ht="13" thickBot="1" x14ac:dyDescent="0.3">
      <c r="A207" s="88" t="e">
        <f>#REF!</f>
        <v>#REF!</v>
      </c>
      <c r="B207" s="84" t="s">
        <v>704</v>
      </c>
      <c r="C207" s="84">
        <f>'CB1-Производство'!$D$10</f>
        <v>2021</v>
      </c>
      <c r="D207" s="86" t="s">
        <v>706</v>
      </c>
      <c r="E207" s="93">
        <v>3</v>
      </c>
      <c r="F207" s="125" t="e">
        <f t="shared" ref="F207:F278" si="3">CONCATENATE(A207,"_",B207,"_",C207,"_",D207,"_",E207)</f>
        <v>#REF!</v>
      </c>
      <c r="G207" s="87">
        <f>'СВ2 | Первич. | Торговля'!E19</f>
        <v>0</v>
      </c>
    </row>
    <row r="208" spans="1:7" ht="13" thickBot="1" x14ac:dyDescent="0.3">
      <c r="A208" s="88" t="e">
        <f>#REF!</f>
        <v>#REF!</v>
      </c>
      <c r="B208" s="84" t="s">
        <v>704</v>
      </c>
      <c r="C208" s="84">
        <f>'CB1-Производство'!$D$10</f>
        <v>2021</v>
      </c>
      <c r="D208" s="86" t="s">
        <v>706</v>
      </c>
      <c r="E208" s="93" t="s">
        <v>659</v>
      </c>
      <c r="F208" s="125" t="e">
        <f>CONCATENATE(A208,"_",B208,"_",C208,"_",D208,"_",E208)</f>
        <v>#REF!</v>
      </c>
      <c r="G208" s="87">
        <f>'СВ2 | Первич. | Торговля'!E20</f>
        <v>173.38</v>
      </c>
    </row>
    <row r="209" spans="1:7" ht="13" thickBot="1" x14ac:dyDescent="0.3">
      <c r="A209" s="88" t="e">
        <f>#REF!</f>
        <v>#REF!</v>
      </c>
      <c r="B209" s="84" t="s">
        <v>704</v>
      </c>
      <c r="C209" s="84">
        <f>'CB1-Производство'!$D$10</f>
        <v>2021</v>
      </c>
      <c r="D209" s="86" t="s">
        <v>706</v>
      </c>
      <c r="E209" s="93" t="s">
        <v>660</v>
      </c>
      <c r="F209" s="125" t="e">
        <f>CONCATENATE(A209,"_",B209,"_",C209,"_",D209,"_",E209)</f>
        <v>#REF!</v>
      </c>
      <c r="G209" s="87">
        <f>'СВ2 | Первич. | Торговля'!E21</f>
        <v>183.4</v>
      </c>
    </row>
    <row r="210" spans="1:7" ht="13" thickBot="1" x14ac:dyDescent="0.3">
      <c r="A210" s="88" t="e">
        <f>#REF!</f>
        <v>#REF!</v>
      </c>
      <c r="B210" s="84" t="s">
        <v>704</v>
      </c>
      <c r="C210" s="84">
        <f>'CB1-Производство'!$D$10</f>
        <v>2021</v>
      </c>
      <c r="D210" s="86" t="s">
        <v>706</v>
      </c>
      <c r="E210" s="93">
        <v>4</v>
      </c>
      <c r="F210" s="125" t="e">
        <f>CONCATENATE(A210,"_",B210,"_",C210,"_",D210,"_",E210)</f>
        <v>#REF!</v>
      </c>
      <c r="G210" s="87">
        <f>'СВ2 | Первич. | Торговля'!E22</f>
        <v>157.6</v>
      </c>
    </row>
    <row r="211" spans="1:7" ht="13" thickBot="1" x14ac:dyDescent="0.3">
      <c r="A211" s="88" t="e">
        <f>#REF!</f>
        <v>#REF!</v>
      </c>
      <c r="B211" s="84" t="s">
        <v>704</v>
      </c>
      <c r="C211" s="84">
        <f>'CB1-Производство'!$D$10</f>
        <v>2021</v>
      </c>
      <c r="D211" s="86" t="s">
        <v>706</v>
      </c>
      <c r="E211" s="93" t="s">
        <v>661</v>
      </c>
      <c r="F211" s="125" t="e">
        <f>CONCATENATE(A211,"_",B211,"_",C211,"_",D211,"_",E211)</f>
        <v>#REF!</v>
      </c>
      <c r="G211" s="87">
        <f>'СВ2 | Первич. | Торговля'!E23</f>
        <v>25.8</v>
      </c>
    </row>
    <row r="212" spans="1:7" ht="13" thickBot="1" x14ac:dyDescent="0.3">
      <c r="A212" s="88" t="e">
        <f>#REF!</f>
        <v>#REF!</v>
      </c>
      <c r="B212" s="84" t="s">
        <v>704</v>
      </c>
      <c r="C212" s="84">
        <f>'CB1-Производство'!$D$10</f>
        <v>2021</v>
      </c>
      <c r="D212" s="86" t="s">
        <v>706</v>
      </c>
      <c r="E212" s="93" t="s">
        <v>662</v>
      </c>
      <c r="F212" s="125" t="e">
        <f>CONCATENATE(A212,"_",B212,"_",C212,"_",D212,"_",E212)</f>
        <v>#REF!</v>
      </c>
      <c r="G212" s="87">
        <f>'СВ2 | Первич. | Торговля'!E25</f>
        <v>25.8</v>
      </c>
    </row>
    <row r="213" spans="1:7" ht="13" thickBot="1" x14ac:dyDescent="0.3">
      <c r="A213" s="88" t="e">
        <f>#REF!</f>
        <v>#REF!</v>
      </c>
      <c r="B213" s="84" t="s">
        <v>704</v>
      </c>
      <c r="C213" s="84">
        <f>'CB1-Производство'!$D$10</f>
        <v>2021</v>
      </c>
      <c r="D213" s="86" t="s">
        <v>706</v>
      </c>
      <c r="E213" s="93">
        <v>5</v>
      </c>
      <c r="F213" s="125" t="e">
        <f t="shared" si="3"/>
        <v>#REF!</v>
      </c>
      <c r="G213" s="87">
        <f>'СВ2 | Первич. | Торговля'!E26</f>
        <v>41.5</v>
      </c>
    </row>
    <row r="214" spans="1:7" ht="13" thickBot="1" x14ac:dyDescent="0.3">
      <c r="A214" s="88" t="e">
        <f>#REF!</f>
        <v>#REF!</v>
      </c>
      <c r="B214" s="84" t="s">
        <v>704</v>
      </c>
      <c r="C214" s="84">
        <f>'CB1-Производство'!$D$10</f>
        <v>2021</v>
      </c>
      <c r="D214" s="86" t="s">
        <v>706</v>
      </c>
      <c r="E214" s="93" t="s">
        <v>663</v>
      </c>
      <c r="F214" s="125" t="e">
        <f t="shared" si="3"/>
        <v>#REF!</v>
      </c>
      <c r="G214" s="87">
        <f>'СВ2 | Первич. | Торговля'!E27</f>
        <v>28.1</v>
      </c>
    </row>
    <row r="215" spans="1:7" ht="13" thickBot="1" x14ac:dyDescent="0.3">
      <c r="A215" s="88" t="e">
        <f>#REF!</f>
        <v>#REF!</v>
      </c>
      <c r="B215" s="84" t="s">
        <v>704</v>
      </c>
      <c r="C215" s="84">
        <f>'CB1-Производство'!$D$10</f>
        <v>2021</v>
      </c>
      <c r="D215" s="86" t="s">
        <v>706</v>
      </c>
      <c r="E215" s="93" t="s">
        <v>664</v>
      </c>
      <c r="F215" s="125" t="e">
        <f t="shared" si="3"/>
        <v>#REF!</v>
      </c>
      <c r="G215" s="87">
        <f>'СВ2 | Первич. | Торговля'!E28</f>
        <v>13.5</v>
      </c>
    </row>
    <row r="216" spans="1:7" ht="13" thickBot="1" x14ac:dyDescent="0.3">
      <c r="A216" s="88" t="e">
        <f>#REF!</f>
        <v>#REF!</v>
      </c>
      <c r="B216" s="84" t="s">
        <v>704</v>
      </c>
      <c r="C216" s="84">
        <f>'CB1-Производство'!$D$10</f>
        <v>2021</v>
      </c>
      <c r="D216" s="86" t="s">
        <v>706</v>
      </c>
      <c r="E216" s="93" t="s">
        <v>665</v>
      </c>
      <c r="F216" s="125" t="e">
        <f t="shared" si="3"/>
        <v>#REF!</v>
      </c>
      <c r="G216" s="87">
        <f>'СВ2 | Первич. | Торговля'!E29</f>
        <v>128228.8</v>
      </c>
    </row>
    <row r="217" spans="1:7" ht="13" thickBot="1" x14ac:dyDescent="0.3">
      <c r="A217" s="88" t="e">
        <f>#REF!</f>
        <v>#REF!</v>
      </c>
      <c r="B217" s="84" t="s">
        <v>704</v>
      </c>
      <c r="C217" s="84">
        <f>'CB1-Производство'!$D$10</f>
        <v>2021</v>
      </c>
      <c r="D217" s="86" t="s">
        <v>706</v>
      </c>
      <c r="E217" s="93">
        <v>6</v>
      </c>
      <c r="F217" s="125" t="e">
        <f t="shared" si="3"/>
        <v>#REF!</v>
      </c>
      <c r="G217" s="87">
        <f>'СВ2 | Первич. | Торговля'!E30</f>
        <v>126754.1</v>
      </c>
    </row>
    <row r="218" spans="1:7" ht="13" thickBot="1" x14ac:dyDescent="0.3">
      <c r="A218" s="88" t="e">
        <f>#REF!</f>
        <v>#REF!</v>
      </c>
      <c r="B218" s="84" t="s">
        <v>704</v>
      </c>
      <c r="C218" s="84">
        <f>'CB1-Производство'!$D$10</f>
        <v>2021</v>
      </c>
      <c r="D218" s="86" t="s">
        <v>706</v>
      </c>
      <c r="E218" s="93" t="s">
        <v>666</v>
      </c>
      <c r="F218" s="125" t="e">
        <f t="shared" si="3"/>
        <v>#REF!</v>
      </c>
      <c r="G218" s="87">
        <f>'СВ2 | Первич. | Торговля'!E31</f>
        <v>1474.7</v>
      </c>
    </row>
    <row r="219" spans="1:7" ht="13" thickBot="1" x14ac:dyDescent="0.3">
      <c r="A219" s="88" t="e">
        <f>#REF!</f>
        <v>#REF!</v>
      </c>
      <c r="B219" s="84" t="s">
        <v>704</v>
      </c>
      <c r="C219" s="84">
        <f>'CB1-Производство'!$D$10</f>
        <v>2021</v>
      </c>
      <c r="D219" s="86" t="s">
        <v>706</v>
      </c>
      <c r="E219" s="93" t="s">
        <v>667</v>
      </c>
      <c r="F219" s="125" t="e">
        <f t="shared" si="3"/>
        <v>#REF!</v>
      </c>
      <c r="G219" s="87">
        <f>'СВ2 | Первич. | Торговля'!E32</f>
        <v>111</v>
      </c>
    </row>
    <row r="220" spans="1:7" ht="13" thickBot="1" x14ac:dyDescent="0.3">
      <c r="A220" s="88" t="e">
        <f>#REF!</f>
        <v>#REF!</v>
      </c>
      <c r="B220" s="84" t="s">
        <v>704</v>
      </c>
      <c r="C220" s="84">
        <f>'CB1-Производство'!$D$10</f>
        <v>2021</v>
      </c>
      <c r="D220" s="86" t="s">
        <v>706</v>
      </c>
      <c r="E220" s="93" t="s">
        <v>668</v>
      </c>
      <c r="F220" s="125" t="e">
        <f t="shared" si="3"/>
        <v>#REF!</v>
      </c>
      <c r="G220" s="87">
        <f>'СВ2 | Первич. | Торговля'!E33</f>
        <v>804.9</v>
      </c>
    </row>
    <row r="221" spans="1:7" ht="13" thickBot="1" x14ac:dyDescent="0.3">
      <c r="A221" s="88" t="e">
        <f>#REF!</f>
        <v>#REF!</v>
      </c>
      <c r="B221" s="84" t="s">
        <v>704</v>
      </c>
      <c r="C221" s="84">
        <f>'CB1-Производство'!$D$10</f>
        <v>2021</v>
      </c>
      <c r="D221" s="86" t="s">
        <v>706</v>
      </c>
      <c r="E221" s="93" t="s">
        <v>669</v>
      </c>
      <c r="F221" s="125" t="e">
        <f t="shared" si="3"/>
        <v>#REF!</v>
      </c>
      <c r="G221" s="87">
        <f>'СВ2 | Первич. | Торговля'!E34</f>
        <v>19.8</v>
      </c>
    </row>
    <row r="222" spans="1:7" ht="13" thickBot="1" x14ac:dyDescent="0.3">
      <c r="A222" s="88" t="e">
        <f>#REF!</f>
        <v>#REF!</v>
      </c>
      <c r="B222" s="84" t="s">
        <v>704</v>
      </c>
      <c r="C222" s="84">
        <f>'CB1-Производство'!$D$10</f>
        <v>2021</v>
      </c>
      <c r="D222" s="86" t="s">
        <v>706</v>
      </c>
      <c r="E222" s="93" t="s">
        <v>670</v>
      </c>
      <c r="F222" s="125" t="e">
        <f t="shared" si="3"/>
        <v>#REF!</v>
      </c>
      <c r="G222" s="87">
        <f>'СВ2 | Первич. | Торговля'!E35</f>
        <v>785.1</v>
      </c>
    </row>
    <row r="223" spans="1:7" ht="13" thickBot="1" x14ac:dyDescent="0.3">
      <c r="A223" s="88" t="e">
        <f>#REF!</f>
        <v>#REF!</v>
      </c>
      <c r="B223" s="84" t="s">
        <v>704</v>
      </c>
      <c r="C223" s="84">
        <f>'CB1-Производство'!$D$10</f>
        <v>2021</v>
      </c>
      <c r="D223" s="86" t="s">
        <v>706</v>
      </c>
      <c r="E223" s="93" t="s">
        <v>671</v>
      </c>
      <c r="F223" s="125" t="e">
        <f t="shared" si="3"/>
        <v>#REF!</v>
      </c>
      <c r="G223" s="87">
        <f>'СВ2 | Первич. | Торговля'!E36</f>
        <v>0.19</v>
      </c>
    </row>
    <row r="224" spans="1:7" ht="13" thickBot="1" x14ac:dyDescent="0.3">
      <c r="A224" s="88" t="e">
        <f>#REF!</f>
        <v>#REF!</v>
      </c>
      <c r="B224" s="84" t="s">
        <v>704</v>
      </c>
      <c r="C224" s="84">
        <f>'CB1-Производство'!$D$10</f>
        <v>2021</v>
      </c>
      <c r="D224" s="86" t="s">
        <v>706</v>
      </c>
      <c r="E224" s="93" t="s">
        <v>672</v>
      </c>
      <c r="F224" s="125" t="e">
        <f t="shared" si="3"/>
        <v>#REF!</v>
      </c>
      <c r="G224" s="87">
        <f>'СВ2 | Первич. | Торговля'!E37</f>
        <v>153171.29999999999</v>
      </c>
    </row>
    <row r="225" spans="1:7" ht="13" thickBot="1" x14ac:dyDescent="0.3">
      <c r="A225" s="88" t="e">
        <f>#REF!</f>
        <v>#REF!</v>
      </c>
      <c r="B225" s="84" t="s">
        <v>704</v>
      </c>
      <c r="C225" s="84">
        <f>'CB1-Производство'!$D$10</f>
        <v>2021</v>
      </c>
      <c r="D225" s="86" t="s">
        <v>706</v>
      </c>
      <c r="E225" s="93" t="s">
        <v>673</v>
      </c>
      <c r="F225" s="125" t="e">
        <f t="shared" si="3"/>
        <v>#REF!</v>
      </c>
      <c r="G225" s="87">
        <f>'СВ2 | Первич. | Торговля'!E38</f>
        <v>34940.9</v>
      </c>
    </row>
    <row r="226" spans="1:7" ht="13" thickBot="1" x14ac:dyDescent="0.3">
      <c r="A226" s="88" t="e">
        <f>#REF!</f>
        <v>#REF!</v>
      </c>
      <c r="B226" s="84" t="s">
        <v>704</v>
      </c>
      <c r="C226" s="84">
        <f>'CB1-Производство'!$D$10</f>
        <v>2021</v>
      </c>
      <c r="D226" s="86" t="s">
        <v>706</v>
      </c>
      <c r="E226" s="93" t="s">
        <v>674</v>
      </c>
      <c r="F226" s="125" t="e">
        <f t="shared" si="3"/>
        <v>#REF!</v>
      </c>
      <c r="G226" s="87">
        <f>'СВ2 | Первич. | Торговля'!E39</f>
        <v>720</v>
      </c>
    </row>
    <row r="227" spans="1:7" ht="13" thickBot="1" x14ac:dyDescent="0.3">
      <c r="A227" s="88" t="e">
        <f>#REF!</f>
        <v>#REF!</v>
      </c>
      <c r="B227" s="84" t="s">
        <v>704</v>
      </c>
      <c r="C227" s="84">
        <f>'CB1-Производство'!$D$10</f>
        <v>2021</v>
      </c>
      <c r="D227" s="86" t="s">
        <v>706</v>
      </c>
      <c r="E227" s="93" t="s">
        <v>675</v>
      </c>
      <c r="F227" s="125" t="e">
        <f t="shared" si="3"/>
        <v>#REF!</v>
      </c>
      <c r="G227" s="87">
        <f>'СВ2 | Первич. | Торговля'!E40</f>
        <v>34220.9</v>
      </c>
    </row>
    <row r="228" spans="1:7" ht="13" thickBot="1" x14ac:dyDescent="0.3">
      <c r="A228" s="88" t="e">
        <f>#REF!</f>
        <v>#REF!</v>
      </c>
      <c r="B228" s="84" t="s">
        <v>704</v>
      </c>
      <c r="C228" s="84">
        <f>'CB1-Производство'!$D$10</f>
        <v>2021</v>
      </c>
      <c r="D228" s="86" t="s">
        <v>706</v>
      </c>
      <c r="E228" s="93" t="s">
        <v>676</v>
      </c>
      <c r="F228" s="125" t="e">
        <f t="shared" si="3"/>
        <v>#REF!</v>
      </c>
      <c r="G228" s="87">
        <f>'СВ2 | Первич. | Торговля'!E41</f>
        <v>565.4</v>
      </c>
    </row>
    <row r="229" spans="1:7" ht="13" thickBot="1" x14ac:dyDescent="0.3">
      <c r="A229" s="88" t="e">
        <f>#REF!</f>
        <v>#REF!</v>
      </c>
      <c r="B229" s="84" t="s">
        <v>704</v>
      </c>
      <c r="C229" s="84">
        <f>'CB1-Производство'!$D$10</f>
        <v>2021</v>
      </c>
      <c r="D229" s="86" t="s">
        <v>706</v>
      </c>
      <c r="E229" s="93" t="s">
        <v>677</v>
      </c>
      <c r="F229" s="125" t="e">
        <f t="shared" si="3"/>
        <v>#REF!</v>
      </c>
      <c r="G229" s="87">
        <f>'СВ2 | Первич. | Торговля'!E46</f>
        <v>58518</v>
      </c>
    </row>
    <row r="230" spans="1:7" ht="13" thickBot="1" x14ac:dyDescent="0.3">
      <c r="A230" s="88" t="e">
        <f>#REF!</f>
        <v>#REF!</v>
      </c>
      <c r="B230" s="84" t="s">
        <v>704</v>
      </c>
      <c r="C230" s="84">
        <f>'CB1-Производство'!$D$10</f>
        <v>2021</v>
      </c>
      <c r="D230" s="86" t="s">
        <v>706</v>
      </c>
      <c r="E230" s="93" t="s">
        <v>678</v>
      </c>
      <c r="F230" s="125" t="e">
        <f t="shared" si="3"/>
        <v>#REF!</v>
      </c>
      <c r="G230" s="87">
        <f>'СВ2 | Первич. | Торговля'!E47</f>
        <v>712.4</v>
      </c>
    </row>
    <row r="231" spans="1:7" ht="13" thickBot="1" x14ac:dyDescent="0.3">
      <c r="A231" s="88" t="e">
        <f>#REF!</f>
        <v>#REF!</v>
      </c>
      <c r="B231" s="84" t="s">
        <v>704</v>
      </c>
      <c r="C231" s="84">
        <f>'CB1-Производство'!$D$10</f>
        <v>2021</v>
      </c>
      <c r="D231" s="86" t="s">
        <v>706</v>
      </c>
      <c r="E231" s="93" t="s">
        <v>679</v>
      </c>
      <c r="F231" s="125" t="e">
        <f t="shared" si="3"/>
        <v>#REF!</v>
      </c>
      <c r="G231" s="87">
        <f>'СВ2 | Первич. | Торговля'!E48</f>
        <v>59712.4</v>
      </c>
    </row>
    <row r="232" spans="1:7" ht="13" thickBot="1" x14ac:dyDescent="0.3">
      <c r="A232" s="88" t="e">
        <f>#REF!</f>
        <v>#REF!</v>
      </c>
      <c r="B232" s="84" t="s">
        <v>704</v>
      </c>
      <c r="C232" s="84">
        <f>'CB1-Производство'!$D$10</f>
        <v>2021</v>
      </c>
      <c r="D232" s="86" t="s">
        <v>706</v>
      </c>
      <c r="E232" s="93">
        <v>7</v>
      </c>
      <c r="F232" s="125" t="e">
        <f t="shared" si="3"/>
        <v>#REF!</v>
      </c>
      <c r="G232" s="87">
        <f>'СВ2 | Первич. | Торговля'!E49</f>
        <v>11147.3</v>
      </c>
    </row>
    <row r="233" spans="1:7" ht="13" thickBot="1" x14ac:dyDescent="0.3">
      <c r="A233" s="88" t="e">
        <f>#REF!</f>
        <v>#REF!</v>
      </c>
      <c r="B233" s="84" t="s">
        <v>704</v>
      </c>
      <c r="C233" s="84">
        <f>'CB1-Производство'!$D$10</f>
        <v>2021</v>
      </c>
      <c r="D233" s="86" t="s">
        <v>706</v>
      </c>
      <c r="E233" s="93" t="s">
        <v>680</v>
      </c>
      <c r="F233" s="125" t="e">
        <f t="shared" si="3"/>
        <v>#REF!</v>
      </c>
      <c r="G233" s="87">
        <f>'СВ2 | Первич. | Торговля'!E50</f>
        <v>46942.2</v>
      </c>
    </row>
    <row r="234" spans="1:7" ht="13" thickBot="1" x14ac:dyDescent="0.3">
      <c r="A234" s="88" t="e">
        <f>#REF!</f>
        <v>#REF!</v>
      </c>
      <c r="B234" s="84" t="s">
        <v>704</v>
      </c>
      <c r="C234" s="84">
        <f>'CB1-Производство'!$D$10</f>
        <v>2021</v>
      </c>
      <c r="D234" s="86" t="s">
        <v>706</v>
      </c>
      <c r="E234" s="93" t="s">
        <v>681</v>
      </c>
      <c r="F234" s="125" t="e">
        <f t="shared" si="3"/>
        <v>#REF!</v>
      </c>
      <c r="G234" s="87">
        <f>'СВ2 | Первич. | Торговля'!E51</f>
        <v>1622.9</v>
      </c>
    </row>
    <row r="235" spans="1:7" ht="13" thickBot="1" x14ac:dyDescent="0.3">
      <c r="A235" s="88" t="e">
        <f>#REF!</f>
        <v>#REF!</v>
      </c>
      <c r="B235" s="84" t="s">
        <v>704</v>
      </c>
      <c r="C235" s="84">
        <f>'CB1-Производство'!$D$10</f>
        <v>2021</v>
      </c>
      <c r="D235" s="86" t="s">
        <v>706</v>
      </c>
      <c r="E235" s="93" t="s">
        <v>682</v>
      </c>
      <c r="F235" s="125" t="e">
        <f t="shared" si="3"/>
        <v>#REF!</v>
      </c>
      <c r="G235" s="87">
        <f>'СВ2 | Первич. | Торговля'!E52</f>
        <v>115.3</v>
      </c>
    </row>
    <row r="236" spans="1:7" ht="13" thickBot="1" x14ac:dyDescent="0.3">
      <c r="A236" s="88" t="e">
        <f>#REF!</f>
        <v>#REF!</v>
      </c>
      <c r="B236" s="84" t="s">
        <v>704</v>
      </c>
      <c r="C236" s="84">
        <f>'CB1-Производство'!$D$10</f>
        <v>2021</v>
      </c>
      <c r="D236" s="86" t="s">
        <v>706</v>
      </c>
      <c r="E236" s="93" t="s">
        <v>683</v>
      </c>
      <c r="F236" s="125" t="e">
        <f t="shared" si="3"/>
        <v>#REF!</v>
      </c>
      <c r="G236" s="87">
        <f>'СВ2 | Первич. | Торговля'!E53</f>
        <v>0</v>
      </c>
    </row>
    <row r="237" spans="1:7" ht="13" thickBot="1" x14ac:dyDescent="0.3">
      <c r="A237" s="88" t="e">
        <f>#REF!</f>
        <v>#REF!</v>
      </c>
      <c r="B237" s="84" t="s">
        <v>704</v>
      </c>
      <c r="C237" s="84">
        <f>'CB1-Производство'!$D$10</f>
        <v>2021</v>
      </c>
      <c r="D237" s="86" t="s">
        <v>706</v>
      </c>
      <c r="E237" s="93" t="s">
        <v>684</v>
      </c>
      <c r="F237" s="125" t="e">
        <f t="shared" si="3"/>
        <v>#REF!</v>
      </c>
      <c r="G237" s="87">
        <f>'СВ2 | Первич. | Торговля'!E54</f>
        <v>115.3</v>
      </c>
    </row>
    <row r="238" spans="1:7" ht="13" thickBot="1" x14ac:dyDescent="0.3">
      <c r="A238" s="88" t="e">
        <f>#REF!</f>
        <v>#REF!</v>
      </c>
      <c r="B238" s="84" t="s">
        <v>704</v>
      </c>
      <c r="C238" s="84">
        <f>'CB1-Производство'!$D$10</f>
        <v>2021</v>
      </c>
      <c r="D238" s="86" t="s">
        <v>706</v>
      </c>
      <c r="E238" s="93" t="s">
        <v>685</v>
      </c>
      <c r="F238" s="125" t="e">
        <f t="shared" si="3"/>
        <v>#REF!</v>
      </c>
      <c r="G238" s="87">
        <f>'СВ2 | Первич. | Торговля'!E55</f>
        <v>102.4</v>
      </c>
    </row>
    <row r="239" spans="1:7" ht="13" thickBot="1" x14ac:dyDescent="0.3">
      <c r="A239" s="88" t="e">
        <f>#REF!</f>
        <v>#REF!</v>
      </c>
      <c r="B239" s="84" t="s">
        <v>704</v>
      </c>
      <c r="C239" s="84">
        <f>'CB1-Производство'!$D$10</f>
        <v>2021</v>
      </c>
      <c r="D239" s="86" t="s">
        <v>706</v>
      </c>
      <c r="E239" s="93" t="s">
        <v>686</v>
      </c>
      <c r="F239" s="125" t="e">
        <f t="shared" si="3"/>
        <v>#REF!</v>
      </c>
      <c r="G239" s="87">
        <f>'СВ2 | Первич. | Торговля'!E56</f>
        <v>102.4</v>
      </c>
    </row>
    <row r="240" spans="1:7" ht="13" thickBot="1" x14ac:dyDescent="0.3">
      <c r="A240" s="88" t="e">
        <f>#REF!</f>
        <v>#REF!</v>
      </c>
      <c r="B240" s="84" t="s">
        <v>704</v>
      </c>
      <c r="C240" s="84">
        <f>'CB1-Производство'!$D$10</f>
        <v>2021</v>
      </c>
      <c r="D240" s="86" t="s">
        <v>706</v>
      </c>
      <c r="E240" s="93" t="s">
        <v>687</v>
      </c>
      <c r="F240" s="125" t="e">
        <f t="shared" si="3"/>
        <v>#REF!</v>
      </c>
      <c r="G240" s="87">
        <f>'СВ2 | Первич. | Торговля'!E57</f>
        <v>12.9</v>
      </c>
    </row>
    <row r="241" spans="1:7" ht="13" thickBot="1" x14ac:dyDescent="0.3">
      <c r="A241" s="88" t="e">
        <f>#REF!</f>
        <v>#REF!</v>
      </c>
      <c r="B241" s="84" t="s">
        <v>704</v>
      </c>
      <c r="C241" s="84">
        <f>'CB1-Производство'!$D$10</f>
        <v>2021</v>
      </c>
      <c r="D241" s="86" t="s">
        <v>706</v>
      </c>
      <c r="E241" s="93">
        <v>8</v>
      </c>
      <c r="F241" s="125" t="e">
        <f t="shared" si="3"/>
        <v>#REF!</v>
      </c>
      <c r="G241" s="87">
        <f>'СВ2 | Первич. | Торговля'!E58</f>
        <v>0</v>
      </c>
    </row>
    <row r="242" spans="1:7" ht="13" thickBot="1" x14ac:dyDescent="0.3">
      <c r="A242" s="88" t="e">
        <f>#REF!</f>
        <v>#REF!</v>
      </c>
      <c r="B242" s="84" t="s">
        <v>704</v>
      </c>
      <c r="C242" s="84">
        <f>'CB1-Производство'!$D$10</f>
        <v>2021</v>
      </c>
      <c r="D242" s="86" t="s">
        <v>706</v>
      </c>
      <c r="E242" s="93" t="s">
        <v>688</v>
      </c>
      <c r="F242" s="125" t="e">
        <f t="shared" si="3"/>
        <v>#REF!</v>
      </c>
      <c r="G242" s="87">
        <f>'СВ2 | Первич. | Торговля'!E59</f>
        <v>16.100000000000001</v>
      </c>
    </row>
    <row r="243" spans="1:7" ht="13" thickBot="1" x14ac:dyDescent="0.3">
      <c r="A243" s="88" t="e">
        <f>#REF!</f>
        <v>#REF!</v>
      </c>
      <c r="B243" s="84" t="s">
        <v>704</v>
      </c>
      <c r="C243" s="84">
        <f>'CB1-Производство'!$D$10</f>
        <v>2021</v>
      </c>
      <c r="D243" s="86" t="s">
        <v>706</v>
      </c>
      <c r="E243" s="93" t="s">
        <v>689</v>
      </c>
      <c r="F243" s="125" t="e">
        <f t="shared" si="3"/>
        <v>#REF!</v>
      </c>
      <c r="G243" s="87">
        <f>'СВ2 | Первич. | Торговля'!E60</f>
        <v>16.100000000000001</v>
      </c>
    </row>
    <row r="244" spans="1:7" ht="13" thickBot="1" x14ac:dyDescent="0.3">
      <c r="A244" s="88" t="e">
        <f>#REF!</f>
        <v>#REF!</v>
      </c>
      <c r="B244" s="84" t="s">
        <v>704</v>
      </c>
      <c r="C244" s="84">
        <f>'CB1-Производство'!$D$10</f>
        <v>2021</v>
      </c>
      <c r="D244" s="86" t="s">
        <v>706</v>
      </c>
      <c r="E244" s="93">
        <v>9</v>
      </c>
      <c r="F244" s="125" t="e">
        <f t="shared" si="3"/>
        <v>#REF!</v>
      </c>
      <c r="G244" s="87">
        <f>'СВ2 | Первич. | Торговля'!E61</f>
        <v>0</v>
      </c>
    </row>
    <row r="245" spans="1:7" ht="13" thickBot="1" x14ac:dyDescent="0.3">
      <c r="A245" s="88" t="e">
        <f>#REF!</f>
        <v>#REF!</v>
      </c>
      <c r="B245" s="84" t="s">
        <v>704</v>
      </c>
      <c r="C245" s="84">
        <f>'CB1-Производство'!$D$10</f>
        <v>2021</v>
      </c>
      <c r="D245" s="86" t="s">
        <v>706</v>
      </c>
      <c r="E245" s="93">
        <v>10</v>
      </c>
      <c r="F245" s="125" t="e">
        <f t="shared" si="3"/>
        <v>#REF!</v>
      </c>
      <c r="G245" s="87">
        <f>'СВ2 | Первич. | Торговля'!E62</f>
        <v>31.2</v>
      </c>
    </row>
    <row r="246" spans="1:7" ht="13" thickBot="1" x14ac:dyDescent="0.3">
      <c r="A246" s="88" t="e">
        <f>#REF!</f>
        <v>#REF!</v>
      </c>
      <c r="B246" s="84" t="s">
        <v>704</v>
      </c>
      <c r="C246" s="84">
        <f>'CB1-Производство'!$D$10</f>
        <v>2021</v>
      </c>
      <c r="D246" s="86" t="s">
        <v>706</v>
      </c>
      <c r="E246" s="93" t="s">
        <v>690</v>
      </c>
      <c r="F246" s="125" t="e">
        <f t="shared" si="3"/>
        <v>#REF!</v>
      </c>
      <c r="G246" s="87">
        <f>'СВ2 | Первич. | Торговля'!E63</f>
        <v>76041.899999999994</v>
      </c>
    </row>
    <row r="247" spans="1:7" ht="13" thickBot="1" x14ac:dyDescent="0.3">
      <c r="A247" s="88" t="e">
        <f>#REF!</f>
        <v>#REF!</v>
      </c>
      <c r="B247" s="84" t="s">
        <v>704</v>
      </c>
      <c r="C247" s="84">
        <f>'CB1-Производство'!$D$10</f>
        <v>2021</v>
      </c>
      <c r="D247" s="86" t="s">
        <v>706</v>
      </c>
      <c r="E247" s="93" t="s">
        <v>691</v>
      </c>
      <c r="F247" s="125" t="e">
        <f t="shared" si="3"/>
        <v>#REF!</v>
      </c>
      <c r="G247" s="87">
        <f>'СВ2 | Первич. | Торговля'!E64</f>
        <v>19755.2</v>
      </c>
    </row>
    <row r="248" spans="1:7" ht="13" thickBot="1" x14ac:dyDescent="0.3">
      <c r="A248" s="88" t="e">
        <f>#REF!</f>
        <v>#REF!</v>
      </c>
      <c r="B248" s="84" t="s">
        <v>704</v>
      </c>
      <c r="C248" s="84">
        <f>'CB1-Производство'!$D$10</f>
        <v>2021</v>
      </c>
      <c r="D248" s="86" t="s">
        <v>706</v>
      </c>
      <c r="E248" s="93" t="s">
        <v>692</v>
      </c>
      <c r="F248" s="125" t="e">
        <f t="shared" si="3"/>
        <v>#REF!</v>
      </c>
      <c r="G248" s="87">
        <f>'СВ2 | Первич. | Торговля'!E65</f>
        <v>892.1</v>
      </c>
    </row>
    <row r="249" spans="1:7" ht="13" thickBot="1" x14ac:dyDescent="0.3">
      <c r="A249" s="88" t="e">
        <f>#REF!</f>
        <v>#REF!</v>
      </c>
      <c r="B249" s="84" t="s">
        <v>704</v>
      </c>
      <c r="C249" s="84">
        <f>'CB1-Производство'!$D$10</f>
        <v>2021</v>
      </c>
      <c r="D249" s="86" t="s">
        <v>706</v>
      </c>
      <c r="E249" s="93" t="s">
        <v>693</v>
      </c>
      <c r="F249" s="125" t="e">
        <f t="shared" si="3"/>
        <v>#REF!</v>
      </c>
      <c r="G249" s="87">
        <f>'СВ2 | Первич. | Торговля'!E66</f>
        <v>591.4</v>
      </c>
    </row>
    <row r="250" spans="1:7" ht="13" thickBot="1" x14ac:dyDescent="0.3">
      <c r="A250" s="88" t="e">
        <f>#REF!</f>
        <v>#REF!</v>
      </c>
      <c r="B250" s="84" t="s">
        <v>704</v>
      </c>
      <c r="C250" s="84">
        <f>'CB1-Производство'!$D$10</f>
        <v>2021</v>
      </c>
      <c r="D250" s="86" t="s">
        <v>706</v>
      </c>
      <c r="E250" s="93" t="s">
        <v>694</v>
      </c>
      <c r="F250" s="125" t="e">
        <f t="shared" si="3"/>
        <v>#REF!</v>
      </c>
      <c r="G250" s="87">
        <f>'СВ2 | Первич. | Торговля'!E67</f>
        <v>14844.7</v>
      </c>
    </row>
    <row r="251" spans="1:7" ht="13" thickBot="1" x14ac:dyDescent="0.3">
      <c r="A251" s="88" t="e">
        <f>#REF!</f>
        <v>#REF!</v>
      </c>
      <c r="B251" s="84" t="s">
        <v>704</v>
      </c>
      <c r="C251" s="84">
        <f>'CB1-Производство'!$D$10</f>
        <v>2021</v>
      </c>
      <c r="D251" s="86" t="s">
        <v>706</v>
      </c>
      <c r="E251" s="93" t="s">
        <v>695</v>
      </c>
      <c r="F251" s="125" t="e">
        <f t="shared" si="3"/>
        <v>#REF!</v>
      </c>
      <c r="G251" s="87">
        <f>'СВ2 | Первич. | Торговля'!E68</f>
        <v>3426.9</v>
      </c>
    </row>
    <row r="252" spans="1:7" ht="13" thickBot="1" x14ac:dyDescent="0.3">
      <c r="A252" s="88" t="e">
        <f>#REF!</f>
        <v>#REF!</v>
      </c>
      <c r="B252" s="84" t="s">
        <v>704</v>
      </c>
      <c r="C252" s="84">
        <f>'CB1-Производство'!$D$10</f>
        <v>2021</v>
      </c>
      <c r="D252" s="86" t="s">
        <v>706</v>
      </c>
      <c r="E252" s="93" t="s">
        <v>696</v>
      </c>
      <c r="F252" s="125" t="e">
        <f t="shared" si="3"/>
        <v>#REF!</v>
      </c>
      <c r="G252" s="87">
        <f>'СВ2 | Первич. | Торговля'!E69</f>
        <v>8042.5</v>
      </c>
    </row>
    <row r="253" spans="1:7" ht="13" thickBot="1" x14ac:dyDescent="0.3">
      <c r="A253" s="88" t="e">
        <f>#REF!</f>
        <v>#REF!</v>
      </c>
      <c r="B253" s="84" t="s">
        <v>704</v>
      </c>
      <c r="C253" s="84">
        <f>'CB1-Производство'!$D$10</f>
        <v>2021</v>
      </c>
      <c r="D253" s="86" t="s">
        <v>706</v>
      </c>
      <c r="E253" s="93" t="s">
        <v>697</v>
      </c>
      <c r="F253" s="125" t="e">
        <f t="shared" si="3"/>
        <v>#REF!</v>
      </c>
      <c r="G253" s="87">
        <f>'СВ2 | Первич. | Торговля'!E70</f>
        <v>39383.699999999997</v>
      </c>
    </row>
    <row r="254" spans="1:7" ht="13" thickBot="1" x14ac:dyDescent="0.3">
      <c r="A254" s="88" t="e">
        <f>#REF!</f>
        <v>#REF!</v>
      </c>
      <c r="B254" s="84" t="s">
        <v>704</v>
      </c>
      <c r="C254" s="84">
        <f>'CB1-Производство'!$D$10</f>
        <v>2021</v>
      </c>
      <c r="D254" s="86" t="s">
        <v>706</v>
      </c>
      <c r="E254" s="93" t="s">
        <v>698</v>
      </c>
      <c r="F254" s="125" t="e">
        <f t="shared" si="3"/>
        <v>#REF!</v>
      </c>
      <c r="G254" s="87">
        <f>'СВ2 | Первич. | Торговля'!E71</f>
        <v>9020.5</v>
      </c>
    </row>
    <row r="255" spans="1:7" ht="13" thickBot="1" x14ac:dyDescent="0.3">
      <c r="A255" s="88" t="e">
        <f>#REF!</f>
        <v>#REF!</v>
      </c>
      <c r="B255" s="84" t="s">
        <v>704</v>
      </c>
      <c r="C255" s="84">
        <f>'CB1-Производство'!$D$10</f>
        <v>2021</v>
      </c>
      <c r="D255" s="86" t="s">
        <v>706</v>
      </c>
      <c r="E255" s="93" t="s">
        <v>699</v>
      </c>
      <c r="F255" s="125" t="e">
        <f t="shared" si="3"/>
        <v>#REF!</v>
      </c>
      <c r="G255" s="87">
        <f>'СВ2 | Первич. | Торговля'!E72</f>
        <v>23908.9</v>
      </c>
    </row>
    <row r="256" spans="1:7" ht="13" thickBot="1" x14ac:dyDescent="0.3">
      <c r="A256" s="88" t="e">
        <f>#REF!</f>
        <v>#REF!</v>
      </c>
      <c r="B256" s="84" t="s">
        <v>704</v>
      </c>
      <c r="C256" s="84">
        <f>'CB1-Производство'!$D$10</f>
        <v>2021</v>
      </c>
      <c r="D256" s="86" t="s">
        <v>706</v>
      </c>
      <c r="E256" s="93" t="s">
        <v>700</v>
      </c>
      <c r="F256" s="125" t="e">
        <f t="shared" si="3"/>
        <v>#REF!</v>
      </c>
      <c r="G256" s="87">
        <f>'СВ2 | Первич. | Торговля'!E73</f>
        <v>5866</v>
      </c>
    </row>
    <row r="257" spans="1:7" ht="13" thickBot="1" x14ac:dyDescent="0.3">
      <c r="A257" s="90" t="e">
        <f>#REF!</f>
        <v>#REF!</v>
      </c>
      <c r="B257" s="91" t="s">
        <v>704</v>
      </c>
      <c r="C257" s="91">
        <f>'CB1-Производство'!$D$10</f>
        <v>2021</v>
      </c>
      <c r="D257" s="86" t="s">
        <v>706</v>
      </c>
      <c r="E257" s="101" t="s">
        <v>701</v>
      </c>
      <c r="F257" s="125" t="e">
        <f t="shared" si="3"/>
        <v>#REF!</v>
      </c>
      <c r="G257" s="87">
        <f>'СВ2 | Первич. | Торговля'!E74</f>
        <v>588.29999999999995</v>
      </c>
    </row>
    <row r="258" spans="1:7" ht="13" thickBot="1" x14ac:dyDescent="0.3">
      <c r="A258" s="107" t="e">
        <f>#REF!</f>
        <v>#REF!</v>
      </c>
      <c r="B258" s="94" t="s">
        <v>704</v>
      </c>
      <c r="C258" s="94" t="str">
        <f>'CB1-Производство'!$E$10</f>
        <v>2022*</v>
      </c>
      <c r="D258" s="94" t="s">
        <v>639</v>
      </c>
      <c r="E258" s="95">
        <v>1</v>
      </c>
      <c r="F258" s="125" t="e">
        <f t="shared" si="3"/>
        <v>#REF!</v>
      </c>
      <c r="G258" s="104">
        <f>'СВ2 | Первич. | Торговля'!F12</f>
        <v>0.1</v>
      </c>
    </row>
    <row r="259" spans="1:7" ht="13" thickBot="1" x14ac:dyDescent="0.3">
      <c r="A259" s="88" t="e">
        <f>#REF!</f>
        <v>#REF!</v>
      </c>
      <c r="B259" s="84" t="s">
        <v>704</v>
      </c>
      <c r="C259" s="84" t="str">
        <f>'CB1-Производство'!$E$10</f>
        <v>2022*</v>
      </c>
      <c r="D259" s="84" t="s">
        <v>639</v>
      </c>
      <c r="E259" s="93" t="s">
        <v>643</v>
      </c>
      <c r="F259" s="125" t="e">
        <f t="shared" si="3"/>
        <v>#REF!</v>
      </c>
      <c r="G259" s="89">
        <f>'СВ2 | Первич. | Торговля'!F13</f>
        <v>0</v>
      </c>
    </row>
    <row r="260" spans="1:7" ht="13" thickBot="1" x14ac:dyDescent="0.3">
      <c r="A260" s="88" t="e">
        <f>#REF!</f>
        <v>#REF!</v>
      </c>
      <c r="B260" s="84" t="s">
        <v>704</v>
      </c>
      <c r="C260" s="84" t="str">
        <f>'CB1-Производство'!$E$10</f>
        <v>2022*</v>
      </c>
      <c r="D260" s="84" t="s">
        <v>639</v>
      </c>
      <c r="E260" s="93" t="s">
        <v>646</v>
      </c>
      <c r="F260" s="125" t="e">
        <f t="shared" si="3"/>
        <v>#REF!</v>
      </c>
      <c r="G260" s="89">
        <f>'СВ2 | Первич. | Торговля'!F14</f>
        <v>0</v>
      </c>
    </row>
    <row r="261" spans="1:7" ht="13" thickBot="1" x14ac:dyDescent="0.3">
      <c r="A261" s="88" t="e">
        <f>#REF!</f>
        <v>#REF!</v>
      </c>
      <c r="B261" s="84" t="s">
        <v>704</v>
      </c>
      <c r="C261" s="84" t="str">
        <f>'CB1-Производство'!$E$10</f>
        <v>2022*</v>
      </c>
      <c r="D261" s="84" t="s">
        <v>639</v>
      </c>
      <c r="E261" s="93" t="s">
        <v>647</v>
      </c>
      <c r="F261" s="125" t="e">
        <f t="shared" si="3"/>
        <v>#REF!</v>
      </c>
      <c r="G261" s="89">
        <f>'СВ2 | Первич. | Торговля'!F15</f>
        <v>0</v>
      </c>
    </row>
    <row r="262" spans="1:7" ht="13" thickBot="1" x14ac:dyDescent="0.3">
      <c r="A262" s="88" t="e">
        <f>#REF!</f>
        <v>#REF!</v>
      </c>
      <c r="B262" s="84" t="s">
        <v>704</v>
      </c>
      <c r="C262" s="84" t="str">
        <f>'CB1-Производство'!$E$10</f>
        <v>2022*</v>
      </c>
      <c r="D262" s="84" t="s">
        <v>639</v>
      </c>
      <c r="E262" s="93" t="s">
        <v>648</v>
      </c>
      <c r="F262" s="125" t="e">
        <f t="shared" si="3"/>
        <v>#REF!</v>
      </c>
      <c r="G262" s="89">
        <f>'СВ2 | Первич. | Торговля'!F16</f>
        <v>0.1</v>
      </c>
    </row>
    <row r="263" spans="1:7" ht="13" thickBot="1" x14ac:dyDescent="0.3">
      <c r="A263" s="88" t="e">
        <f>#REF!</f>
        <v>#REF!</v>
      </c>
      <c r="B263" s="84" t="s">
        <v>704</v>
      </c>
      <c r="C263" s="84" t="str">
        <f>'CB1-Производство'!$E$10</f>
        <v>2022*</v>
      </c>
      <c r="D263" s="84" t="s">
        <v>639</v>
      </c>
      <c r="E263" s="93" t="s">
        <v>709</v>
      </c>
      <c r="F263" s="125" t="e">
        <f t="shared" si="3"/>
        <v>#REF!</v>
      </c>
      <c r="G263" s="89">
        <f>'СВ2 | Первич. | Торговля'!F17</f>
        <v>0.1</v>
      </c>
    </row>
    <row r="264" spans="1:7" ht="13" thickBot="1" x14ac:dyDescent="0.3">
      <c r="A264" s="88" t="e">
        <f>#REF!</f>
        <v>#REF!</v>
      </c>
      <c r="B264" s="84" t="s">
        <v>704</v>
      </c>
      <c r="C264" s="84" t="str">
        <f>'CB1-Производство'!$E$10</f>
        <v>2022*</v>
      </c>
      <c r="D264" s="84" t="s">
        <v>131</v>
      </c>
      <c r="E264" s="93">
        <v>2</v>
      </c>
      <c r="F264" s="125" t="e">
        <f t="shared" si="3"/>
        <v>#REF!</v>
      </c>
      <c r="G264" s="89">
        <f>'СВ2 | Первич. | Торговля'!F18</f>
        <v>0</v>
      </c>
    </row>
    <row r="265" spans="1:7" ht="13" thickBot="1" x14ac:dyDescent="0.3">
      <c r="A265" s="88" t="e">
        <f>#REF!</f>
        <v>#REF!</v>
      </c>
      <c r="B265" s="84" t="s">
        <v>704</v>
      </c>
      <c r="C265" s="84" t="str">
        <f>'CB1-Производство'!$E$10</f>
        <v>2022*</v>
      </c>
      <c r="D265" s="84" t="s">
        <v>639</v>
      </c>
      <c r="E265" s="93">
        <v>3</v>
      </c>
      <c r="F265" s="125" t="e">
        <f t="shared" si="3"/>
        <v>#REF!</v>
      </c>
      <c r="G265" s="89">
        <f>'СВ2 | Первич. | Торговля'!F19</f>
        <v>0</v>
      </c>
    </row>
    <row r="266" spans="1:7" ht="13" thickBot="1" x14ac:dyDescent="0.3">
      <c r="A266" s="88" t="e">
        <f>#REF!</f>
        <v>#REF!</v>
      </c>
      <c r="B266" s="84" t="s">
        <v>704</v>
      </c>
      <c r="C266" s="84" t="str">
        <f>'CB1-Производство'!$E$10</f>
        <v>2022*</v>
      </c>
      <c r="D266" s="84" t="s">
        <v>639</v>
      </c>
      <c r="E266" s="93" t="s">
        <v>659</v>
      </c>
      <c r="F266" s="125" t="e">
        <f>CONCATENATE(A266,"_",B266,"_",C266,"_",D266,"_",E266)</f>
        <v>#REF!</v>
      </c>
      <c r="G266" s="89">
        <f>'СВ2 | Первич. | Торговля'!H20</f>
        <v>0.03</v>
      </c>
    </row>
    <row r="267" spans="1:7" ht="13" thickBot="1" x14ac:dyDescent="0.3">
      <c r="A267" s="88" t="e">
        <f>#REF!</f>
        <v>#REF!</v>
      </c>
      <c r="B267" s="84" t="s">
        <v>704</v>
      </c>
      <c r="C267" s="84" t="str">
        <f>'CB1-Производство'!$E$10</f>
        <v>2022*</v>
      </c>
      <c r="D267" s="84" t="s">
        <v>639</v>
      </c>
      <c r="E267" s="93" t="s">
        <v>660</v>
      </c>
      <c r="F267" s="125" t="e">
        <f>CONCATENATE(A267,"_",B267,"_",C267,"_",D267,"_",E267)</f>
        <v>#REF!</v>
      </c>
      <c r="G267" s="89">
        <f>'СВ2 | Первич. | Торговля'!F21</f>
        <v>0.1</v>
      </c>
    </row>
    <row r="268" spans="1:7" ht="13" thickBot="1" x14ac:dyDescent="0.3">
      <c r="A268" s="88" t="e">
        <f>#REF!</f>
        <v>#REF!</v>
      </c>
      <c r="B268" s="84" t="s">
        <v>704</v>
      </c>
      <c r="C268" s="84" t="str">
        <f>'CB1-Производство'!$E$10</f>
        <v>2022*</v>
      </c>
      <c r="D268" s="84" t="s">
        <v>131</v>
      </c>
      <c r="E268" s="93">
        <v>4</v>
      </c>
      <c r="F268" s="125" t="e">
        <f>CONCATENATE(A268,"_",B268,"_",C268,"_",D268,"_",E268)</f>
        <v>#REF!</v>
      </c>
      <c r="G268" s="89">
        <f>'СВ2 | Первич. | Торговля'!F22</f>
        <v>0.1</v>
      </c>
    </row>
    <row r="269" spans="1:7" ht="13" thickBot="1" x14ac:dyDescent="0.3">
      <c r="A269" s="88" t="e">
        <f>#REF!</f>
        <v>#REF!</v>
      </c>
      <c r="B269" s="84" t="s">
        <v>704</v>
      </c>
      <c r="C269" s="84" t="str">
        <f>'CB1-Производство'!$E$10</f>
        <v>2022*</v>
      </c>
      <c r="D269" s="84" t="s">
        <v>131</v>
      </c>
      <c r="E269" s="93" t="s">
        <v>661</v>
      </c>
      <c r="F269" s="125" t="e">
        <f>CONCATENATE(A269,"_",B269,"_",C269,"_",D269,"_",E269)</f>
        <v>#REF!</v>
      </c>
      <c r="G269" s="89">
        <f>'СВ2 | Первич. | Торговля'!F23</f>
        <v>0</v>
      </c>
    </row>
    <row r="270" spans="1:7" ht="13" thickBot="1" x14ac:dyDescent="0.3">
      <c r="A270" s="88" t="e">
        <f>#REF!</f>
        <v>#REF!</v>
      </c>
      <c r="B270" s="84" t="s">
        <v>704</v>
      </c>
      <c r="C270" s="84" t="str">
        <f>'CB1-Производство'!$E$10</f>
        <v>2022*</v>
      </c>
      <c r="D270" s="84" t="s">
        <v>131</v>
      </c>
      <c r="E270" s="93" t="s">
        <v>662</v>
      </c>
      <c r="F270" s="125" t="e">
        <f>CONCATENATE(A270,"_",B270,"_",C270,"_",D270,"_",E270)</f>
        <v>#REF!</v>
      </c>
      <c r="G270" s="89">
        <f>'СВ2 | Первич. | Торговля'!F25</f>
        <v>0</v>
      </c>
    </row>
    <row r="271" spans="1:7" ht="13" thickBot="1" x14ac:dyDescent="0.3">
      <c r="A271" s="88" t="e">
        <f>#REF!</f>
        <v>#REF!</v>
      </c>
      <c r="B271" s="84" t="s">
        <v>704</v>
      </c>
      <c r="C271" s="84" t="str">
        <f>'CB1-Производство'!$E$10</f>
        <v>2022*</v>
      </c>
      <c r="D271" s="84" t="s">
        <v>639</v>
      </c>
      <c r="E271" s="93">
        <v>5</v>
      </c>
      <c r="F271" s="125" t="e">
        <f t="shared" si="3"/>
        <v>#REF!</v>
      </c>
      <c r="G271" s="89">
        <f>'СВ2 | Первич. | Торговля'!F26</f>
        <v>0.2</v>
      </c>
    </row>
    <row r="272" spans="1:7" ht="13" thickBot="1" x14ac:dyDescent="0.3">
      <c r="A272" s="88" t="e">
        <f>#REF!</f>
        <v>#REF!</v>
      </c>
      <c r="B272" s="84" t="s">
        <v>704</v>
      </c>
      <c r="C272" s="84" t="str">
        <f>'CB1-Производство'!$E$10</f>
        <v>2022*</v>
      </c>
      <c r="D272" s="84" t="s">
        <v>639</v>
      </c>
      <c r="E272" s="93" t="s">
        <v>663</v>
      </c>
      <c r="F272" s="125" t="e">
        <f t="shared" si="3"/>
        <v>#REF!</v>
      </c>
      <c r="G272" s="89">
        <f>'СВ2 | Первич. | Торговля'!F27</f>
        <v>0.2</v>
      </c>
    </row>
    <row r="273" spans="1:7" ht="13" thickBot="1" x14ac:dyDescent="0.3">
      <c r="A273" s="88" t="e">
        <f>#REF!</f>
        <v>#REF!</v>
      </c>
      <c r="B273" s="84" t="s">
        <v>704</v>
      </c>
      <c r="C273" s="84" t="str">
        <f>'CB1-Производство'!$E$10</f>
        <v>2022*</v>
      </c>
      <c r="D273" s="84" t="s">
        <v>639</v>
      </c>
      <c r="E273" s="93" t="s">
        <v>664</v>
      </c>
      <c r="F273" s="125" t="e">
        <f t="shared" si="3"/>
        <v>#REF!</v>
      </c>
      <c r="G273" s="89">
        <f>'СВ2 | Первич. | Торговля'!F28</f>
        <v>0</v>
      </c>
    </row>
    <row r="274" spans="1:7" ht="13" thickBot="1" x14ac:dyDescent="0.3">
      <c r="A274" s="88" t="e">
        <f>#REF!</f>
        <v>#REF!</v>
      </c>
      <c r="B274" s="84" t="s">
        <v>704</v>
      </c>
      <c r="C274" s="84" t="str">
        <f>'CB1-Производство'!$E$10</f>
        <v>2022*</v>
      </c>
      <c r="D274" s="84" t="s">
        <v>639</v>
      </c>
      <c r="E274" s="93" t="s">
        <v>665</v>
      </c>
      <c r="F274" s="125" t="e">
        <f t="shared" si="3"/>
        <v>#REF!</v>
      </c>
      <c r="G274" s="89">
        <f>'СВ2 | Первич. | Торговля'!F29</f>
        <v>832.6</v>
      </c>
    </row>
    <row r="275" spans="1:7" ht="13" thickBot="1" x14ac:dyDescent="0.3">
      <c r="A275" s="88" t="e">
        <f>#REF!</f>
        <v>#REF!</v>
      </c>
      <c r="B275" s="84" t="s">
        <v>704</v>
      </c>
      <c r="C275" s="84" t="str">
        <f>'CB1-Производство'!$E$10</f>
        <v>2022*</v>
      </c>
      <c r="D275" s="84" t="s">
        <v>639</v>
      </c>
      <c r="E275" s="93">
        <v>6</v>
      </c>
      <c r="F275" s="125" t="e">
        <f t="shared" si="3"/>
        <v>#REF!</v>
      </c>
      <c r="G275" s="89">
        <f>'СВ2 | Первич. | Торговля'!F30</f>
        <v>823.2</v>
      </c>
    </row>
    <row r="276" spans="1:7" ht="13" thickBot="1" x14ac:dyDescent="0.3">
      <c r="A276" s="88" t="e">
        <f>#REF!</f>
        <v>#REF!</v>
      </c>
      <c r="B276" s="84" t="s">
        <v>704</v>
      </c>
      <c r="C276" s="84" t="str">
        <f>'CB1-Производство'!$E$10</f>
        <v>2022*</v>
      </c>
      <c r="D276" s="84" t="s">
        <v>639</v>
      </c>
      <c r="E276" s="93" t="s">
        <v>666</v>
      </c>
      <c r="F276" s="125" t="e">
        <f t="shared" si="3"/>
        <v>#REF!</v>
      </c>
      <c r="G276" s="89">
        <f>'СВ2 | Первич. | Торговля'!F31</f>
        <v>9.4</v>
      </c>
    </row>
    <row r="277" spans="1:7" ht="13" thickBot="1" x14ac:dyDescent="0.3">
      <c r="A277" s="88" t="e">
        <f>#REF!</f>
        <v>#REF!</v>
      </c>
      <c r="B277" s="84" t="s">
        <v>704</v>
      </c>
      <c r="C277" s="84" t="str">
        <f>'CB1-Производство'!$E$10</f>
        <v>2022*</v>
      </c>
      <c r="D277" s="84" t="s">
        <v>639</v>
      </c>
      <c r="E277" s="93" t="s">
        <v>667</v>
      </c>
      <c r="F277" s="125" t="e">
        <f t="shared" si="3"/>
        <v>#REF!</v>
      </c>
      <c r="G277" s="89">
        <f>'СВ2 | Первич. | Торговля'!F32</f>
        <v>1.1000000000000001</v>
      </c>
    </row>
    <row r="278" spans="1:7" ht="13" thickBot="1" x14ac:dyDescent="0.3">
      <c r="A278" s="88" t="e">
        <f>#REF!</f>
        <v>#REF!</v>
      </c>
      <c r="B278" s="84" t="s">
        <v>704</v>
      </c>
      <c r="C278" s="84" t="str">
        <f>'CB1-Производство'!$E$10</f>
        <v>2022*</v>
      </c>
      <c r="D278" s="84" t="s">
        <v>639</v>
      </c>
      <c r="E278" s="93" t="s">
        <v>668</v>
      </c>
      <c r="F278" s="125" t="e">
        <f t="shared" si="3"/>
        <v>#REF!</v>
      </c>
      <c r="G278" s="89">
        <f>'СВ2 | Первич. | Торговля'!F33</f>
        <v>2.2999999999999998</v>
      </c>
    </row>
    <row r="279" spans="1:7" ht="13" thickBot="1" x14ac:dyDescent="0.3">
      <c r="A279" s="88" t="e">
        <f>#REF!</f>
        <v>#REF!</v>
      </c>
      <c r="B279" s="84" t="s">
        <v>704</v>
      </c>
      <c r="C279" s="84" t="str">
        <f>'CB1-Производство'!$E$10</f>
        <v>2022*</v>
      </c>
      <c r="D279" s="84" t="s">
        <v>639</v>
      </c>
      <c r="E279" s="93" t="s">
        <v>669</v>
      </c>
      <c r="F279" s="125" t="e">
        <f t="shared" ref="F279:F346" si="4">CONCATENATE(A279,"_",B279,"_",C279,"_",D279,"_",E279)</f>
        <v>#REF!</v>
      </c>
      <c r="G279" s="89">
        <f>'СВ2 | Первич. | Торговля'!F34</f>
        <v>0</v>
      </c>
    </row>
    <row r="280" spans="1:7" ht="13" thickBot="1" x14ac:dyDescent="0.3">
      <c r="A280" s="88" t="e">
        <f>#REF!</f>
        <v>#REF!</v>
      </c>
      <c r="B280" s="84" t="s">
        <v>704</v>
      </c>
      <c r="C280" s="84" t="str">
        <f>'CB1-Производство'!$E$10</f>
        <v>2022*</v>
      </c>
      <c r="D280" s="84" t="s">
        <v>639</v>
      </c>
      <c r="E280" s="93" t="s">
        <v>670</v>
      </c>
      <c r="F280" s="125" t="e">
        <f t="shared" si="4"/>
        <v>#REF!</v>
      </c>
      <c r="G280" s="89">
        <f>'СВ2 | Первич. | Торговля'!F35</f>
        <v>2.2999999999999998</v>
      </c>
    </row>
    <row r="281" spans="1:7" ht="13" thickBot="1" x14ac:dyDescent="0.3">
      <c r="A281" s="88" t="e">
        <f>#REF!</f>
        <v>#REF!</v>
      </c>
      <c r="B281" s="84" t="s">
        <v>704</v>
      </c>
      <c r="C281" s="84" t="str">
        <f>'CB1-Производство'!$E$10</f>
        <v>2022*</v>
      </c>
      <c r="D281" s="84" t="s">
        <v>639</v>
      </c>
      <c r="E281" s="93" t="s">
        <v>671</v>
      </c>
      <c r="F281" s="125" t="e">
        <f t="shared" si="4"/>
        <v>#REF!</v>
      </c>
      <c r="G281" s="89">
        <f>'СВ2 | Первич. | Торговля'!F36</f>
        <v>0</v>
      </c>
    </row>
    <row r="282" spans="1:7" ht="13" thickBot="1" x14ac:dyDescent="0.3">
      <c r="A282" s="88" t="e">
        <f>#REF!</f>
        <v>#REF!</v>
      </c>
      <c r="B282" s="84" t="s">
        <v>704</v>
      </c>
      <c r="C282" s="84" t="str">
        <f>'CB1-Производство'!$E$10</f>
        <v>2022*</v>
      </c>
      <c r="D282" s="84" t="s">
        <v>639</v>
      </c>
      <c r="E282" s="93" t="s">
        <v>672</v>
      </c>
      <c r="F282" s="125" t="e">
        <f t="shared" si="4"/>
        <v>#REF!</v>
      </c>
      <c r="G282" s="89">
        <f>'СВ2 | Первич. | Торговля'!F37</f>
        <v>0</v>
      </c>
    </row>
    <row r="283" spans="1:7" ht="13" thickBot="1" x14ac:dyDescent="0.3">
      <c r="A283" s="88" t="e">
        <f>#REF!</f>
        <v>#REF!</v>
      </c>
      <c r="B283" s="84" t="s">
        <v>704</v>
      </c>
      <c r="C283" s="84" t="str">
        <f>'CB1-Производство'!$E$10</f>
        <v>2022*</v>
      </c>
      <c r="D283" s="84" t="s">
        <v>639</v>
      </c>
      <c r="E283" s="93" t="s">
        <v>673</v>
      </c>
      <c r="F283" s="125" t="e">
        <f t="shared" si="4"/>
        <v>#REF!</v>
      </c>
      <c r="G283" s="89">
        <f>'СВ2 | Первич. | Торговля'!F38</f>
        <v>86.9</v>
      </c>
    </row>
    <row r="284" spans="1:7" ht="13" thickBot="1" x14ac:dyDescent="0.3">
      <c r="A284" s="88" t="e">
        <f>#REF!</f>
        <v>#REF!</v>
      </c>
      <c r="B284" s="84" t="s">
        <v>704</v>
      </c>
      <c r="C284" s="84" t="str">
        <f>'CB1-Производство'!$E$10</f>
        <v>2022*</v>
      </c>
      <c r="D284" s="84" t="s">
        <v>639</v>
      </c>
      <c r="E284" s="93" t="s">
        <v>674</v>
      </c>
      <c r="F284" s="125" t="e">
        <f t="shared" si="4"/>
        <v>#REF!</v>
      </c>
      <c r="G284" s="89">
        <f>'СВ2 | Первич. | Торговля'!F39</f>
        <v>0.7</v>
      </c>
    </row>
    <row r="285" spans="1:7" ht="13" thickBot="1" x14ac:dyDescent="0.3">
      <c r="A285" s="88" t="e">
        <f>#REF!</f>
        <v>#REF!</v>
      </c>
      <c r="B285" s="84" t="s">
        <v>704</v>
      </c>
      <c r="C285" s="84" t="str">
        <f>'CB1-Производство'!$E$10</f>
        <v>2022*</v>
      </c>
      <c r="D285" s="84" t="s">
        <v>639</v>
      </c>
      <c r="E285" s="93" t="s">
        <v>675</v>
      </c>
      <c r="F285" s="125" t="e">
        <f t="shared" si="4"/>
        <v>#REF!</v>
      </c>
      <c r="G285" s="89">
        <f>'СВ2 | Первич. | Торговля'!F40</f>
        <v>86.2</v>
      </c>
    </row>
    <row r="286" spans="1:7" ht="13" thickBot="1" x14ac:dyDescent="0.3">
      <c r="A286" s="88" t="e">
        <f>#REF!</f>
        <v>#REF!</v>
      </c>
      <c r="B286" s="84" t="s">
        <v>704</v>
      </c>
      <c r="C286" s="84" t="str">
        <f>'CB1-Производство'!$E$10</f>
        <v>2022*</v>
      </c>
      <c r="D286" s="84" t="s">
        <v>639</v>
      </c>
      <c r="E286" s="93" t="s">
        <v>676</v>
      </c>
      <c r="F286" s="125" t="e">
        <f t="shared" si="4"/>
        <v>#REF!</v>
      </c>
      <c r="G286" s="89">
        <f>'СВ2 | Первич. | Торговля'!F41</f>
        <v>0.6</v>
      </c>
    </row>
    <row r="287" spans="1:7" ht="13" thickBot="1" x14ac:dyDescent="0.3">
      <c r="A287" s="88" t="e">
        <f>#REF!</f>
        <v>#REF!</v>
      </c>
      <c r="B287" s="84" t="s">
        <v>704</v>
      </c>
      <c r="C287" s="84" t="str">
        <f>'CB1-Производство'!$E$10</f>
        <v>2022*</v>
      </c>
      <c r="D287" s="84" t="s">
        <v>639</v>
      </c>
      <c r="E287" s="93" t="s">
        <v>677</v>
      </c>
      <c r="F287" s="125" t="e">
        <f t="shared" si="4"/>
        <v>#REF!</v>
      </c>
      <c r="G287" s="89">
        <f>'СВ2 | Первич. | Торговля'!F46</f>
        <v>235.8</v>
      </c>
    </row>
    <row r="288" spans="1:7" ht="13" thickBot="1" x14ac:dyDescent="0.3">
      <c r="A288" s="88" t="e">
        <f>#REF!</f>
        <v>#REF!</v>
      </c>
      <c r="B288" s="84" t="s">
        <v>704</v>
      </c>
      <c r="C288" s="84" t="str">
        <f>'CB1-Производство'!$E$10</f>
        <v>2022*</v>
      </c>
      <c r="D288" s="84" t="s">
        <v>639</v>
      </c>
      <c r="E288" s="93" t="s">
        <v>678</v>
      </c>
      <c r="F288" s="125" t="e">
        <f t="shared" si="4"/>
        <v>#REF!</v>
      </c>
      <c r="G288" s="89">
        <f>'СВ2 | Первич. | Торговля'!F47</f>
        <v>3</v>
      </c>
    </row>
    <row r="289" spans="1:7" ht="13" thickBot="1" x14ac:dyDescent="0.3">
      <c r="A289" s="88" t="e">
        <f>#REF!</f>
        <v>#REF!</v>
      </c>
      <c r="B289" s="84" t="s">
        <v>704</v>
      </c>
      <c r="C289" s="84" t="str">
        <f>'CB1-Производство'!$E$10</f>
        <v>2022*</v>
      </c>
      <c r="D289" s="84" t="s">
        <v>639</v>
      </c>
      <c r="E289" s="93" t="s">
        <v>679</v>
      </c>
      <c r="F289" s="125" t="e">
        <f t="shared" si="4"/>
        <v>#REF!</v>
      </c>
      <c r="G289" s="89">
        <f>'СВ2 | Первич. | Торговля'!F48</f>
        <v>15820.2</v>
      </c>
    </row>
    <row r="290" spans="1:7" ht="13" thickBot="1" x14ac:dyDescent="0.3">
      <c r="A290" s="88" t="e">
        <f>#REF!</f>
        <v>#REF!</v>
      </c>
      <c r="B290" s="84" t="s">
        <v>704</v>
      </c>
      <c r="C290" s="84" t="str">
        <f>'CB1-Производство'!$E$10</f>
        <v>2022*</v>
      </c>
      <c r="D290" s="84" t="s">
        <v>131</v>
      </c>
      <c r="E290" s="93">
        <v>7</v>
      </c>
      <c r="F290" s="125" t="e">
        <f t="shared" si="4"/>
        <v>#REF!</v>
      </c>
      <c r="G290" s="89">
        <f>'СВ2 | Первич. | Торговля'!F49</f>
        <v>4401.3999999999996</v>
      </c>
    </row>
    <row r="291" spans="1:7" ht="13" thickBot="1" x14ac:dyDescent="0.3">
      <c r="A291" s="88" t="e">
        <f>#REF!</f>
        <v>#REF!</v>
      </c>
      <c r="B291" s="84" t="s">
        <v>704</v>
      </c>
      <c r="C291" s="84" t="str">
        <f>'CB1-Производство'!$E$10</f>
        <v>2022*</v>
      </c>
      <c r="D291" s="84" t="s">
        <v>131</v>
      </c>
      <c r="E291" s="93" t="s">
        <v>680</v>
      </c>
      <c r="F291" s="125" t="e">
        <f t="shared" si="4"/>
        <v>#REF!</v>
      </c>
      <c r="G291" s="89">
        <f>'СВ2 | Первич. | Торговля'!F50</f>
        <v>11222.6</v>
      </c>
    </row>
    <row r="292" spans="1:7" ht="13" thickBot="1" x14ac:dyDescent="0.3">
      <c r="A292" s="88" t="e">
        <f>#REF!</f>
        <v>#REF!</v>
      </c>
      <c r="B292" s="84" t="s">
        <v>704</v>
      </c>
      <c r="C292" s="84" t="str">
        <f>'CB1-Производство'!$E$10</f>
        <v>2022*</v>
      </c>
      <c r="D292" s="84" t="s">
        <v>131</v>
      </c>
      <c r="E292" s="93" t="s">
        <v>681</v>
      </c>
      <c r="F292" s="125" t="e">
        <f t="shared" si="4"/>
        <v>#REF!</v>
      </c>
      <c r="G292" s="89">
        <f>'СВ2 | Первич. | Торговля'!F51</f>
        <v>196.2</v>
      </c>
    </row>
    <row r="293" spans="1:7" ht="13" thickBot="1" x14ac:dyDescent="0.3">
      <c r="A293" s="88" t="e">
        <f>#REF!</f>
        <v>#REF!</v>
      </c>
      <c r="B293" s="84" t="s">
        <v>704</v>
      </c>
      <c r="C293" s="84" t="str">
        <f>'CB1-Производство'!$E$10</f>
        <v>2022*</v>
      </c>
      <c r="D293" s="84" t="s">
        <v>131</v>
      </c>
      <c r="E293" s="93" t="s">
        <v>682</v>
      </c>
      <c r="F293" s="125" t="e">
        <f t="shared" si="4"/>
        <v>#REF!</v>
      </c>
      <c r="G293" s="89">
        <f>'СВ2 | Первич. | Торговля'!F52</f>
        <v>0.5</v>
      </c>
    </row>
    <row r="294" spans="1:7" ht="13" thickBot="1" x14ac:dyDescent="0.3">
      <c r="A294" s="88" t="e">
        <f>#REF!</f>
        <v>#REF!</v>
      </c>
      <c r="B294" s="84" t="s">
        <v>704</v>
      </c>
      <c r="C294" s="84" t="str">
        <f>'CB1-Производство'!$E$10</f>
        <v>2022*</v>
      </c>
      <c r="D294" s="84" t="s">
        <v>131</v>
      </c>
      <c r="E294" s="93" t="s">
        <v>683</v>
      </c>
      <c r="F294" s="125" t="e">
        <f t="shared" si="4"/>
        <v>#REF!</v>
      </c>
      <c r="G294" s="89">
        <f>'СВ2 | Первич. | Торговля'!F53</f>
        <v>0.3</v>
      </c>
    </row>
    <row r="295" spans="1:7" ht="13" thickBot="1" x14ac:dyDescent="0.3">
      <c r="A295" s="88" t="e">
        <f>#REF!</f>
        <v>#REF!</v>
      </c>
      <c r="B295" s="84" t="s">
        <v>704</v>
      </c>
      <c r="C295" s="84" t="str">
        <f>'CB1-Производство'!$E$10</f>
        <v>2022*</v>
      </c>
      <c r="D295" s="84" t="s">
        <v>131</v>
      </c>
      <c r="E295" s="93" t="s">
        <v>684</v>
      </c>
      <c r="F295" s="125" t="e">
        <f t="shared" si="4"/>
        <v>#REF!</v>
      </c>
      <c r="G295" s="89">
        <f>'СВ2 | Первич. | Торговля'!F54</f>
        <v>0.2</v>
      </c>
    </row>
    <row r="296" spans="1:7" ht="13" thickBot="1" x14ac:dyDescent="0.3">
      <c r="A296" s="88" t="e">
        <f>#REF!</f>
        <v>#REF!</v>
      </c>
      <c r="B296" s="84" t="s">
        <v>704</v>
      </c>
      <c r="C296" s="84" t="str">
        <f>'CB1-Производство'!$E$10</f>
        <v>2022*</v>
      </c>
      <c r="D296" s="84" t="s">
        <v>131</v>
      </c>
      <c r="E296" s="93" t="s">
        <v>685</v>
      </c>
      <c r="F296" s="125" t="e">
        <f t="shared" si="4"/>
        <v>#REF!</v>
      </c>
      <c r="G296" s="89">
        <f>'СВ2 | Первич. | Торговля'!F55</f>
        <v>0.2</v>
      </c>
    </row>
    <row r="297" spans="1:7" ht="13" thickBot="1" x14ac:dyDescent="0.3">
      <c r="A297" s="88" t="e">
        <f>#REF!</f>
        <v>#REF!</v>
      </c>
      <c r="B297" s="84" t="s">
        <v>704</v>
      </c>
      <c r="C297" s="84" t="str">
        <f>'CB1-Производство'!$E$10</f>
        <v>2022*</v>
      </c>
      <c r="D297" s="84" t="s">
        <v>131</v>
      </c>
      <c r="E297" s="93" t="s">
        <v>686</v>
      </c>
      <c r="F297" s="125" t="e">
        <f t="shared" si="4"/>
        <v>#REF!</v>
      </c>
      <c r="G297" s="89">
        <f>'СВ2 | Первич. | Торговля'!F56</f>
        <v>0.2</v>
      </c>
    </row>
    <row r="298" spans="1:7" ht="13" thickBot="1" x14ac:dyDescent="0.3">
      <c r="A298" s="88" t="e">
        <f>#REF!</f>
        <v>#REF!</v>
      </c>
      <c r="B298" s="84" t="s">
        <v>704</v>
      </c>
      <c r="C298" s="84" t="str">
        <f>'CB1-Производство'!$E$10</f>
        <v>2022*</v>
      </c>
      <c r="D298" s="84" t="s">
        <v>131</v>
      </c>
      <c r="E298" s="93" t="s">
        <v>687</v>
      </c>
      <c r="F298" s="125" t="e">
        <f t="shared" si="4"/>
        <v>#REF!</v>
      </c>
      <c r="G298" s="89">
        <f>'СВ2 | Первич. | Торговля'!F57</f>
        <v>0</v>
      </c>
    </row>
    <row r="299" spans="1:7" ht="13" thickBot="1" x14ac:dyDescent="0.3">
      <c r="A299" s="88" t="e">
        <f>#REF!</f>
        <v>#REF!</v>
      </c>
      <c r="B299" s="84" t="s">
        <v>704</v>
      </c>
      <c r="C299" s="84" t="str">
        <f>'CB1-Производство'!$E$10</f>
        <v>2022*</v>
      </c>
      <c r="D299" s="84" t="s">
        <v>131</v>
      </c>
      <c r="E299" s="93">
        <v>8</v>
      </c>
      <c r="F299" s="125" t="e">
        <f t="shared" si="4"/>
        <v>#REF!</v>
      </c>
      <c r="G299" s="89">
        <f>'СВ2 | Первич. | Торговля'!F58</f>
        <v>0</v>
      </c>
    </row>
    <row r="300" spans="1:7" ht="13" thickBot="1" x14ac:dyDescent="0.3">
      <c r="A300" s="88" t="e">
        <f>#REF!</f>
        <v>#REF!</v>
      </c>
      <c r="B300" s="84" t="s">
        <v>704</v>
      </c>
      <c r="C300" s="84" t="str">
        <f>'CB1-Производство'!$E$10</f>
        <v>2022*</v>
      </c>
      <c r="D300" s="84" t="s">
        <v>131</v>
      </c>
      <c r="E300" s="93" t="s">
        <v>688</v>
      </c>
      <c r="F300" s="125" t="e">
        <f t="shared" si="4"/>
        <v>#REF!</v>
      </c>
      <c r="G300" s="89">
        <f>'СВ2 | Первич. | Торговля'!F59</f>
        <v>0</v>
      </c>
    </row>
    <row r="301" spans="1:7" ht="13" thickBot="1" x14ac:dyDescent="0.3">
      <c r="A301" s="88" t="e">
        <f>#REF!</f>
        <v>#REF!</v>
      </c>
      <c r="B301" s="84" t="s">
        <v>704</v>
      </c>
      <c r="C301" s="84" t="str">
        <f>'CB1-Производство'!$E$10</f>
        <v>2022*</v>
      </c>
      <c r="D301" s="84" t="s">
        <v>131</v>
      </c>
      <c r="E301" s="93" t="s">
        <v>689</v>
      </c>
      <c r="F301" s="125" t="e">
        <f t="shared" si="4"/>
        <v>#REF!</v>
      </c>
      <c r="G301" s="89">
        <f>'СВ2 | Первич. | Торговля'!F60</f>
        <v>0</v>
      </c>
    </row>
    <row r="302" spans="1:7" ht="13" thickBot="1" x14ac:dyDescent="0.3">
      <c r="A302" s="88" t="e">
        <f>#REF!</f>
        <v>#REF!</v>
      </c>
      <c r="B302" s="84" t="s">
        <v>704</v>
      </c>
      <c r="C302" s="84" t="str">
        <f>'CB1-Производство'!$E$10</f>
        <v>2022*</v>
      </c>
      <c r="D302" s="84" t="s">
        <v>131</v>
      </c>
      <c r="E302" s="93">
        <v>9</v>
      </c>
      <c r="F302" s="125" t="e">
        <f t="shared" si="4"/>
        <v>#REF!</v>
      </c>
      <c r="G302" s="89">
        <f>'СВ2 | Первич. | Торговля'!F61</f>
        <v>0</v>
      </c>
    </row>
    <row r="303" spans="1:7" ht="13" thickBot="1" x14ac:dyDescent="0.3">
      <c r="A303" s="88" t="e">
        <f>#REF!</f>
        <v>#REF!</v>
      </c>
      <c r="B303" s="84" t="s">
        <v>704</v>
      </c>
      <c r="C303" s="84" t="str">
        <f>'CB1-Производство'!$E$10</f>
        <v>2022*</v>
      </c>
      <c r="D303" s="84" t="s">
        <v>131</v>
      </c>
      <c r="E303" s="93">
        <v>10</v>
      </c>
      <c r="F303" s="125" t="e">
        <f t="shared" si="4"/>
        <v>#REF!</v>
      </c>
      <c r="G303" s="89">
        <f>'СВ2 | Первич. | Торговля'!F62</f>
        <v>0</v>
      </c>
    </row>
    <row r="304" spans="1:7" ht="13" thickBot="1" x14ac:dyDescent="0.3">
      <c r="A304" s="88" t="e">
        <f>#REF!</f>
        <v>#REF!</v>
      </c>
      <c r="B304" s="84" t="s">
        <v>704</v>
      </c>
      <c r="C304" s="84" t="str">
        <f>'CB1-Производство'!$E$10</f>
        <v>2022*</v>
      </c>
      <c r="D304" s="84" t="s">
        <v>131</v>
      </c>
      <c r="E304" s="93" t="s">
        <v>690</v>
      </c>
      <c r="F304" s="125" t="e">
        <f t="shared" si="4"/>
        <v>#REF!</v>
      </c>
      <c r="G304" s="89">
        <f>'СВ2 | Первич. | Торговля'!F63</f>
        <v>74.599999999999994</v>
      </c>
    </row>
    <row r="305" spans="1:7" ht="13" thickBot="1" x14ac:dyDescent="0.3">
      <c r="A305" s="88" t="e">
        <f>#REF!</f>
        <v>#REF!</v>
      </c>
      <c r="B305" s="84" t="s">
        <v>704</v>
      </c>
      <c r="C305" s="84" t="str">
        <f>'CB1-Производство'!$E$10</f>
        <v>2022*</v>
      </c>
      <c r="D305" s="84" t="s">
        <v>131</v>
      </c>
      <c r="E305" s="93" t="s">
        <v>691</v>
      </c>
      <c r="F305" s="125" t="e">
        <f t="shared" si="4"/>
        <v>#REF!</v>
      </c>
      <c r="G305" s="89">
        <f>'СВ2 | Первич. | Торговля'!F64</f>
        <v>31.9</v>
      </c>
    </row>
    <row r="306" spans="1:7" ht="13" thickBot="1" x14ac:dyDescent="0.3">
      <c r="A306" s="88" t="e">
        <f>#REF!</f>
        <v>#REF!</v>
      </c>
      <c r="B306" s="84" t="s">
        <v>704</v>
      </c>
      <c r="C306" s="84" t="str">
        <f>'CB1-Производство'!$E$10</f>
        <v>2022*</v>
      </c>
      <c r="D306" s="84" t="s">
        <v>131</v>
      </c>
      <c r="E306" s="93" t="s">
        <v>692</v>
      </c>
      <c r="F306" s="125" t="e">
        <f t="shared" si="4"/>
        <v>#REF!</v>
      </c>
      <c r="G306" s="89">
        <f>'СВ2 | Первич. | Торговля'!F65</f>
        <v>2.6</v>
      </c>
    </row>
    <row r="307" spans="1:7" ht="13" thickBot="1" x14ac:dyDescent="0.3">
      <c r="A307" s="88" t="e">
        <f>#REF!</f>
        <v>#REF!</v>
      </c>
      <c r="B307" s="84" t="s">
        <v>704</v>
      </c>
      <c r="C307" s="84" t="str">
        <f>'CB1-Производство'!$E$10</f>
        <v>2022*</v>
      </c>
      <c r="D307" s="84" t="s">
        <v>131</v>
      </c>
      <c r="E307" s="93" t="s">
        <v>693</v>
      </c>
      <c r="F307" s="125" t="e">
        <f t="shared" si="4"/>
        <v>#REF!</v>
      </c>
      <c r="G307" s="89">
        <f>'СВ2 | Первич. | Торговля'!F66</f>
        <v>1.3</v>
      </c>
    </row>
    <row r="308" spans="1:7" ht="13" thickBot="1" x14ac:dyDescent="0.3">
      <c r="A308" s="88" t="e">
        <f>#REF!</f>
        <v>#REF!</v>
      </c>
      <c r="B308" s="84" t="s">
        <v>704</v>
      </c>
      <c r="C308" s="84" t="str">
        <f>'CB1-Производство'!$E$10</f>
        <v>2022*</v>
      </c>
      <c r="D308" s="84" t="s">
        <v>131</v>
      </c>
      <c r="E308" s="93" t="s">
        <v>694</v>
      </c>
      <c r="F308" s="125" t="e">
        <f t="shared" si="4"/>
        <v>#REF!</v>
      </c>
      <c r="G308" s="89">
        <f>'СВ2 | Первич. | Торговля'!F67</f>
        <v>23.6</v>
      </c>
    </row>
    <row r="309" spans="1:7" ht="13" thickBot="1" x14ac:dyDescent="0.3">
      <c r="A309" s="88" t="e">
        <f>#REF!</f>
        <v>#REF!</v>
      </c>
      <c r="B309" s="84" t="s">
        <v>704</v>
      </c>
      <c r="C309" s="84" t="str">
        <f>'CB1-Производство'!$E$10</f>
        <v>2022*</v>
      </c>
      <c r="D309" s="84" t="s">
        <v>131</v>
      </c>
      <c r="E309" s="93" t="s">
        <v>695</v>
      </c>
      <c r="F309" s="125" t="e">
        <f t="shared" si="4"/>
        <v>#REF!</v>
      </c>
      <c r="G309" s="89">
        <f>'СВ2 | Первич. | Торговля'!F68</f>
        <v>4.4000000000000004</v>
      </c>
    </row>
    <row r="310" spans="1:7" ht="13" thickBot="1" x14ac:dyDescent="0.3">
      <c r="A310" s="88" t="e">
        <f>#REF!</f>
        <v>#REF!</v>
      </c>
      <c r="B310" s="84" t="s">
        <v>704</v>
      </c>
      <c r="C310" s="84" t="str">
        <f>'CB1-Производство'!$E$10</f>
        <v>2022*</v>
      </c>
      <c r="D310" s="84" t="s">
        <v>131</v>
      </c>
      <c r="E310" s="93" t="s">
        <v>696</v>
      </c>
      <c r="F310" s="125" t="e">
        <f t="shared" si="4"/>
        <v>#REF!</v>
      </c>
      <c r="G310" s="89">
        <f>'СВ2 | Первич. | Торговля'!F69</f>
        <v>6.7</v>
      </c>
    </row>
    <row r="311" spans="1:7" ht="13" thickBot="1" x14ac:dyDescent="0.3">
      <c r="A311" s="88" t="e">
        <f>#REF!</f>
        <v>#REF!</v>
      </c>
      <c r="B311" s="84" t="s">
        <v>704</v>
      </c>
      <c r="C311" s="84" t="str">
        <f>'CB1-Производство'!$E$10</f>
        <v>2022*</v>
      </c>
      <c r="D311" s="84" t="s">
        <v>131</v>
      </c>
      <c r="E311" s="93" t="s">
        <v>697</v>
      </c>
      <c r="F311" s="125" t="e">
        <f t="shared" si="4"/>
        <v>#REF!</v>
      </c>
      <c r="G311" s="89">
        <f>'СВ2 | Первич. | Торговля'!F70</f>
        <v>34.6</v>
      </c>
    </row>
    <row r="312" spans="1:7" ht="13" thickBot="1" x14ac:dyDescent="0.3">
      <c r="A312" s="88" t="e">
        <f>#REF!</f>
        <v>#REF!</v>
      </c>
      <c r="B312" s="84" t="s">
        <v>704</v>
      </c>
      <c r="C312" s="84" t="str">
        <f>'CB1-Производство'!$E$10</f>
        <v>2022*</v>
      </c>
      <c r="D312" s="84" t="s">
        <v>131</v>
      </c>
      <c r="E312" s="93" t="s">
        <v>698</v>
      </c>
      <c r="F312" s="125" t="e">
        <f t="shared" si="4"/>
        <v>#REF!</v>
      </c>
      <c r="G312" s="89">
        <f>'СВ2 | Первич. | Торговля'!F71</f>
        <v>7.8</v>
      </c>
    </row>
    <row r="313" spans="1:7" ht="13" thickBot="1" x14ac:dyDescent="0.3">
      <c r="A313" s="88" t="e">
        <f>#REF!</f>
        <v>#REF!</v>
      </c>
      <c r="B313" s="84" t="s">
        <v>704</v>
      </c>
      <c r="C313" s="84" t="str">
        <f>'CB1-Производство'!$E$10</f>
        <v>2022*</v>
      </c>
      <c r="D313" s="84" t="s">
        <v>131</v>
      </c>
      <c r="E313" s="93" t="s">
        <v>699</v>
      </c>
      <c r="F313" s="125" t="e">
        <f t="shared" si="4"/>
        <v>#REF!</v>
      </c>
      <c r="G313" s="89">
        <f>'СВ2 | Первич. | Торговля'!F72</f>
        <v>19.8</v>
      </c>
    </row>
    <row r="314" spans="1:7" ht="13" thickBot="1" x14ac:dyDescent="0.3">
      <c r="A314" s="88" t="e">
        <f>#REF!</f>
        <v>#REF!</v>
      </c>
      <c r="B314" s="84" t="s">
        <v>704</v>
      </c>
      <c r="C314" s="84" t="str">
        <f>'CB1-Производство'!$E$10</f>
        <v>2022*</v>
      </c>
      <c r="D314" s="84" t="s">
        <v>131</v>
      </c>
      <c r="E314" s="93" t="s">
        <v>700</v>
      </c>
      <c r="F314" s="125" t="e">
        <f t="shared" si="4"/>
        <v>#REF!</v>
      </c>
      <c r="G314" s="89">
        <f>'СВ2 | Первич. | Торговля'!F73</f>
        <v>5.8</v>
      </c>
    </row>
    <row r="315" spans="1:7" ht="13" thickBot="1" x14ac:dyDescent="0.3">
      <c r="A315" s="105" t="e">
        <f>#REF!</f>
        <v>#REF!</v>
      </c>
      <c r="B315" s="102" t="s">
        <v>704</v>
      </c>
      <c r="C315" s="102" t="str">
        <f>'CB1-Производство'!$E$10</f>
        <v>2022*</v>
      </c>
      <c r="D315" s="102" t="s">
        <v>131</v>
      </c>
      <c r="E315" s="106" t="s">
        <v>701</v>
      </c>
      <c r="F315" s="125" t="e">
        <f t="shared" si="4"/>
        <v>#REF!</v>
      </c>
      <c r="G315" s="103">
        <f>'СВ2 | Первич. | Торговля'!F74</f>
        <v>1.2</v>
      </c>
    </row>
    <row r="316" spans="1:7" ht="13" thickBot="1" x14ac:dyDescent="0.3">
      <c r="A316" s="85" t="e">
        <f>#REF!</f>
        <v>#REF!</v>
      </c>
      <c r="B316" s="86" t="s">
        <v>704</v>
      </c>
      <c r="C316" s="86" t="str">
        <f>'CB1-Производство'!$E$10</f>
        <v>2022*</v>
      </c>
      <c r="D316" s="86" t="s">
        <v>706</v>
      </c>
      <c r="E316" s="100">
        <v>1</v>
      </c>
      <c r="F316" s="125" t="e">
        <f t="shared" si="4"/>
        <v>#REF!</v>
      </c>
      <c r="G316" s="87">
        <f>'СВ2 | Первич. | Торговля'!G12</f>
        <v>31</v>
      </c>
    </row>
    <row r="317" spans="1:7" ht="13" thickBot="1" x14ac:dyDescent="0.3">
      <c r="A317" s="88" t="e">
        <f>#REF!</f>
        <v>#REF!</v>
      </c>
      <c r="B317" s="84" t="s">
        <v>704</v>
      </c>
      <c r="C317" s="84" t="str">
        <f>'CB1-Производство'!$E$10</f>
        <v>2022*</v>
      </c>
      <c r="D317" s="84" t="s">
        <v>706</v>
      </c>
      <c r="E317" s="93" t="s">
        <v>643</v>
      </c>
      <c r="F317" s="125" t="e">
        <f t="shared" si="4"/>
        <v>#REF!</v>
      </c>
      <c r="G317" s="87">
        <f>'СВ2 | Первич. | Торговля'!G13</f>
        <v>0</v>
      </c>
    </row>
    <row r="318" spans="1:7" ht="13" thickBot="1" x14ac:dyDescent="0.3">
      <c r="A318" s="88" t="e">
        <f>#REF!</f>
        <v>#REF!</v>
      </c>
      <c r="B318" s="84" t="s">
        <v>704</v>
      </c>
      <c r="C318" s="84" t="str">
        <f>'CB1-Производство'!$E$10</f>
        <v>2022*</v>
      </c>
      <c r="D318" s="84" t="s">
        <v>706</v>
      </c>
      <c r="E318" s="93" t="s">
        <v>646</v>
      </c>
      <c r="F318" s="125" t="e">
        <f t="shared" si="4"/>
        <v>#REF!</v>
      </c>
      <c r="G318" s="87">
        <f>'СВ2 | Первич. | Торговля'!G14</f>
        <v>0</v>
      </c>
    </row>
    <row r="319" spans="1:7" ht="13" thickBot="1" x14ac:dyDescent="0.3">
      <c r="A319" s="88" t="e">
        <f>#REF!</f>
        <v>#REF!</v>
      </c>
      <c r="B319" s="84" t="s">
        <v>704</v>
      </c>
      <c r="C319" s="84" t="str">
        <f>'CB1-Производство'!$E$10</f>
        <v>2022*</v>
      </c>
      <c r="D319" s="84" t="s">
        <v>706</v>
      </c>
      <c r="E319" s="93" t="s">
        <v>647</v>
      </c>
      <c r="F319" s="125" t="e">
        <f t="shared" si="4"/>
        <v>#REF!</v>
      </c>
      <c r="G319" s="87">
        <f>'СВ2 | Первич. | Торговля'!G15</f>
        <v>0</v>
      </c>
    </row>
    <row r="320" spans="1:7" ht="13" thickBot="1" x14ac:dyDescent="0.3">
      <c r="A320" s="88" t="e">
        <f>#REF!</f>
        <v>#REF!</v>
      </c>
      <c r="B320" s="84" t="s">
        <v>704</v>
      </c>
      <c r="C320" s="84" t="str">
        <f>'CB1-Производство'!$E$10</f>
        <v>2022*</v>
      </c>
      <c r="D320" s="84" t="s">
        <v>706</v>
      </c>
      <c r="E320" s="93" t="s">
        <v>648</v>
      </c>
      <c r="F320" s="125" t="e">
        <f t="shared" si="4"/>
        <v>#REF!</v>
      </c>
      <c r="G320" s="87">
        <f>'СВ2 | Первич. | Торговля'!G16</f>
        <v>31</v>
      </c>
    </row>
    <row r="321" spans="1:7" ht="13" thickBot="1" x14ac:dyDescent="0.3">
      <c r="A321" s="88" t="e">
        <f>#REF!</f>
        <v>#REF!</v>
      </c>
      <c r="B321" s="84" t="s">
        <v>704</v>
      </c>
      <c r="C321" s="84" t="str">
        <f>'CB1-Производство'!$E$10</f>
        <v>2022*</v>
      </c>
      <c r="D321" s="84" t="s">
        <v>706</v>
      </c>
      <c r="E321" s="93" t="s">
        <v>709</v>
      </c>
      <c r="F321" s="125" t="e">
        <f t="shared" si="4"/>
        <v>#REF!</v>
      </c>
      <c r="G321" s="87">
        <f>'СВ2 | Первич. | Торговля'!G17</f>
        <v>31</v>
      </c>
    </row>
    <row r="322" spans="1:7" ht="13" thickBot="1" x14ac:dyDescent="0.3">
      <c r="A322" s="88" t="e">
        <f>#REF!</f>
        <v>#REF!</v>
      </c>
      <c r="B322" s="84" t="s">
        <v>704</v>
      </c>
      <c r="C322" s="84" t="str">
        <f>'CB1-Производство'!$E$10</f>
        <v>2022*</v>
      </c>
      <c r="D322" s="84" t="s">
        <v>706</v>
      </c>
      <c r="E322" s="93">
        <v>2</v>
      </c>
      <c r="F322" s="125" t="e">
        <f t="shared" si="4"/>
        <v>#REF!</v>
      </c>
      <c r="G322" s="87">
        <f>'СВ2 | Первич. | Торговля'!G18</f>
        <v>0</v>
      </c>
    </row>
    <row r="323" spans="1:7" ht="13" thickBot="1" x14ac:dyDescent="0.3">
      <c r="A323" s="88" t="e">
        <f>#REF!</f>
        <v>#REF!</v>
      </c>
      <c r="B323" s="84" t="s">
        <v>704</v>
      </c>
      <c r="C323" s="84" t="str">
        <f>'CB1-Производство'!$E$10</f>
        <v>2022*</v>
      </c>
      <c r="D323" s="84" t="s">
        <v>706</v>
      </c>
      <c r="E323" s="93">
        <v>3</v>
      </c>
      <c r="F323" s="125" t="e">
        <f t="shared" si="4"/>
        <v>#REF!</v>
      </c>
      <c r="G323" s="87">
        <f>'СВ2 | Первич. | Торговля'!G19</f>
        <v>0</v>
      </c>
    </row>
    <row r="324" spans="1:7" ht="13" thickBot="1" x14ac:dyDescent="0.3">
      <c r="A324" s="88" t="e">
        <f>#REF!</f>
        <v>#REF!</v>
      </c>
      <c r="B324" s="84" t="s">
        <v>704</v>
      </c>
      <c r="C324" s="84" t="str">
        <f>'CB1-Производство'!$E$10</f>
        <v>2022*</v>
      </c>
      <c r="D324" s="84" t="s">
        <v>706</v>
      </c>
      <c r="E324" s="93" t="s">
        <v>659</v>
      </c>
      <c r="F324" s="125" t="e">
        <f>CONCATENATE(A324,"_",B324,"_",C324,"_",D324,"_",E324)</f>
        <v>#REF!</v>
      </c>
      <c r="G324" s="87">
        <f>'СВ2 | Первич. | Торговля'!I20</f>
        <v>25.55</v>
      </c>
    </row>
    <row r="325" spans="1:7" ht="13" thickBot="1" x14ac:dyDescent="0.3">
      <c r="A325" s="88" t="e">
        <f>#REF!</f>
        <v>#REF!</v>
      </c>
      <c r="B325" s="84" t="s">
        <v>704</v>
      </c>
      <c r="C325" s="84" t="str">
        <f>'CB1-Производство'!$E$10</f>
        <v>2022*</v>
      </c>
      <c r="D325" s="84" t="s">
        <v>706</v>
      </c>
      <c r="E325" s="93" t="s">
        <v>660</v>
      </c>
      <c r="F325" s="125" t="e">
        <f>CONCATENATE(A325,"_",B325,"_",C325,"_",D325,"_",E325)</f>
        <v>#REF!</v>
      </c>
      <c r="G325" s="87">
        <f>'СВ2 | Первич. | Торговля'!G21</f>
        <v>199.2</v>
      </c>
    </row>
    <row r="326" spans="1:7" ht="13" thickBot="1" x14ac:dyDescent="0.3">
      <c r="A326" s="88" t="e">
        <f>#REF!</f>
        <v>#REF!</v>
      </c>
      <c r="B326" s="84" t="s">
        <v>704</v>
      </c>
      <c r="C326" s="84" t="str">
        <f>'CB1-Производство'!$E$10</f>
        <v>2022*</v>
      </c>
      <c r="D326" s="84" t="s">
        <v>706</v>
      </c>
      <c r="E326" s="93">
        <v>4</v>
      </c>
      <c r="F326" s="125" t="e">
        <f>CONCATENATE(A326,"_",B326,"_",C326,"_",D326,"_",E326)</f>
        <v>#REF!</v>
      </c>
      <c r="G326" s="87">
        <f>'СВ2 | Первич. | Торговля'!G22</f>
        <v>198.3</v>
      </c>
    </row>
    <row r="327" spans="1:7" ht="13" thickBot="1" x14ac:dyDescent="0.3">
      <c r="A327" s="88" t="e">
        <f>#REF!</f>
        <v>#REF!</v>
      </c>
      <c r="B327" s="84" t="s">
        <v>704</v>
      </c>
      <c r="C327" s="84" t="str">
        <f>'CB1-Производство'!$E$10</f>
        <v>2022*</v>
      </c>
      <c r="D327" s="84" t="s">
        <v>706</v>
      </c>
      <c r="E327" s="93" t="s">
        <v>661</v>
      </c>
      <c r="F327" s="125" t="e">
        <f>CONCATENATE(A327,"_",B327,"_",C327,"_",D327,"_",E327)</f>
        <v>#REF!</v>
      </c>
      <c r="G327" s="87">
        <f>'СВ2 | Первич. | Торговля'!G23</f>
        <v>0.9</v>
      </c>
    </row>
    <row r="328" spans="1:7" ht="13" thickBot="1" x14ac:dyDescent="0.3">
      <c r="A328" s="88" t="e">
        <f>#REF!</f>
        <v>#REF!</v>
      </c>
      <c r="B328" s="84" t="s">
        <v>704</v>
      </c>
      <c r="C328" s="84" t="str">
        <f>'CB1-Производство'!$E$10</f>
        <v>2022*</v>
      </c>
      <c r="D328" s="84" t="s">
        <v>706</v>
      </c>
      <c r="E328" s="93" t="s">
        <v>662</v>
      </c>
      <c r="F328" s="125" t="e">
        <f>CONCATENATE(A328,"_",B328,"_",C328,"_",D328,"_",E328)</f>
        <v>#REF!</v>
      </c>
      <c r="G328" s="87">
        <f>'СВ2 | Первич. | Торговля'!G25</f>
        <v>11.9</v>
      </c>
    </row>
    <row r="329" spans="1:7" ht="13" thickBot="1" x14ac:dyDescent="0.3">
      <c r="A329" s="88" t="e">
        <f>#REF!</f>
        <v>#REF!</v>
      </c>
      <c r="B329" s="84" t="s">
        <v>704</v>
      </c>
      <c r="C329" s="84" t="str">
        <f>'CB1-Производство'!$E$10</f>
        <v>2022*</v>
      </c>
      <c r="D329" s="84" t="s">
        <v>706</v>
      </c>
      <c r="E329" s="93">
        <v>5</v>
      </c>
      <c r="F329" s="125" t="e">
        <f t="shared" si="4"/>
        <v>#REF!</v>
      </c>
      <c r="G329" s="87">
        <f>'СВ2 | Первич. | Торговля'!G26</f>
        <v>71.599999999999994</v>
      </c>
    </row>
    <row r="330" spans="1:7" ht="13" thickBot="1" x14ac:dyDescent="0.3">
      <c r="A330" s="88" t="e">
        <f>#REF!</f>
        <v>#REF!</v>
      </c>
      <c r="B330" s="84" t="s">
        <v>704</v>
      </c>
      <c r="C330" s="84" t="str">
        <f>'CB1-Производство'!$E$10</f>
        <v>2022*</v>
      </c>
      <c r="D330" s="84" t="s">
        <v>706</v>
      </c>
      <c r="E330" s="93" t="s">
        <v>663</v>
      </c>
      <c r="F330" s="125" t="e">
        <f t="shared" si="4"/>
        <v>#REF!</v>
      </c>
      <c r="G330" s="87">
        <f>'СВ2 | Первич. | Торговля'!G27</f>
        <v>71.599999999999994</v>
      </c>
    </row>
    <row r="331" spans="1:7" ht="13" thickBot="1" x14ac:dyDescent="0.3">
      <c r="A331" s="88" t="e">
        <f>#REF!</f>
        <v>#REF!</v>
      </c>
      <c r="B331" s="84" t="s">
        <v>704</v>
      </c>
      <c r="C331" s="84" t="str">
        <f>'CB1-Производство'!$E$10</f>
        <v>2022*</v>
      </c>
      <c r="D331" s="84" t="s">
        <v>706</v>
      </c>
      <c r="E331" s="93" t="s">
        <v>664</v>
      </c>
      <c r="F331" s="125" t="e">
        <f t="shared" si="4"/>
        <v>#REF!</v>
      </c>
      <c r="G331" s="87">
        <f>'СВ2 | Первич. | Торговля'!G28</f>
        <v>0</v>
      </c>
    </row>
    <row r="332" spans="1:7" ht="13" thickBot="1" x14ac:dyDescent="0.3">
      <c r="A332" s="88" t="e">
        <f>#REF!</f>
        <v>#REF!</v>
      </c>
      <c r="B332" s="84" t="s">
        <v>704</v>
      </c>
      <c r="C332" s="84" t="str">
        <f>'CB1-Производство'!$E$10</f>
        <v>2022*</v>
      </c>
      <c r="D332" s="84" t="s">
        <v>706</v>
      </c>
      <c r="E332" s="93" t="s">
        <v>665</v>
      </c>
      <c r="F332" s="125" t="e">
        <f t="shared" si="4"/>
        <v>#REF!</v>
      </c>
      <c r="G332" s="87">
        <f>'СВ2 | Первич. | Торговля'!G29</f>
        <v>176351.5</v>
      </c>
    </row>
    <row r="333" spans="1:7" ht="13" thickBot="1" x14ac:dyDescent="0.3">
      <c r="A333" s="88" t="e">
        <f>#REF!</f>
        <v>#REF!</v>
      </c>
      <c r="B333" s="84" t="s">
        <v>704</v>
      </c>
      <c r="C333" s="84" t="str">
        <f>'CB1-Производство'!$E$10</f>
        <v>2022*</v>
      </c>
      <c r="D333" s="84" t="s">
        <v>706</v>
      </c>
      <c r="E333" s="93">
        <v>6</v>
      </c>
      <c r="F333" s="125" t="e">
        <f t="shared" si="4"/>
        <v>#REF!</v>
      </c>
      <c r="G333" s="87">
        <f>'СВ2 | Первич. | Торговля'!G30</f>
        <v>174419.5</v>
      </c>
    </row>
    <row r="334" spans="1:7" ht="13" thickBot="1" x14ac:dyDescent="0.3">
      <c r="A334" s="88" t="e">
        <f>#REF!</f>
        <v>#REF!</v>
      </c>
      <c r="B334" s="84" t="s">
        <v>704</v>
      </c>
      <c r="C334" s="84" t="str">
        <f>'CB1-Производство'!$E$10</f>
        <v>2022*</v>
      </c>
      <c r="D334" s="84" t="s">
        <v>706</v>
      </c>
      <c r="E334" s="93" t="s">
        <v>666</v>
      </c>
      <c r="F334" s="125" t="e">
        <f t="shared" si="4"/>
        <v>#REF!</v>
      </c>
      <c r="G334" s="87">
        <f>'СВ2 | Первич. | Торговля'!G31</f>
        <v>1932.1</v>
      </c>
    </row>
    <row r="335" spans="1:7" ht="13" thickBot="1" x14ac:dyDescent="0.3">
      <c r="A335" s="88" t="e">
        <f>#REF!</f>
        <v>#REF!</v>
      </c>
      <c r="B335" s="84" t="s">
        <v>704</v>
      </c>
      <c r="C335" s="84" t="str">
        <f>'CB1-Производство'!$E$10</f>
        <v>2022*</v>
      </c>
      <c r="D335" s="84" t="s">
        <v>706</v>
      </c>
      <c r="E335" s="93" t="s">
        <v>667</v>
      </c>
      <c r="F335" s="125" t="e">
        <f t="shared" si="4"/>
        <v>#REF!</v>
      </c>
      <c r="G335" s="87">
        <f>'СВ2 | Первич. | Торговля'!G32</f>
        <v>136.19999999999999</v>
      </c>
    </row>
    <row r="336" spans="1:7" ht="13" thickBot="1" x14ac:dyDescent="0.3">
      <c r="A336" s="88" t="e">
        <f>#REF!</f>
        <v>#REF!</v>
      </c>
      <c r="B336" s="84" t="s">
        <v>704</v>
      </c>
      <c r="C336" s="84" t="str">
        <f>'CB1-Производство'!$E$10</f>
        <v>2022*</v>
      </c>
      <c r="D336" s="84" t="s">
        <v>706</v>
      </c>
      <c r="E336" s="93" t="s">
        <v>668</v>
      </c>
      <c r="F336" s="125" t="e">
        <f t="shared" si="4"/>
        <v>#REF!</v>
      </c>
      <c r="G336" s="87">
        <f>'СВ2 | Первич. | Торговля'!G33</f>
        <v>1184.3</v>
      </c>
    </row>
    <row r="337" spans="1:7" ht="13" thickBot="1" x14ac:dyDescent="0.3">
      <c r="A337" s="88" t="e">
        <f>#REF!</f>
        <v>#REF!</v>
      </c>
      <c r="B337" s="84" t="s">
        <v>704</v>
      </c>
      <c r="C337" s="84" t="str">
        <f>'CB1-Производство'!$E$10</f>
        <v>2022*</v>
      </c>
      <c r="D337" s="84" t="s">
        <v>706</v>
      </c>
      <c r="E337" s="93" t="s">
        <v>669</v>
      </c>
      <c r="F337" s="125" t="e">
        <f t="shared" si="4"/>
        <v>#REF!</v>
      </c>
      <c r="G337" s="87">
        <f>'СВ2 | Первич. | Торговля'!G34</f>
        <v>0</v>
      </c>
    </row>
    <row r="338" spans="1:7" ht="13" thickBot="1" x14ac:dyDescent="0.3">
      <c r="A338" s="88" t="e">
        <f>#REF!</f>
        <v>#REF!</v>
      </c>
      <c r="B338" s="84" t="s">
        <v>704</v>
      </c>
      <c r="C338" s="84" t="str">
        <f>'CB1-Производство'!$E$10</f>
        <v>2022*</v>
      </c>
      <c r="D338" s="84" t="s">
        <v>706</v>
      </c>
      <c r="E338" s="93" t="s">
        <v>670</v>
      </c>
      <c r="F338" s="125" t="e">
        <f t="shared" si="4"/>
        <v>#REF!</v>
      </c>
      <c r="G338" s="87">
        <f>'СВ2 | Первич. | Торговля'!G35</f>
        <v>1184.3</v>
      </c>
    </row>
    <row r="339" spans="1:7" ht="13" thickBot="1" x14ac:dyDescent="0.3">
      <c r="A339" s="88" t="e">
        <f>#REF!</f>
        <v>#REF!</v>
      </c>
      <c r="B339" s="84" t="s">
        <v>704</v>
      </c>
      <c r="C339" s="84" t="str">
        <f>'CB1-Производство'!$E$10</f>
        <v>2022*</v>
      </c>
      <c r="D339" s="84" t="s">
        <v>706</v>
      </c>
      <c r="E339" s="93" t="s">
        <v>671</v>
      </c>
      <c r="F339" s="125" t="e">
        <f t="shared" si="4"/>
        <v>#REF!</v>
      </c>
      <c r="G339" s="87">
        <f>'СВ2 | Первич. | Торговля'!G36</f>
        <v>7.1</v>
      </c>
    </row>
    <row r="340" spans="1:7" ht="13" thickBot="1" x14ac:dyDescent="0.3">
      <c r="A340" s="88" t="e">
        <f>#REF!</f>
        <v>#REF!</v>
      </c>
      <c r="B340" s="84" t="s">
        <v>704</v>
      </c>
      <c r="C340" s="84" t="str">
        <f>'CB1-Производство'!$E$10</f>
        <v>2022*</v>
      </c>
      <c r="D340" s="84" t="s">
        <v>706</v>
      </c>
      <c r="E340" s="93" t="s">
        <v>672</v>
      </c>
      <c r="F340" s="125" t="e">
        <f t="shared" si="4"/>
        <v>#REF!</v>
      </c>
      <c r="G340" s="87">
        <f>'СВ2 | Первич. | Торговля'!G37</f>
        <v>158539.6</v>
      </c>
    </row>
    <row r="341" spans="1:7" ht="13" thickBot="1" x14ac:dyDescent="0.3">
      <c r="A341" s="88" t="e">
        <f>#REF!</f>
        <v>#REF!</v>
      </c>
      <c r="B341" s="84" t="s">
        <v>704</v>
      </c>
      <c r="C341" s="84" t="str">
        <f>'CB1-Производство'!$E$10</f>
        <v>2022*</v>
      </c>
      <c r="D341" s="84" t="s">
        <v>706</v>
      </c>
      <c r="E341" s="93" t="s">
        <v>673</v>
      </c>
      <c r="F341" s="125" t="e">
        <f t="shared" si="4"/>
        <v>#REF!</v>
      </c>
      <c r="G341" s="87">
        <f>'СВ2 | Первич. | Торговля'!G38</f>
        <v>38971.5</v>
      </c>
    </row>
    <row r="342" spans="1:7" ht="13" thickBot="1" x14ac:dyDescent="0.3">
      <c r="A342" s="88" t="e">
        <f>#REF!</f>
        <v>#REF!</v>
      </c>
      <c r="B342" s="84" t="s">
        <v>704</v>
      </c>
      <c r="C342" s="84" t="str">
        <f>'CB1-Производство'!$E$10</f>
        <v>2022*</v>
      </c>
      <c r="D342" s="84" t="s">
        <v>706</v>
      </c>
      <c r="E342" s="93" t="s">
        <v>674</v>
      </c>
      <c r="F342" s="125" t="e">
        <f t="shared" si="4"/>
        <v>#REF!</v>
      </c>
      <c r="G342" s="87">
        <f>'СВ2 | Первич. | Торговля'!G39</f>
        <v>384.1</v>
      </c>
    </row>
    <row r="343" spans="1:7" ht="13" thickBot="1" x14ac:dyDescent="0.3">
      <c r="A343" s="88" t="e">
        <f>#REF!</f>
        <v>#REF!</v>
      </c>
      <c r="B343" s="84" t="s">
        <v>704</v>
      </c>
      <c r="C343" s="84" t="str">
        <f>'CB1-Производство'!$E$10</f>
        <v>2022*</v>
      </c>
      <c r="D343" s="84" t="s">
        <v>706</v>
      </c>
      <c r="E343" s="93" t="s">
        <v>675</v>
      </c>
      <c r="F343" s="125" t="e">
        <f t="shared" si="4"/>
        <v>#REF!</v>
      </c>
      <c r="G343" s="87">
        <f>'СВ2 | Первич. | Торговля'!G40</f>
        <v>38587.4</v>
      </c>
    </row>
    <row r="344" spans="1:7" ht="13" thickBot="1" x14ac:dyDescent="0.3">
      <c r="A344" s="88" t="e">
        <f>#REF!</f>
        <v>#REF!</v>
      </c>
      <c r="B344" s="84" t="s">
        <v>704</v>
      </c>
      <c r="C344" s="84" t="str">
        <f>'CB1-Производство'!$E$10</f>
        <v>2022*</v>
      </c>
      <c r="D344" s="84" t="s">
        <v>706</v>
      </c>
      <c r="E344" s="93" t="s">
        <v>676</v>
      </c>
      <c r="F344" s="125" t="e">
        <f t="shared" si="4"/>
        <v>#REF!</v>
      </c>
      <c r="G344" s="87">
        <f>'СВ2 | Первич. | Торговля'!G41</f>
        <v>370.6</v>
      </c>
    </row>
    <row r="345" spans="1:7" ht="13" thickBot="1" x14ac:dyDescent="0.3">
      <c r="A345" s="88" t="e">
        <f>#REF!</f>
        <v>#REF!</v>
      </c>
      <c r="B345" s="84" t="s">
        <v>704</v>
      </c>
      <c r="C345" s="84" t="str">
        <f>'CB1-Производство'!$E$10</f>
        <v>2022*</v>
      </c>
      <c r="D345" s="84" t="s">
        <v>706</v>
      </c>
      <c r="E345" s="93" t="s">
        <v>677</v>
      </c>
      <c r="F345" s="125" t="e">
        <f t="shared" si="4"/>
        <v>#REF!</v>
      </c>
      <c r="G345" s="87">
        <f>'СВ2 | Первич. | Торговля'!G46</f>
        <v>54549.1</v>
      </c>
    </row>
    <row r="346" spans="1:7" ht="13" thickBot="1" x14ac:dyDescent="0.3">
      <c r="A346" s="88" t="e">
        <f>#REF!</f>
        <v>#REF!</v>
      </c>
      <c r="B346" s="84" t="s">
        <v>704</v>
      </c>
      <c r="C346" s="84" t="str">
        <f>'CB1-Производство'!$E$10</f>
        <v>2022*</v>
      </c>
      <c r="D346" s="84" t="s">
        <v>706</v>
      </c>
      <c r="E346" s="93" t="s">
        <v>678</v>
      </c>
      <c r="F346" s="125" t="e">
        <f t="shared" si="4"/>
        <v>#REF!</v>
      </c>
      <c r="G346" s="87">
        <f>'СВ2 | Первич. | Торговля'!G47</f>
        <v>773</v>
      </c>
    </row>
    <row r="347" spans="1:7" ht="13" thickBot="1" x14ac:dyDescent="0.3">
      <c r="A347" s="88" t="e">
        <f>#REF!</f>
        <v>#REF!</v>
      </c>
      <c r="B347" s="84" t="s">
        <v>704</v>
      </c>
      <c r="C347" s="84" t="str">
        <f>'CB1-Производство'!$E$10</f>
        <v>2022*</v>
      </c>
      <c r="D347" s="84" t="s">
        <v>706</v>
      </c>
      <c r="E347" s="93" t="s">
        <v>679</v>
      </c>
      <c r="F347" s="125" t="e">
        <f t="shared" ref="F347:F414" si="5">CONCATENATE(A347,"_",B347,"_",C347,"_",D347,"_",E347)</f>
        <v>#REF!</v>
      </c>
      <c r="G347" s="87">
        <f>'СВ2 | Первич. | Торговля'!G48</f>
        <v>65018.9</v>
      </c>
    </row>
    <row r="348" spans="1:7" ht="13" thickBot="1" x14ac:dyDescent="0.3">
      <c r="A348" s="88" t="e">
        <f>#REF!</f>
        <v>#REF!</v>
      </c>
      <c r="B348" s="84" t="s">
        <v>704</v>
      </c>
      <c r="C348" s="84" t="str">
        <f>'CB1-Производство'!$E$10</f>
        <v>2022*</v>
      </c>
      <c r="D348" s="84" t="s">
        <v>706</v>
      </c>
      <c r="E348" s="93">
        <v>7</v>
      </c>
      <c r="F348" s="125" t="e">
        <f t="shared" si="5"/>
        <v>#REF!</v>
      </c>
      <c r="G348" s="87">
        <f>'СВ2 | Первич. | Торговля'!G49</f>
        <v>14543.7</v>
      </c>
    </row>
    <row r="349" spans="1:7" ht="13" thickBot="1" x14ac:dyDescent="0.3">
      <c r="A349" s="88" t="e">
        <f>#REF!</f>
        <v>#REF!</v>
      </c>
      <c r="B349" s="84" t="s">
        <v>704</v>
      </c>
      <c r="C349" s="84" t="str">
        <f>'CB1-Производство'!$E$10</f>
        <v>2022*</v>
      </c>
      <c r="D349" s="84" t="s">
        <v>706</v>
      </c>
      <c r="E349" s="93" t="s">
        <v>680</v>
      </c>
      <c r="F349" s="125" t="e">
        <f t="shared" si="5"/>
        <v>#REF!</v>
      </c>
      <c r="G349" s="87">
        <f>'СВ2 | Первич. | Торговля'!G50</f>
        <v>49690.9</v>
      </c>
    </row>
    <row r="350" spans="1:7" ht="13" thickBot="1" x14ac:dyDescent="0.3">
      <c r="A350" s="88" t="e">
        <f>#REF!</f>
        <v>#REF!</v>
      </c>
      <c r="B350" s="84" t="s">
        <v>704</v>
      </c>
      <c r="C350" s="84" t="str">
        <f>'CB1-Производство'!$E$10</f>
        <v>2022*</v>
      </c>
      <c r="D350" s="84" t="s">
        <v>706</v>
      </c>
      <c r="E350" s="93" t="s">
        <v>681</v>
      </c>
      <c r="F350" s="125" t="e">
        <f t="shared" si="5"/>
        <v>#REF!</v>
      </c>
      <c r="G350" s="87">
        <f>'СВ2 | Первич. | Торговля'!G51</f>
        <v>784.3</v>
      </c>
    </row>
    <row r="351" spans="1:7" ht="13" thickBot="1" x14ac:dyDescent="0.3">
      <c r="A351" s="88" t="e">
        <f>#REF!</f>
        <v>#REF!</v>
      </c>
      <c r="B351" s="84" t="s">
        <v>704</v>
      </c>
      <c r="C351" s="84" t="str">
        <f>'CB1-Производство'!$E$10</f>
        <v>2022*</v>
      </c>
      <c r="D351" s="84" t="s">
        <v>706</v>
      </c>
      <c r="E351" s="93" t="s">
        <v>682</v>
      </c>
      <c r="F351" s="125" t="e">
        <f t="shared" si="5"/>
        <v>#REF!</v>
      </c>
      <c r="G351" s="87">
        <f>'СВ2 | Первич. | Торговля'!G52</f>
        <v>342</v>
      </c>
    </row>
    <row r="352" spans="1:7" ht="13" thickBot="1" x14ac:dyDescent="0.3">
      <c r="A352" s="88" t="e">
        <f>#REF!</f>
        <v>#REF!</v>
      </c>
      <c r="B352" s="84" t="s">
        <v>704</v>
      </c>
      <c r="C352" s="84" t="str">
        <f>'CB1-Производство'!$E$10</f>
        <v>2022*</v>
      </c>
      <c r="D352" s="84" t="s">
        <v>706</v>
      </c>
      <c r="E352" s="93" t="s">
        <v>683</v>
      </c>
      <c r="F352" s="125" t="e">
        <f t="shared" si="5"/>
        <v>#REF!</v>
      </c>
      <c r="G352" s="87">
        <f>'СВ2 | Первич. | Торговля'!G53</f>
        <v>74.400000000000006</v>
      </c>
    </row>
    <row r="353" spans="1:7" ht="13" thickBot="1" x14ac:dyDescent="0.3">
      <c r="A353" s="88" t="e">
        <f>#REF!</f>
        <v>#REF!</v>
      </c>
      <c r="B353" s="84" t="s">
        <v>704</v>
      </c>
      <c r="C353" s="84" t="str">
        <f>'CB1-Производство'!$E$10</f>
        <v>2022*</v>
      </c>
      <c r="D353" s="84" t="s">
        <v>706</v>
      </c>
      <c r="E353" s="93" t="s">
        <v>684</v>
      </c>
      <c r="F353" s="125" t="e">
        <f t="shared" si="5"/>
        <v>#REF!</v>
      </c>
      <c r="G353" s="87">
        <f>'СВ2 | Первич. | Торговля'!G54</f>
        <v>267.60000000000002</v>
      </c>
    </row>
    <row r="354" spans="1:7" ht="13" thickBot="1" x14ac:dyDescent="0.3">
      <c r="A354" s="88" t="e">
        <f>#REF!</f>
        <v>#REF!</v>
      </c>
      <c r="B354" s="84" t="s">
        <v>704</v>
      </c>
      <c r="C354" s="84" t="str">
        <f>'CB1-Производство'!$E$10</f>
        <v>2022*</v>
      </c>
      <c r="D354" s="84" t="s">
        <v>706</v>
      </c>
      <c r="E354" s="93" t="s">
        <v>685</v>
      </c>
      <c r="F354" s="125" t="e">
        <f t="shared" si="5"/>
        <v>#REF!</v>
      </c>
      <c r="G354" s="87">
        <f>'СВ2 | Первич. | Торговля'!G55</f>
        <v>260</v>
      </c>
    </row>
    <row r="355" spans="1:7" ht="13" thickBot="1" x14ac:dyDescent="0.3">
      <c r="A355" s="88" t="e">
        <f>#REF!</f>
        <v>#REF!</v>
      </c>
      <c r="B355" s="84" t="s">
        <v>704</v>
      </c>
      <c r="C355" s="84" t="str">
        <f>'CB1-Производство'!$E$10</f>
        <v>2022*</v>
      </c>
      <c r="D355" s="84" t="s">
        <v>706</v>
      </c>
      <c r="E355" s="93" t="s">
        <v>686</v>
      </c>
      <c r="F355" s="125" t="e">
        <f t="shared" si="5"/>
        <v>#REF!</v>
      </c>
      <c r="G355" s="87">
        <f>'СВ2 | Первич. | Торговля'!G56</f>
        <v>260</v>
      </c>
    </row>
    <row r="356" spans="1:7" ht="13" thickBot="1" x14ac:dyDescent="0.3">
      <c r="A356" s="88" t="e">
        <f>#REF!</f>
        <v>#REF!</v>
      </c>
      <c r="B356" s="84" t="s">
        <v>704</v>
      </c>
      <c r="C356" s="84" t="str">
        <f>'CB1-Производство'!$E$10</f>
        <v>2022*</v>
      </c>
      <c r="D356" s="84" t="s">
        <v>706</v>
      </c>
      <c r="E356" s="93" t="s">
        <v>687</v>
      </c>
      <c r="F356" s="125" t="e">
        <f t="shared" si="5"/>
        <v>#REF!</v>
      </c>
      <c r="G356" s="87">
        <f>'СВ2 | Первич. | Торговля'!G57</f>
        <v>7.6</v>
      </c>
    </row>
    <row r="357" spans="1:7" ht="13" thickBot="1" x14ac:dyDescent="0.3">
      <c r="A357" s="88" t="e">
        <f>#REF!</f>
        <v>#REF!</v>
      </c>
      <c r="B357" s="84" t="s">
        <v>704</v>
      </c>
      <c r="C357" s="84" t="str">
        <f>'CB1-Производство'!$E$10</f>
        <v>2022*</v>
      </c>
      <c r="D357" s="84" t="s">
        <v>706</v>
      </c>
      <c r="E357" s="93">
        <v>8</v>
      </c>
      <c r="F357" s="125" t="e">
        <f t="shared" si="5"/>
        <v>#REF!</v>
      </c>
      <c r="G357" s="87">
        <f>'СВ2 | Первич. | Торговля'!G58</f>
        <v>0</v>
      </c>
    </row>
    <row r="358" spans="1:7" ht="13" thickBot="1" x14ac:dyDescent="0.3">
      <c r="A358" s="88" t="e">
        <f>#REF!</f>
        <v>#REF!</v>
      </c>
      <c r="B358" s="84" t="s">
        <v>704</v>
      </c>
      <c r="C358" s="84" t="str">
        <f>'CB1-Производство'!$E$10</f>
        <v>2022*</v>
      </c>
      <c r="D358" s="84" t="s">
        <v>706</v>
      </c>
      <c r="E358" s="93" t="s">
        <v>688</v>
      </c>
      <c r="F358" s="125" t="e">
        <f t="shared" si="5"/>
        <v>#REF!</v>
      </c>
      <c r="G358" s="87">
        <f>'СВ2 | Первич. | Торговля'!G59</f>
        <v>21.6</v>
      </c>
    </row>
    <row r="359" spans="1:7" ht="13" thickBot="1" x14ac:dyDescent="0.3">
      <c r="A359" s="88" t="e">
        <f>#REF!</f>
        <v>#REF!</v>
      </c>
      <c r="B359" s="84" t="s">
        <v>704</v>
      </c>
      <c r="C359" s="84" t="str">
        <f>'CB1-Производство'!$E$10</f>
        <v>2022*</v>
      </c>
      <c r="D359" s="84" t="s">
        <v>706</v>
      </c>
      <c r="E359" s="93" t="s">
        <v>689</v>
      </c>
      <c r="F359" s="125" t="e">
        <f t="shared" si="5"/>
        <v>#REF!</v>
      </c>
      <c r="G359" s="87">
        <f>'СВ2 | Первич. | Торговля'!G60</f>
        <v>20.7</v>
      </c>
    </row>
    <row r="360" spans="1:7" ht="13" thickBot="1" x14ac:dyDescent="0.3">
      <c r="A360" s="88" t="e">
        <f>#REF!</f>
        <v>#REF!</v>
      </c>
      <c r="B360" s="84" t="s">
        <v>704</v>
      </c>
      <c r="C360" s="84" t="str">
        <f>'CB1-Производство'!$E$10</f>
        <v>2022*</v>
      </c>
      <c r="D360" s="84" t="s">
        <v>706</v>
      </c>
      <c r="E360" s="93">
        <v>9</v>
      </c>
      <c r="F360" s="125" t="e">
        <f t="shared" si="5"/>
        <v>#REF!</v>
      </c>
      <c r="G360" s="87">
        <f>'СВ2 | Первич. | Торговля'!G61</f>
        <v>0.9</v>
      </c>
    </row>
    <row r="361" spans="1:7" ht="13" thickBot="1" x14ac:dyDescent="0.3">
      <c r="A361" s="88" t="e">
        <f>#REF!</f>
        <v>#REF!</v>
      </c>
      <c r="B361" s="84" t="s">
        <v>704</v>
      </c>
      <c r="C361" s="84" t="str">
        <f>'CB1-Производство'!$E$10</f>
        <v>2022*</v>
      </c>
      <c r="D361" s="84" t="s">
        <v>706</v>
      </c>
      <c r="E361" s="93">
        <v>10</v>
      </c>
      <c r="F361" s="125" t="e">
        <f t="shared" si="5"/>
        <v>#REF!</v>
      </c>
      <c r="G361" s="87">
        <f>'СВ2 | Первич. | Торговля'!G62</f>
        <v>14.1</v>
      </c>
    </row>
    <row r="362" spans="1:7" ht="13" thickBot="1" x14ac:dyDescent="0.3">
      <c r="A362" s="88" t="e">
        <f>#REF!</f>
        <v>#REF!</v>
      </c>
      <c r="B362" s="84" t="s">
        <v>704</v>
      </c>
      <c r="C362" s="84" t="str">
        <f>'CB1-Производство'!$E$10</f>
        <v>2022*</v>
      </c>
      <c r="D362" s="84" t="s">
        <v>706</v>
      </c>
      <c r="E362" s="93" t="s">
        <v>690</v>
      </c>
      <c r="F362" s="125" t="e">
        <f t="shared" si="5"/>
        <v>#REF!</v>
      </c>
      <c r="G362" s="87">
        <f>'СВ2 | Первич. | Торговля'!G63</f>
        <v>106062.9</v>
      </c>
    </row>
    <row r="363" spans="1:7" ht="13" thickBot="1" x14ac:dyDescent="0.3">
      <c r="A363" s="88" t="e">
        <f>#REF!</f>
        <v>#REF!</v>
      </c>
      <c r="B363" s="84" t="s">
        <v>704</v>
      </c>
      <c r="C363" s="84" t="str">
        <f>'CB1-Производство'!$E$10</f>
        <v>2022*</v>
      </c>
      <c r="D363" s="84" t="s">
        <v>706</v>
      </c>
      <c r="E363" s="93" t="s">
        <v>691</v>
      </c>
      <c r="F363" s="125" t="e">
        <f t="shared" si="5"/>
        <v>#REF!</v>
      </c>
      <c r="G363" s="87">
        <f>'СВ2 | Первич. | Торговля'!G64</f>
        <v>36123</v>
      </c>
    </row>
    <row r="364" spans="1:7" ht="13" thickBot="1" x14ac:dyDescent="0.3">
      <c r="A364" s="88" t="e">
        <f>#REF!</f>
        <v>#REF!</v>
      </c>
      <c r="B364" s="84" t="s">
        <v>704</v>
      </c>
      <c r="C364" s="84" t="str">
        <f>'CB1-Производство'!$E$10</f>
        <v>2022*</v>
      </c>
      <c r="D364" s="84" t="s">
        <v>706</v>
      </c>
      <c r="E364" s="93" t="s">
        <v>692</v>
      </c>
      <c r="F364" s="125" t="e">
        <f t="shared" si="5"/>
        <v>#REF!</v>
      </c>
      <c r="G364" s="87">
        <f>'СВ2 | Первич. | Торговля'!G65</f>
        <v>1673.8</v>
      </c>
    </row>
    <row r="365" spans="1:7" ht="13" thickBot="1" x14ac:dyDescent="0.3">
      <c r="A365" s="88" t="e">
        <f>#REF!</f>
        <v>#REF!</v>
      </c>
      <c r="B365" s="84" t="s">
        <v>704</v>
      </c>
      <c r="C365" s="84" t="str">
        <f>'CB1-Производство'!$E$10</f>
        <v>2022*</v>
      </c>
      <c r="D365" s="84" t="s">
        <v>706</v>
      </c>
      <c r="E365" s="93" t="s">
        <v>693</v>
      </c>
      <c r="F365" s="125" t="e">
        <f t="shared" si="5"/>
        <v>#REF!</v>
      </c>
      <c r="G365" s="87">
        <f>'СВ2 | Первич. | Торговля'!G66</f>
        <v>1390</v>
      </c>
    </row>
    <row r="366" spans="1:7" ht="13" thickBot="1" x14ac:dyDescent="0.3">
      <c r="A366" s="88" t="e">
        <f>#REF!</f>
        <v>#REF!</v>
      </c>
      <c r="B366" s="84" t="s">
        <v>704</v>
      </c>
      <c r="C366" s="84" t="str">
        <f>'CB1-Производство'!$E$10</f>
        <v>2022*</v>
      </c>
      <c r="D366" s="84" t="s">
        <v>706</v>
      </c>
      <c r="E366" s="93" t="s">
        <v>694</v>
      </c>
      <c r="F366" s="125" t="e">
        <f t="shared" si="5"/>
        <v>#REF!</v>
      </c>
      <c r="G366" s="87">
        <f>'СВ2 | Первич. | Торговля'!G67</f>
        <v>26807.5</v>
      </c>
    </row>
    <row r="367" spans="1:7" ht="13" thickBot="1" x14ac:dyDescent="0.3">
      <c r="A367" s="88" t="e">
        <f>#REF!</f>
        <v>#REF!</v>
      </c>
      <c r="B367" s="84" t="s">
        <v>704</v>
      </c>
      <c r="C367" s="84" t="str">
        <f>'CB1-Производство'!$E$10</f>
        <v>2022*</v>
      </c>
      <c r="D367" s="84" t="s">
        <v>706</v>
      </c>
      <c r="E367" s="93" t="s">
        <v>695</v>
      </c>
      <c r="F367" s="125" t="e">
        <f t="shared" si="5"/>
        <v>#REF!</v>
      </c>
      <c r="G367" s="87">
        <f>'СВ2 | Первич. | Торговля'!G68</f>
        <v>6251.7</v>
      </c>
    </row>
    <row r="368" spans="1:7" ht="13" thickBot="1" x14ac:dyDescent="0.3">
      <c r="A368" s="88" t="e">
        <f>#REF!</f>
        <v>#REF!</v>
      </c>
      <c r="B368" s="84" t="s">
        <v>704</v>
      </c>
      <c r="C368" s="84" t="str">
        <f>'CB1-Производство'!$E$10</f>
        <v>2022*</v>
      </c>
      <c r="D368" s="84" t="s">
        <v>706</v>
      </c>
      <c r="E368" s="93" t="s">
        <v>696</v>
      </c>
      <c r="F368" s="125" t="e">
        <f t="shared" si="5"/>
        <v>#REF!</v>
      </c>
      <c r="G368" s="87">
        <f>'СВ2 | Первич. | Торговля'!G69</f>
        <v>10547.9</v>
      </c>
    </row>
    <row r="369" spans="1:7" ht="13" thickBot="1" x14ac:dyDescent="0.3">
      <c r="A369" s="88" t="e">
        <f>#REF!</f>
        <v>#REF!</v>
      </c>
      <c r="B369" s="84" t="s">
        <v>704</v>
      </c>
      <c r="C369" s="84" t="str">
        <f>'CB1-Производство'!$E$10</f>
        <v>2022*</v>
      </c>
      <c r="D369" s="84" t="s">
        <v>706</v>
      </c>
      <c r="E369" s="93" t="s">
        <v>697</v>
      </c>
      <c r="F369" s="125" t="e">
        <f t="shared" si="5"/>
        <v>#REF!</v>
      </c>
      <c r="G369" s="87">
        <f>'СВ2 | Первич. | Торговля'!G70</f>
        <v>47331.199999999997</v>
      </c>
    </row>
    <row r="370" spans="1:7" ht="13" thickBot="1" x14ac:dyDescent="0.3">
      <c r="A370" s="88" t="e">
        <f>#REF!</f>
        <v>#REF!</v>
      </c>
      <c r="B370" s="84" t="s">
        <v>704</v>
      </c>
      <c r="C370" s="84" t="str">
        <f>'CB1-Производство'!$E$10</f>
        <v>2022*</v>
      </c>
      <c r="D370" s="84" t="s">
        <v>706</v>
      </c>
      <c r="E370" s="93" t="s">
        <v>698</v>
      </c>
      <c r="F370" s="125" t="e">
        <f t="shared" si="5"/>
        <v>#REF!</v>
      </c>
      <c r="G370" s="87">
        <f>'СВ2 | Первич. | Торговля'!G71</f>
        <v>6570.9</v>
      </c>
    </row>
    <row r="371" spans="1:7" ht="13" thickBot="1" x14ac:dyDescent="0.3">
      <c r="A371" s="88" t="e">
        <f>#REF!</f>
        <v>#REF!</v>
      </c>
      <c r="B371" s="84" t="s">
        <v>704</v>
      </c>
      <c r="C371" s="84" t="str">
        <f>'CB1-Производство'!$E$10</f>
        <v>2022*</v>
      </c>
      <c r="D371" s="84" t="s">
        <v>706</v>
      </c>
      <c r="E371" s="93" t="s">
        <v>699</v>
      </c>
      <c r="F371" s="125" t="e">
        <f t="shared" si="5"/>
        <v>#REF!</v>
      </c>
      <c r="G371" s="87">
        <f>'СВ2 | Первич. | Торговля'!G72</f>
        <v>32976.800000000003</v>
      </c>
    </row>
    <row r="372" spans="1:7" ht="13" thickBot="1" x14ac:dyDescent="0.3">
      <c r="A372" s="88" t="e">
        <f>#REF!</f>
        <v>#REF!</v>
      </c>
      <c r="B372" s="84" t="s">
        <v>704</v>
      </c>
      <c r="C372" s="84" t="str">
        <f>'CB1-Производство'!$E$10</f>
        <v>2022*</v>
      </c>
      <c r="D372" s="84" t="s">
        <v>706</v>
      </c>
      <c r="E372" s="93" t="s">
        <v>700</v>
      </c>
      <c r="F372" s="125" t="e">
        <f t="shared" si="5"/>
        <v>#REF!</v>
      </c>
      <c r="G372" s="87">
        <f>'СВ2 | Первич. | Торговля'!G73</f>
        <v>6660.4</v>
      </c>
    </row>
    <row r="373" spans="1:7" ht="13" thickBot="1" x14ac:dyDescent="0.3">
      <c r="A373" s="90" t="e">
        <f>#REF!</f>
        <v>#REF!</v>
      </c>
      <c r="B373" s="91" t="s">
        <v>704</v>
      </c>
      <c r="C373" s="91" t="str">
        <f>'CB1-Производство'!$E$10</f>
        <v>2022*</v>
      </c>
      <c r="D373" s="91" t="s">
        <v>706</v>
      </c>
      <c r="E373" s="101" t="s">
        <v>701</v>
      </c>
      <c r="F373" s="125" t="e">
        <f t="shared" si="5"/>
        <v>#REF!</v>
      </c>
      <c r="G373" s="87">
        <f>'СВ2 | Первич. | Торговля'!G74</f>
        <v>1123.0999999999999</v>
      </c>
    </row>
    <row r="374" spans="1:7" ht="13" thickBot="1" x14ac:dyDescent="0.3">
      <c r="A374" s="107" t="e">
        <f>#REF!</f>
        <v>#REF!</v>
      </c>
      <c r="B374" s="94" t="s">
        <v>708</v>
      </c>
      <c r="C374" s="94">
        <f>'CB1-Производство'!$D$10</f>
        <v>2021</v>
      </c>
      <c r="D374" s="94" t="s">
        <v>639</v>
      </c>
      <c r="E374" s="95">
        <v>1</v>
      </c>
      <c r="F374" s="125" t="e">
        <f t="shared" si="5"/>
        <v>#REF!</v>
      </c>
      <c r="G374" s="104">
        <f>'СВ2 | Первич. | Торговля'!H12</f>
        <v>0</v>
      </c>
    </row>
    <row r="375" spans="1:7" ht="13" thickBot="1" x14ac:dyDescent="0.3">
      <c r="A375" s="88" t="e">
        <f>#REF!</f>
        <v>#REF!</v>
      </c>
      <c r="B375" s="84" t="s">
        <v>708</v>
      </c>
      <c r="C375" s="84">
        <f>'CB1-Производство'!$D$10</f>
        <v>2021</v>
      </c>
      <c r="D375" s="84" t="s">
        <v>639</v>
      </c>
      <c r="E375" s="93" t="s">
        <v>643</v>
      </c>
      <c r="F375" s="125" t="e">
        <f t="shared" si="5"/>
        <v>#REF!</v>
      </c>
      <c r="G375" s="89">
        <f>'СВ2 | Первич. | Торговля'!H13</f>
        <v>0</v>
      </c>
    </row>
    <row r="376" spans="1:7" ht="13" thickBot="1" x14ac:dyDescent="0.3">
      <c r="A376" s="88" t="e">
        <f>#REF!</f>
        <v>#REF!</v>
      </c>
      <c r="B376" s="84" t="s">
        <v>708</v>
      </c>
      <c r="C376" s="84">
        <f>'CB1-Производство'!$D$10</f>
        <v>2021</v>
      </c>
      <c r="D376" s="84" t="s">
        <v>639</v>
      </c>
      <c r="E376" s="93" t="s">
        <v>646</v>
      </c>
      <c r="F376" s="125" t="e">
        <f t="shared" si="5"/>
        <v>#REF!</v>
      </c>
      <c r="G376" s="89">
        <f>'СВ2 | Первич. | Торговля'!H14</f>
        <v>0</v>
      </c>
    </row>
    <row r="377" spans="1:7" ht="13" thickBot="1" x14ac:dyDescent="0.3">
      <c r="A377" s="88" t="e">
        <f>#REF!</f>
        <v>#REF!</v>
      </c>
      <c r="B377" s="84" t="s">
        <v>708</v>
      </c>
      <c r="C377" s="84">
        <f>'CB1-Производство'!$D$10</f>
        <v>2021</v>
      </c>
      <c r="D377" s="84" t="s">
        <v>639</v>
      </c>
      <c r="E377" s="93" t="s">
        <v>647</v>
      </c>
      <c r="F377" s="125" t="e">
        <f t="shared" si="5"/>
        <v>#REF!</v>
      </c>
      <c r="G377" s="89">
        <f>'СВ2 | Первич. | Торговля'!H15</f>
        <v>0</v>
      </c>
    </row>
    <row r="378" spans="1:7" ht="13" thickBot="1" x14ac:dyDescent="0.3">
      <c r="A378" s="88" t="e">
        <f>#REF!</f>
        <v>#REF!</v>
      </c>
      <c r="B378" s="84" t="s">
        <v>708</v>
      </c>
      <c r="C378" s="84">
        <f>'CB1-Производство'!$D$10</f>
        <v>2021</v>
      </c>
      <c r="D378" s="84" t="s">
        <v>639</v>
      </c>
      <c r="E378" s="93" t="s">
        <v>648</v>
      </c>
      <c r="F378" s="125" t="e">
        <f t="shared" si="5"/>
        <v>#REF!</v>
      </c>
      <c r="G378" s="89">
        <f>'СВ2 | Первич. | Торговля'!H16</f>
        <v>0</v>
      </c>
    </row>
    <row r="379" spans="1:7" ht="13" thickBot="1" x14ac:dyDescent="0.3">
      <c r="A379" s="88" t="e">
        <f>#REF!</f>
        <v>#REF!</v>
      </c>
      <c r="B379" s="84" t="s">
        <v>708</v>
      </c>
      <c r="C379" s="84">
        <f>'CB1-Производство'!$D$10</f>
        <v>2021</v>
      </c>
      <c r="D379" s="84" t="s">
        <v>639</v>
      </c>
      <c r="E379" s="93" t="s">
        <v>709</v>
      </c>
      <c r="F379" s="125" t="e">
        <f t="shared" si="5"/>
        <v>#REF!</v>
      </c>
      <c r="G379" s="89">
        <f>'СВ2 | Первич. | Торговля'!H17</f>
        <v>0</v>
      </c>
    </row>
    <row r="380" spans="1:7" ht="13" thickBot="1" x14ac:dyDescent="0.3">
      <c r="A380" s="88" t="e">
        <f>#REF!</f>
        <v>#REF!</v>
      </c>
      <c r="B380" s="84" t="s">
        <v>708</v>
      </c>
      <c r="C380" s="84">
        <f>'CB1-Производство'!$D$10</f>
        <v>2021</v>
      </c>
      <c r="D380" s="84" t="s">
        <v>131</v>
      </c>
      <c r="E380" s="93">
        <v>2</v>
      </c>
      <c r="F380" s="125" t="e">
        <f t="shared" si="5"/>
        <v>#REF!</v>
      </c>
      <c r="G380" s="89">
        <f>'СВ2 | Первич. | Торговля'!H18</f>
        <v>0</v>
      </c>
    </row>
    <row r="381" spans="1:7" ht="13" thickBot="1" x14ac:dyDescent="0.3">
      <c r="A381" s="88" t="e">
        <f>#REF!</f>
        <v>#REF!</v>
      </c>
      <c r="B381" s="84" t="s">
        <v>708</v>
      </c>
      <c r="C381" s="84">
        <f>'CB1-Производство'!$D$10</f>
        <v>2021</v>
      </c>
      <c r="D381" s="84" t="s">
        <v>639</v>
      </c>
      <c r="E381" s="93">
        <v>3</v>
      </c>
      <c r="F381" s="125" t="e">
        <f t="shared" si="5"/>
        <v>#REF!</v>
      </c>
      <c r="G381" s="89">
        <f>'СВ2 | Первич. | Торговля'!H19</f>
        <v>0</v>
      </c>
    </row>
    <row r="382" spans="1:7" ht="13" thickBot="1" x14ac:dyDescent="0.3">
      <c r="A382" s="88" t="e">
        <f>#REF!</f>
        <v>#REF!</v>
      </c>
      <c r="B382" s="84" t="s">
        <v>708</v>
      </c>
      <c r="C382" s="84">
        <f>'CB1-Производство'!$D$10</f>
        <v>2021</v>
      </c>
      <c r="D382" s="84" t="s">
        <v>639</v>
      </c>
      <c r="E382" s="93" t="s">
        <v>659</v>
      </c>
      <c r="F382" s="125" t="e">
        <f>CONCATENATE(A382,"_",B382,"_",C382,"_",D382,"_",E382)</f>
        <v>#REF!</v>
      </c>
      <c r="G382" s="89" t="e">
        <f>'СВ2 | Первич. | Торговля'!#REF!</f>
        <v>#REF!</v>
      </c>
    </row>
    <row r="383" spans="1:7" ht="13" thickBot="1" x14ac:dyDescent="0.3">
      <c r="A383" s="88" t="e">
        <f>#REF!</f>
        <v>#REF!</v>
      </c>
      <c r="B383" s="84" t="s">
        <v>708</v>
      </c>
      <c r="C383" s="84">
        <f>'CB1-Производство'!$D$10</f>
        <v>2021</v>
      </c>
      <c r="D383" s="84" t="s">
        <v>639</v>
      </c>
      <c r="E383" s="93" t="s">
        <v>660</v>
      </c>
      <c r="F383" s="125" t="e">
        <f>CONCATENATE(A383,"_",B383,"_",C383,"_",D383,"_",E383)</f>
        <v>#REF!</v>
      </c>
      <c r="G383" s="89">
        <f>'СВ2 | Первич. | Торговля'!H21</f>
        <v>0</v>
      </c>
    </row>
    <row r="384" spans="1:7" ht="13" thickBot="1" x14ac:dyDescent="0.3">
      <c r="A384" s="88" t="e">
        <f>#REF!</f>
        <v>#REF!</v>
      </c>
      <c r="B384" s="84" t="s">
        <v>708</v>
      </c>
      <c r="C384" s="84">
        <f>'CB1-Производство'!$D$10</f>
        <v>2021</v>
      </c>
      <c r="D384" s="84" t="s">
        <v>131</v>
      </c>
      <c r="E384" s="93">
        <v>4</v>
      </c>
      <c r="F384" s="125" t="e">
        <f>CONCATENATE(A384,"_",B384,"_",C384,"_",D384,"_",E384)</f>
        <v>#REF!</v>
      </c>
      <c r="G384" s="89">
        <f>'СВ2 | Первич. | Торговля'!H22</f>
        <v>0</v>
      </c>
    </row>
    <row r="385" spans="1:7" ht="13" thickBot="1" x14ac:dyDescent="0.3">
      <c r="A385" s="88" t="e">
        <f>#REF!</f>
        <v>#REF!</v>
      </c>
      <c r="B385" s="84" t="s">
        <v>708</v>
      </c>
      <c r="C385" s="84">
        <f>'CB1-Производство'!$D$10</f>
        <v>2021</v>
      </c>
      <c r="D385" s="84" t="s">
        <v>131</v>
      </c>
      <c r="E385" s="93" t="s">
        <v>661</v>
      </c>
      <c r="F385" s="125" t="e">
        <f>CONCATENATE(A385,"_",B385,"_",C385,"_",D385,"_",E385)</f>
        <v>#REF!</v>
      </c>
      <c r="G385" s="89">
        <f>'СВ2 | Первич. | Торговля'!H23</f>
        <v>0</v>
      </c>
    </row>
    <row r="386" spans="1:7" ht="13" thickBot="1" x14ac:dyDescent="0.3">
      <c r="A386" s="88" t="e">
        <f>#REF!</f>
        <v>#REF!</v>
      </c>
      <c r="B386" s="84" t="s">
        <v>708</v>
      </c>
      <c r="C386" s="84">
        <f>'CB1-Производство'!$D$10</f>
        <v>2021</v>
      </c>
      <c r="D386" s="84" t="s">
        <v>131</v>
      </c>
      <c r="E386" s="93" t="s">
        <v>662</v>
      </c>
      <c r="F386" s="125" t="e">
        <f>CONCATENATE(A386,"_",B386,"_",C386,"_",D386,"_",E386)</f>
        <v>#REF!</v>
      </c>
      <c r="G386" s="89">
        <f>'СВ2 | Первич. | Торговля'!H25</f>
        <v>0</v>
      </c>
    </row>
    <row r="387" spans="1:7" ht="13" thickBot="1" x14ac:dyDescent="0.3">
      <c r="A387" s="88" t="e">
        <f>#REF!</f>
        <v>#REF!</v>
      </c>
      <c r="B387" s="84" t="s">
        <v>708</v>
      </c>
      <c r="C387" s="84">
        <f>'CB1-Производство'!$D$10</f>
        <v>2021</v>
      </c>
      <c r="D387" s="84" t="s">
        <v>639</v>
      </c>
      <c r="E387" s="93">
        <v>5</v>
      </c>
      <c r="F387" s="125" t="e">
        <f t="shared" si="5"/>
        <v>#REF!</v>
      </c>
      <c r="G387" s="89">
        <f>'СВ2 | Первич. | Торговля'!H26</f>
        <v>0</v>
      </c>
    </row>
    <row r="388" spans="1:7" ht="13" thickBot="1" x14ac:dyDescent="0.3">
      <c r="A388" s="88" t="e">
        <f>#REF!</f>
        <v>#REF!</v>
      </c>
      <c r="B388" s="84" t="s">
        <v>708</v>
      </c>
      <c r="C388" s="84">
        <f>'CB1-Производство'!$D$10</f>
        <v>2021</v>
      </c>
      <c r="D388" s="84" t="s">
        <v>639</v>
      </c>
      <c r="E388" s="93" t="s">
        <v>663</v>
      </c>
      <c r="F388" s="125" t="e">
        <f t="shared" si="5"/>
        <v>#REF!</v>
      </c>
      <c r="G388" s="89">
        <f>'СВ2 | Первич. | Торговля'!H27</f>
        <v>0</v>
      </c>
    </row>
    <row r="389" spans="1:7" ht="13" thickBot="1" x14ac:dyDescent="0.3">
      <c r="A389" s="88" t="e">
        <f>#REF!</f>
        <v>#REF!</v>
      </c>
      <c r="B389" s="84" t="s">
        <v>708</v>
      </c>
      <c r="C389" s="84">
        <f>'CB1-Производство'!$D$10</f>
        <v>2021</v>
      </c>
      <c r="D389" s="84" t="s">
        <v>639</v>
      </c>
      <c r="E389" s="93" t="s">
        <v>664</v>
      </c>
      <c r="F389" s="125" t="e">
        <f t="shared" si="5"/>
        <v>#REF!</v>
      </c>
      <c r="G389" s="89">
        <f>'СВ2 | Первич. | Торговля'!H28</f>
        <v>0</v>
      </c>
    </row>
    <row r="390" spans="1:7" ht="13" thickBot="1" x14ac:dyDescent="0.3">
      <c r="A390" s="88" t="e">
        <f>#REF!</f>
        <v>#REF!</v>
      </c>
      <c r="B390" s="84" t="s">
        <v>708</v>
      </c>
      <c r="C390" s="84">
        <f>'CB1-Производство'!$D$10</f>
        <v>2021</v>
      </c>
      <c r="D390" s="84" t="s">
        <v>639</v>
      </c>
      <c r="E390" s="93" t="s">
        <v>665</v>
      </c>
      <c r="F390" s="125" t="e">
        <f t="shared" si="5"/>
        <v>#REF!</v>
      </c>
      <c r="G390" s="89">
        <f>'СВ2 | Первич. | Торговля'!H29</f>
        <v>0</v>
      </c>
    </row>
    <row r="391" spans="1:7" ht="13" thickBot="1" x14ac:dyDescent="0.3">
      <c r="A391" s="88" t="e">
        <f>#REF!</f>
        <v>#REF!</v>
      </c>
      <c r="B391" s="84" t="s">
        <v>708</v>
      </c>
      <c r="C391" s="84">
        <f>'CB1-Производство'!$D$10</f>
        <v>2021</v>
      </c>
      <c r="D391" s="84" t="s">
        <v>639</v>
      </c>
      <c r="E391" s="93">
        <v>6</v>
      </c>
      <c r="F391" s="125" t="e">
        <f t="shared" si="5"/>
        <v>#REF!</v>
      </c>
      <c r="G391" s="89">
        <f>'СВ2 | Первич. | Торговля'!H30</f>
        <v>0</v>
      </c>
    </row>
    <row r="392" spans="1:7" ht="13" thickBot="1" x14ac:dyDescent="0.3">
      <c r="A392" s="88" t="e">
        <f>#REF!</f>
        <v>#REF!</v>
      </c>
      <c r="B392" s="84" t="s">
        <v>708</v>
      </c>
      <c r="C392" s="84">
        <f>'CB1-Производство'!$D$10</f>
        <v>2021</v>
      </c>
      <c r="D392" s="84" t="s">
        <v>639</v>
      </c>
      <c r="E392" s="93" t="s">
        <v>666</v>
      </c>
      <c r="F392" s="125" t="e">
        <f t="shared" si="5"/>
        <v>#REF!</v>
      </c>
      <c r="G392" s="89">
        <f>'СВ2 | Первич. | Торговля'!H31</f>
        <v>0</v>
      </c>
    </row>
    <row r="393" spans="1:7" ht="13" thickBot="1" x14ac:dyDescent="0.3">
      <c r="A393" s="88" t="e">
        <f>#REF!</f>
        <v>#REF!</v>
      </c>
      <c r="B393" s="84" t="s">
        <v>708</v>
      </c>
      <c r="C393" s="84">
        <f>'CB1-Производство'!$D$10</f>
        <v>2021</v>
      </c>
      <c r="D393" s="84" t="s">
        <v>639</v>
      </c>
      <c r="E393" s="93" t="s">
        <v>667</v>
      </c>
      <c r="F393" s="125" t="e">
        <f t="shared" si="5"/>
        <v>#REF!</v>
      </c>
      <c r="G393" s="89">
        <f>'СВ2 | Первич. | Торговля'!H32</f>
        <v>0</v>
      </c>
    </row>
    <row r="394" spans="1:7" ht="13" thickBot="1" x14ac:dyDescent="0.3">
      <c r="A394" s="88" t="e">
        <f>#REF!</f>
        <v>#REF!</v>
      </c>
      <c r="B394" s="84" t="s">
        <v>708</v>
      </c>
      <c r="C394" s="84">
        <f>'CB1-Производство'!$D$10</f>
        <v>2021</v>
      </c>
      <c r="D394" s="84" t="s">
        <v>639</v>
      </c>
      <c r="E394" s="93" t="s">
        <v>668</v>
      </c>
      <c r="F394" s="125" t="e">
        <f t="shared" si="5"/>
        <v>#REF!</v>
      </c>
      <c r="G394" s="89">
        <f>'СВ2 | Первич. | Торговля'!H33</f>
        <v>0</v>
      </c>
    </row>
    <row r="395" spans="1:7" ht="13" thickBot="1" x14ac:dyDescent="0.3">
      <c r="A395" s="88" t="e">
        <f>#REF!</f>
        <v>#REF!</v>
      </c>
      <c r="B395" s="84" t="s">
        <v>708</v>
      </c>
      <c r="C395" s="84">
        <f>'CB1-Производство'!$D$10</f>
        <v>2021</v>
      </c>
      <c r="D395" s="84" t="s">
        <v>639</v>
      </c>
      <c r="E395" s="93" t="s">
        <v>669</v>
      </c>
      <c r="F395" s="125" t="e">
        <f t="shared" si="5"/>
        <v>#REF!</v>
      </c>
      <c r="G395" s="89">
        <f>'СВ2 | Первич. | Торговля'!H34</f>
        <v>0</v>
      </c>
    </row>
    <row r="396" spans="1:7" ht="13" thickBot="1" x14ac:dyDescent="0.3">
      <c r="A396" s="88" t="e">
        <f>#REF!</f>
        <v>#REF!</v>
      </c>
      <c r="B396" s="84" t="s">
        <v>708</v>
      </c>
      <c r="C396" s="84">
        <f>'CB1-Производство'!$D$10</f>
        <v>2021</v>
      </c>
      <c r="D396" s="84" t="s">
        <v>639</v>
      </c>
      <c r="E396" s="93" t="s">
        <v>670</v>
      </c>
      <c r="F396" s="125" t="e">
        <f t="shared" si="5"/>
        <v>#REF!</v>
      </c>
      <c r="G396" s="89">
        <f>'СВ2 | Первич. | Торговля'!H35</f>
        <v>0</v>
      </c>
    </row>
    <row r="397" spans="1:7" ht="13" thickBot="1" x14ac:dyDescent="0.3">
      <c r="A397" s="88" t="e">
        <f>#REF!</f>
        <v>#REF!</v>
      </c>
      <c r="B397" s="84" t="s">
        <v>708</v>
      </c>
      <c r="C397" s="84">
        <f>'CB1-Производство'!$D$10</f>
        <v>2021</v>
      </c>
      <c r="D397" s="84" t="s">
        <v>639</v>
      </c>
      <c r="E397" s="93" t="s">
        <v>671</v>
      </c>
      <c r="F397" s="125" t="e">
        <f t="shared" si="5"/>
        <v>#REF!</v>
      </c>
      <c r="G397" s="89">
        <f>'СВ2 | Первич. | Торговля'!H36</f>
        <v>0</v>
      </c>
    </row>
    <row r="398" spans="1:7" ht="13" thickBot="1" x14ac:dyDescent="0.3">
      <c r="A398" s="88" t="e">
        <f>#REF!</f>
        <v>#REF!</v>
      </c>
      <c r="B398" s="84" t="s">
        <v>708</v>
      </c>
      <c r="C398" s="84">
        <f>'CB1-Производство'!$D$10</f>
        <v>2021</v>
      </c>
      <c r="D398" s="84" t="s">
        <v>639</v>
      </c>
      <c r="E398" s="93" t="s">
        <v>672</v>
      </c>
      <c r="F398" s="125" t="e">
        <f t="shared" si="5"/>
        <v>#REF!</v>
      </c>
      <c r="G398" s="89">
        <f>'СВ2 | Первич. | Торговля'!H37</f>
        <v>0</v>
      </c>
    </row>
    <row r="399" spans="1:7" ht="13" thickBot="1" x14ac:dyDescent="0.3">
      <c r="A399" s="88" t="e">
        <f>#REF!</f>
        <v>#REF!</v>
      </c>
      <c r="B399" s="84" t="s">
        <v>708</v>
      </c>
      <c r="C399" s="84">
        <f>'CB1-Производство'!$D$10</f>
        <v>2021</v>
      </c>
      <c r="D399" s="84" t="s">
        <v>639</v>
      </c>
      <c r="E399" s="93" t="s">
        <v>673</v>
      </c>
      <c r="F399" s="125" t="e">
        <f t="shared" si="5"/>
        <v>#REF!</v>
      </c>
      <c r="G399" s="89">
        <f>'СВ2 | Первич. | Торговля'!H38</f>
        <v>1.5</v>
      </c>
    </row>
    <row r="400" spans="1:7" ht="13" thickBot="1" x14ac:dyDescent="0.3">
      <c r="A400" s="88" t="e">
        <f>#REF!</f>
        <v>#REF!</v>
      </c>
      <c r="B400" s="84" t="s">
        <v>708</v>
      </c>
      <c r="C400" s="84">
        <f>'CB1-Производство'!$D$10</f>
        <v>2021</v>
      </c>
      <c r="D400" s="84" t="s">
        <v>639</v>
      </c>
      <c r="E400" s="93" t="s">
        <v>674</v>
      </c>
      <c r="F400" s="125" t="e">
        <f t="shared" si="5"/>
        <v>#REF!</v>
      </c>
      <c r="G400" s="89">
        <f>'СВ2 | Первич. | Торговля'!H39</f>
        <v>0</v>
      </c>
    </row>
    <row r="401" spans="1:7" ht="13" thickBot="1" x14ac:dyDescent="0.3">
      <c r="A401" s="88" t="e">
        <f>#REF!</f>
        <v>#REF!</v>
      </c>
      <c r="B401" s="84" t="s">
        <v>708</v>
      </c>
      <c r="C401" s="84">
        <f>'CB1-Производство'!$D$10</f>
        <v>2021</v>
      </c>
      <c r="D401" s="84" t="s">
        <v>639</v>
      </c>
      <c r="E401" s="93" t="s">
        <v>675</v>
      </c>
      <c r="F401" s="125" t="e">
        <f t="shared" si="5"/>
        <v>#REF!</v>
      </c>
      <c r="G401" s="89">
        <f>'СВ2 | Первич. | Торговля'!H40</f>
        <v>1.5</v>
      </c>
    </row>
    <row r="402" spans="1:7" ht="13" thickBot="1" x14ac:dyDescent="0.3">
      <c r="A402" s="88" t="e">
        <f>#REF!</f>
        <v>#REF!</v>
      </c>
      <c r="B402" s="84" t="s">
        <v>708</v>
      </c>
      <c r="C402" s="84">
        <f>'CB1-Производство'!$D$10</f>
        <v>2021</v>
      </c>
      <c r="D402" s="84" t="s">
        <v>639</v>
      </c>
      <c r="E402" s="93" t="s">
        <v>676</v>
      </c>
      <c r="F402" s="125" t="e">
        <f t="shared" si="5"/>
        <v>#REF!</v>
      </c>
      <c r="G402" s="89">
        <f>'СВ2 | Первич. | Торговля'!H41</f>
        <v>0.5</v>
      </c>
    </row>
    <row r="403" spans="1:7" ht="13" thickBot="1" x14ac:dyDescent="0.3">
      <c r="A403" s="88" t="e">
        <f>#REF!</f>
        <v>#REF!</v>
      </c>
      <c r="B403" s="84" t="s">
        <v>708</v>
      </c>
      <c r="C403" s="84">
        <f>'CB1-Производство'!$D$10</f>
        <v>2021</v>
      </c>
      <c r="D403" s="84" t="s">
        <v>639</v>
      </c>
      <c r="E403" s="93" t="s">
        <v>677</v>
      </c>
      <c r="F403" s="125" t="e">
        <f t="shared" si="5"/>
        <v>#REF!</v>
      </c>
      <c r="G403" s="89">
        <f>'СВ2 | Первич. | Торговля'!H46</f>
        <v>0</v>
      </c>
    </row>
    <row r="404" spans="1:7" ht="13" thickBot="1" x14ac:dyDescent="0.3">
      <c r="A404" s="88" t="e">
        <f>#REF!</f>
        <v>#REF!</v>
      </c>
      <c r="B404" s="84" t="s">
        <v>708</v>
      </c>
      <c r="C404" s="84">
        <f>'CB1-Производство'!$D$10</f>
        <v>2021</v>
      </c>
      <c r="D404" s="84" t="s">
        <v>639</v>
      </c>
      <c r="E404" s="93" t="s">
        <v>678</v>
      </c>
      <c r="F404" s="125" t="e">
        <f t="shared" si="5"/>
        <v>#REF!</v>
      </c>
      <c r="G404" s="89">
        <f>'СВ2 | Первич. | Торговля'!H48</f>
        <v>19.3</v>
      </c>
    </row>
    <row r="405" spans="1:7" ht="13" thickBot="1" x14ac:dyDescent="0.3">
      <c r="A405" s="88" t="e">
        <f>#REF!</f>
        <v>#REF!</v>
      </c>
      <c r="B405" s="84" t="s">
        <v>708</v>
      </c>
      <c r="C405" s="84">
        <f>'CB1-Производство'!$D$10</f>
        <v>2021</v>
      </c>
      <c r="D405" s="84" t="s">
        <v>639</v>
      </c>
      <c r="E405" s="93" t="s">
        <v>679</v>
      </c>
      <c r="F405" s="125" t="e">
        <f t="shared" si="5"/>
        <v>#REF!</v>
      </c>
      <c r="G405" s="89" t="e">
        <f>'СВ2 | Первич. | Торговля'!#REF!</f>
        <v>#REF!</v>
      </c>
    </row>
    <row r="406" spans="1:7" ht="13" thickBot="1" x14ac:dyDescent="0.3">
      <c r="A406" s="88" t="e">
        <f>#REF!</f>
        <v>#REF!</v>
      </c>
      <c r="B406" s="84" t="s">
        <v>708</v>
      </c>
      <c r="C406" s="84">
        <f>'CB1-Производство'!$D$10</f>
        <v>2021</v>
      </c>
      <c r="D406" s="84" t="s">
        <v>131</v>
      </c>
      <c r="E406" s="93">
        <v>7</v>
      </c>
      <c r="F406" s="125" t="e">
        <f t="shared" si="5"/>
        <v>#REF!</v>
      </c>
      <c r="G406" s="89">
        <f>'СВ2 | Первич. | Торговля'!H49</f>
        <v>0</v>
      </c>
    </row>
    <row r="407" spans="1:7" ht="13" thickBot="1" x14ac:dyDescent="0.3">
      <c r="A407" s="88" t="e">
        <f>#REF!</f>
        <v>#REF!</v>
      </c>
      <c r="B407" s="84" t="s">
        <v>708</v>
      </c>
      <c r="C407" s="84">
        <f>'CB1-Производство'!$D$10</f>
        <v>2021</v>
      </c>
      <c r="D407" s="84" t="s">
        <v>131</v>
      </c>
      <c r="E407" s="93" t="s">
        <v>680</v>
      </c>
      <c r="F407" s="125" t="e">
        <f t="shared" si="5"/>
        <v>#REF!</v>
      </c>
      <c r="G407" s="89">
        <f>'СВ2 | Первич. | Торговля'!H50</f>
        <v>19.3</v>
      </c>
    </row>
    <row r="408" spans="1:7" ht="13" thickBot="1" x14ac:dyDescent="0.3">
      <c r="A408" s="88" t="e">
        <f>#REF!</f>
        <v>#REF!</v>
      </c>
      <c r="B408" s="84" t="s">
        <v>708</v>
      </c>
      <c r="C408" s="84">
        <f>'CB1-Производство'!$D$10</f>
        <v>2021</v>
      </c>
      <c r="D408" s="84" t="s">
        <v>131</v>
      </c>
      <c r="E408" s="93" t="s">
        <v>681</v>
      </c>
      <c r="F408" s="125" t="e">
        <f t="shared" si="5"/>
        <v>#REF!</v>
      </c>
      <c r="G408" s="89">
        <f>'СВ2 | Первич. | Торговля'!H51</f>
        <v>0</v>
      </c>
    </row>
    <row r="409" spans="1:7" ht="13" thickBot="1" x14ac:dyDescent="0.3">
      <c r="A409" s="88" t="e">
        <f>#REF!</f>
        <v>#REF!</v>
      </c>
      <c r="B409" s="84" t="s">
        <v>708</v>
      </c>
      <c r="C409" s="84">
        <f>'CB1-Производство'!$D$10</f>
        <v>2021</v>
      </c>
      <c r="D409" s="84" t="s">
        <v>131</v>
      </c>
      <c r="E409" s="93" t="s">
        <v>682</v>
      </c>
      <c r="F409" s="125" t="e">
        <f t="shared" si="5"/>
        <v>#REF!</v>
      </c>
      <c r="G409" s="89">
        <f>'СВ2 | Первич. | Торговля'!H52</f>
        <v>0</v>
      </c>
    </row>
    <row r="410" spans="1:7" ht="13" thickBot="1" x14ac:dyDescent="0.3">
      <c r="A410" s="88" t="e">
        <f>#REF!</f>
        <v>#REF!</v>
      </c>
      <c r="B410" s="84" t="s">
        <v>708</v>
      </c>
      <c r="C410" s="84">
        <f>'CB1-Производство'!$D$10</f>
        <v>2021</v>
      </c>
      <c r="D410" s="84" t="s">
        <v>131</v>
      </c>
      <c r="E410" s="93" t="s">
        <v>683</v>
      </c>
      <c r="F410" s="125" t="e">
        <f t="shared" si="5"/>
        <v>#REF!</v>
      </c>
      <c r="G410" s="89">
        <f>'СВ2 | Первич. | Торговля'!H53</f>
        <v>0</v>
      </c>
    </row>
    <row r="411" spans="1:7" ht="13" thickBot="1" x14ac:dyDescent="0.3">
      <c r="A411" s="88" t="e">
        <f>#REF!</f>
        <v>#REF!</v>
      </c>
      <c r="B411" s="84" t="s">
        <v>708</v>
      </c>
      <c r="C411" s="84">
        <f>'CB1-Производство'!$D$10</f>
        <v>2021</v>
      </c>
      <c r="D411" s="84" t="s">
        <v>131</v>
      </c>
      <c r="E411" s="93" t="s">
        <v>684</v>
      </c>
      <c r="F411" s="125" t="e">
        <f t="shared" si="5"/>
        <v>#REF!</v>
      </c>
      <c r="G411" s="89">
        <f>'СВ2 | Первич. | Торговля'!H54</f>
        <v>0</v>
      </c>
    </row>
    <row r="412" spans="1:7" ht="13" thickBot="1" x14ac:dyDescent="0.3">
      <c r="A412" s="88" t="e">
        <f>#REF!</f>
        <v>#REF!</v>
      </c>
      <c r="B412" s="84" t="s">
        <v>708</v>
      </c>
      <c r="C412" s="84">
        <f>'CB1-Производство'!$D$10</f>
        <v>2021</v>
      </c>
      <c r="D412" s="84" t="s">
        <v>131</v>
      </c>
      <c r="E412" s="93" t="s">
        <v>685</v>
      </c>
      <c r="F412" s="125" t="e">
        <f t="shared" si="5"/>
        <v>#REF!</v>
      </c>
      <c r="G412" s="89">
        <f>'СВ2 | Первич. | Торговля'!H55</f>
        <v>0</v>
      </c>
    </row>
    <row r="413" spans="1:7" ht="13" thickBot="1" x14ac:dyDescent="0.3">
      <c r="A413" s="88" t="e">
        <f>#REF!</f>
        <v>#REF!</v>
      </c>
      <c r="B413" s="84" t="s">
        <v>708</v>
      </c>
      <c r="C413" s="84">
        <f>'CB1-Производство'!$D$10</f>
        <v>2021</v>
      </c>
      <c r="D413" s="84" t="s">
        <v>131</v>
      </c>
      <c r="E413" s="93" t="s">
        <v>686</v>
      </c>
      <c r="F413" s="125" t="e">
        <f t="shared" si="5"/>
        <v>#REF!</v>
      </c>
      <c r="G413" s="89">
        <f>'СВ2 | Первич. | Торговля'!H56</f>
        <v>0</v>
      </c>
    </row>
    <row r="414" spans="1:7" ht="13" thickBot="1" x14ac:dyDescent="0.3">
      <c r="A414" s="88" t="e">
        <f>#REF!</f>
        <v>#REF!</v>
      </c>
      <c r="B414" s="84" t="s">
        <v>708</v>
      </c>
      <c r="C414" s="84">
        <f>'CB1-Производство'!$D$10</f>
        <v>2021</v>
      </c>
      <c r="D414" s="84" t="s">
        <v>131</v>
      </c>
      <c r="E414" s="93" t="s">
        <v>687</v>
      </c>
      <c r="F414" s="125" t="e">
        <f t="shared" si="5"/>
        <v>#REF!</v>
      </c>
      <c r="G414" s="89">
        <f>'СВ2 | Первич. | Торговля'!H57</f>
        <v>0</v>
      </c>
    </row>
    <row r="415" spans="1:7" ht="13" thickBot="1" x14ac:dyDescent="0.3">
      <c r="A415" s="88" t="e">
        <f>#REF!</f>
        <v>#REF!</v>
      </c>
      <c r="B415" s="84" t="s">
        <v>708</v>
      </c>
      <c r="C415" s="84">
        <f>'CB1-Производство'!$D$10</f>
        <v>2021</v>
      </c>
      <c r="D415" s="84" t="s">
        <v>131</v>
      </c>
      <c r="E415" s="93">
        <v>8</v>
      </c>
      <c r="F415" s="125" t="e">
        <f t="shared" ref="F415:F482" si="6">CONCATENATE(A415,"_",B415,"_",C415,"_",D415,"_",E415)</f>
        <v>#REF!</v>
      </c>
      <c r="G415" s="89">
        <f>'СВ2 | Первич. | Торговля'!H58</f>
        <v>0</v>
      </c>
    </row>
    <row r="416" spans="1:7" ht="13" thickBot="1" x14ac:dyDescent="0.3">
      <c r="A416" s="88" t="e">
        <f>#REF!</f>
        <v>#REF!</v>
      </c>
      <c r="B416" s="84" t="s">
        <v>708</v>
      </c>
      <c r="C416" s="84">
        <f>'CB1-Производство'!$D$10</f>
        <v>2021</v>
      </c>
      <c r="D416" s="84" t="s">
        <v>131</v>
      </c>
      <c r="E416" s="93" t="s">
        <v>688</v>
      </c>
      <c r="F416" s="125" t="e">
        <f t="shared" si="6"/>
        <v>#REF!</v>
      </c>
      <c r="G416" s="89">
        <f>'СВ2 | Первич. | Торговля'!H59</f>
        <v>0</v>
      </c>
    </row>
    <row r="417" spans="1:7" ht="13" thickBot="1" x14ac:dyDescent="0.3">
      <c r="A417" s="88" t="e">
        <f>#REF!</f>
        <v>#REF!</v>
      </c>
      <c r="B417" s="84" t="s">
        <v>708</v>
      </c>
      <c r="C417" s="84">
        <f>'CB1-Производство'!$D$10</f>
        <v>2021</v>
      </c>
      <c r="D417" s="84" t="s">
        <v>131</v>
      </c>
      <c r="E417" s="93" t="s">
        <v>689</v>
      </c>
      <c r="F417" s="125" t="e">
        <f t="shared" si="6"/>
        <v>#REF!</v>
      </c>
      <c r="G417" s="89">
        <f>'СВ2 | Первич. | Торговля'!H60</f>
        <v>0</v>
      </c>
    </row>
    <row r="418" spans="1:7" ht="13" thickBot="1" x14ac:dyDescent="0.3">
      <c r="A418" s="88" t="e">
        <f>#REF!</f>
        <v>#REF!</v>
      </c>
      <c r="B418" s="84" t="s">
        <v>708</v>
      </c>
      <c r="C418" s="84">
        <f>'CB1-Производство'!$D$10</f>
        <v>2021</v>
      </c>
      <c r="D418" s="84" t="s">
        <v>131</v>
      </c>
      <c r="E418" s="93">
        <v>9</v>
      </c>
      <c r="F418" s="125" t="e">
        <f t="shared" si="6"/>
        <v>#REF!</v>
      </c>
      <c r="G418" s="89">
        <f>'СВ2 | Первич. | Торговля'!H61</f>
        <v>0</v>
      </c>
    </row>
    <row r="419" spans="1:7" ht="13" thickBot="1" x14ac:dyDescent="0.3">
      <c r="A419" s="88" t="e">
        <f>#REF!</f>
        <v>#REF!</v>
      </c>
      <c r="B419" s="84" t="s">
        <v>708</v>
      </c>
      <c r="C419" s="84">
        <f>'CB1-Производство'!$D$10</f>
        <v>2021</v>
      </c>
      <c r="D419" s="84" t="s">
        <v>131</v>
      </c>
      <c r="E419" s="93">
        <v>10</v>
      </c>
      <c r="F419" s="125" t="e">
        <f t="shared" si="6"/>
        <v>#REF!</v>
      </c>
      <c r="G419" s="89">
        <f>'СВ2 | Первич. | Торговля'!H62</f>
        <v>0.3</v>
      </c>
    </row>
    <row r="420" spans="1:7" ht="13" thickBot="1" x14ac:dyDescent="0.3">
      <c r="A420" s="88" t="e">
        <f>#REF!</f>
        <v>#REF!</v>
      </c>
      <c r="B420" s="84" t="s">
        <v>708</v>
      </c>
      <c r="C420" s="84">
        <f>'CB1-Производство'!$D$10</f>
        <v>2021</v>
      </c>
      <c r="D420" s="84" t="s">
        <v>131</v>
      </c>
      <c r="E420" s="93" t="s">
        <v>690</v>
      </c>
      <c r="F420" s="125" t="e">
        <f t="shared" si="6"/>
        <v>#REF!</v>
      </c>
      <c r="G420" s="89">
        <f>'СВ2 | Первич. | Торговля'!H63</f>
        <v>4.5999999999999996</v>
      </c>
    </row>
    <row r="421" spans="1:7" ht="13" thickBot="1" x14ac:dyDescent="0.3">
      <c r="A421" s="88" t="e">
        <f>#REF!</f>
        <v>#REF!</v>
      </c>
      <c r="B421" s="84" t="s">
        <v>708</v>
      </c>
      <c r="C421" s="84">
        <f>'CB1-Производство'!$D$10</f>
        <v>2021</v>
      </c>
      <c r="D421" s="84" t="s">
        <v>131</v>
      </c>
      <c r="E421" s="93" t="s">
        <v>691</v>
      </c>
      <c r="F421" s="125" t="e">
        <f t="shared" si="6"/>
        <v>#REF!</v>
      </c>
      <c r="G421" s="89">
        <f>'СВ2 | Первич. | Торговля'!H64</f>
        <v>0</v>
      </c>
    </row>
    <row r="422" spans="1:7" ht="13" thickBot="1" x14ac:dyDescent="0.3">
      <c r="A422" s="88" t="e">
        <f>#REF!</f>
        <v>#REF!</v>
      </c>
      <c r="B422" s="84" t="s">
        <v>708</v>
      </c>
      <c r="C422" s="84">
        <f>'CB1-Производство'!$D$10</f>
        <v>2021</v>
      </c>
      <c r="D422" s="84" t="s">
        <v>131</v>
      </c>
      <c r="E422" s="93" t="s">
        <v>692</v>
      </c>
      <c r="F422" s="125" t="e">
        <f t="shared" si="6"/>
        <v>#REF!</v>
      </c>
      <c r="G422" s="89">
        <f>'СВ2 | Первич. | Торговля'!H65</f>
        <v>0</v>
      </c>
    </row>
    <row r="423" spans="1:7" ht="13" thickBot="1" x14ac:dyDescent="0.3">
      <c r="A423" s="88" t="e">
        <f>#REF!</f>
        <v>#REF!</v>
      </c>
      <c r="B423" s="84" t="s">
        <v>708</v>
      </c>
      <c r="C423" s="84">
        <f>'CB1-Производство'!$D$10</f>
        <v>2021</v>
      </c>
      <c r="D423" s="84" t="s">
        <v>131</v>
      </c>
      <c r="E423" s="93" t="s">
        <v>693</v>
      </c>
      <c r="F423" s="125" t="e">
        <f t="shared" si="6"/>
        <v>#REF!</v>
      </c>
      <c r="G423" s="89">
        <f>'СВ2 | Первич. | Торговля'!H66</f>
        <v>0</v>
      </c>
    </row>
    <row r="424" spans="1:7" ht="13" thickBot="1" x14ac:dyDescent="0.3">
      <c r="A424" s="88" t="e">
        <f>#REF!</f>
        <v>#REF!</v>
      </c>
      <c r="B424" s="84" t="s">
        <v>708</v>
      </c>
      <c r="C424" s="84">
        <f>'CB1-Производство'!$D$10</f>
        <v>2021</v>
      </c>
      <c r="D424" s="84" t="s">
        <v>131</v>
      </c>
      <c r="E424" s="93" t="s">
        <v>694</v>
      </c>
      <c r="F424" s="125" t="e">
        <f t="shared" si="6"/>
        <v>#REF!</v>
      </c>
      <c r="G424" s="89">
        <f>'СВ2 | Первич. | Торговля'!H67</f>
        <v>0</v>
      </c>
    </row>
    <row r="425" spans="1:7" ht="13" thickBot="1" x14ac:dyDescent="0.3">
      <c r="A425" s="88" t="e">
        <f>#REF!</f>
        <v>#REF!</v>
      </c>
      <c r="B425" s="84" t="s">
        <v>708</v>
      </c>
      <c r="C425" s="84">
        <f>'CB1-Производство'!$D$10</f>
        <v>2021</v>
      </c>
      <c r="D425" s="84" t="s">
        <v>131</v>
      </c>
      <c r="E425" s="93" t="s">
        <v>695</v>
      </c>
      <c r="F425" s="125" t="e">
        <f t="shared" si="6"/>
        <v>#REF!</v>
      </c>
      <c r="G425" s="89">
        <f>'СВ2 | Первич. | Торговля'!H68</f>
        <v>0</v>
      </c>
    </row>
    <row r="426" spans="1:7" ht="13" thickBot="1" x14ac:dyDescent="0.3">
      <c r="A426" s="88" t="e">
        <f>#REF!</f>
        <v>#REF!</v>
      </c>
      <c r="B426" s="84" t="s">
        <v>708</v>
      </c>
      <c r="C426" s="84">
        <f>'CB1-Производство'!$D$10</f>
        <v>2021</v>
      </c>
      <c r="D426" s="84" t="s">
        <v>131</v>
      </c>
      <c r="E426" s="93" t="s">
        <v>696</v>
      </c>
      <c r="F426" s="125" t="e">
        <f t="shared" si="6"/>
        <v>#REF!</v>
      </c>
      <c r="G426" s="89">
        <f>'СВ2 | Первич. | Торговля'!H69</f>
        <v>0</v>
      </c>
    </row>
    <row r="427" spans="1:7" ht="13" thickBot="1" x14ac:dyDescent="0.3">
      <c r="A427" s="88" t="e">
        <f>#REF!</f>
        <v>#REF!</v>
      </c>
      <c r="B427" s="84" t="s">
        <v>708</v>
      </c>
      <c r="C427" s="84">
        <f>'CB1-Производство'!$D$10</f>
        <v>2021</v>
      </c>
      <c r="D427" s="84" t="s">
        <v>131</v>
      </c>
      <c r="E427" s="93" t="s">
        <v>697</v>
      </c>
      <c r="F427" s="125" t="e">
        <f t="shared" si="6"/>
        <v>#REF!</v>
      </c>
      <c r="G427" s="89">
        <f>'СВ2 | Первич. | Торговля'!H70</f>
        <v>4.5999999999999996</v>
      </c>
    </row>
    <row r="428" spans="1:7" ht="13" thickBot="1" x14ac:dyDescent="0.3">
      <c r="A428" s="88" t="e">
        <f>#REF!</f>
        <v>#REF!</v>
      </c>
      <c r="B428" s="84" t="s">
        <v>708</v>
      </c>
      <c r="C428" s="84">
        <f>'CB1-Производство'!$D$10</f>
        <v>2021</v>
      </c>
      <c r="D428" s="84" t="s">
        <v>131</v>
      </c>
      <c r="E428" s="93" t="s">
        <v>698</v>
      </c>
      <c r="F428" s="125" t="e">
        <f t="shared" si="6"/>
        <v>#REF!</v>
      </c>
      <c r="G428" s="89">
        <f>'СВ2 | Первич. | Торговля'!H71</f>
        <v>4.5999999999999996</v>
      </c>
    </row>
    <row r="429" spans="1:7" ht="13" thickBot="1" x14ac:dyDescent="0.3">
      <c r="A429" s="88" t="e">
        <f>#REF!</f>
        <v>#REF!</v>
      </c>
      <c r="B429" s="84" t="s">
        <v>708</v>
      </c>
      <c r="C429" s="84">
        <f>'CB1-Производство'!$D$10</f>
        <v>2021</v>
      </c>
      <c r="D429" s="84" t="s">
        <v>131</v>
      </c>
      <c r="E429" s="93" t="s">
        <v>699</v>
      </c>
      <c r="F429" s="125" t="e">
        <f t="shared" si="6"/>
        <v>#REF!</v>
      </c>
      <c r="G429" s="89">
        <f>'СВ2 | Первич. | Торговля'!H72</f>
        <v>0</v>
      </c>
    </row>
    <row r="430" spans="1:7" ht="13" thickBot="1" x14ac:dyDescent="0.3">
      <c r="A430" s="88" t="e">
        <f>#REF!</f>
        <v>#REF!</v>
      </c>
      <c r="B430" s="84" t="s">
        <v>708</v>
      </c>
      <c r="C430" s="84">
        <f>'CB1-Производство'!$D$10</f>
        <v>2021</v>
      </c>
      <c r="D430" s="84" t="s">
        <v>131</v>
      </c>
      <c r="E430" s="93" t="s">
        <v>700</v>
      </c>
      <c r="F430" s="125" t="e">
        <f t="shared" si="6"/>
        <v>#REF!</v>
      </c>
      <c r="G430" s="89">
        <f>'СВ2 | Первич. | Торговля'!H73</f>
        <v>0</v>
      </c>
    </row>
    <row r="431" spans="1:7" ht="13" thickBot="1" x14ac:dyDescent="0.3">
      <c r="A431" s="105" t="e">
        <f>#REF!</f>
        <v>#REF!</v>
      </c>
      <c r="B431" s="102" t="s">
        <v>708</v>
      </c>
      <c r="C431" s="102">
        <f>'CB1-Производство'!$D$10</f>
        <v>2021</v>
      </c>
      <c r="D431" s="102" t="s">
        <v>131</v>
      </c>
      <c r="E431" s="106" t="s">
        <v>701</v>
      </c>
      <c r="F431" s="125" t="e">
        <f t="shared" si="6"/>
        <v>#REF!</v>
      </c>
      <c r="G431" s="103">
        <f>'СВ2 | Первич. | Торговля'!H74</f>
        <v>0</v>
      </c>
    </row>
    <row r="432" spans="1:7" ht="13" thickBot="1" x14ac:dyDescent="0.3">
      <c r="A432" s="85" t="e">
        <f>#REF!</f>
        <v>#REF!</v>
      </c>
      <c r="B432" s="86" t="s">
        <v>708</v>
      </c>
      <c r="C432" s="86">
        <f>'CB1-Производство'!$D$10</f>
        <v>2021</v>
      </c>
      <c r="D432" s="86" t="s">
        <v>706</v>
      </c>
      <c r="E432" s="100">
        <v>1</v>
      </c>
      <c r="F432" s="125" t="e">
        <f t="shared" si="6"/>
        <v>#REF!</v>
      </c>
      <c r="G432" s="87">
        <f>'СВ2 | Первич. | Торговля'!I12</f>
        <v>0</v>
      </c>
    </row>
    <row r="433" spans="1:7" ht="13" thickBot="1" x14ac:dyDescent="0.3">
      <c r="A433" s="88" t="e">
        <f>#REF!</f>
        <v>#REF!</v>
      </c>
      <c r="B433" s="84" t="s">
        <v>708</v>
      </c>
      <c r="C433" s="84">
        <f>'CB1-Производство'!$D$10</f>
        <v>2021</v>
      </c>
      <c r="D433" s="86" t="s">
        <v>706</v>
      </c>
      <c r="E433" s="93" t="s">
        <v>643</v>
      </c>
      <c r="F433" s="125" t="e">
        <f t="shared" si="6"/>
        <v>#REF!</v>
      </c>
      <c r="G433" s="87">
        <f>'СВ2 | Первич. | Торговля'!I13</f>
        <v>0</v>
      </c>
    </row>
    <row r="434" spans="1:7" ht="13" thickBot="1" x14ac:dyDescent="0.3">
      <c r="A434" s="88" t="e">
        <f>#REF!</f>
        <v>#REF!</v>
      </c>
      <c r="B434" s="84" t="s">
        <v>708</v>
      </c>
      <c r="C434" s="84">
        <f>'CB1-Производство'!$D$10</f>
        <v>2021</v>
      </c>
      <c r="D434" s="86" t="s">
        <v>706</v>
      </c>
      <c r="E434" s="93" t="s">
        <v>646</v>
      </c>
      <c r="F434" s="125" t="e">
        <f t="shared" si="6"/>
        <v>#REF!</v>
      </c>
      <c r="G434" s="87">
        <f>'СВ2 | Первич. | Торговля'!I14</f>
        <v>0</v>
      </c>
    </row>
    <row r="435" spans="1:7" ht="13" thickBot="1" x14ac:dyDescent="0.3">
      <c r="A435" s="88" t="e">
        <f>#REF!</f>
        <v>#REF!</v>
      </c>
      <c r="B435" s="84" t="s">
        <v>708</v>
      </c>
      <c r="C435" s="84">
        <f>'CB1-Производство'!$D$10</f>
        <v>2021</v>
      </c>
      <c r="D435" s="86" t="s">
        <v>706</v>
      </c>
      <c r="E435" s="93" t="s">
        <v>647</v>
      </c>
      <c r="F435" s="125" t="e">
        <f t="shared" si="6"/>
        <v>#REF!</v>
      </c>
      <c r="G435" s="87">
        <f>'СВ2 | Первич. | Торговля'!I15</f>
        <v>0</v>
      </c>
    </row>
    <row r="436" spans="1:7" ht="13" thickBot="1" x14ac:dyDescent="0.3">
      <c r="A436" s="88" t="e">
        <f>#REF!</f>
        <v>#REF!</v>
      </c>
      <c r="B436" s="84" t="s">
        <v>708</v>
      </c>
      <c r="C436" s="84">
        <f>'CB1-Производство'!$D$10</f>
        <v>2021</v>
      </c>
      <c r="D436" s="86" t="s">
        <v>706</v>
      </c>
      <c r="E436" s="93" t="s">
        <v>648</v>
      </c>
      <c r="F436" s="125" t="e">
        <f t="shared" si="6"/>
        <v>#REF!</v>
      </c>
      <c r="G436" s="87">
        <f>'СВ2 | Первич. | Торговля'!I16</f>
        <v>0</v>
      </c>
    </row>
    <row r="437" spans="1:7" ht="13" thickBot="1" x14ac:dyDescent="0.3">
      <c r="A437" s="88" t="e">
        <f>#REF!</f>
        <v>#REF!</v>
      </c>
      <c r="B437" s="84" t="s">
        <v>708</v>
      </c>
      <c r="C437" s="84">
        <f>'CB1-Производство'!$D$10</f>
        <v>2021</v>
      </c>
      <c r="D437" s="86" t="s">
        <v>706</v>
      </c>
      <c r="E437" s="93" t="s">
        <v>709</v>
      </c>
      <c r="F437" s="125" t="e">
        <f t="shared" si="6"/>
        <v>#REF!</v>
      </c>
      <c r="G437" s="87">
        <f>'СВ2 | Первич. | Торговля'!I17</f>
        <v>0</v>
      </c>
    </row>
    <row r="438" spans="1:7" ht="13" thickBot="1" x14ac:dyDescent="0.3">
      <c r="A438" s="88" t="e">
        <f>#REF!</f>
        <v>#REF!</v>
      </c>
      <c r="B438" s="84" t="s">
        <v>708</v>
      </c>
      <c r="C438" s="84">
        <f>'CB1-Производство'!$D$10</f>
        <v>2021</v>
      </c>
      <c r="D438" s="86" t="s">
        <v>706</v>
      </c>
      <c r="E438" s="93">
        <v>2</v>
      </c>
      <c r="F438" s="125" t="e">
        <f t="shared" si="6"/>
        <v>#REF!</v>
      </c>
      <c r="G438" s="87">
        <f>'СВ2 | Первич. | Торговля'!I18</f>
        <v>0</v>
      </c>
    </row>
    <row r="439" spans="1:7" ht="13" thickBot="1" x14ac:dyDescent="0.3">
      <c r="A439" s="88" t="e">
        <f>#REF!</f>
        <v>#REF!</v>
      </c>
      <c r="B439" s="84" t="s">
        <v>708</v>
      </c>
      <c r="C439" s="84">
        <f>'CB1-Производство'!$D$10</f>
        <v>2021</v>
      </c>
      <c r="D439" s="86" t="s">
        <v>706</v>
      </c>
      <c r="E439" s="93">
        <v>3</v>
      </c>
      <c r="F439" s="125" t="e">
        <f t="shared" si="6"/>
        <v>#REF!</v>
      </c>
      <c r="G439" s="87">
        <f>'СВ2 | Первич. | Торговля'!I19</f>
        <v>0</v>
      </c>
    </row>
    <row r="440" spans="1:7" ht="13" thickBot="1" x14ac:dyDescent="0.3">
      <c r="A440" s="88" t="e">
        <f>#REF!</f>
        <v>#REF!</v>
      </c>
      <c r="B440" s="84" t="s">
        <v>708</v>
      </c>
      <c r="C440" s="84">
        <f>'CB1-Производство'!$D$10</f>
        <v>2021</v>
      </c>
      <c r="D440" s="86" t="s">
        <v>706</v>
      </c>
      <c r="E440" s="93" t="s">
        <v>659</v>
      </c>
      <c r="F440" s="125" t="e">
        <f>CONCATENATE(A440,"_",B440,"_",C440,"_",D440,"_",E440)</f>
        <v>#REF!</v>
      </c>
      <c r="G440" s="87" t="e">
        <f>'СВ2 | Первич. | Торговля'!#REF!</f>
        <v>#REF!</v>
      </c>
    </row>
    <row r="441" spans="1:7" ht="13" thickBot="1" x14ac:dyDescent="0.3">
      <c r="A441" s="88" t="e">
        <f>#REF!</f>
        <v>#REF!</v>
      </c>
      <c r="B441" s="84" t="s">
        <v>708</v>
      </c>
      <c r="C441" s="84">
        <f>'CB1-Производство'!$D$10</f>
        <v>2021</v>
      </c>
      <c r="D441" s="86" t="s">
        <v>706</v>
      </c>
      <c r="E441" s="93" t="s">
        <v>660</v>
      </c>
      <c r="F441" s="125" t="e">
        <f>CONCATENATE(A441,"_",B441,"_",C441,"_",D441,"_",E441)</f>
        <v>#REF!</v>
      </c>
      <c r="G441" s="87">
        <f>'СВ2 | Первич. | Торговля'!I21</f>
        <v>0</v>
      </c>
    </row>
    <row r="442" spans="1:7" ht="13" thickBot="1" x14ac:dyDescent="0.3">
      <c r="A442" s="88" t="e">
        <f>#REF!</f>
        <v>#REF!</v>
      </c>
      <c r="B442" s="84" t="s">
        <v>708</v>
      </c>
      <c r="C442" s="84">
        <f>'CB1-Производство'!$D$10</f>
        <v>2021</v>
      </c>
      <c r="D442" s="86" t="s">
        <v>706</v>
      </c>
      <c r="E442" s="93">
        <v>4</v>
      </c>
      <c r="F442" s="125" t="e">
        <f>CONCATENATE(A442,"_",B442,"_",C442,"_",D442,"_",E442)</f>
        <v>#REF!</v>
      </c>
      <c r="G442" s="87">
        <f>'СВ2 | Первич. | Торговля'!I22</f>
        <v>0</v>
      </c>
    </row>
    <row r="443" spans="1:7" ht="13" thickBot="1" x14ac:dyDescent="0.3">
      <c r="A443" s="88" t="e">
        <f>#REF!</f>
        <v>#REF!</v>
      </c>
      <c r="B443" s="84" t="s">
        <v>708</v>
      </c>
      <c r="C443" s="84">
        <f>'CB1-Производство'!$D$10</f>
        <v>2021</v>
      </c>
      <c r="D443" s="86" t="s">
        <v>706</v>
      </c>
      <c r="E443" s="93" t="s">
        <v>661</v>
      </c>
      <c r="F443" s="125" t="e">
        <f>CONCATENATE(A443,"_",B443,"_",C443,"_",D443,"_",E443)</f>
        <v>#REF!</v>
      </c>
      <c r="G443" s="87">
        <f>'СВ2 | Первич. | Торговля'!I23</f>
        <v>0</v>
      </c>
    </row>
    <row r="444" spans="1:7" ht="13" thickBot="1" x14ac:dyDescent="0.3">
      <c r="A444" s="88" t="e">
        <f>#REF!</f>
        <v>#REF!</v>
      </c>
      <c r="B444" s="84" t="s">
        <v>708</v>
      </c>
      <c r="C444" s="84">
        <f>'CB1-Производство'!$D$10</f>
        <v>2021</v>
      </c>
      <c r="D444" s="86" t="s">
        <v>706</v>
      </c>
      <c r="E444" s="93" t="s">
        <v>662</v>
      </c>
      <c r="F444" s="125" t="e">
        <f>CONCATENATE(A444,"_",B444,"_",C444,"_",D444,"_",E444)</f>
        <v>#REF!</v>
      </c>
      <c r="G444" s="87">
        <f>'СВ2 | Первич. | Торговля'!I25</f>
        <v>0</v>
      </c>
    </row>
    <row r="445" spans="1:7" ht="13" thickBot="1" x14ac:dyDescent="0.3">
      <c r="A445" s="88" t="e">
        <f>#REF!</f>
        <v>#REF!</v>
      </c>
      <c r="B445" s="84" t="s">
        <v>708</v>
      </c>
      <c r="C445" s="84">
        <f>'CB1-Производство'!$D$10</f>
        <v>2021</v>
      </c>
      <c r="D445" s="86" t="s">
        <v>706</v>
      </c>
      <c r="E445" s="93">
        <v>5</v>
      </c>
      <c r="F445" s="125" t="e">
        <f t="shared" si="6"/>
        <v>#REF!</v>
      </c>
      <c r="G445" s="87">
        <f>'СВ2 | Первич. | Торговля'!I26</f>
        <v>0</v>
      </c>
    </row>
    <row r="446" spans="1:7" ht="13" thickBot="1" x14ac:dyDescent="0.3">
      <c r="A446" s="88" t="e">
        <f>#REF!</f>
        <v>#REF!</v>
      </c>
      <c r="B446" s="84" t="s">
        <v>708</v>
      </c>
      <c r="C446" s="84">
        <f>'CB1-Производство'!$D$10</f>
        <v>2021</v>
      </c>
      <c r="D446" s="86" t="s">
        <v>706</v>
      </c>
      <c r="E446" s="93" t="s">
        <v>663</v>
      </c>
      <c r="F446" s="125" t="e">
        <f t="shared" si="6"/>
        <v>#REF!</v>
      </c>
      <c r="G446" s="87">
        <f>'СВ2 | Первич. | Торговля'!I27</f>
        <v>0</v>
      </c>
    </row>
    <row r="447" spans="1:7" ht="13" thickBot="1" x14ac:dyDescent="0.3">
      <c r="A447" s="88" t="e">
        <f>#REF!</f>
        <v>#REF!</v>
      </c>
      <c r="B447" s="84" t="s">
        <v>708</v>
      </c>
      <c r="C447" s="84">
        <f>'CB1-Производство'!$D$10</f>
        <v>2021</v>
      </c>
      <c r="D447" s="86" t="s">
        <v>706</v>
      </c>
      <c r="E447" s="93" t="s">
        <v>664</v>
      </c>
      <c r="F447" s="125" t="e">
        <f t="shared" si="6"/>
        <v>#REF!</v>
      </c>
      <c r="G447" s="87">
        <f>'СВ2 | Первич. | Торговля'!I28</f>
        <v>0</v>
      </c>
    </row>
    <row r="448" spans="1:7" ht="13" thickBot="1" x14ac:dyDescent="0.3">
      <c r="A448" s="88" t="e">
        <f>#REF!</f>
        <v>#REF!</v>
      </c>
      <c r="B448" s="84" t="s">
        <v>708</v>
      </c>
      <c r="C448" s="84">
        <f>'CB1-Производство'!$D$10</f>
        <v>2021</v>
      </c>
      <c r="D448" s="86" t="s">
        <v>706</v>
      </c>
      <c r="E448" s="93" t="s">
        <v>665</v>
      </c>
      <c r="F448" s="125" t="e">
        <f t="shared" si="6"/>
        <v>#REF!</v>
      </c>
      <c r="G448" s="87">
        <f>'СВ2 | Первич. | Торговля'!I29</f>
        <v>29.8</v>
      </c>
    </row>
    <row r="449" spans="1:7" ht="13" thickBot="1" x14ac:dyDescent="0.3">
      <c r="A449" s="88" t="e">
        <f>#REF!</f>
        <v>#REF!</v>
      </c>
      <c r="B449" s="84" t="s">
        <v>708</v>
      </c>
      <c r="C449" s="84">
        <f>'CB1-Производство'!$D$10</f>
        <v>2021</v>
      </c>
      <c r="D449" s="86" t="s">
        <v>706</v>
      </c>
      <c r="E449" s="93">
        <v>6</v>
      </c>
      <c r="F449" s="125" t="e">
        <f t="shared" si="6"/>
        <v>#REF!</v>
      </c>
      <c r="G449" s="87">
        <f>'СВ2 | Первич. | Торговля'!I30</f>
        <v>0</v>
      </c>
    </row>
    <row r="450" spans="1:7" ht="13" thickBot="1" x14ac:dyDescent="0.3">
      <c r="A450" s="88" t="e">
        <f>#REF!</f>
        <v>#REF!</v>
      </c>
      <c r="B450" s="84" t="s">
        <v>708</v>
      </c>
      <c r="C450" s="84">
        <f>'CB1-Производство'!$D$10</f>
        <v>2021</v>
      </c>
      <c r="D450" s="86" t="s">
        <v>706</v>
      </c>
      <c r="E450" s="93" t="s">
        <v>666</v>
      </c>
      <c r="F450" s="125" t="e">
        <f t="shared" si="6"/>
        <v>#REF!</v>
      </c>
      <c r="G450" s="87">
        <f>'СВ2 | Первич. | Торговля'!I31</f>
        <v>29.8</v>
      </c>
    </row>
    <row r="451" spans="1:7" ht="13" thickBot="1" x14ac:dyDescent="0.3">
      <c r="A451" s="88" t="e">
        <f>#REF!</f>
        <v>#REF!</v>
      </c>
      <c r="B451" s="84" t="s">
        <v>708</v>
      </c>
      <c r="C451" s="84">
        <f>'CB1-Производство'!$D$10</f>
        <v>2021</v>
      </c>
      <c r="D451" s="86" t="s">
        <v>706</v>
      </c>
      <c r="E451" s="93" t="s">
        <v>667</v>
      </c>
      <c r="F451" s="125" t="e">
        <f t="shared" si="6"/>
        <v>#REF!</v>
      </c>
      <c r="G451" s="87">
        <f>'СВ2 | Первич. | Торговля'!I32</f>
        <v>0</v>
      </c>
    </row>
    <row r="452" spans="1:7" ht="13" thickBot="1" x14ac:dyDescent="0.3">
      <c r="A452" s="88" t="e">
        <f>#REF!</f>
        <v>#REF!</v>
      </c>
      <c r="B452" s="84" t="s">
        <v>708</v>
      </c>
      <c r="C452" s="84">
        <f>'CB1-Производство'!$D$10</f>
        <v>2021</v>
      </c>
      <c r="D452" s="86" t="s">
        <v>706</v>
      </c>
      <c r="E452" s="93" t="s">
        <v>668</v>
      </c>
      <c r="F452" s="125" t="e">
        <f t="shared" si="6"/>
        <v>#REF!</v>
      </c>
      <c r="G452" s="87">
        <f>'СВ2 | Первич. | Торговля'!I33</f>
        <v>0</v>
      </c>
    </row>
    <row r="453" spans="1:7" ht="13" thickBot="1" x14ac:dyDescent="0.3">
      <c r="A453" s="88" t="e">
        <f>#REF!</f>
        <v>#REF!</v>
      </c>
      <c r="B453" s="84" t="s">
        <v>708</v>
      </c>
      <c r="C453" s="84">
        <f>'CB1-Производство'!$D$10</f>
        <v>2021</v>
      </c>
      <c r="D453" s="86" t="s">
        <v>706</v>
      </c>
      <c r="E453" s="93" t="s">
        <v>669</v>
      </c>
      <c r="F453" s="125" t="e">
        <f t="shared" si="6"/>
        <v>#REF!</v>
      </c>
      <c r="G453" s="87">
        <f>'СВ2 | Первич. | Торговля'!I34</f>
        <v>0</v>
      </c>
    </row>
    <row r="454" spans="1:7" ht="13" thickBot="1" x14ac:dyDescent="0.3">
      <c r="A454" s="88" t="e">
        <f>#REF!</f>
        <v>#REF!</v>
      </c>
      <c r="B454" s="84" t="s">
        <v>708</v>
      </c>
      <c r="C454" s="84">
        <f>'CB1-Производство'!$D$10</f>
        <v>2021</v>
      </c>
      <c r="D454" s="86" t="s">
        <v>706</v>
      </c>
      <c r="E454" s="93" t="s">
        <v>670</v>
      </c>
      <c r="F454" s="125" t="e">
        <f t="shared" si="6"/>
        <v>#REF!</v>
      </c>
      <c r="G454" s="87">
        <f>'СВ2 | Первич. | Торговля'!I35</f>
        <v>0</v>
      </c>
    </row>
    <row r="455" spans="1:7" ht="13" thickBot="1" x14ac:dyDescent="0.3">
      <c r="A455" s="88" t="e">
        <f>#REF!</f>
        <v>#REF!</v>
      </c>
      <c r="B455" s="84" t="s">
        <v>708</v>
      </c>
      <c r="C455" s="84">
        <f>'CB1-Производство'!$D$10</f>
        <v>2021</v>
      </c>
      <c r="D455" s="86" t="s">
        <v>706</v>
      </c>
      <c r="E455" s="93" t="s">
        <v>671</v>
      </c>
      <c r="F455" s="125" t="e">
        <f t="shared" si="6"/>
        <v>#REF!</v>
      </c>
      <c r="G455" s="87">
        <f>'СВ2 | Первич. | Торговля'!I36</f>
        <v>0</v>
      </c>
    </row>
    <row r="456" spans="1:7" ht="13" thickBot="1" x14ac:dyDescent="0.3">
      <c r="A456" s="88" t="e">
        <f>#REF!</f>
        <v>#REF!</v>
      </c>
      <c r="B456" s="84" t="s">
        <v>708</v>
      </c>
      <c r="C456" s="84">
        <f>'CB1-Производство'!$D$10</f>
        <v>2021</v>
      </c>
      <c r="D456" s="86" t="s">
        <v>706</v>
      </c>
      <c r="E456" s="93" t="s">
        <v>672</v>
      </c>
      <c r="F456" s="125" t="e">
        <f t="shared" si="6"/>
        <v>#REF!</v>
      </c>
      <c r="G456" s="87">
        <f>'СВ2 | Первич. | Торговля'!I37</f>
        <v>807.6</v>
      </c>
    </row>
    <row r="457" spans="1:7" ht="13" thickBot="1" x14ac:dyDescent="0.3">
      <c r="A457" s="88" t="e">
        <f>#REF!</f>
        <v>#REF!</v>
      </c>
      <c r="B457" s="84" t="s">
        <v>708</v>
      </c>
      <c r="C457" s="84">
        <f>'CB1-Производство'!$D$10</f>
        <v>2021</v>
      </c>
      <c r="D457" s="86" t="s">
        <v>706</v>
      </c>
      <c r="E457" s="93" t="s">
        <v>673</v>
      </c>
      <c r="F457" s="125" t="e">
        <f t="shared" si="6"/>
        <v>#REF!</v>
      </c>
      <c r="G457" s="87">
        <f>'СВ2 | Первич. | Торговля'!I38</f>
        <v>743.9</v>
      </c>
    </row>
    <row r="458" spans="1:7" ht="13" thickBot="1" x14ac:dyDescent="0.3">
      <c r="A458" s="88" t="e">
        <f>#REF!</f>
        <v>#REF!</v>
      </c>
      <c r="B458" s="84" t="s">
        <v>708</v>
      </c>
      <c r="C458" s="84">
        <f>'CB1-Производство'!$D$10</f>
        <v>2021</v>
      </c>
      <c r="D458" s="86" t="s">
        <v>706</v>
      </c>
      <c r="E458" s="93" t="s">
        <v>674</v>
      </c>
      <c r="F458" s="125" t="e">
        <f t="shared" si="6"/>
        <v>#REF!</v>
      </c>
      <c r="G458" s="87">
        <f>'СВ2 | Первич. | Торговля'!I39</f>
        <v>0</v>
      </c>
    </row>
    <row r="459" spans="1:7" ht="13" thickBot="1" x14ac:dyDescent="0.3">
      <c r="A459" s="88" t="e">
        <f>#REF!</f>
        <v>#REF!</v>
      </c>
      <c r="B459" s="84" t="s">
        <v>708</v>
      </c>
      <c r="C459" s="84">
        <f>'CB1-Производство'!$D$10</f>
        <v>2021</v>
      </c>
      <c r="D459" s="86" t="s">
        <v>706</v>
      </c>
      <c r="E459" s="93" t="s">
        <v>675</v>
      </c>
      <c r="F459" s="125" t="e">
        <f t="shared" si="6"/>
        <v>#REF!</v>
      </c>
      <c r="G459" s="87">
        <f>'СВ2 | Первич. | Торговля'!I40</f>
        <v>743.9</v>
      </c>
    </row>
    <row r="460" spans="1:7" ht="13" thickBot="1" x14ac:dyDescent="0.3">
      <c r="A460" s="88" t="e">
        <f>#REF!</f>
        <v>#REF!</v>
      </c>
      <c r="B460" s="84" t="s">
        <v>708</v>
      </c>
      <c r="C460" s="84">
        <f>'CB1-Производство'!$D$10</f>
        <v>2021</v>
      </c>
      <c r="D460" s="86" t="s">
        <v>706</v>
      </c>
      <c r="E460" s="93" t="s">
        <v>676</v>
      </c>
      <c r="F460" s="125" t="e">
        <f t="shared" si="6"/>
        <v>#REF!</v>
      </c>
      <c r="G460" s="87">
        <f>'СВ2 | Первич. | Торговля'!I41</f>
        <v>0.3</v>
      </c>
    </row>
    <row r="461" spans="1:7" ht="13" thickBot="1" x14ac:dyDescent="0.3">
      <c r="A461" s="88" t="e">
        <f>#REF!</f>
        <v>#REF!</v>
      </c>
      <c r="B461" s="84" t="s">
        <v>708</v>
      </c>
      <c r="C461" s="84">
        <f>'CB1-Производство'!$D$10</f>
        <v>2021</v>
      </c>
      <c r="D461" s="86" t="s">
        <v>706</v>
      </c>
      <c r="E461" s="93" t="s">
        <v>677</v>
      </c>
      <c r="F461" s="125" t="e">
        <f t="shared" si="6"/>
        <v>#REF!</v>
      </c>
      <c r="G461" s="87">
        <f>'СВ2 | Первич. | Торговля'!I46</f>
        <v>0</v>
      </c>
    </row>
    <row r="462" spans="1:7" ht="13" thickBot="1" x14ac:dyDescent="0.3">
      <c r="A462" s="88" t="e">
        <f>#REF!</f>
        <v>#REF!</v>
      </c>
      <c r="B462" s="84" t="s">
        <v>708</v>
      </c>
      <c r="C462" s="84">
        <f>'CB1-Производство'!$D$10</f>
        <v>2021</v>
      </c>
      <c r="D462" s="86" t="s">
        <v>706</v>
      </c>
      <c r="E462" s="93" t="s">
        <v>678</v>
      </c>
      <c r="F462" s="125" t="e">
        <f t="shared" si="6"/>
        <v>#REF!</v>
      </c>
      <c r="G462" s="87">
        <f>'СВ2 | Первич. | Торговля'!I48</f>
        <v>63.4</v>
      </c>
    </row>
    <row r="463" spans="1:7" ht="13" thickBot="1" x14ac:dyDescent="0.3">
      <c r="A463" s="88" t="e">
        <f>#REF!</f>
        <v>#REF!</v>
      </c>
      <c r="B463" s="84" t="s">
        <v>708</v>
      </c>
      <c r="C463" s="84">
        <f>'CB1-Производство'!$D$10</f>
        <v>2021</v>
      </c>
      <c r="D463" s="86" t="s">
        <v>706</v>
      </c>
      <c r="E463" s="93" t="s">
        <v>679</v>
      </c>
      <c r="F463" s="125" t="e">
        <f t="shared" si="6"/>
        <v>#REF!</v>
      </c>
      <c r="G463" s="87" t="e">
        <f>'СВ2 | Первич. | Торговля'!#REF!</f>
        <v>#REF!</v>
      </c>
    </row>
    <row r="464" spans="1:7" ht="13" thickBot="1" x14ac:dyDescent="0.3">
      <c r="A464" s="88" t="e">
        <f>#REF!</f>
        <v>#REF!</v>
      </c>
      <c r="B464" s="84" t="s">
        <v>708</v>
      </c>
      <c r="C464" s="84">
        <f>'CB1-Производство'!$D$10</f>
        <v>2021</v>
      </c>
      <c r="D464" s="86" t="s">
        <v>706</v>
      </c>
      <c r="E464" s="93">
        <v>7</v>
      </c>
      <c r="F464" s="125" t="e">
        <f t="shared" si="6"/>
        <v>#REF!</v>
      </c>
      <c r="G464" s="87">
        <f>'СВ2 | Первич. | Торговля'!I49</f>
        <v>0</v>
      </c>
    </row>
    <row r="465" spans="1:7" ht="13" thickBot="1" x14ac:dyDescent="0.3">
      <c r="A465" s="88" t="e">
        <f>#REF!</f>
        <v>#REF!</v>
      </c>
      <c r="B465" s="84" t="s">
        <v>708</v>
      </c>
      <c r="C465" s="84">
        <f>'CB1-Производство'!$D$10</f>
        <v>2021</v>
      </c>
      <c r="D465" s="86" t="s">
        <v>706</v>
      </c>
      <c r="E465" s="93" t="s">
        <v>680</v>
      </c>
      <c r="F465" s="125" t="e">
        <f t="shared" si="6"/>
        <v>#REF!</v>
      </c>
      <c r="G465" s="87">
        <f>'СВ2 | Первич. | Торговля'!I50</f>
        <v>63.4</v>
      </c>
    </row>
    <row r="466" spans="1:7" ht="13" thickBot="1" x14ac:dyDescent="0.3">
      <c r="A466" s="88" t="e">
        <f>#REF!</f>
        <v>#REF!</v>
      </c>
      <c r="B466" s="84" t="s">
        <v>708</v>
      </c>
      <c r="C466" s="84">
        <f>'CB1-Производство'!$D$10</f>
        <v>2021</v>
      </c>
      <c r="D466" s="86" t="s">
        <v>706</v>
      </c>
      <c r="E466" s="93" t="s">
        <v>681</v>
      </c>
      <c r="F466" s="125" t="e">
        <f t="shared" si="6"/>
        <v>#REF!</v>
      </c>
      <c r="G466" s="87">
        <f>'СВ2 | Первич. | Торговля'!I51</f>
        <v>0</v>
      </c>
    </row>
    <row r="467" spans="1:7" ht="13" thickBot="1" x14ac:dyDescent="0.3">
      <c r="A467" s="88" t="e">
        <f>#REF!</f>
        <v>#REF!</v>
      </c>
      <c r="B467" s="84" t="s">
        <v>708</v>
      </c>
      <c r="C467" s="84">
        <f>'CB1-Производство'!$D$10</f>
        <v>2021</v>
      </c>
      <c r="D467" s="86" t="s">
        <v>706</v>
      </c>
      <c r="E467" s="93" t="s">
        <v>682</v>
      </c>
      <c r="F467" s="125" t="e">
        <f t="shared" si="6"/>
        <v>#REF!</v>
      </c>
      <c r="G467" s="87">
        <f>'СВ2 | Первич. | Торговля'!I52</f>
        <v>0</v>
      </c>
    </row>
    <row r="468" spans="1:7" ht="13" thickBot="1" x14ac:dyDescent="0.3">
      <c r="A468" s="88" t="e">
        <f>#REF!</f>
        <v>#REF!</v>
      </c>
      <c r="B468" s="84" t="s">
        <v>708</v>
      </c>
      <c r="C468" s="84">
        <f>'CB1-Производство'!$D$10</f>
        <v>2021</v>
      </c>
      <c r="D468" s="86" t="s">
        <v>706</v>
      </c>
      <c r="E468" s="93" t="s">
        <v>683</v>
      </c>
      <c r="F468" s="125" t="e">
        <f t="shared" si="6"/>
        <v>#REF!</v>
      </c>
      <c r="G468" s="87">
        <f>'СВ2 | Первич. | Торговля'!I53</f>
        <v>0</v>
      </c>
    </row>
    <row r="469" spans="1:7" ht="13" thickBot="1" x14ac:dyDescent="0.3">
      <c r="A469" s="88" t="e">
        <f>#REF!</f>
        <v>#REF!</v>
      </c>
      <c r="B469" s="84" t="s">
        <v>708</v>
      </c>
      <c r="C469" s="84">
        <f>'CB1-Производство'!$D$10</f>
        <v>2021</v>
      </c>
      <c r="D469" s="86" t="s">
        <v>706</v>
      </c>
      <c r="E469" s="93" t="s">
        <v>684</v>
      </c>
      <c r="F469" s="125" t="e">
        <f t="shared" si="6"/>
        <v>#REF!</v>
      </c>
      <c r="G469" s="87">
        <f>'СВ2 | Первич. | Торговля'!I54</f>
        <v>0</v>
      </c>
    </row>
    <row r="470" spans="1:7" ht="13" thickBot="1" x14ac:dyDescent="0.3">
      <c r="A470" s="88" t="e">
        <f>#REF!</f>
        <v>#REF!</v>
      </c>
      <c r="B470" s="84" t="s">
        <v>708</v>
      </c>
      <c r="C470" s="84">
        <f>'CB1-Производство'!$D$10</f>
        <v>2021</v>
      </c>
      <c r="D470" s="86" t="s">
        <v>706</v>
      </c>
      <c r="E470" s="93" t="s">
        <v>685</v>
      </c>
      <c r="F470" s="125" t="e">
        <f t="shared" si="6"/>
        <v>#REF!</v>
      </c>
      <c r="G470" s="87">
        <f>'СВ2 | Первич. | Торговля'!I55</f>
        <v>0</v>
      </c>
    </row>
    <row r="471" spans="1:7" ht="13" thickBot="1" x14ac:dyDescent="0.3">
      <c r="A471" s="88" t="e">
        <f>#REF!</f>
        <v>#REF!</v>
      </c>
      <c r="B471" s="84" t="s">
        <v>708</v>
      </c>
      <c r="C471" s="84">
        <f>'CB1-Производство'!$D$10</f>
        <v>2021</v>
      </c>
      <c r="D471" s="86" t="s">
        <v>706</v>
      </c>
      <c r="E471" s="93" t="s">
        <v>686</v>
      </c>
      <c r="F471" s="125" t="e">
        <f t="shared" si="6"/>
        <v>#REF!</v>
      </c>
      <c r="G471" s="87">
        <f>'СВ2 | Первич. | Торговля'!I56</f>
        <v>0</v>
      </c>
    </row>
    <row r="472" spans="1:7" ht="13" thickBot="1" x14ac:dyDescent="0.3">
      <c r="A472" s="88" t="e">
        <f>#REF!</f>
        <v>#REF!</v>
      </c>
      <c r="B472" s="84" t="s">
        <v>708</v>
      </c>
      <c r="C472" s="84">
        <f>'CB1-Производство'!$D$10</f>
        <v>2021</v>
      </c>
      <c r="D472" s="86" t="s">
        <v>706</v>
      </c>
      <c r="E472" s="93" t="s">
        <v>687</v>
      </c>
      <c r="F472" s="125" t="e">
        <f t="shared" si="6"/>
        <v>#REF!</v>
      </c>
      <c r="G472" s="87">
        <f>'СВ2 | Первич. | Торговля'!I57</f>
        <v>0</v>
      </c>
    </row>
    <row r="473" spans="1:7" ht="13" thickBot="1" x14ac:dyDescent="0.3">
      <c r="A473" s="88" t="e">
        <f>#REF!</f>
        <v>#REF!</v>
      </c>
      <c r="B473" s="84" t="s">
        <v>708</v>
      </c>
      <c r="C473" s="84">
        <f>'CB1-Производство'!$D$10</f>
        <v>2021</v>
      </c>
      <c r="D473" s="86" t="s">
        <v>706</v>
      </c>
      <c r="E473" s="93">
        <v>8</v>
      </c>
      <c r="F473" s="125" t="e">
        <f t="shared" si="6"/>
        <v>#REF!</v>
      </c>
      <c r="G473" s="87">
        <f>'СВ2 | Первич. | Торговля'!I58</f>
        <v>0</v>
      </c>
    </row>
    <row r="474" spans="1:7" ht="13" thickBot="1" x14ac:dyDescent="0.3">
      <c r="A474" s="88" t="e">
        <f>#REF!</f>
        <v>#REF!</v>
      </c>
      <c r="B474" s="84" t="s">
        <v>708</v>
      </c>
      <c r="C474" s="84">
        <f>'CB1-Производство'!$D$10</f>
        <v>2021</v>
      </c>
      <c r="D474" s="86" t="s">
        <v>706</v>
      </c>
      <c r="E474" s="93" t="s">
        <v>688</v>
      </c>
      <c r="F474" s="125" t="e">
        <f t="shared" si="6"/>
        <v>#REF!</v>
      </c>
      <c r="G474" s="87">
        <f>'СВ2 | Первич. | Торговля'!I59</f>
        <v>5.5</v>
      </c>
    </row>
    <row r="475" spans="1:7" ht="13" thickBot="1" x14ac:dyDescent="0.3">
      <c r="A475" s="88" t="e">
        <f>#REF!</f>
        <v>#REF!</v>
      </c>
      <c r="B475" s="84" t="s">
        <v>708</v>
      </c>
      <c r="C475" s="84">
        <f>'CB1-Производство'!$D$10</f>
        <v>2021</v>
      </c>
      <c r="D475" s="86" t="s">
        <v>706</v>
      </c>
      <c r="E475" s="93" t="s">
        <v>689</v>
      </c>
      <c r="F475" s="125" t="e">
        <f t="shared" si="6"/>
        <v>#REF!</v>
      </c>
      <c r="G475" s="87">
        <f>'СВ2 | Первич. | Торговля'!I60</f>
        <v>5.5</v>
      </c>
    </row>
    <row r="476" spans="1:7" ht="13" thickBot="1" x14ac:dyDescent="0.3">
      <c r="A476" s="88" t="e">
        <f>#REF!</f>
        <v>#REF!</v>
      </c>
      <c r="B476" s="84" t="s">
        <v>708</v>
      </c>
      <c r="C476" s="84">
        <f>'CB1-Производство'!$D$10</f>
        <v>2021</v>
      </c>
      <c r="D476" s="86" t="s">
        <v>706</v>
      </c>
      <c r="E476" s="93">
        <v>9</v>
      </c>
      <c r="F476" s="125" t="e">
        <f t="shared" si="6"/>
        <v>#REF!</v>
      </c>
      <c r="G476" s="87">
        <f>'СВ2 | Первич. | Торговля'!I61</f>
        <v>0</v>
      </c>
    </row>
    <row r="477" spans="1:7" ht="13" thickBot="1" x14ac:dyDescent="0.3">
      <c r="A477" s="88" t="e">
        <f>#REF!</f>
        <v>#REF!</v>
      </c>
      <c r="B477" s="84" t="s">
        <v>708</v>
      </c>
      <c r="C477" s="84">
        <f>'CB1-Производство'!$D$10</f>
        <v>2021</v>
      </c>
      <c r="D477" s="86" t="s">
        <v>706</v>
      </c>
      <c r="E477" s="93">
        <v>10</v>
      </c>
      <c r="F477" s="125" t="e">
        <f t="shared" si="6"/>
        <v>#REF!</v>
      </c>
      <c r="G477" s="87">
        <f>'СВ2 | Первич. | Торговля'!I62</f>
        <v>46</v>
      </c>
    </row>
    <row r="478" spans="1:7" ht="13" thickBot="1" x14ac:dyDescent="0.3">
      <c r="A478" s="88" t="e">
        <f>#REF!</f>
        <v>#REF!</v>
      </c>
      <c r="B478" s="84" t="s">
        <v>708</v>
      </c>
      <c r="C478" s="84">
        <f>'CB1-Производство'!$D$10</f>
        <v>2021</v>
      </c>
      <c r="D478" s="86" t="s">
        <v>706</v>
      </c>
      <c r="E478" s="93" t="s">
        <v>690</v>
      </c>
      <c r="F478" s="125" t="e">
        <f t="shared" si="6"/>
        <v>#REF!</v>
      </c>
      <c r="G478" s="87">
        <f>'СВ2 | Первич. | Торговля'!I63</f>
        <v>1905.7</v>
      </c>
    </row>
    <row r="479" spans="1:7" ht="13" thickBot="1" x14ac:dyDescent="0.3">
      <c r="A479" s="88" t="e">
        <f>#REF!</f>
        <v>#REF!</v>
      </c>
      <c r="B479" s="84" t="s">
        <v>708</v>
      </c>
      <c r="C479" s="84">
        <f>'CB1-Производство'!$D$10</f>
        <v>2021</v>
      </c>
      <c r="D479" s="86" t="s">
        <v>706</v>
      </c>
      <c r="E479" s="93" t="s">
        <v>691</v>
      </c>
      <c r="F479" s="125" t="e">
        <f t="shared" si="6"/>
        <v>#REF!</v>
      </c>
      <c r="G479" s="87">
        <f>'СВ2 | Первич. | Торговля'!I64</f>
        <v>0.4</v>
      </c>
    </row>
    <row r="480" spans="1:7" ht="13" thickBot="1" x14ac:dyDescent="0.3">
      <c r="A480" s="88" t="e">
        <f>#REF!</f>
        <v>#REF!</v>
      </c>
      <c r="B480" s="84" t="s">
        <v>708</v>
      </c>
      <c r="C480" s="84">
        <f>'CB1-Производство'!$D$10</f>
        <v>2021</v>
      </c>
      <c r="D480" s="86" t="s">
        <v>706</v>
      </c>
      <c r="E480" s="93" t="s">
        <v>692</v>
      </c>
      <c r="F480" s="125" t="e">
        <f t="shared" si="6"/>
        <v>#REF!</v>
      </c>
      <c r="G480" s="87">
        <f>'СВ2 | Первич. | Торговля'!I65</f>
        <v>0</v>
      </c>
    </row>
    <row r="481" spans="1:7" ht="13" thickBot="1" x14ac:dyDescent="0.3">
      <c r="A481" s="88" t="e">
        <f>#REF!</f>
        <v>#REF!</v>
      </c>
      <c r="B481" s="84" t="s">
        <v>708</v>
      </c>
      <c r="C481" s="84">
        <f>'CB1-Производство'!$D$10</f>
        <v>2021</v>
      </c>
      <c r="D481" s="86" t="s">
        <v>706</v>
      </c>
      <c r="E481" s="93" t="s">
        <v>693</v>
      </c>
      <c r="F481" s="125" t="e">
        <f t="shared" si="6"/>
        <v>#REF!</v>
      </c>
      <c r="G481" s="87">
        <f>'СВ2 | Первич. | Торговля'!I66</f>
        <v>0</v>
      </c>
    </row>
    <row r="482" spans="1:7" ht="13" thickBot="1" x14ac:dyDescent="0.3">
      <c r="A482" s="88" t="e">
        <f>#REF!</f>
        <v>#REF!</v>
      </c>
      <c r="B482" s="84" t="s">
        <v>708</v>
      </c>
      <c r="C482" s="84">
        <f>'CB1-Производство'!$D$10</f>
        <v>2021</v>
      </c>
      <c r="D482" s="86" t="s">
        <v>706</v>
      </c>
      <c r="E482" s="93" t="s">
        <v>694</v>
      </c>
      <c r="F482" s="125" t="e">
        <f t="shared" si="6"/>
        <v>#REF!</v>
      </c>
      <c r="G482" s="87">
        <f>'СВ2 | Первич. | Торговля'!I67</f>
        <v>0.4</v>
      </c>
    </row>
    <row r="483" spans="1:7" ht="13" thickBot="1" x14ac:dyDescent="0.3">
      <c r="A483" s="88" t="e">
        <f>#REF!</f>
        <v>#REF!</v>
      </c>
      <c r="B483" s="84" t="s">
        <v>708</v>
      </c>
      <c r="C483" s="84">
        <f>'CB1-Производство'!$D$10</f>
        <v>2021</v>
      </c>
      <c r="D483" s="86" t="s">
        <v>706</v>
      </c>
      <c r="E483" s="93" t="s">
        <v>695</v>
      </c>
      <c r="F483" s="125" t="e">
        <f t="shared" ref="F483:F550" si="7">CONCATENATE(A483,"_",B483,"_",C483,"_",D483,"_",E483)</f>
        <v>#REF!</v>
      </c>
      <c r="G483" s="87">
        <f>'СВ2 | Первич. | Торговля'!I68</f>
        <v>0</v>
      </c>
    </row>
    <row r="484" spans="1:7" ht="13" thickBot="1" x14ac:dyDescent="0.3">
      <c r="A484" s="88" t="e">
        <f>#REF!</f>
        <v>#REF!</v>
      </c>
      <c r="B484" s="84" t="s">
        <v>708</v>
      </c>
      <c r="C484" s="84">
        <f>'CB1-Производство'!$D$10</f>
        <v>2021</v>
      </c>
      <c r="D484" s="86" t="s">
        <v>706</v>
      </c>
      <c r="E484" s="93" t="s">
        <v>696</v>
      </c>
      <c r="F484" s="125" t="e">
        <f t="shared" si="7"/>
        <v>#REF!</v>
      </c>
      <c r="G484" s="87">
        <f>'СВ2 | Первич. | Торговля'!I69</f>
        <v>0.1</v>
      </c>
    </row>
    <row r="485" spans="1:7" ht="13" thickBot="1" x14ac:dyDescent="0.3">
      <c r="A485" s="88" t="e">
        <f>#REF!</f>
        <v>#REF!</v>
      </c>
      <c r="B485" s="84" t="s">
        <v>708</v>
      </c>
      <c r="C485" s="84">
        <f>'CB1-Производство'!$D$10</f>
        <v>2021</v>
      </c>
      <c r="D485" s="86" t="s">
        <v>706</v>
      </c>
      <c r="E485" s="93" t="s">
        <v>697</v>
      </c>
      <c r="F485" s="125" t="e">
        <f t="shared" si="7"/>
        <v>#REF!</v>
      </c>
      <c r="G485" s="87">
        <f>'СВ2 | Первич. | Торговля'!I70</f>
        <v>1905.2</v>
      </c>
    </row>
    <row r="486" spans="1:7" ht="13" thickBot="1" x14ac:dyDescent="0.3">
      <c r="A486" s="88" t="e">
        <f>#REF!</f>
        <v>#REF!</v>
      </c>
      <c r="B486" s="84" t="s">
        <v>708</v>
      </c>
      <c r="C486" s="84">
        <f>'CB1-Производство'!$D$10</f>
        <v>2021</v>
      </c>
      <c r="D486" s="86" t="s">
        <v>706</v>
      </c>
      <c r="E486" s="93" t="s">
        <v>698</v>
      </c>
      <c r="F486" s="125" t="e">
        <f t="shared" si="7"/>
        <v>#REF!</v>
      </c>
      <c r="G486" s="87">
        <f>'СВ2 | Первич. | Торговля'!I71</f>
        <v>1903</v>
      </c>
    </row>
    <row r="487" spans="1:7" ht="13" thickBot="1" x14ac:dyDescent="0.3">
      <c r="A487" s="88" t="e">
        <f>#REF!</f>
        <v>#REF!</v>
      </c>
      <c r="B487" s="84" t="s">
        <v>708</v>
      </c>
      <c r="C487" s="84">
        <f>'CB1-Производство'!$D$10</f>
        <v>2021</v>
      </c>
      <c r="D487" s="86" t="s">
        <v>706</v>
      </c>
      <c r="E487" s="93" t="s">
        <v>699</v>
      </c>
      <c r="F487" s="125" t="e">
        <f t="shared" si="7"/>
        <v>#REF!</v>
      </c>
      <c r="G487" s="87">
        <f>'СВ2 | Первич. | Торговля'!I72</f>
        <v>2.2000000000000002</v>
      </c>
    </row>
    <row r="488" spans="1:7" ht="13" thickBot="1" x14ac:dyDescent="0.3">
      <c r="A488" s="88" t="e">
        <f>#REF!</f>
        <v>#REF!</v>
      </c>
      <c r="B488" s="84" t="s">
        <v>708</v>
      </c>
      <c r="C488" s="84">
        <f>'CB1-Производство'!$D$10</f>
        <v>2021</v>
      </c>
      <c r="D488" s="86" t="s">
        <v>706</v>
      </c>
      <c r="E488" s="93" t="s">
        <v>700</v>
      </c>
      <c r="F488" s="125" t="e">
        <f t="shared" si="7"/>
        <v>#REF!</v>
      </c>
      <c r="G488" s="87">
        <f>'СВ2 | Первич. | Торговля'!I73</f>
        <v>0</v>
      </c>
    </row>
    <row r="489" spans="1:7" ht="13" thickBot="1" x14ac:dyDescent="0.3">
      <c r="A489" s="90" t="e">
        <f>#REF!</f>
        <v>#REF!</v>
      </c>
      <c r="B489" s="91" t="s">
        <v>708</v>
      </c>
      <c r="C489" s="91">
        <f>'CB1-Производство'!$D$10</f>
        <v>2021</v>
      </c>
      <c r="D489" s="86" t="s">
        <v>706</v>
      </c>
      <c r="E489" s="101" t="s">
        <v>701</v>
      </c>
      <c r="F489" s="125" t="e">
        <f t="shared" si="7"/>
        <v>#REF!</v>
      </c>
      <c r="G489" s="87">
        <f>'СВ2 | Первич. | Торговля'!I74</f>
        <v>0</v>
      </c>
    </row>
    <row r="490" spans="1:7" ht="13" thickBot="1" x14ac:dyDescent="0.3">
      <c r="A490" s="107" t="e">
        <f>#REF!</f>
        <v>#REF!</v>
      </c>
      <c r="B490" s="94" t="s">
        <v>708</v>
      </c>
      <c r="C490" s="94" t="str">
        <f>'CB1-Производство'!$E$10</f>
        <v>2022*</v>
      </c>
      <c r="D490" s="94" t="s">
        <v>639</v>
      </c>
      <c r="E490" s="95">
        <v>1</v>
      </c>
      <c r="F490" s="125" t="e">
        <f t="shared" si="7"/>
        <v>#REF!</v>
      </c>
      <c r="G490" s="104">
        <f>'СВ2 | Первич. | Торговля'!J12</f>
        <v>0</v>
      </c>
    </row>
    <row r="491" spans="1:7" ht="13" thickBot="1" x14ac:dyDescent="0.3">
      <c r="A491" s="88" t="e">
        <f>#REF!</f>
        <v>#REF!</v>
      </c>
      <c r="B491" s="84" t="s">
        <v>708</v>
      </c>
      <c r="C491" s="94" t="str">
        <f>'CB1-Производство'!$E$10</f>
        <v>2022*</v>
      </c>
      <c r="D491" s="94" t="s">
        <v>639</v>
      </c>
      <c r="E491" s="93" t="s">
        <v>643</v>
      </c>
      <c r="F491" s="125" t="e">
        <f t="shared" si="7"/>
        <v>#REF!</v>
      </c>
      <c r="G491" s="104">
        <f>'СВ2 | Первич. | Торговля'!J13</f>
        <v>0</v>
      </c>
    </row>
    <row r="492" spans="1:7" ht="13" thickBot="1" x14ac:dyDescent="0.3">
      <c r="A492" s="88" t="e">
        <f>#REF!</f>
        <v>#REF!</v>
      </c>
      <c r="B492" s="84" t="s">
        <v>708</v>
      </c>
      <c r="C492" s="94" t="str">
        <f>'CB1-Производство'!$E$10</f>
        <v>2022*</v>
      </c>
      <c r="D492" s="94" t="s">
        <v>639</v>
      </c>
      <c r="E492" s="93" t="s">
        <v>646</v>
      </c>
      <c r="F492" s="125" t="e">
        <f t="shared" si="7"/>
        <v>#REF!</v>
      </c>
      <c r="G492" s="104">
        <f>'СВ2 | Первич. | Торговля'!J14</f>
        <v>0</v>
      </c>
    </row>
    <row r="493" spans="1:7" ht="13" thickBot="1" x14ac:dyDescent="0.3">
      <c r="A493" s="88" t="e">
        <f>#REF!</f>
        <v>#REF!</v>
      </c>
      <c r="B493" s="84" t="s">
        <v>708</v>
      </c>
      <c r="C493" s="94" t="str">
        <f>'CB1-Производство'!$E$10</f>
        <v>2022*</v>
      </c>
      <c r="D493" s="94" t="s">
        <v>639</v>
      </c>
      <c r="E493" s="93" t="s">
        <v>647</v>
      </c>
      <c r="F493" s="125" t="e">
        <f t="shared" si="7"/>
        <v>#REF!</v>
      </c>
      <c r="G493" s="104">
        <f>'СВ2 | Первич. | Торговля'!J15</f>
        <v>0</v>
      </c>
    </row>
    <row r="494" spans="1:7" ht="13" thickBot="1" x14ac:dyDescent="0.3">
      <c r="A494" s="88" t="e">
        <f>#REF!</f>
        <v>#REF!</v>
      </c>
      <c r="B494" s="84" t="s">
        <v>708</v>
      </c>
      <c r="C494" s="94" t="str">
        <f>'CB1-Производство'!$E$10</f>
        <v>2022*</v>
      </c>
      <c r="D494" s="94" t="s">
        <v>639</v>
      </c>
      <c r="E494" s="93" t="s">
        <v>648</v>
      </c>
      <c r="F494" s="125" t="e">
        <f t="shared" si="7"/>
        <v>#REF!</v>
      </c>
      <c r="G494" s="104">
        <f>'СВ2 | Первич. | Торговля'!J16</f>
        <v>0</v>
      </c>
    </row>
    <row r="495" spans="1:7" ht="13" thickBot="1" x14ac:dyDescent="0.3">
      <c r="A495" s="88" t="e">
        <f>#REF!</f>
        <v>#REF!</v>
      </c>
      <c r="B495" s="84" t="s">
        <v>708</v>
      </c>
      <c r="C495" s="94" t="str">
        <f>'CB1-Производство'!$E$10</f>
        <v>2022*</v>
      </c>
      <c r="D495" s="94" t="s">
        <v>639</v>
      </c>
      <c r="E495" s="93" t="s">
        <v>709</v>
      </c>
      <c r="F495" s="125" t="e">
        <f t="shared" si="7"/>
        <v>#REF!</v>
      </c>
      <c r="G495" s="104">
        <f>'СВ2 | Первич. | Торговля'!J17</f>
        <v>0</v>
      </c>
    </row>
    <row r="496" spans="1:7" ht="13" thickBot="1" x14ac:dyDescent="0.3">
      <c r="A496" s="88" t="e">
        <f>#REF!</f>
        <v>#REF!</v>
      </c>
      <c r="B496" s="84" t="s">
        <v>708</v>
      </c>
      <c r="C496" s="94" t="str">
        <f>'CB1-Производство'!$E$10</f>
        <v>2022*</v>
      </c>
      <c r="D496" s="94" t="s">
        <v>131</v>
      </c>
      <c r="E496" s="93">
        <v>2</v>
      </c>
      <c r="F496" s="125" t="e">
        <f t="shared" si="7"/>
        <v>#REF!</v>
      </c>
      <c r="G496" s="104">
        <f>'СВ2 | Первич. | Торговля'!J18</f>
        <v>0</v>
      </c>
    </row>
    <row r="497" spans="1:7" ht="13" thickBot="1" x14ac:dyDescent="0.3">
      <c r="A497" s="88" t="e">
        <f>#REF!</f>
        <v>#REF!</v>
      </c>
      <c r="B497" s="84" t="s">
        <v>708</v>
      </c>
      <c r="C497" s="94" t="str">
        <f>'CB1-Производство'!$E$10</f>
        <v>2022*</v>
      </c>
      <c r="D497" s="94" t="s">
        <v>639</v>
      </c>
      <c r="E497" s="93">
        <v>3</v>
      </c>
      <c r="F497" s="125" t="e">
        <f t="shared" si="7"/>
        <v>#REF!</v>
      </c>
      <c r="G497" s="104">
        <f>'СВ2 | Первич. | Торговля'!J19</f>
        <v>0</v>
      </c>
    </row>
    <row r="498" spans="1:7" ht="13" thickBot="1" x14ac:dyDescent="0.3">
      <c r="A498" s="88" t="e">
        <f>#REF!</f>
        <v>#REF!</v>
      </c>
      <c r="B498" s="84" t="s">
        <v>708</v>
      </c>
      <c r="C498" s="94" t="str">
        <f>'CB1-Производство'!$E$10</f>
        <v>2022*</v>
      </c>
      <c r="D498" s="94" t="s">
        <v>639</v>
      </c>
      <c r="E498" s="93" t="s">
        <v>659</v>
      </c>
      <c r="F498" s="125" t="e">
        <f>CONCATENATE(A498,"_",B498,"_",C498,"_",D498,"_",E498)</f>
        <v>#REF!</v>
      </c>
      <c r="G498" s="104">
        <f>'СВ2 | Первич. | Торговля'!J20</f>
        <v>0.3</v>
      </c>
    </row>
    <row r="499" spans="1:7" ht="13" thickBot="1" x14ac:dyDescent="0.3">
      <c r="A499" s="88" t="e">
        <f>#REF!</f>
        <v>#REF!</v>
      </c>
      <c r="B499" s="84" t="s">
        <v>708</v>
      </c>
      <c r="C499" s="94" t="str">
        <f>'CB1-Производство'!$E$10</f>
        <v>2022*</v>
      </c>
      <c r="D499" s="94" t="s">
        <v>639</v>
      </c>
      <c r="E499" s="93" t="s">
        <v>660</v>
      </c>
      <c r="F499" s="125" t="e">
        <f>CONCATENATE(A499,"_",B499,"_",C499,"_",D499,"_",E499)</f>
        <v>#REF!</v>
      </c>
      <c r="G499" s="104">
        <f>'СВ2 | Первич. | Торговля'!J21</f>
        <v>0</v>
      </c>
    </row>
    <row r="500" spans="1:7" ht="13" thickBot="1" x14ac:dyDescent="0.3">
      <c r="A500" s="88" t="e">
        <f>#REF!</f>
        <v>#REF!</v>
      </c>
      <c r="B500" s="84" t="s">
        <v>708</v>
      </c>
      <c r="C500" s="94" t="str">
        <f>'CB1-Производство'!$E$10</f>
        <v>2022*</v>
      </c>
      <c r="D500" s="94" t="s">
        <v>131</v>
      </c>
      <c r="E500" s="93">
        <v>4</v>
      </c>
      <c r="F500" s="125" t="e">
        <f>CONCATENATE(A500,"_",B500,"_",C500,"_",D500,"_",E500)</f>
        <v>#REF!</v>
      </c>
      <c r="G500" s="104">
        <f>'СВ2 | Первич. | Торговля'!J22</f>
        <v>0</v>
      </c>
    </row>
    <row r="501" spans="1:7" ht="13" thickBot="1" x14ac:dyDescent="0.3">
      <c r="A501" s="88" t="e">
        <f>#REF!</f>
        <v>#REF!</v>
      </c>
      <c r="B501" s="84" t="s">
        <v>708</v>
      </c>
      <c r="C501" s="94" t="str">
        <f>'CB1-Производство'!$E$10</f>
        <v>2022*</v>
      </c>
      <c r="D501" s="94" t="s">
        <v>131</v>
      </c>
      <c r="E501" s="93" t="s">
        <v>661</v>
      </c>
      <c r="F501" s="125" t="e">
        <f>CONCATENATE(A501,"_",B501,"_",C501,"_",D501,"_",E501)</f>
        <v>#REF!</v>
      </c>
      <c r="G501" s="104">
        <f>'СВ2 | Первич. | Торговля'!J23</f>
        <v>0</v>
      </c>
    </row>
    <row r="502" spans="1:7" ht="13" thickBot="1" x14ac:dyDescent="0.3">
      <c r="A502" s="88" t="e">
        <f>#REF!</f>
        <v>#REF!</v>
      </c>
      <c r="B502" s="84" t="s">
        <v>708</v>
      </c>
      <c r="C502" s="94" t="str">
        <f>'CB1-Производство'!$E$10</f>
        <v>2022*</v>
      </c>
      <c r="D502" s="94" t="s">
        <v>131</v>
      </c>
      <c r="E502" s="93" t="s">
        <v>662</v>
      </c>
      <c r="F502" s="125" t="e">
        <f>CONCATENATE(A502,"_",B502,"_",C502,"_",D502,"_",E502)</f>
        <v>#REF!</v>
      </c>
      <c r="G502" s="104">
        <f>'СВ2 | Первич. | Торговля'!J25</f>
        <v>0</v>
      </c>
    </row>
    <row r="503" spans="1:7" ht="13" thickBot="1" x14ac:dyDescent="0.3">
      <c r="A503" s="88" t="e">
        <f>#REF!</f>
        <v>#REF!</v>
      </c>
      <c r="B503" s="84" t="s">
        <v>708</v>
      </c>
      <c r="C503" s="94" t="str">
        <f>'CB1-Производство'!$E$10</f>
        <v>2022*</v>
      </c>
      <c r="D503" s="94" t="s">
        <v>639</v>
      </c>
      <c r="E503" s="93">
        <v>5</v>
      </c>
      <c r="F503" s="125" t="e">
        <f t="shared" si="7"/>
        <v>#REF!</v>
      </c>
      <c r="G503" s="104">
        <f>'СВ2 | Первич. | Торговля'!J26</f>
        <v>0.1</v>
      </c>
    </row>
    <row r="504" spans="1:7" ht="13" thickBot="1" x14ac:dyDescent="0.3">
      <c r="A504" s="88" t="e">
        <f>#REF!</f>
        <v>#REF!</v>
      </c>
      <c r="B504" s="84" t="s">
        <v>708</v>
      </c>
      <c r="C504" s="94" t="str">
        <f>'CB1-Производство'!$E$10</f>
        <v>2022*</v>
      </c>
      <c r="D504" s="94" t="s">
        <v>639</v>
      </c>
      <c r="E504" s="93" t="s">
        <v>663</v>
      </c>
      <c r="F504" s="125" t="e">
        <f t="shared" si="7"/>
        <v>#REF!</v>
      </c>
      <c r="G504" s="104">
        <f>'СВ2 | Первич. | Торговля'!J27</f>
        <v>0.1</v>
      </c>
    </row>
    <row r="505" spans="1:7" ht="13" thickBot="1" x14ac:dyDescent="0.3">
      <c r="A505" s="88" t="e">
        <f>#REF!</f>
        <v>#REF!</v>
      </c>
      <c r="B505" s="84" t="s">
        <v>708</v>
      </c>
      <c r="C505" s="94" t="str">
        <f>'CB1-Производство'!$E$10</f>
        <v>2022*</v>
      </c>
      <c r="D505" s="94" t="s">
        <v>639</v>
      </c>
      <c r="E505" s="93" t="s">
        <v>664</v>
      </c>
      <c r="F505" s="125" t="e">
        <f t="shared" si="7"/>
        <v>#REF!</v>
      </c>
      <c r="G505" s="104">
        <f>'СВ2 | Первич. | Торговля'!J28</f>
        <v>0</v>
      </c>
    </row>
    <row r="506" spans="1:7" ht="13" thickBot="1" x14ac:dyDescent="0.3">
      <c r="A506" s="88" t="e">
        <f>#REF!</f>
        <v>#REF!</v>
      </c>
      <c r="B506" s="84" t="s">
        <v>708</v>
      </c>
      <c r="C506" s="94" t="str">
        <f>'CB1-Производство'!$E$10</f>
        <v>2022*</v>
      </c>
      <c r="D506" s="94" t="s">
        <v>639</v>
      </c>
      <c r="E506" s="93" t="s">
        <v>665</v>
      </c>
      <c r="F506" s="125" t="e">
        <f t="shared" si="7"/>
        <v>#REF!</v>
      </c>
      <c r="G506" s="104">
        <f>'СВ2 | Первич. | Торговля'!J29</f>
        <v>0</v>
      </c>
    </row>
    <row r="507" spans="1:7" ht="13" thickBot="1" x14ac:dyDescent="0.3">
      <c r="A507" s="88" t="e">
        <f>#REF!</f>
        <v>#REF!</v>
      </c>
      <c r="B507" s="84" t="s">
        <v>708</v>
      </c>
      <c r="C507" s="94" t="str">
        <f>'CB1-Производство'!$E$10</f>
        <v>2022*</v>
      </c>
      <c r="D507" s="94" t="s">
        <v>639</v>
      </c>
      <c r="E507" s="93">
        <v>6</v>
      </c>
      <c r="F507" s="125" t="e">
        <f t="shared" si="7"/>
        <v>#REF!</v>
      </c>
      <c r="G507" s="104">
        <f>'СВ2 | Первич. | Торговля'!J30</f>
        <v>0</v>
      </c>
    </row>
    <row r="508" spans="1:7" ht="13" thickBot="1" x14ac:dyDescent="0.3">
      <c r="A508" s="88" t="e">
        <f>#REF!</f>
        <v>#REF!</v>
      </c>
      <c r="B508" s="84" t="s">
        <v>708</v>
      </c>
      <c r="C508" s="94" t="str">
        <f>'CB1-Производство'!$E$10</f>
        <v>2022*</v>
      </c>
      <c r="D508" s="94" t="s">
        <v>639</v>
      </c>
      <c r="E508" s="93" t="s">
        <v>666</v>
      </c>
      <c r="F508" s="125" t="e">
        <f t="shared" si="7"/>
        <v>#REF!</v>
      </c>
      <c r="G508" s="104">
        <f>'СВ2 | Первич. | Торговля'!J31</f>
        <v>0</v>
      </c>
    </row>
    <row r="509" spans="1:7" ht="13" thickBot="1" x14ac:dyDescent="0.3">
      <c r="A509" s="88" t="e">
        <f>#REF!</f>
        <v>#REF!</v>
      </c>
      <c r="B509" s="84" t="s">
        <v>708</v>
      </c>
      <c r="C509" s="94" t="str">
        <f>'CB1-Производство'!$E$10</f>
        <v>2022*</v>
      </c>
      <c r="D509" s="94" t="s">
        <v>639</v>
      </c>
      <c r="E509" s="93" t="s">
        <v>667</v>
      </c>
      <c r="F509" s="125" t="e">
        <f t="shared" si="7"/>
        <v>#REF!</v>
      </c>
      <c r="G509" s="104">
        <f>'СВ2 | Первич. | Торговля'!J32</f>
        <v>0</v>
      </c>
    </row>
    <row r="510" spans="1:7" ht="13" thickBot="1" x14ac:dyDescent="0.3">
      <c r="A510" s="88" t="e">
        <f>#REF!</f>
        <v>#REF!</v>
      </c>
      <c r="B510" s="84" t="s">
        <v>708</v>
      </c>
      <c r="C510" s="94" t="str">
        <f>'CB1-Производство'!$E$10</f>
        <v>2022*</v>
      </c>
      <c r="D510" s="94" t="s">
        <v>639</v>
      </c>
      <c r="E510" s="93" t="s">
        <v>668</v>
      </c>
      <c r="F510" s="125" t="e">
        <f t="shared" si="7"/>
        <v>#REF!</v>
      </c>
      <c r="G510" s="104">
        <f>'СВ2 | Первич. | Торговля'!J33</f>
        <v>1.1000000000000001</v>
      </c>
    </row>
    <row r="511" spans="1:7" ht="13" thickBot="1" x14ac:dyDescent="0.3">
      <c r="A511" s="88" t="e">
        <f>#REF!</f>
        <v>#REF!</v>
      </c>
      <c r="B511" s="84" t="s">
        <v>708</v>
      </c>
      <c r="C511" s="94" t="str">
        <f>'CB1-Производство'!$E$10</f>
        <v>2022*</v>
      </c>
      <c r="D511" s="94" t="s">
        <v>639</v>
      </c>
      <c r="E511" s="93" t="s">
        <v>669</v>
      </c>
      <c r="F511" s="125" t="e">
        <f t="shared" si="7"/>
        <v>#REF!</v>
      </c>
      <c r="G511" s="104">
        <f>'СВ2 | Первич. | Торговля'!J34</f>
        <v>0</v>
      </c>
    </row>
    <row r="512" spans="1:7" ht="13" thickBot="1" x14ac:dyDescent="0.3">
      <c r="A512" s="88" t="e">
        <f>#REF!</f>
        <v>#REF!</v>
      </c>
      <c r="B512" s="84" t="s">
        <v>708</v>
      </c>
      <c r="C512" s="94" t="str">
        <f>'CB1-Производство'!$E$10</f>
        <v>2022*</v>
      </c>
      <c r="D512" s="94" t="s">
        <v>639</v>
      </c>
      <c r="E512" s="93" t="s">
        <v>670</v>
      </c>
      <c r="F512" s="125" t="e">
        <f t="shared" si="7"/>
        <v>#REF!</v>
      </c>
      <c r="G512" s="104">
        <f>'СВ2 | Первич. | Торговля'!J35</f>
        <v>1.1000000000000001</v>
      </c>
    </row>
    <row r="513" spans="1:7" ht="13" thickBot="1" x14ac:dyDescent="0.3">
      <c r="A513" s="88" t="e">
        <f>#REF!</f>
        <v>#REF!</v>
      </c>
      <c r="B513" s="84" t="s">
        <v>708</v>
      </c>
      <c r="C513" s="94" t="str">
        <f>'CB1-Производство'!$E$10</f>
        <v>2022*</v>
      </c>
      <c r="D513" s="94" t="s">
        <v>639</v>
      </c>
      <c r="E513" s="93" t="s">
        <v>671</v>
      </c>
      <c r="F513" s="125" t="e">
        <f t="shared" si="7"/>
        <v>#REF!</v>
      </c>
      <c r="G513" s="104">
        <f>'СВ2 | Первич. | Торговля'!J36</f>
        <v>0</v>
      </c>
    </row>
    <row r="514" spans="1:7" ht="13" thickBot="1" x14ac:dyDescent="0.3">
      <c r="A514" s="88" t="e">
        <f>#REF!</f>
        <v>#REF!</v>
      </c>
      <c r="B514" s="84" t="s">
        <v>708</v>
      </c>
      <c r="C514" s="94" t="str">
        <f>'CB1-Производство'!$E$10</f>
        <v>2022*</v>
      </c>
      <c r="D514" s="94" t="s">
        <v>639</v>
      </c>
      <c r="E514" s="93" t="s">
        <v>672</v>
      </c>
      <c r="F514" s="125" t="e">
        <f t="shared" si="7"/>
        <v>#REF!</v>
      </c>
      <c r="G514" s="104">
        <f>'СВ2 | Первич. | Торговля'!J37</f>
        <v>0</v>
      </c>
    </row>
    <row r="515" spans="1:7" ht="13" thickBot="1" x14ac:dyDescent="0.3">
      <c r="A515" s="88" t="e">
        <f>#REF!</f>
        <v>#REF!</v>
      </c>
      <c r="B515" s="84" t="s">
        <v>708</v>
      </c>
      <c r="C515" s="94" t="str">
        <f>'CB1-Производство'!$E$10</f>
        <v>2022*</v>
      </c>
      <c r="D515" s="94" t="s">
        <v>639</v>
      </c>
      <c r="E515" s="93" t="s">
        <v>673</v>
      </c>
      <c r="F515" s="125" t="e">
        <f t="shared" si="7"/>
        <v>#REF!</v>
      </c>
      <c r="G515" s="104">
        <f>'СВ2 | Первич. | Торговля'!J38</f>
        <v>3.1</v>
      </c>
    </row>
    <row r="516" spans="1:7" ht="13" thickBot="1" x14ac:dyDescent="0.3">
      <c r="A516" s="88" t="e">
        <f>#REF!</f>
        <v>#REF!</v>
      </c>
      <c r="B516" s="84" t="s">
        <v>708</v>
      </c>
      <c r="C516" s="94" t="str">
        <f>'CB1-Производство'!$E$10</f>
        <v>2022*</v>
      </c>
      <c r="D516" s="94" t="s">
        <v>639</v>
      </c>
      <c r="E516" s="93" t="s">
        <v>674</v>
      </c>
      <c r="F516" s="125" t="e">
        <f t="shared" si="7"/>
        <v>#REF!</v>
      </c>
      <c r="G516" s="104">
        <f>'СВ2 | Первич. | Торговля'!J39</f>
        <v>0</v>
      </c>
    </row>
    <row r="517" spans="1:7" ht="13" thickBot="1" x14ac:dyDescent="0.3">
      <c r="A517" s="88" t="e">
        <f>#REF!</f>
        <v>#REF!</v>
      </c>
      <c r="B517" s="84" t="s">
        <v>708</v>
      </c>
      <c r="C517" s="94" t="str">
        <f>'CB1-Производство'!$E$10</f>
        <v>2022*</v>
      </c>
      <c r="D517" s="94" t="s">
        <v>639</v>
      </c>
      <c r="E517" s="93" t="s">
        <v>675</v>
      </c>
      <c r="F517" s="125" t="e">
        <f t="shared" si="7"/>
        <v>#REF!</v>
      </c>
      <c r="G517" s="104">
        <f>'СВ2 | Первич. | Торговля'!J40</f>
        <v>3.1</v>
      </c>
    </row>
    <row r="518" spans="1:7" ht="13" thickBot="1" x14ac:dyDescent="0.3">
      <c r="A518" s="88" t="e">
        <f>#REF!</f>
        <v>#REF!</v>
      </c>
      <c r="B518" s="84" t="s">
        <v>708</v>
      </c>
      <c r="C518" s="94" t="str">
        <f>'CB1-Производство'!$E$10</f>
        <v>2022*</v>
      </c>
      <c r="D518" s="94" t="s">
        <v>639</v>
      </c>
      <c r="E518" s="93" t="s">
        <v>676</v>
      </c>
      <c r="F518" s="125" t="e">
        <f t="shared" si="7"/>
        <v>#REF!</v>
      </c>
      <c r="G518" s="104">
        <f>'СВ2 | Первич. | Торговля'!J41</f>
        <v>0</v>
      </c>
    </row>
    <row r="519" spans="1:7" ht="13" thickBot="1" x14ac:dyDescent="0.3">
      <c r="A519" s="88" t="e">
        <f>#REF!</f>
        <v>#REF!</v>
      </c>
      <c r="B519" s="84" t="s">
        <v>708</v>
      </c>
      <c r="C519" s="94" t="str">
        <f>'CB1-Производство'!$E$10</f>
        <v>2022*</v>
      </c>
      <c r="D519" s="94" t="s">
        <v>639</v>
      </c>
      <c r="E519" s="93" t="s">
        <v>677</v>
      </c>
      <c r="F519" s="125" t="e">
        <f t="shared" si="7"/>
        <v>#REF!</v>
      </c>
      <c r="G519" s="104">
        <f>'СВ2 | Первич. | Торговля'!J46</f>
        <v>0.3</v>
      </c>
    </row>
    <row r="520" spans="1:7" ht="13" thickBot="1" x14ac:dyDescent="0.3">
      <c r="A520" s="88" t="e">
        <f>#REF!</f>
        <v>#REF!</v>
      </c>
      <c r="B520" s="84" t="s">
        <v>708</v>
      </c>
      <c r="C520" s="94" t="str">
        <f>'CB1-Производство'!$E$10</f>
        <v>2022*</v>
      </c>
      <c r="D520" s="94" t="s">
        <v>639</v>
      </c>
      <c r="E520" s="93" t="s">
        <v>678</v>
      </c>
      <c r="F520" s="125" t="e">
        <f t="shared" si="7"/>
        <v>#REF!</v>
      </c>
      <c r="G520" s="104">
        <f>'СВ2 | Первич. | Торговля'!J47</f>
        <v>0</v>
      </c>
    </row>
    <row r="521" spans="1:7" ht="13" thickBot="1" x14ac:dyDescent="0.3">
      <c r="A521" s="88" t="e">
        <f>#REF!</f>
        <v>#REF!</v>
      </c>
      <c r="B521" s="84" t="s">
        <v>708</v>
      </c>
      <c r="C521" s="94" t="str">
        <f>'CB1-Производство'!$E$10</f>
        <v>2022*</v>
      </c>
      <c r="D521" s="94" t="s">
        <v>639</v>
      </c>
      <c r="E521" s="93" t="s">
        <v>679</v>
      </c>
      <c r="F521" s="125" t="e">
        <f t="shared" si="7"/>
        <v>#REF!</v>
      </c>
      <c r="G521" s="104">
        <f>'СВ2 | Первич. | Торговля'!J48</f>
        <v>14.5</v>
      </c>
    </row>
    <row r="522" spans="1:7" ht="13" thickBot="1" x14ac:dyDescent="0.3">
      <c r="A522" s="88" t="e">
        <f>#REF!</f>
        <v>#REF!</v>
      </c>
      <c r="B522" s="84" t="s">
        <v>708</v>
      </c>
      <c r="C522" s="94" t="str">
        <f>'CB1-Производство'!$E$10</f>
        <v>2022*</v>
      </c>
      <c r="D522" s="94" t="s">
        <v>131</v>
      </c>
      <c r="E522" s="93">
        <v>7</v>
      </c>
      <c r="F522" s="125" t="e">
        <f t="shared" si="7"/>
        <v>#REF!</v>
      </c>
      <c r="G522" s="104">
        <f>'СВ2 | Первич. | Торговля'!J49</f>
        <v>0</v>
      </c>
    </row>
    <row r="523" spans="1:7" ht="13" thickBot="1" x14ac:dyDescent="0.3">
      <c r="A523" s="88" t="e">
        <f>#REF!</f>
        <v>#REF!</v>
      </c>
      <c r="B523" s="84" t="s">
        <v>708</v>
      </c>
      <c r="C523" s="94" t="str">
        <f>'CB1-Производство'!$E$10</f>
        <v>2022*</v>
      </c>
      <c r="D523" s="94" t="s">
        <v>131</v>
      </c>
      <c r="E523" s="93" t="s">
        <v>680</v>
      </c>
      <c r="F523" s="125" t="e">
        <f t="shared" si="7"/>
        <v>#REF!</v>
      </c>
      <c r="G523" s="104">
        <f>'СВ2 | Первич. | Торговля'!J50</f>
        <v>14.5</v>
      </c>
    </row>
    <row r="524" spans="1:7" ht="13" thickBot="1" x14ac:dyDescent="0.3">
      <c r="A524" s="88" t="e">
        <f>#REF!</f>
        <v>#REF!</v>
      </c>
      <c r="B524" s="84" t="s">
        <v>708</v>
      </c>
      <c r="C524" s="94" t="str">
        <f>'CB1-Производство'!$E$10</f>
        <v>2022*</v>
      </c>
      <c r="D524" s="94" t="s">
        <v>131</v>
      </c>
      <c r="E524" s="93" t="s">
        <v>681</v>
      </c>
      <c r="F524" s="125" t="e">
        <f t="shared" si="7"/>
        <v>#REF!</v>
      </c>
      <c r="G524" s="104">
        <f>'СВ2 | Первич. | Торговля'!J51</f>
        <v>0</v>
      </c>
    </row>
    <row r="525" spans="1:7" ht="13" thickBot="1" x14ac:dyDescent="0.3">
      <c r="A525" s="88" t="e">
        <f>#REF!</f>
        <v>#REF!</v>
      </c>
      <c r="B525" s="84" t="s">
        <v>708</v>
      </c>
      <c r="C525" s="94" t="str">
        <f>'CB1-Производство'!$E$10</f>
        <v>2022*</v>
      </c>
      <c r="D525" s="94" t="s">
        <v>131</v>
      </c>
      <c r="E525" s="93" t="s">
        <v>682</v>
      </c>
      <c r="F525" s="125" t="e">
        <f t="shared" si="7"/>
        <v>#REF!</v>
      </c>
      <c r="G525" s="104">
        <f>'СВ2 | Первич. | Торговля'!J52</f>
        <v>0</v>
      </c>
    </row>
    <row r="526" spans="1:7" ht="13" thickBot="1" x14ac:dyDescent="0.3">
      <c r="A526" s="88" t="e">
        <f>#REF!</f>
        <v>#REF!</v>
      </c>
      <c r="B526" s="84" t="s">
        <v>708</v>
      </c>
      <c r="C526" s="94" t="str">
        <f>'CB1-Производство'!$E$10</f>
        <v>2022*</v>
      </c>
      <c r="D526" s="94" t="s">
        <v>131</v>
      </c>
      <c r="E526" s="93" t="s">
        <v>683</v>
      </c>
      <c r="F526" s="125" t="e">
        <f t="shared" si="7"/>
        <v>#REF!</v>
      </c>
      <c r="G526" s="104">
        <f>'СВ2 | Первич. | Торговля'!J53</f>
        <v>0</v>
      </c>
    </row>
    <row r="527" spans="1:7" ht="13" thickBot="1" x14ac:dyDescent="0.3">
      <c r="A527" s="88" t="e">
        <f>#REF!</f>
        <v>#REF!</v>
      </c>
      <c r="B527" s="84" t="s">
        <v>708</v>
      </c>
      <c r="C527" s="94" t="str">
        <f>'CB1-Производство'!$E$10</f>
        <v>2022*</v>
      </c>
      <c r="D527" s="94" t="s">
        <v>131</v>
      </c>
      <c r="E527" s="93" t="s">
        <v>684</v>
      </c>
      <c r="F527" s="125" t="e">
        <f t="shared" si="7"/>
        <v>#REF!</v>
      </c>
      <c r="G527" s="104">
        <f>'СВ2 | Первич. | Торговля'!J54</f>
        <v>0</v>
      </c>
    </row>
    <row r="528" spans="1:7" ht="13" thickBot="1" x14ac:dyDescent="0.3">
      <c r="A528" s="88" t="e">
        <f>#REF!</f>
        <v>#REF!</v>
      </c>
      <c r="B528" s="84" t="s">
        <v>708</v>
      </c>
      <c r="C528" s="94" t="str">
        <f>'CB1-Производство'!$E$10</f>
        <v>2022*</v>
      </c>
      <c r="D528" s="94" t="s">
        <v>131</v>
      </c>
      <c r="E528" s="93" t="s">
        <v>685</v>
      </c>
      <c r="F528" s="125" t="e">
        <f t="shared" si="7"/>
        <v>#REF!</v>
      </c>
      <c r="G528" s="104">
        <f>'СВ2 | Первич. | Торговля'!J55</f>
        <v>0</v>
      </c>
    </row>
    <row r="529" spans="1:7" ht="13" thickBot="1" x14ac:dyDescent="0.3">
      <c r="A529" s="88" t="e">
        <f>#REF!</f>
        <v>#REF!</v>
      </c>
      <c r="B529" s="84" t="s">
        <v>708</v>
      </c>
      <c r="C529" s="94" t="str">
        <f>'CB1-Производство'!$E$10</f>
        <v>2022*</v>
      </c>
      <c r="D529" s="94" t="s">
        <v>131</v>
      </c>
      <c r="E529" s="93" t="s">
        <v>686</v>
      </c>
      <c r="F529" s="125" t="e">
        <f t="shared" si="7"/>
        <v>#REF!</v>
      </c>
      <c r="G529" s="104">
        <f>'СВ2 | Первич. | Торговля'!J56</f>
        <v>0</v>
      </c>
    </row>
    <row r="530" spans="1:7" ht="13" thickBot="1" x14ac:dyDescent="0.3">
      <c r="A530" s="88" t="e">
        <f>#REF!</f>
        <v>#REF!</v>
      </c>
      <c r="B530" s="84" t="s">
        <v>708</v>
      </c>
      <c r="C530" s="94" t="str">
        <f>'CB1-Производство'!$E$10</f>
        <v>2022*</v>
      </c>
      <c r="D530" s="94" t="s">
        <v>131</v>
      </c>
      <c r="E530" s="93" t="s">
        <v>687</v>
      </c>
      <c r="F530" s="125" t="e">
        <f t="shared" si="7"/>
        <v>#REF!</v>
      </c>
      <c r="G530" s="104">
        <f>'СВ2 | Первич. | Торговля'!J57</f>
        <v>0</v>
      </c>
    </row>
    <row r="531" spans="1:7" ht="13" thickBot="1" x14ac:dyDescent="0.3">
      <c r="A531" s="88" t="e">
        <f>#REF!</f>
        <v>#REF!</v>
      </c>
      <c r="B531" s="84" t="s">
        <v>708</v>
      </c>
      <c r="C531" s="94" t="str">
        <f>'CB1-Производство'!$E$10</f>
        <v>2022*</v>
      </c>
      <c r="D531" s="94" t="s">
        <v>131</v>
      </c>
      <c r="E531" s="93">
        <v>8</v>
      </c>
      <c r="F531" s="125" t="e">
        <f t="shared" si="7"/>
        <v>#REF!</v>
      </c>
      <c r="G531" s="104">
        <f>'СВ2 | Первич. | Торговля'!J58</f>
        <v>0</v>
      </c>
    </row>
    <row r="532" spans="1:7" ht="13" thickBot="1" x14ac:dyDescent="0.3">
      <c r="A532" s="88" t="e">
        <f>#REF!</f>
        <v>#REF!</v>
      </c>
      <c r="B532" s="84" t="s">
        <v>708</v>
      </c>
      <c r="C532" s="94" t="str">
        <f>'CB1-Производство'!$E$10</f>
        <v>2022*</v>
      </c>
      <c r="D532" s="94" t="s">
        <v>131</v>
      </c>
      <c r="E532" s="93" t="s">
        <v>688</v>
      </c>
      <c r="F532" s="125" t="e">
        <f t="shared" si="7"/>
        <v>#REF!</v>
      </c>
      <c r="G532" s="104">
        <f>'СВ2 | Первич. | Торговля'!J59</f>
        <v>0</v>
      </c>
    </row>
    <row r="533" spans="1:7" ht="13" thickBot="1" x14ac:dyDescent="0.3">
      <c r="A533" s="88" t="e">
        <f>#REF!</f>
        <v>#REF!</v>
      </c>
      <c r="B533" s="84" t="s">
        <v>708</v>
      </c>
      <c r="C533" s="94" t="str">
        <f>'CB1-Производство'!$E$10</f>
        <v>2022*</v>
      </c>
      <c r="D533" s="94" t="s">
        <v>131</v>
      </c>
      <c r="E533" s="93" t="s">
        <v>689</v>
      </c>
      <c r="F533" s="125" t="e">
        <f t="shared" si="7"/>
        <v>#REF!</v>
      </c>
      <c r="G533" s="104">
        <f>'СВ2 | Первич. | Торговля'!J60</f>
        <v>0</v>
      </c>
    </row>
    <row r="534" spans="1:7" ht="13" thickBot="1" x14ac:dyDescent="0.3">
      <c r="A534" s="88" t="e">
        <f>#REF!</f>
        <v>#REF!</v>
      </c>
      <c r="B534" s="84" t="s">
        <v>708</v>
      </c>
      <c r="C534" s="94" t="str">
        <f>'CB1-Производство'!$E$10</f>
        <v>2022*</v>
      </c>
      <c r="D534" s="94" t="s">
        <v>131</v>
      </c>
      <c r="E534" s="93">
        <v>9</v>
      </c>
      <c r="F534" s="125" t="e">
        <f t="shared" si="7"/>
        <v>#REF!</v>
      </c>
      <c r="G534" s="104">
        <f>'СВ2 | Первич. | Торговля'!J61</f>
        <v>0</v>
      </c>
    </row>
    <row r="535" spans="1:7" ht="13" thickBot="1" x14ac:dyDescent="0.3">
      <c r="A535" s="88" t="e">
        <f>#REF!</f>
        <v>#REF!</v>
      </c>
      <c r="B535" s="84" t="s">
        <v>708</v>
      </c>
      <c r="C535" s="94" t="str">
        <f>'CB1-Производство'!$E$10</f>
        <v>2022*</v>
      </c>
      <c r="D535" s="94" t="s">
        <v>131</v>
      </c>
      <c r="E535" s="93">
        <v>10</v>
      </c>
      <c r="F535" s="125" t="e">
        <f t="shared" si="7"/>
        <v>#REF!</v>
      </c>
      <c r="G535" s="104">
        <f>'СВ2 | Первич. | Торговля'!J62</f>
        <v>0.2</v>
      </c>
    </row>
    <row r="536" spans="1:7" ht="13" thickBot="1" x14ac:dyDescent="0.3">
      <c r="A536" s="88" t="e">
        <f>#REF!</f>
        <v>#REF!</v>
      </c>
      <c r="B536" s="84" t="s">
        <v>708</v>
      </c>
      <c r="C536" s="94" t="str">
        <f>'CB1-Производство'!$E$10</f>
        <v>2022*</v>
      </c>
      <c r="D536" s="94" t="s">
        <v>131</v>
      </c>
      <c r="E536" s="93" t="s">
        <v>690</v>
      </c>
      <c r="F536" s="125" t="e">
        <f t="shared" si="7"/>
        <v>#REF!</v>
      </c>
      <c r="G536" s="104">
        <f>'СВ2 | Первич. | Торговля'!J63</f>
        <v>1.2</v>
      </c>
    </row>
    <row r="537" spans="1:7" ht="13" thickBot="1" x14ac:dyDescent="0.3">
      <c r="A537" s="88" t="e">
        <f>#REF!</f>
        <v>#REF!</v>
      </c>
      <c r="B537" s="84" t="s">
        <v>708</v>
      </c>
      <c r="C537" s="94" t="str">
        <f>'CB1-Производство'!$E$10</f>
        <v>2022*</v>
      </c>
      <c r="D537" s="94" t="s">
        <v>131</v>
      </c>
      <c r="E537" s="93" t="s">
        <v>691</v>
      </c>
      <c r="F537" s="125" t="e">
        <f t="shared" si="7"/>
        <v>#REF!</v>
      </c>
      <c r="G537" s="104">
        <f>'СВ2 | Первич. | Торговля'!J64</f>
        <v>0</v>
      </c>
    </row>
    <row r="538" spans="1:7" ht="13" thickBot="1" x14ac:dyDescent="0.3">
      <c r="A538" s="88" t="e">
        <f>#REF!</f>
        <v>#REF!</v>
      </c>
      <c r="B538" s="84" t="s">
        <v>708</v>
      </c>
      <c r="C538" s="94" t="str">
        <f>'CB1-Производство'!$E$10</f>
        <v>2022*</v>
      </c>
      <c r="D538" s="94" t="s">
        <v>131</v>
      </c>
      <c r="E538" s="93" t="s">
        <v>692</v>
      </c>
      <c r="F538" s="125" t="e">
        <f t="shared" si="7"/>
        <v>#REF!</v>
      </c>
      <c r="G538" s="104">
        <f>'СВ2 | Первич. | Торговля'!J65</f>
        <v>0</v>
      </c>
    </row>
    <row r="539" spans="1:7" ht="13" thickBot="1" x14ac:dyDescent="0.3">
      <c r="A539" s="88" t="e">
        <f>#REF!</f>
        <v>#REF!</v>
      </c>
      <c r="B539" s="84" t="s">
        <v>708</v>
      </c>
      <c r="C539" s="94" t="str">
        <f>'CB1-Производство'!$E$10</f>
        <v>2022*</v>
      </c>
      <c r="D539" s="94" t="s">
        <v>131</v>
      </c>
      <c r="E539" s="93" t="s">
        <v>693</v>
      </c>
      <c r="F539" s="125" t="e">
        <f t="shared" si="7"/>
        <v>#REF!</v>
      </c>
      <c r="G539" s="104">
        <f>'СВ2 | Первич. | Торговля'!J66</f>
        <v>0</v>
      </c>
    </row>
    <row r="540" spans="1:7" ht="13" thickBot="1" x14ac:dyDescent="0.3">
      <c r="A540" s="88" t="e">
        <f>#REF!</f>
        <v>#REF!</v>
      </c>
      <c r="B540" s="84" t="s">
        <v>708</v>
      </c>
      <c r="C540" s="94" t="str">
        <f>'CB1-Производство'!$E$10</f>
        <v>2022*</v>
      </c>
      <c r="D540" s="94" t="s">
        <v>131</v>
      </c>
      <c r="E540" s="93" t="s">
        <v>694</v>
      </c>
      <c r="F540" s="125" t="e">
        <f t="shared" si="7"/>
        <v>#REF!</v>
      </c>
      <c r="G540" s="104">
        <f>'СВ2 | Первич. | Торговля'!J67</f>
        <v>0</v>
      </c>
    </row>
    <row r="541" spans="1:7" ht="13" thickBot="1" x14ac:dyDescent="0.3">
      <c r="A541" s="88" t="e">
        <f>#REF!</f>
        <v>#REF!</v>
      </c>
      <c r="B541" s="84" t="s">
        <v>708</v>
      </c>
      <c r="C541" s="94" t="str">
        <f>'CB1-Производство'!$E$10</f>
        <v>2022*</v>
      </c>
      <c r="D541" s="94" t="s">
        <v>131</v>
      </c>
      <c r="E541" s="93" t="s">
        <v>695</v>
      </c>
      <c r="F541" s="125" t="e">
        <f t="shared" si="7"/>
        <v>#REF!</v>
      </c>
      <c r="G541" s="104">
        <f>'СВ2 | Первич. | Торговля'!J68</f>
        <v>0</v>
      </c>
    </row>
    <row r="542" spans="1:7" ht="13" thickBot="1" x14ac:dyDescent="0.3">
      <c r="A542" s="88" t="e">
        <f>#REF!</f>
        <v>#REF!</v>
      </c>
      <c r="B542" s="84" t="s">
        <v>708</v>
      </c>
      <c r="C542" s="94" t="str">
        <f>'CB1-Производство'!$E$10</f>
        <v>2022*</v>
      </c>
      <c r="D542" s="94" t="s">
        <v>131</v>
      </c>
      <c r="E542" s="93" t="s">
        <v>696</v>
      </c>
      <c r="F542" s="125" t="e">
        <f t="shared" si="7"/>
        <v>#REF!</v>
      </c>
      <c r="G542" s="104">
        <f>'СВ2 | Первич. | Торговля'!J69</f>
        <v>0</v>
      </c>
    </row>
    <row r="543" spans="1:7" ht="13" thickBot="1" x14ac:dyDescent="0.3">
      <c r="A543" s="88" t="e">
        <f>#REF!</f>
        <v>#REF!</v>
      </c>
      <c r="B543" s="84" t="s">
        <v>708</v>
      </c>
      <c r="C543" s="94" t="str">
        <f>'CB1-Производство'!$E$10</f>
        <v>2022*</v>
      </c>
      <c r="D543" s="94" t="s">
        <v>131</v>
      </c>
      <c r="E543" s="93" t="s">
        <v>697</v>
      </c>
      <c r="F543" s="125" t="e">
        <f t="shared" si="7"/>
        <v>#REF!</v>
      </c>
      <c r="G543" s="104">
        <f>'СВ2 | Первич. | Торговля'!J70</f>
        <v>1.2</v>
      </c>
    </row>
    <row r="544" spans="1:7" ht="13" thickBot="1" x14ac:dyDescent="0.3">
      <c r="A544" s="88" t="e">
        <f>#REF!</f>
        <v>#REF!</v>
      </c>
      <c r="B544" s="84" t="s">
        <v>708</v>
      </c>
      <c r="C544" s="94" t="str">
        <f>'CB1-Производство'!$E$10</f>
        <v>2022*</v>
      </c>
      <c r="D544" s="94" t="s">
        <v>131</v>
      </c>
      <c r="E544" s="93" t="s">
        <v>698</v>
      </c>
      <c r="F544" s="125" t="e">
        <f t="shared" si="7"/>
        <v>#REF!</v>
      </c>
      <c r="G544" s="104">
        <f>'СВ2 | Первич. | Торговля'!J71</f>
        <v>1.2</v>
      </c>
    </row>
    <row r="545" spans="1:7" ht="13" thickBot="1" x14ac:dyDescent="0.3">
      <c r="A545" s="88" t="e">
        <f>#REF!</f>
        <v>#REF!</v>
      </c>
      <c r="B545" s="84" t="s">
        <v>708</v>
      </c>
      <c r="C545" s="94" t="str">
        <f>'CB1-Производство'!$E$10</f>
        <v>2022*</v>
      </c>
      <c r="D545" s="94" t="s">
        <v>131</v>
      </c>
      <c r="E545" s="93" t="s">
        <v>699</v>
      </c>
      <c r="F545" s="125" t="e">
        <f t="shared" si="7"/>
        <v>#REF!</v>
      </c>
      <c r="G545" s="104">
        <f>'СВ2 | Первич. | Торговля'!J72</f>
        <v>0</v>
      </c>
    </row>
    <row r="546" spans="1:7" ht="13" thickBot="1" x14ac:dyDescent="0.3">
      <c r="A546" s="88" t="e">
        <f>#REF!</f>
        <v>#REF!</v>
      </c>
      <c r="B546" s="84" t="s">
        <v>708</v>
      </c>
      <c r="C546" s="94" t="str">
        <f>'CB1-Производство'!$E$10</f>
        <v>2022*</v>
      </c>
      <c r="D546" s="94" t="s">
        <v>131</v>
      </c>
      <c r="E546" s="93" t="s">
        <v>700</v>
      </c>
      <c r="F546" s="125" t="e">
        <f t="shared" si="7"/>
        <v>#REF!</v>
      </c>
      <c r="G546" s="104">
        <f>'СВ2 | Первич. | Торговля'!J73</f>
        <v>0</v>
      </c>
    </row>
    <row r="547" spans="1:7" ht="13" thickBot="1" x14ac:dyDescent="0.3">
      <c r="A547" s="105" t="e">
        <f>#REF!</f>
        <v>#REF!</v>
      </c>
      <c r="B547" s="102" t="s">
        <v>708</v>
      </c>
      <c r="C547" s="109" t="str">
        <f>'CB1-Производство'!$E$10</f>
        <v>2022*</v>
      </c>
      <c r="D547" s="109" t="s">
        <v>131</v>
      </c>
      <c r="E547" s="106" t="s">
        <v>701</v>
      </c>
      <c r="F547" s="125" t="e">
        <f t="shared" si="7"/>
        <v>#REF!</v>
      </c>
      <c r="G547" s="108">
        <f>'СВ2 | Первич. | Торговля'!J74</f>
        <v>0</v>
      </c>
    </row>
    <row r="548" spans="1:7" ht="13" thickBot="1" x14ac:dyDescent="0.3">
      <c r="A548" s="85" t="e">
        <f>#REF!</f>
        <v>#REF!</v>
      </c>
      <c r="B548" s="86" t="s">
        <v>708</v>
      </c>
      <c r="C548" s="86" t="str">
        <f>'CB1-Производство'!$E$10</f>
        <v>2022*</v>
      </c>
      <c r="D548" s="86" t="s">
        <v>706</v>
      </c>
      <c r="E548" s="100">
        <v>1</v>
      </c>
      <c r="F548" s="125" t="e">
        <f t="shared" si="7"/>
        <v>#REF!</v>
      </c>
      <c r="G548" s="87">
        <f>'СВ2 | Первич. | Торговля'!K12</f>
        <v>0</v>
      </c>
    </row>
    <row r="549" spans="1:7" ht="13" thickBot="1" x14ac:dyDescent="0.3">
      <c r="A549" s="88" t="e">
        <f>#REF!</f>
        <v>#REF!</v>
      </c>
      <c r="B549" s="84" t="s">
        <v>708</v>
      </c>
      <c r="C549" s="84" t="str">
        <f>'CB1-Производство'!$E$10</f>
        <v>2022*</v>
      </c>
      <c r="D549" s="86" t="s">
        <v>706</v>
      </c>
      <c r="E549" s="93" t="s">
        <v>643</v>
      </c>
      <c r="F549" s="125" t="e">
        <f t="shared" si="7"/>
        <v>#REF!</v>
      </c>
      <c r="G549" s="87">
        <f>'СВ2 | Первич. | Торговля'!K13</f>
        <v>0</v>
      </c>
    </row>
    <row r="550" spans="1:7" ht="13" thickBot="1" x14ac:dyDescent="0.3">
      <c r="A550" s="88" t="e">
        <f>#REF!</f>
        <v>#REF!</v>
      </c>
      <c r="B550" s="84" t="s">
        <v>708</v>
      </c>
      <c r="C550" s="84" t="str">
        <f>'CB1-Производство'!$E$10</f>
        <v>2022*</v>
      </c>
      <c r="D550" s="86" t="s">
        <v>706</v>
      </c>
      <c r="E550" s="93" t="s">
        <v>646</v>
      </c>
      <c r="F550" s="125" t="e">
        <f t="shared" si="7"/>
        <v>#REF!</v>
      </c>
      <c r="G550" s="87">
        <f>'СВ2 | Первич. | Торговля'!K14</f>
        <v>0</v>
      </c>
    </row>
    <row r="551" spans="1:7" ht="13" thickBot="1" x14ac:dyDescent="0.3">
      <c r="A551" s="88" t="e">
        <f>#REF!</f>
        <v>#REF!</v>
      </c>
      <c r="B551" s="84" t="s">
        <v>708</v>
      </c>
      <c r="C551" s="84" t="str">
        <f>'CB1-Производство'!$E$10</f>
        <v>2022*</v>
      </c>
      <c r="D551" s="86" t="s">
        <v>706</v>
      </c>
      <c r="E551" s="93" t="s">
        <v>647</v>
      </c>
      <c r="F551" s="125" t="e">
        <f t="shared" ref="F551:F618" si="8">CONCATENATE(A551,"_",B551,"_",C551,"_",D551,"_",E551)</f>
        <v>#REF!</v>
      </c>
      <c r="G551" s="87">
        <f>'СВ2 | Первич. | Торговля'!K15</f>
        <v>0</v>
      </c>
    </row>
    <row r="552" spans="1:7" ht="13" thickBot="1" x14ac:dyDescent="0.3">
      <c r="A552" s="88" t="e">
        <f>#REF!</f>
        <v>#REF!</v>
      </c>
      <c r="B552" s="84" t="s">
        <v>708</v>
      </c>
      <c r="C552" s="84" t="str">
        <f>'CB1-Производство'!$E$10</f>
        <v>2022*</v>
      </c>
      <c r="D552" s="86" t="s">
        <v>706</v>
      </c>
      <c r="E552" s="93" t="s">
        <v>648</v>
      </c>
      <c r="F552" s="125" t="e">
        <f t="shared" si="8"/>
        <v>#REF!</v>
      </c>
      <c r="G552" s="87">
        <f>'СВ2 | Первич. | Торговля'!K16</f>
        <v>0</v>
      </c>
    </row>
    <row r="553" spans="1:7" ht="13" thickBot="1" x14ac:dyDescent="0.3">
      <c r="A553" s="88" t="e">
        <f>#REF!</f>
        <v>#REF!</v>
      </c>
      <c r="B553" s="84" t="s">
        <v>708</v>
      </c>
      <c r="C553" s="84" t="str">
        <f>'CB1-Производство'!$E$10</f>
        <v>2022*</v>
      </c>
      <c r="D553" s="86" t="s">
        <v>706</v>
      </c>
      <c r="E553" s="93" t="s">
        <v>709</v>
      </c>
      <c r="F553" s="125" t="e">
        <f t="shared" si="8"/>
        <v>#REF!</v>
      </c>
      <c r="G553" s="87">
        <f>'СВ2 | Первич. | Торговля'!K17</f>
        <v>0</v>
      </c>
    </row>
    <row r="554" spans="1:7" ht="13" thickBot="1" x14ac:dyDescent="0.3">
      <c r="A554" s="88" t="e">
        <f>#REF!</f>
        <v>#REF!</v>
      </c>
      <c r="B554" s="84" t="s">
        <v>708</v>
      </c>
      <c r="C554" s="84" t="str">
        <f>'CB1-Производство'!$E$10</f>
        <v>2022*</v>
      </c>
      <c r="D554" s="86" t="s">
        <v>706</v>
      </c>
      <c r="E554" s="93">
        <v>2</v>
      </c>
      <c r="F554" s="125" t="e">
        <f t="shared" si="8"/>
        <v>#REF!</v>
      </c>
      <c r="G554" s="87">
        <f>'СВ2 | Первич. | Торговля'!K18</f>
        <v>0</v>
      </c>
    </row>
    <row r="555" spans="1:7" ht="13" thickBot="1" x14ac:dyDescent="0.3">
      <c r="A555" s="88" t="e">
        <f>#REF!</f>
        <v>#REF!</v>
      </c>
      <c r="B555" s="84" t="s">
        <v>708</v>
      </c>
      <c r="C555" s="84" t="str">
        <f>'CB1-Производство'!$E$10</f>
        <v>2022*</v>
      </c>
      <c r="D555" s="86" t="s">
        <v>706</v>
      </c>
      <c r="E555" s="93">
        <v>3</v>
      </c>
      <c r="F555" s="125" t="e">
        <f t="shared" si="8"/>
        <v>#REF!</v>
      </c>
      <c r="G555" s="87">
        <f>'СВ2 | Первич. | Торговля'!K19</f>
        <v>0</v>
      </c>
    </row>
    <row r="556" spans="1:7" ht="13" thickBot="1" x14ac:dyDescent="0.3">
      <c r="A556" s="88" t="e">
        <f>#REF!</f>
        <v>#REF!</v>
      </c>
      <c r="B556" s="84" t="s">
        <v>708</v>
      </c>
      <c r="C556" s="84" t="str">
        <f>'CB1-Производство'!$E$10</f>
        <v>2022*</v>
      </c>
      <c r="D556" s="86" t="s">
        <v>706</v>
      </c>
      <c r="E556" s="93" t="s">
        <v>659</v>
      </c>
      <c r="F556" s="125" t="e">
        <f>CONCATENATE(A556,"_",B556,"_",C556,"_",D556,"_",E556)</f>
        <v>#REF!</v>
      </c>
      <c r="G556" s="87">
        <f>'СВ2 | Первич. | Торговля'!K20</f>
        <v>85.3</v>
      </c>
    </row>
    <row r="557" spans="1:7" ht="13" thickBot="1" x14ac:dyDescent="0.3">
      <c r="A557" s="88" t="e">
        <f>#REF!</f>
        <v>#REF!</v>
      </c>
      <c r="B557" s="84" t="s">
        <v>708</v>
      </c>
      <c r="C557" s="84" t="str">
        <f>'CB1-Производство'!$E$10</f>
        <v>2022*</v>
      </c>
      <c r="D557" s="86" t="s">
        <v>706</v>
      </c>
      <c r="E557" s="93" t="s">
        <v>660</v>
      </c>
      <c r="F557" s="125" t="e">
        <f>CONCATENATE(A557,"_",B557,"_",C557,"_",D557,"_",E557)</f>
        <v>#REF!</v>
      </c>
      <c r="G557" s="87">
        <f>'СВ2 | Первич. | Торговля'!K21</f>
        <v>0</v>
      </c>
    </row>
    <row r="558" spans="1:7" ht="13" thickBot="1" x14ac:dyDescent="0.3">
      <c r="A558" s="88" t="e">
        <f>#REF!</f>
        <v>#REF!</v>
      </c>
      <c r="B558" s="84" t="s">
        <v>708</v>
      </c>
      <c r="C558" s="84" t="str">
        <f>'CB1-Производство'!$E$10</f>
        <v>2022*</v>
      </c>
      <c r="D558" s="86" t="s">
        <v>706</v>
      </c>
      <c r="E558" s="93">
        <v>4</v>
      </c>
      <c r="F558" s="125" t="e">
        <f>CONCATENATE(A558,"_",B558,"_",C558,"_",D558,"_",E558)</f>
        <v>#REF!</v>
      </c>
      <c r="G558" s="87">
        <f>'СВ2 | Первич. | Торговля'!K22</f>
        <v>0</v>
      </c>
    </row>
    <row r="559" spans="1:7" ht="13" thickBot="1" x14ac:dyDescent="0.3">
      <c r="A559" s="88" t="e">
        <f>#REF!</f>
        <v>#REF!</v>
      </c>
      <c r="B559" s="84" t="s">
        <v>708</v>
      </c>
      <c r="C559" s="84" t="str">
        <f>'CB1-Производство'!$E$10</f>
        <v>2022*</v>
      </c>
      <c r="D559" s="86" t="s">
        <v>706</v>
      </c>
      <c r="E559" s="93" t="s">
        <v>661</v>
      </c>
      <c r="F559" s="125" t="e">
        <f>CONCATENATE(A559,"_",B559,"_",C559,"_",D559,"_",E559)</f>
        <v>#REF!</v>
      </c>
      <c r="G559" s="87">
        <f>'СВ2 | Первич. | Торговля'!K23</f>
        <v>0</v>
      </c>
    </row>
    <row r="560" spans="1:7" ht="13" thickBot="1" x14ac:dyDescent="0.3">
      <c r="A560" s="88" t="e">
        <f>#REF!</f>
        <v>#REF!</v>
      </c>
      <c r="B560" s="84" t="s">
        <v>708</v>
      </c>
      <c r="C560" s="84" t="str">
        <f>'CB1-Производство'!$E$10</f>
        <v>2022*</v>
      </c>
      <c r="D560" s="86" t="s">
        <v>706</v>
      </c>
      <c r="E560" s="93" t="s">
        <v>662</v>
      </c>
      <c r="F560" s="125" t="e">
        <f>CONCATENATE(A560,"_",B560,"_",C560,"_",D560,"_",E560)</f>
        <v>#REF!</v>
      </c>
      <c r="G560" s="87">
        <f>'СВ2 | Первич. | Торговля'!K25</f>
        <v>0</v>
      </c>
    </row>
    <row r="561" spans="1:7" ht="13" thickBot="1" x14ac:dyDescent="0.3">
      <c r="A561" s="88" t="e">
        <f>#REF!</f>
        <v>#REF!</v>
      </c>
      <c r="B561" s="84" t="s">
        <v>708</v>
      </c>
      <c r="C561" s="84" t="str">
        <f>'CB1-Производство'!$E$10</f>
        <v>2022*</v>
      </c>
      <c r="D561" s="86" t="s">
        <v>706</v>
      </c>
      <c r="E561" s="93">
        <v>5</v>
      </c>
      <c r="F561" s="125" t="e">
        <f t="shared" si="8"/>
        <v>#REF!</v>
      </c>
      <c r="G561" s="87">
        <f>'СВ2 | Первич. | Торговля'!K26</f>
        <v>19.5</v>
      </c>
    </row>
    <row r="562" spans="1:7" ht="13" thickBot="1" x14ac:dyDescent="0.3">
      <c r="A562" s="88" t="e">
        <f>#REF!</f>
        <v>#REF!</v>
      </c>
      <c r="B562" s="84" t="s">
        <v>708</v>
      </c>
      <c r="C562" s="84" t="str">
        <f>'CB1-Производство'!$E$10</f>
        <v>2022*</v>
      </c>
      <c r="D562" s="86" t="s">
        <v>706</v>
      </c>
      <c r="E562" s="93" t="s">
        <v>663</v>
      </c>
      <c r="F562" s="125" t="e">
        <f t="shared" si="8"/>
        <v>#REF!</v>
      </c>
      <c r="G562" s="87">
        <f>'СВ2 | Первич. | Торговля'!K27</f>
        <v>19.5</v>
      </c>
    </row>
    <row r="563" spans="1:7" ht="13" thickBot="1" x14ac:dyDescent="0.3">
      <c r="A563" s="88" t="e">
        <f>#REF!</f>
        <v>#REF!</v>
      </c>
      <c r="B563" s="84" t="s">
        <v>708</v>
      </c>
      <c r="C563" s="84" t="str">
        <f>'CB1-Производство'!$E$10</f>
        <v>2022*</v>
      </c>
      <c r="D563" s="86" t="s">
        <v>706</v>
      </c>
      <c r="E563" s="93" t="s">
        <v>664</v>
      </c>
      <c r="F563" s="125" t="e">
        <f t="shared" si="8"/>
        <v>#REF!</v>
      </c>
      <c r="G563" s="87">
        <f>'СВ2 | Первич. | Торговля'!K28</f>
        <v>0</v>
      </c>
    </row>
    <row r="564" spans="1:7" ht="13" thickBot="1" x14ac:dyDescent="0.3">
      <c r="A564" s="88" t="e">
        <f>#REF!</f>
        <v>#REF!</v>
      </c>
      <c r="B564" s="84" t="s">
        <v>708</v>
      </c>
      <c r="C564" s="84" t="str">
        <f>'CB1-Производство'!$E$10</f>
        <v>2022*</v>
      </c>
      <c r="D564" s="86" t="s">
        <v>706</v>
      </c>
      <c r="E564" s="93" t="s">
        <v>665</v>
      </c>
      <c r="F564" s="125" t="e">
        <f t="shared" si="8"/>
        <v>#REF!</v>
      </c>
      <c r="G564" s="87">
        <f>'СВ2 | Первич. | Торговля'!K29</f>
        <v>0</v>
      </c>
    </row>
    <row r="565" spans="1:7" ht="13" thickBot="1" x14ac:dyDescent="0.3">
      <c r="A565" s="88" t="e">
        <f>#REF!</f>
        <v>#REF!</v>
      </c>
      <c r="B565" s="84" t="s">
        <v>708</v>
      </c>
      <c r="C565" s="84" t="str">
        <f>'CB1-Производство'!$E$10</f>
        <v>2022*</v>
      </c>
      <c r="D565" s="86" t="s">
        <v>706</v>
      </c>
      <c r="E565" s="93">
        <v>6</v>
      </c>
      <c r="F565" s="125" t="e">
        <f t="shared" si="8"/>
        <v>#REF!</v>
      </c>
      <c r="G565" s="87">
        <f>'СВ2 | Первич. | Торговля'!K30</f>
        <v>0</v>
      </c>
    </row>
    <row r="566" spans="1:7" ht="13" thickBot="1" x14ac:dyDescent="0.3">
      <c r="A566" s="88" t="e">
        <f>#REF!</f>
        <v>#REF!</v>
      </c>
      <c r="B566" s="84" t="s">
        <v>708</v>
      </c>
      <c r="C566" s="84" t="str">
        <f>'CB1-Производство'!$E$10</f>
        <v>2022*</v>
      </c>
      <c r="D566" s="86" t="s">
        <v>706</v>
      </c>
      <c r="E566" s="93" t="s">
        <v>666</v>
      </c>
      <c r="F566" s="125" t="e">
        <f t="shared" si="8"/>
        <v>#REF!</v>
      </c>
      <c r="G566" s="87">
        <f>'СВ2 | Первич. | Торговля'!K31</f>
        <v>0</v>
      </c>
    </row>
    <row r="567" spans="1:7" ht="13" thickBot="1" x14ac:dyDescent="0.3">
      <c r="A567" s="88" t="e">
        <f>#REF!</f>
        <v>#REF!</v>
      </c>
      <c r="B567" s="84" t="s">
        <v>708</v>
      </c>
      <c r="C567" s="84" t="str">
        <f>'CB1-Производство'!$E$10</f>
        <v>2022*</v>
      </c>
      <c r="D567" s="86" t="s">
        <v>706</v>
      </c>
      <c r="E567" s="93" t="s">
        <v>667</v>
      </c>
      <c r="F567" s="125" t="e">
        <f t="shared" si="8"/>
        <v>#REF!</v>
      </c>
      <c r="G567" s="87">
        <f>'СВ2 | Первич. | Торговля'!K32</f>
        <v>0</v>
      </c>
    </row>
    <row r="568" spans="1:7" ht="13" thickBot="1" x14ac:dyDescent="0.3">
      <c r="A568" s="88" t="e">
        <f>#REF!</f>
        <v>#REF!</v>
      </c>
      <c r="B568" s="84" t="s">
        <v>708</v>
      </c>
      <c r="C568" s="84" t="str">
        <f>'CB1-Производство'!$E$10</f>
        <v>2022*</v>
      </c>
      <c r="D568" s="86" t="s">
        <v>706</v>
      </c>
      <c r="E568" s="93" t="s">
        <v>668</v>
      </c>
      <c r="F568" s="125" t="e">
        <f t="shared" si="8"/>
        <v>#REF!</v>
      </c>
      <c r="G568" s="87">
        <f>'СВ2 | Первич. | Торговля'!K33</f>
        <v>550.70000000000005</v>
      </c>
    </row>
    <row r="569" spans="1:7" ht="13" thickBot="1" x14ac:dyDescent="0.3">
      <c r="A569" s="88" t="e">
        <f>#REF!</f>
        <v>#REF!</v>
      </c>
      <c r="B569" s="84" t="s">
        <v>708</v>
      </c>
      <c r="C569" s="84" t="str">
        <f>'CB1-Производство'!$E$10</f>
        <v>2022*</v>
      </c>
      <c r="D569" s="86" t="s">
        <v>706</v>
      </c>
      <c r="E569" s="93" t="s">
        <v>669</v>
      </c>
      <c r="F569" s="125" t="e">
        <f t="shared" si="8"/>
        <v>#REF!</v>
      </c>
      <c r="G569" s="87">
        <f>'СВ2 | Первич. | Торговля'!K34</f>
        <v>0</v>
      </c>
    </row>
    <row r="570" spans="1:7" ht="13" thickBot="1" x14ac:dyDescent="0.3">
      <c r="A570" s="88" t="e">
        <f>#REF!</f>
        <v>#REF!</v>
      </c>
      <c r="B570" s="84" t="s">
        <v>708</v>
      </c>
      <c r="C570" s="84" t="str">
        <f>'CB1-Производство'!$E$10</f>
        <v>2022*</v>
      </c>
      <c r="D570" s="86" t="s">
        <v>706</v>
      </c>
      <c r="E570" s="93" t="s">
        <v>670</v>
      </c>
      <c r="F570" s="125" t="e">
        <f t="shared" si="8"/>
        <v>#REF!</v>
      </c>
      <c r="G570" s="87">
        <f>'СВ2 | Первич. | Торговля'!K35</f>
        <v>550.70000000000005</v>
      </c>
    </row>
    <row r="571" spans="1:7" ht="13" thickBot="1" x14ac:dyDescent="0.3">
      <c r="A571" s="88" t="e">
        <f>#REF!</f>
        <v>#REF!</v>
      </c>
      <c r="B571" s="84" t="s">
        <v>708</v>
      </c>
      <c r="C571" s="84" t="str">
        <f>'CB1-Производство'!$E$10</f>
        <v>2022*</v>
      </c>
      <c r="D571" s="86" t="s">
        <v>706</v>
      </c>
      <c r="E571" s="93" t="s">
        <v>671</v>
      </c>
      <c r="F571" s="125" t="e">
        <f t="shared" si="8"/>
        <v>#REF!</v>
      </c>
      <c r="G571" s="87">
        <f>'СВ2 | Первич. | Торговля'!K36</f>
        <v>0</v>
      </c>
    </row>
    <row r="572" spans="1:7" ht="13" thickBot="1" x14ac:dyDescent="0.3">
      <c r="A572" s="88" t="e">
        <f>#REF!</f>
        <v>#REF!</v>
      </c>
      <c r="B572" s="84" t="s">
        <v>708</v>
      </c>
      <c r="C572" s="84" t="str">
        <f>'CB1-Производство'!$E$10</f>
        <v>2022*</v>
      </c>
      <c r="D572" s="86" t="s">
        <v>706</v>
      </c>
      <c r="E572" s="93" t="s">
        <v>672</v>
      </c>
      <c r="F572" s="125" t="e">
        <f t="shared" si="8"/>
        <v>#REF!</v>
      </c>
      <c r="G572" s="87">
        <f>'СВ2 | Первич. | Торговля'!K37</f>
        <v>1930.1</v>
      </c>
    </row>
    <row r="573" spans="1:7" ht="13" thickBot="1" x14ac:dyDescent="0.3">
      <c r="A573" s="88" t="e">
        <f>#REF!</f>
        <v>#REF!</v>
      </c>
      <c r="B573" s="84" t="s">
        <v>708</v>
      </c>
      <c r="C573" s="84" t="str">
        <f>'CB1-Производство'!$E$10</f>
        <v>2022*</v>
      </c>
      <c r="D573" s="86" t="s">
        <v>706</v>
      </c>
      <c r="E573" s="93" t="s">
        <v>673</v>
      </c>
      <c r="F573" s="125" t="e">
        <f t="shared" si="8"/>
        <v>#REF!</v>
      </c>
      <c r="G573" s="87">
        <f>'СВ2 | Первич. | Торговля'!K38</f>
        <v>1734.9</v>
      </c>
    </row>
    <row r="574" spans="1:7" ht="13" thickBot="1" x14ac:dyDescent="0.3">
      <c r="A574" s="88" t="e">
        <f>#REF!</f>
        <v>#REF!</v>
      </c>
      <c r="B574" s="84" t="s">
        <v>708</v>
      </c>
      <c r="C574" s="84" t="str">
        <f>'CB1-Производство'!$E$10</f>
        <v>2022*</v>
      </c>
      <c r="D574" s="86" t="s">
        <v>706</v>
      </c>
      <c r="E574" s="93" t="s">
        <v>674</v>
      </c>
      <c r="F574" s="125" t="e">
        <f t="shared" si="8"/>
        <v>#REF!</v>
      </c>
      <c r="G574" s="87">
        <f>'СВ2 | Первич. | Торговля'!K39</f>
        <v>2.2000000000000002</v>
      </c>
    </row>
    <row r="575" spans="1:7" ht="13" thickBot="1" x14ac:dyDescent="0.3">
      <c r="A575" s="88" t="e">
        <f>#REF!</f>
        <v>#REF!</v>
      </c>
      <c r="B575" s="84" t="s">
        <v>708</v>
      </c>
      <c r="C575" s="84" t="str">
        <f>'CB1-Производство'!$E$10</f>
        <v>2022*</v>
      </c>
      <c r="D575" s="86" t="s">
        <v>706</v>
      </c>
      <c r="E575" s="93" t="s">
        <v>675</v>
      </c>
      <c r="F575" s="125" t="e">
        <f t="shared" si="8"/>
        <v>#REF!</v>
      </c>
      <c r="G575" s="87">
        <f>'СВ2 | Первич. | Торговля'!K40</f>
        <v>1732.7</v>
      </c>
    </row>
    <row r="576" spans="1:7" ht="13" thickBot="1" x14ac:dyDescent="0.3">
      <c r="A576" s="88" t="e">
        <f>#REF!</f>
        <v>#REF!</v>
      </c>
      <c r="B576" s="84" t="s">
        <v>708</v>
      </c>
      <c r="C576" s="84" t="str">
        <f>'CB1-Производство'!$E$10</f>
        <v>2022*</v>
      </c>
      <c r="D576" s="86" t="s">
        <v>706</v>
      </c>
      <c r="E576" s="93" t="s">
        <v>676</v>
      </c>
      <c r="F576" s="125" t="e">
        <f t="shared" si="8"/>
        <v>#REF!</v>
      </c>
      <c r="G576" s="87">
        <f>'СВ2 | Первич. | Торговля'!K41</f>
        <v>15.2</v>
      </c>
    </row>
    <row r="577" spans="1:7" ht="13" thickBot="1" x14ac:dyDescent="0.3">
      <c r="A577" s="88" t="e">
        <f>#REF!</f>
        <v>#REF!</v>
      </c>
      <c r="B577" s="84" t="s">
        <v>708</v>
      </c>
      <c r="C577" s="84" t="str">
        <f>'CB1-Производство'!$E$10</f>
        <v>2022*</v>
      </c>
      <c r="D577" s="86" t="s">
        <v>706</v>
      </c>
      <c r="E577" s="93" t="s">
        <v>677</v>
      </c>
      <c r="F577" s="125" t="e">
        <f t="shared" si="8"/>
        <v>#REF!</v>
      </c>
      <c r="G577" s="87">
        <f>'СВ2 | Первич. | Торговля'!K46</f>
        <v>87.8</v>
      </c>
    </row>
    <row r="578" spans="1:7" ht="13" thickBot="1" x14ac:dyDescent="0.3">
      <c r="A578" s="88" t="e">
        <f>#REF!</f>
        <v>#REF!</v>
      </c>
      <c r="B578" s="84" t="s">
        <v>708</v>
      </c>
      <c r="C578" s="84" t="str">
        <f>'CB1-Производство'!$E$10</f>
        <v>2022*</v>
      </c>
      <c r="D578" s="86" t="s">
        <v>706</v>
      </c>
      <c r="E578" s="93" t="s">
        <v>678</v>
      </c>
      <c r="F578" s="125" t="e">
        <f t="shared" si="8"/>
        <v>#REF!</v>
      </c>
      <c r="G578" s="87">
        <f>'СВ2 | Первич. | Торговля'!K47</f>
        <v>0</v>
      </c>
    </row>
    <row r="579" spans="1:7" ht="13" thickBot="1" x14ac:dyDescent="0.3">
      <c r="A579" s="88" t="e">
        <f>#REF!</f>
        <v>#REF!</v>
      </c>
      <c r="B579" s="84" t="s">
        <v>708</v>
      </c>
      <c r="C579" s="84" t="str">
        <f>'CB1-Производство'!$E$10</f>
        <v>2022*</v>
      </c>
      <c r="D579" s="86" t="s">
        <v>706</v>
      </c>
      <c r="E579" s="93" t="s">
        <v>679</v>
      </c>
      <c r="F579" s="125" t="e">
        <f t="shared" si="8"/>
        <v>#REF!</v>
      </c>
      <c r="G579" s="87">
        <f>'СВ2 | Первич. | Торговля'!K48</f>
        <v>107.5</v>
      </c>
    </row>
    <row r="580" spans="1:7" ht="13" thickBot="1" x14ac:dyDescent="0.3">
      <c r="A580" s="88" t="e">
        <f>#REF!</f>
        <v>#REF!</v>
      </c>
      <c r="B580" s="84" t="s">
        <v>708</v>
      </c>
      <c r="C580" s="84" t="str">
        <f>'CB1-Производство'!$E$10</f>
        <v>2022*</v>
      </c>
      <c r="D580" s="86" t="s">
        <v>706</v>
      </c>
      <c r="E580" s="93">
        <v>7</v>
      </c>
      <c r="F580" s="125" t="e">
        <f t="shared" si="8"/>
        <v>#REF!</v>
      </c>
      <c r="G580" s="87">
        <f>'СВ2 | Первич. | Торговля'!K49</f>
        <v>0</v>
      </c>
    </row>
    <row r="581" spans="1:7" ht="13" thickBot="1" x14ac:dyDescent="0.3">
      <c r="A581" s="88" t="e">
        <f>#REF!</f>
        <v>#REF!</v>
      </c>
      <c r="B581" s="84" t="s">
        <v>708</v>
      </c>
      <c r="C581" s="84" t="str">
        <f>'CB1-Производство'!$E$10</f>
        <v>2022*</v>
      </c>
      <c r="D581" s="86" t="s">
        <v>706</v>
      </c>
      <c r="E581" s="93" t="s">
        <v>680</v>
      </c>
      <c r="F581" s="125" t="e">
        <f t="shared" si="8"/>
        <v>#REF!</v>
      </c>
      <c r="G581" s="87">
        <f>'СВ2 | Первич. | Торговля'!K50</f>
        <v>106.3</v>
      </c>
    </row>
    <row r="582" spans="1:7" ht="13" thickBot="1" x14ac:dyDescent="0.3">
      <c r="A582" s="88" t="e">
        <f>#REF!</f>
        <v>#REF!</v>
      </c>
      <c r="B582" s="84" t="s">
        <v>708</v>
      </c>
      <c r="C582" s="84" t="str">
        <f>'CB1-Производство'!$E$10</f>
        <v>2022*</v>
      </c>
      <c r="D582" s="86" t="s">
        <v>706</v>
      </c>
      <c r="E582" s="93" t="s">
        <v>681</v>
      </c>
      <c r="F582" s="125" t="e">
        <f t="shared" si="8"/>
        <v>#REF!</v>
      </c>
      <c r="G582" s="87">
        <f>'СВ2 | Первич. | Торговля'!K51</f>
        <v>1.2</v>
      </c>
    </row>
    <row r="583" spans="1:7" ht="13" thickBot="1" x14ac:dyDescent="0.3">
      <c r="A583" s="88" t="e">
        <f>#REF!</f>
        <v>#REF!</v>
      </c>
      <c r="B583" s="84" t="s">
        <v>708</v>
      </c>
      <c r="C583" s="84" t="str">
        <f>'CB1-Производство'!$E$10</f>
        <v>2022*</v>
      </c>
      <c r="D583" s="86" t="s">
        <v>706</v>
      </c>
      <c r="E583" s="93" t="s">
        <v>682</v>
      </c>
      <c r="F583" s="125" t="e">
        <f t="shared" si="8"/>
        <v>#REF!</v>
      </c>
      <c r="G583" s="87">
        <f>'СВ2 | Первич. | Торговля'!K52</f>
        <v>0</v>
      </c>
    </row>
    <row r="584" spans="1:7" ht="13" thickBot="1" x14ac:dyDescent="0.3">
      <c r="A584" s="88" t="e">
        <f>#REF!</f>
        <v>#REF!</v>
      </c>
      <c r="B584" s="84" t="s">
        <v>708</v>
      </c>
      <c r="C584" s="84" t="str">
        <f>'CB1-Производство'!$E$10</f>
        <v>2022*</v>
      </c>
      <c r="D584" s="86" t="s">
        <v>706</v>
      </c>
      <c r="E584" s="93" t="s">
        <v>683</v>
      </c>
      <c r="F584" s="125" t="e">
        <f t="shared" si="8"/>
        <v>#REF!</v>
      </c>
      <c r="G584" s="87">
        <f>'СВ2 | Первич. | Торговля'!K53</f>
        <v>0</v>
      </c>
    </row>
    <row r="585" spans="1:7" ht="13" thickBot="1" x14ac:dyDescent="0.3">
      <c r="A585" s="88" t="e">
        <f>#REF!</f>
        <v>#REF!</v>
      </c>
      <c r="B585" s="84" t="s">
        <v>708</v>
      </c>
      <c r="C585" s="84" t="str">
        <f>'CB1-Производство'!$E$10</f>
        <v>2022*</v>
      </c>
      <c r="D585" s="86" t="s">
        <v>706</v>
      </c>
      <c r="E585" s="93" t="s">
        <v>684</v>
      </c>
      <c r="F585" s="125" t="e">
        <f t="shared" si="8"/>
        <v>#REF!</v>
      </c>
      <c r="G585" s="87">
        <f>'СВ2 | Первич. | Торговля'!K54</f>
        <v>0</v>
      </c>
    </row>
    <row r="586" spans="1:7" ht="13" thickBot="1" x14ac:dyDescent="0.3">
      <c r="A586" s="88" t="e">
        <f>#REF!</f>
        <v>#REF!</v>
      </c>
      <c r="B586" s="84" t="s">
        <v>708</v>
      </c>
      <c r="C586" s="84" t="str">
        <f>'CB1-Производство'!$E$10</f>
        <v>2022*</v>
      </c>
      <c r="D586" s="86" t="s">
        <v>706</v>
      </c>
      <c r="E586" s="93" t="s">
        <v>685</v>
      </c>
      <c r="F586" s="125" t="e">
        <f t="shared" si="8"/>
        <v>#REF!</v>
      </c>
      <c r="G586" s="87">
        <f>'СВ2 | Первич. | Торговля'!K55</f>
        <v>0</v>
      </c>
    </row>
    <row r="587" spans="1:7" ht="13" thickBot="1" x14ac:dyDescent="0.3">
      <c r="A587" s="88" t="e">
        <f>#REF!</f>
        <v>#REF!</v>
      </c>
      <c r="B587" s="84" t="s">
        <v>708</v>
      </c>
      <c r="C587" s="84" t="str">
        <f>'CB1-Производство'!$E$10</f>
        <v>2022*</v>
      </c>
      <c r="D587" s="86" t="s">
        <v>706</v>
      </c>
      <c r="E587" s="93" t="s">
        <v>686</v>
      </c>
      <c r="F587" s="125" t="e">
        <f t="shared" si="8"/>
        <v>#REF!</v>
      </c>
      <c r="G587" s="87">
        <f>'СВ2 | Первич. | Торговля'!K56</f>
        <v>0</v>
      </c>
    </row>
    <row r="588" spans="1:7" ht="13" thickBot="1" x14ac:dyDescent="0.3">
      <c r="A588" s="88" t="e">
        <f>#REF!</f>
        <v>#REF!</v>
      </c>
      <c r="B588" s="84" t="s">
        <v>708</v>
      </c>
      <c r="C588" s="84" t="str">
        <f>'CB1-Производство'!$E$10</f>
        <v>2022*</v>
      </c>
      <c r="D588" s="86" t="s">
        <v>706</v>
      </c>
      <c r="E588" s="93" t="s">
        <v>687</v>
      </c>
      <c r="F588" s="125" t="e">
        <f t="shared" si="8"/>
        <v>#REF!</v>
      </c>
      <c r="G588" s="87">
        <f>'СВ2 | Первич. | Торговля'!K57</f>
        <v>0</v>
      </c>
    </row>
    <row r="589" spans="1:7" ht="13" thickBot="1" x14ac:dyDescent="0.3">
      <c r="A589" s="88" t="e">
        <f>#REF!</f>
        <v>#REF!</v>
      </c>
      <c r="B589" s="84" t="s">
        <v>708</v>
      </c>
      <c r="C589" s="84" t="str">
        <f>'CB1-Производство'!$E$10</f>
        <v>2022*</v>
      </c>
      <c r="D589" s="86" t="s">
        <v>706</v>
      </c>
      <c r="E589" s="93">
        <v>8</v>
      </c>
      <c r="F589" s="125" t="e">
        <f t="shared" si="8"/>
        <v>#REF!</v>
      </c>
      <c r="G589" s="87">
        <f>'СВ2 | Первич. | Торговля'!K58</f>
        <v>0</v>
      </c>
    </row>
    <row r="590" spans="1:7" ht="13" thickBot="1" x14ac:dyDescent="0.3">
      <c r="A590" s="88" t="e">
        <f>#REF!</f>
        <v>#REF!</v>
      </c>
      <c r="B590" s="84" t="s">
        <v>708</v>
      </c>
      <c r="C590" s="84" t="str">
        <f>'CB1-Производство'!$E$10</f>
        <v>2022*</v>
      </c>
      <c r="D590" s="86" t="s">
        <v>706</v>
      </c>
      <c r="E590" s="93" t="s">
        <v>688</v>
      </c>
      <c r="F590" s="125" t="e">
        <f t="shared" si="8"/>
        <v>#REF!</v>
      </c>
      <c r="G590" s="87">
        <f>'СВ2 | Первич. | Торговля'!K59</f>
        <v>0</v>
      </c>
    </row>
    <row r="591" spans="1:7" ht="13" thickBot="1" x14ac:dyDescent="0.3">
      <c r="A591" s="88" t="e">
        <f>#REF!</f>
        <v>#REF!</v>
      </c>
      <c r="B591" s="84" t="s">
        <v>708</v>
      </c>
      <c r="C591" s="84" t="str">
        <f>'CB1-Производство'!$E$10</f>
        <v>2022*</v>
      </c>
      <c r="D591" s="86" t="s">
        <v>706</v>
      </c>
      <c r="E591" s="93" t="s">
        <v>689</v>
      </c>
      <c r="F591" s="125" t="e">
        <f t="shared" si="8"/>
        <v>#REF!</v>
      </c>
      <c r="G591" s="87">
        <f>'СВ2 | Первич. | Торговля'!K60</f>
        <v>0</v>
      </c>
    </row>
    <row r="592" spans="1:7" ht="13" thickBot="1" x14ac:dyDescent="0.3">
      <c r="A592" s="88" t="e">
        <f>#REF!</f>
        <v>#REF!</v>
      </c>
      <c r="B592" s="84" t="s">
        <v>708</v>
      </c>
      <c r="C592" s="84" t="str">
        <f>'CB1-Производство'!$E$10</f>
        <v>2022*</v>
      </c>
      <c r="D592" s="86" t="s">
        <v>706</v>
      </c>
      <c r="E592" s="93">
        <v>9</v>
      </c>
      <c r="F592" s="125" t="e">
        <f t="shared" si="8"/>
        <v>#REF!</v>
      </c>
      <c r="G592" s="87">
        <f>'СВ2 | Первич. | Торговля'!K61</f>
        <v>0</v>
      </c>
    </row>
    <row r="593" spans="1:8" ht="13" thickBot="1" x14ac:dyDescent="0.3">
      <c r="A593" s="88" t="e">
        <f>#REF!</f>
        <v>#REF!</v>
      </c>
      <c r="B593" s="84" t="s">
        <v>708</v>
      </c>
      <c r="C593" s="84" t="str">
        <f>'CB1-Производство'!$E$10</f>
        <v>2022*</v>
      </c>
      <c r="D593" s="86" t="s">
        <v>706</v>
      </c>
      <c r="E593" s="93">
        <v>10</v>
      </c>
      <c r="F593" s="125" t="e">
        <f t="shared" si="8"/>
        <v>#REF!</v>
      </c>
      <c r="G593" s="87">
        <f>'СВ2 | Первич. | Торговля'!K62</f>
        <v>23.8</v>
      </c>
    </row>
    <row r="594" spans="1:8" ht="13" thickBot="1" x14ac:dyDescent="0.3">
      <c r="A594" s="88" t="e">
        <f>#REF!</f>
        <v>#REF!</v>
      </c>
      <c r="B594" s="84" t="s">
        <v>708</v>
      </c>
      <c r="C594" s="84" t="str">
        <f>'CB1-Производство'!$E$10</f>
        <v>2022*</v>
      </c>
      <c r="D594" s="86" t="s">
        <v>706</v>
      </c>
      <c r="E594" s="93" t="s">
        <v>690</v>
      </c>
      <c r="F594" s="125" t="e">
        <f t="shared" si="8"/>
        <v>#REF!</v>
      </c>
      <c r="G594" s="87">
        <f>'СВ2 | Первич. | Торговля'!K63</f>
        <v>816</v>
      </c>
    </row>
    <row r="595" spans="1:8" ht="13" thickBot="1" x14ac:dyDescent="0.3">
      <c r="A595" s="88" t="e">
        <f>#REF!</f>
        <v>#REF!</v>
      </c>
      <c r="B595" s="84" t="s">
        <v>708</v>
      </c>
      <c r="C595" s="84" t="str">
        <f>'CB1-Производство'!$E$10</f>
        <v>2022*</v>
      </c>
      <c r="D595" s="86" t="s">
        <v>706</v>
      </c>
      <c r="E595" s="93" t="s">
        <v>691</v>
      </c>
      <c r="F595" s="125" t="e">
        <f t="shared" si="8"/>
        <v>#REF!</v>
      </c>
      <c r="G595" s="87">
        <f>'СВ2 | Первич. | Торговля'!K64</f>
        <v>10.8</v>
      </c>
    </row>
    <row r="596" spans="1:8" ht="13" thickBot="1" x14ac:dyDescent="0.3">
      <c r="A596" s="88" t="e">
        <f>#REF!</f>
        <v>#REF!</v>
      </c>
      <c r="B596" s="84" t="s">
        <v>708</v>
      </c>
      <c r="C596" s="84" t="str">
        <f>'CB1-Производство'!$E$10</f>
        <v>2022*</v>
      </c>
      <c r="D596" s="86" t="s">
        <v>706</v>
      </c>
      <c r="E596" s="93" t="s">
        <v>692</v>
      </c>
      <c r="F596" s="125" t="e">
        <f t="shared" si="8"/>
        <v>#REF!</v>
      </c>
      <c r="G596" s="87">
        <f>'СВ2 | Первич. | Торговля'!K65</f>
        <v>0</v>
      </c>
    </row>
    <row r="597" spans="1:8" ht="13" thickBot="1" x14ac:dyDescent="0.3">
      <c r="A597" s="88" t="e">
        <f>#REF!</f>
        <v>#REF!</v>
      </c>
      <c r="B597" s="84" t="s">
        <v>708</v>
      </c>
      <c r="C597" s="84" t="str">
        <f>'CB1-Производство'!$E$10</f>
        <v>2022*</v>
      </c>
      <c r="D597" s="86" t="s">
        <v>706</v>
      </c>
      <c r="E597" s="93" t="s">
        <v>693</v>
      </c>
      <c r="F597" s="125" t="e">
        <f t="shared" si="8"/>
        <v>#REF!</v>
      </c>
      <c r="G597" s="87">
        <f>'СВ2 | Первич. | Торговля'!K66</f>
        <v>0</v>
      </c>
    </row>
    <row r="598" spans="1:8" ht="13" thickBot="1" x14ac:dyDescent="0.3">
      <c r="A598" s="88" t="e">
        <f>#REF!</f>
        <v>#REF!</v>
      </c>
      <c r="B598" s="84" t="s">
        <v>708</v>
      </c>
      <c r="C598" s="84" t="str">
        <f>'CB1-Производство'!$E$10</f>
        <v>2022*</v>
      </c>
      <c r="D598" s="86" t="s">
        <v>706</v>
      </c>
      <c r="E598" s="93" t="s">
        <v>694</v>
      </c>
      <c r="F598" s="125" t="e">
        <f t="shared" si="8"/>
        <v>#REF!</v>
      </c>
      <c r="G598" s="87">
        <f>'СВ2 | Первич. | Торговля'!K67</f>
        <v>10.8</v>
      </c>
    </row>
    <row r="599" spans="1:8" ht="13" thickBot="1" x14ac:dyDescent="0.3">
      <c r="A599" s="88" t="e">
        <f>#REF!</f>
        <v>#REF!</v>
      </c>
      <c r="B599" s="84" t="s">
        <v>708</v>
      </c>
      <c r="C599" s="84" t="str">
        <f>'CB1-Производство'!$E$10</f>
        <v>2022*</v>
      </c>
      <c r="D599" s="86" t="s">
        <v>706</v>
      </c>
      <c r="E599" s="93" t="s">
        <v>695</v>
      </c>
      <c r="F599" s="125" t="e">
        <f t="shared" si="8"/>
        <v>#REF!</v>
      </c>
      <c r="G599" s="87">
        <f>'СВ2 | Первич. | Торговля'!K68</f>
        <v>0</v>
      </c>
    </row>
    <row r="600" spans="1:8" ht="13" thickBot="1" x14ac:dyDescent="0.3">
      <c r="A600" s="88" t="e">
        <f>#REF!</f>
        <v>#REF!</v>
      </c>
      <c r="B600" s="84" t="s">
        <v>708</v>
      </c>
      <c r="C600" s="84" t="str">
        <f>'CB1-Производство'!$E$10</f>
        <v>2022*</v>
      </c>
      <c r="D600" s="86" t="s">
        <v>706</v>
      </c>
      <c r="E600" s="93" t="s">
        <v>696</v>
      </c>
      <c r="F600" s="125" t="e">
        <f t="shared" si="8"/>
        <v>#REF!</v>
      </c>
      <c r="G600" s="87">
        <f>'СВ2 | Первич. | Торговля'!K69</f>
        <v>0.5</v>
      </c>
    </row>
    <row r="601" spans="1:8" ht="13" thickBot="1" x14ac:dyDescent="0.3">
      <c r="A601" s="88" t="e">
        <f>#REF!</f>
        <v>#REF!</v>
      </c>
      <c r="B601" s="84" t="s">
        <v>708</v>
      </c>
      <c r="C601" s="84" t="str">
        <f>'CB1-Производство'!$E$10</f>
        <v>2022*</v>
      </c>
      <c r="D601" s="86" t="s">
        <v>706</v>
      </c>
      <c r="E601" s="93" t="s">
        <v>697</v>
      </c>
      <c r="F601" s="125" t="e">
        <f t="shared" si="8"/>
        <v>#REF!</v>
      </c>
      <c r="G601" s="87">
        <f>'СВ2 | Первич. | Торговля'!K70</f>
        <v>804.7</v>
      </c>
    </row>
    <row r="602" spans="1:8" ht="13" thickBot="1" x14ac:dyDescent="0.3">
      <c r="A602" s="88" t="e">
        <f>#REF!</f>
        <v>#REF!</v>
      </c>
      <c r="B602" s="84" t="s">
        <v>708</v>
      </c>
      <c r="C602" s="84" t="str">
        <f>'CB1-Производство'!$E$10</f>
        <v>2022*</v>
      </c>
      <c r="D602" s="86" t="s">
        <v>706</v>
      </c>
      <c r="E602" s="93" t="s">
        <v>698</v>
      </c>
      <c r="F602" s="125" t="e">
        <f t="shared" si="8"/>
        <v>#REF!</v>
      </c>
      <c r="G602" s="87">
        <f>'СВ2 | Первич. | Торговля'!K71</f>
        <v>769.3</v>
      </c>
    </row>
    <row r="603" spans="1:8" ht="13" thickBot="1" x14ac:dyDescent="0.3">
      <c r="A603" s="88" t="e">
        <f>#REF!</f>
        <v>#REF!</v>
      </c>
      <c r="B603" s="84" t="s">
        <v>708</v>
      </c>
      <c r="C603" s="84" t="str">
        <f>'CB1-Производство'!$E$10</f>
        <v>2022*</v>
      </c>
      <c r="D603" s="86" t="s">
        <v>706</v>
      </c>
      <c r="E603" s="93" t="s">
        <v>699</v>
      </c>
      <c r="F603" s="125" t="e">
        <f t="shared" si="8"/>
        <v>#REF!</v>
      </c>
      <c r="G603" s="87">
        <f>'СВ2 | Первич. | Торговля'!K72</f>
        <v>35.4</v>
      </c>
    </row>
    <row r="604" spans="1:8" ht="13" thickBot="1" x14ac:dyDescent="0.3">
      <c r="A604" s="88" t="e">
        <f>#REF!</f>
        <v>#REF!</v>
      </c>
      <c r="B604" s="84" t="s">
        <v>708</v>
      </c>
      <c r="C604" s="84" t="str">
        <f>'CB1-Производство'!$E$10</f>
        <v>2022*</v>
      </c>
      <c r="D604" s="86" t="s">
        <v>706</v>
      </c>
      <c r="E604" s="93" t="s">
        <v>700</v>
      </c>
      <c r="F604" s="125" t="e">
        <f t="shared" si="8"/>
        <v>#REF!</v>
      </c>
      <c r="G604" s="87">
        <f>'СВ2 | Первич. | Торговля'!K73</f>
        <v>0</v>
      </c>
    </row>
    <row r="605" spans="1:8" ht="13" thickBot="1" x14ac:dyDescent="0.3">
      <c r="A605" s="90" t="e">
        <f>#REF!</f>
        <v>#REF!</v>
      </c>
      <c r="B605" s="91" t="s">
        <v>708</v>
      </c>
      <c r="C605" s="91" t="str">
        <f>'CB1-Производство'!$E$10</f>
        <v>2022*</v>
      </c>
      <c r="D605" s="86" t="s">
        <v>706</v>
      </c>
      <c r="E605" s="101" t="s">
        <v>701</v>
      </c>
      <c r="F605" s="125" t="e">
        <f t="shared" si="8"/>
        <v>#REF!</v>
      </c>
      <c r="G605" s="87">
        <f>'СВ2 | Первич. | Торговля'!K74</f>
        <v>0</v>
      </c>
    </row>
    <row r="606" spans="1:8" ht="13" thickBot="1" x14ac:dyDescent="0.3">
      <c r="A606" s="85" t="e">
        <f>#REF!</f>
        <v>#REF!</v>
      </c>
      <c r="B606" s="86" t="s">
        <v>704</v>
      </c>
      <c r="C606" s="86">
        <f>'СВ3 | Вторичн.| Торговля'!$C$15</f>
        <v>0</v>
      </c>
      <c r="D606" s="86" t="s">
        <v>706</v>
      </c>
      <c r="E606" s="100" t="s">
        <v>711</v>
      </c>
      <c r="F606" s="125" t="e">
        <f t="shared" si="8"/>
        <v>#REF!</v>
      </c>
      <c r="G606" s="87">
        <f>'СВ3 | Вторичн.| Торговля'!C17</f>
        <v>2305.8000000000002</v>
      </c>
      <c r="H606" s="82" t="s">
        <v>710</v>
      </c>
    </row>
    <row r="607" spans="1:8" ht="13" thickBot="1" x14ac:dyDescent="0.3">
      <c r="A607" s="88" t="e">
        <f>#REF!</f>
        <v>#REF!</v>
      </c>
      <c r="B607" s="94" t="s">
        <v>704</v>
      </c>
      <c r="C607" s="84">
        <f>'СВ3 | Вторичн.| Торговля'!$C$15</f>
        <v>0</v>
      </c>
      <c r="D607" s="86" t="s">
        <v>706</v>
      </c>
      <c r="E607" s="93" t="s">
        <v>712</v>
      </c>
      <c r="F607" s="125" t="e">
        <f t="shared" si="8"/>
        <v>#REF!</v>
      </c>
      <c r="G607" s="87">
        <f>'СВ3 | Вторичн.| Торговля'!C18</f>
        <v>4458.6000000000004</v>
      </c>
    </row>
    <row r="608" spans="1:8" ht="13" thickBot="1" x14ac:dyDescent="0.3">
      <c r="A608" s="88" t="e">
        <f>#REF!</f>
        <v>#REF!</v>
      </c>
      <c r="B608" s="94" t="s">
        <v>704</v>
      </c>
      <c r="C608" s="84">
        <f>'СВ3 | Вторичн.| Торговля'!$C$15</f>
        <v>0</v>
      </c>
      <c r="D608" s="86" t="s">
        <v>706</v>
      </c>
      <c r="E608" s="93" t="s">
        <v>713</v>
      </c>
      <c r="F608" s="125" t="e">
        <f t="shared" si="8"/>
        <v>#REF!</v>
      </c>
      <c r="G608" s="87">
        <f>'СВ3 | Вторичн.| Торговля'!C19</f>
        <v>783.3</v>
      </c>
    </row>
    <row r="609" spans="1:7" ht="13" thickBot="1" x14ac:dyDescent="0.3">
      <c r="A609" s="88" t="e">
        <f>#REF!</f>
        <v>#REF!</v>
      </c>
      <c r="B609" s="94" t="s">
        <v>704</v>
      </c>
      <c r="C609" s="84">
        <f>'СВ3 | Вторичн.| Торговля'!$C$15</f>
        <v>0</v>
      </c>
      <c r="D609" s="86" t="s">
        <v>706</v>
      </c>
      <c r="E609" s="93" t="s">
        <v>714</v>
      </c>
      <c r="F609" s="125" t="e">
        <f t="shared" si="8"/>
        <v>#REF!</v>
      </c>
      <c r="G609" s="87">
        <f>'СВ3 | Вторичн.| Торговля'!C20</f>
        <v>2188.1</v>
      </c>
    </row>
    <row r="610" spans="1:7" ht="13" thickBot="1" x14ac:dyDescent="0.3">
      <c r="A610" s="88" t="e">
        <f>#REF!</f>
        <v>#REF!</v>
      </c>
      <c r="B610" s="94" t="s">
        <v>704</v>
      </c>
      <c r="C610" s="84">
        <f>'СВ3 | Вторичн.| Торговля'!$C$15</f>
        <v>0</v>
      </c>
      <c r="D610" s="86" t="s">
        <v>706</v>
      </c>
      <c r="E610" s="93" t="s">
        <v>715</v>
      </c>
      <c r="F610" s="125" t="e">
        <f t="shared" si="8"/>
        <v>#REF!</v>
      </c>
      <c r="G610" s="87">
        <f>'СВ3 | Вторичн.| Торговля'!C21</f>
        <v>915.2</v>
      </c>
    </row>
    <row r="611" spans="1:7" ht="13" thickBot="1" x14ac:dyDescent="0.3">
      <c r="A611" s="88" t="e">
        <f>#REF!</f>
        <v>#REF!</v>
      </c>
      <c r="B611" s="94" t="s">
        <v>704</v>
      </c>
      <c r="C611" s="84">
        <f>'СВ3 | Вторичн.| Торговля'!$C$15</f>
        <v>0</v>
      </c>
      <c r="D611" s="86" t="s">
        <v>706</v>
      </c>
      <c r="E611" s="93" t="s">
        <v>716</v>
      </c>
      <c r="F611" s="125" t="e">
        <f t="shared" si="8"/>
        <v>#REF!</v>
      </c>
      <c r="G611" s="87">
        <f>'СВ3 | Вторичн.| Торговля'!C22</f>
        <v>27781</v>
      </c>
    </row>
    <row r="612" spans="1:7" ht="13" thickBot="1" x14ac:dyDescent="0.3">
      <c r="A612" s="88" t="e">
        <f>#REF!</f>
        <v>#REF!</v>
      </c>
      <c r="B612" s="94" t="s">
        <v>704</v>
      </c>
      <c r="C612" s="84">
        <f>'СВ3 | Вторичн.| Торговля'!$C$15</f>
        <v>0</v>
      </c>
      <c r="D612" s="86" t="s">
        <v>706</v>
      </c>
      <c r="E612" s="93" t="s">
        <v>717</v>
      </c>
      <c r="F612" s="125" t="e">
        <f t="shared" si="8"/>
        <v>#REF!</v>
      </c>
      <c r="G612" s="87">
        <f>'СВ3 | Вторичн.| Торговля'!C23</f>
        <v>65544.2</v>
      </c>
    </row>
    <row r="613" spans="1:7" ht="13" thickBot="1" x14ac:dyDescent="0.3">
      <c r="A613" s="88" t="e">
        <f>#REF!</f>
        <v>#REF!</v>
      </c>
      <c r="B613" s="94" t="s">
        <v>704</v>
      </c>
      <c r="C613" s="84">
        <f>'СВ3 | Вторичн.| Торговля'!$C$15</f>
        <v>0</v>
      </c>
      <c r="D613" s="86" t="s">
        <v>706</v>
      </c>
      <c r="E613" s="93" t="s">
        <v>718</v>
      </c>
      <c r="F613" s="125" t="e">
        <f t="shared" si="8"/>
        <v>#REF!</v>
      </c>
      <c r="G613" s="87">
        <f>'СВ3 | Вторичн.| Торговля'!C24</f>
        <v>336.6</v>
      </c>
    </row>
    <row r="614" spans="1:7" ht="13" thickBot="1" x14ac:dyDescent="0.3">
      <c r="A614" s="88" t="e">
        <f>#REF!</f>
        <v>#REF!</v>
      </c>
      <c r="B614" s="94" t="s">
        <v>704</v>
      </c>
      <c r="C614" s="84">
        <f>'СВ3 | Вторичн.| Торговля'!$C$15</f>
        <v>0</v>
      </c>
      <c r="D614" s="86" t="s">
        <v>706</v>
      </c>
      <c r="E614" s="93" t="s">
        <v>719</v>
      </c>
      <c r="F614" s="125" t="e">
        <f t="shared" si="8"/>
        <v>#REF!</v>
      </c>
      <c r="G614" s="87">
        <f>'СВ3 | Вторичн.| Торговля'!C25</f>
        <v>2053.6999999999998</v>
      </c>
    </row>
    <row r="615" spans="1:7" ht="13" thickBot="1" x14ac:dyDescent="0.3">
      <c r="A615" s="88" t="e">
        <f>#REF!</f>
        <v>#REF!</v>
      </c>
      <c r="B615" s="94" t="s">
        <v>704</v>
      </c>
      <c r="C615" s="84">
        <f>'СВ3 | Вторичн.| Торговля'!$C$15</f>
        <v>0</v>
      </c>
      <c r="D615" s="86" t="s">
        <v>706</v>
      </c>
      <c r="E615" s="93" t="s">
        <v>720</v>
      </c>
      <c r="F615" s="125" t="e">
        <f t="shared" si="8"/>
        <v>#REF!</v>
      </c>
      <c r="G615" s="87">
        <f>'СВ3 | Вторичн.| Торговля'!C26</f>
        <v>0</v>
      </c>
    </row>
    <row r="616" spans="1:7" ht="13" thickBot="1" x14ac:dyDescent="0.3">
      <c r="A616" s="88" t="e">
        <f>#REF!</f>
        <v>#REF!</v>
      </c>
      <c r="B616" s="94" t="s">
        <v>704</v>
      </c>
      <c r="C616" s="84">
        <f>'СВ3 | Вторичн.| Торговля'!$C$15</f>
        <v>0</v>
      </c>
      <c r="D616" s="86" t="s">
        <v>706</v>
      </c>
      <c r="E616" s="93" t="s">
        <v>721</v>
      </c>
      <c r="F616" s="125" t="e">
        <f t="shared" si="8"/>
        <v>#REF!</v>
      </c>
      <c r="G616" s="87">
        <f>'СВ3 | Вторичн.| Торговля'!C27</f>
        <v>255.8</v>
      </c>
    </row>
    <row r="617" spans="1:7" ht="13" thickBot="1" x14ac:dyDescent="0.3">
      <c r="A617" s="88" t="e">
        <f>#REF!</f>
        <v>#REF!</v>
      </c>
      <c r="B617" s="94" t="s">
        <v>704</v>
      </c>
      <c r="C617" s="84">
        <f>'СВ3 | Вторичн.| Торговля'!$C$15</f>
        <v>0</v>
      </c>
      <c r="D617" s="86" t="s">
        <v>706</v>
      </c>
      <c r="E617" s="93" t="s">
        <v>722</v>
      </c>
      <c r="F617" s="125" t="e">
        <f t="shared" si="8"/>
        <v>#REF!</v>
      </c>
      <c r="G617" s="87">
        <f>'СВ3 | Вторичн.| Торговля'!C29</f>
        <v>18306.5</v>
      </c>
    </row>
    <row r="618" spans="1:7" ht="13" thickBot="1" x14ac:dyDescent="0.3">
      <c r="A618" s="88" t="e">
        <f>#REF!</f>
        <v>#REF!</v>
      </c>
      <c r="B618" s="94" t="s">
        <v>704</v>
      </c>
      <c r="C618" s="84">
        <f>'СВ3 | Вторичн.| Торговля'!$C$15</f>
        <v>0</v>
      </c>
      <c r="D618" s="86" t="s">
        <v>706</v>
      </c>
      <c r="E618" s="93" t="s">
        <v>723</v>
      </c>
      <c r="F618" s="125" t="e">
        <f t="shared" si="8"/>
        <v>#REF!</v>
      </c>
      <c r="G618" s="87">
        <f>'СВ3 | Вторичн.| Торговля'!C30</f>
        <v>51997.5</v>
      </c>
    </row>
    <row r="619" spans="1:7" ht="13" thickBot="1" x14ac:dyDescent="0.3">
      <c r="A619" s="88" t="e">
        <f>#REF!</f>
        <v>#REF!</v>
      </c>
      <c r="B619" s="94" t="s">
        <v>704</v>
      </c>
      <c r="C619" s="84">
        <f>'СВ3 | Вторичн.| Торговля'!$C$15</f>
        <v>0</v>
      </c>
      <c r="D619" s="86" t="s">
        <v>706</v>
      </c>
      <c r="E619" s="93" t="s">
        <v>724</v>
      </c>
      <c r="F619" s="125" t="e">
        <f t="shared" ref="F619:F670" si="9">CONCATENATE(A619,"_",B619,"_",C619,"_",D619,"_",E619)</f>
        <v>#REF!</v>
      </c>
      <c r="G619" s="87">
        <f>'СВ3 | Вторичн.| Торговля'!C31</f>
        <v>46915.5</v>
      </c>
    </row>
    <row r="620" spans="1:7" ht="13" thickBot="1" x14ac:dyDescent="0.3">
      <c r="A620" s="88" t="e">
        <f>#REF!</f>
        <v>#REF!</v>
      </c>
      <c r="B620" s="94" t="s">
        <v>704</v>
      </c>
      <c r="C620" s="84">
        <f>'СВ3 | Вторичн.| Торговля'!$C$15</f>
        <v>0</v>
      </c>
      <c r="D620" s="86" t="s">
        <v>706</v>
      </c>
      <c r="E620" s="93" t="s">
        <v>725</v>
      </c>
      <c r="F620" s="125" t="e">
        <f t="shared" si="9"/>
        <v>#REF!</v>
      </c>
      <c r="G620" s="87">
        <f>'СВ3 | Вторичн.| Торговля'!C32</f>
        <v>1772.1</v>
      </c>
    </row>
    <row r="621" spans="1:7" ht="13" thickBot="1" x14ac:dyDescent="0.3">
      <c r="A621" s="88" t="e">
        <f>#REF!</f>
        <v>#REF!</v>
      </c>
      <c r="B621" s="94" t="s">
        <v>704</v>
      </c>
      <c r="C621" s="84">
        <f>'СВ3 | Вторичн.| Торговля'!$C$15</f>
        <v>0</v>
      </c>
      <c r="D621" s="86" t="s">
        <v>706</v>
      </c>
      <c r="E621" s="93" t="s">
        <v>726</v>
      </c>
      <c r="F621" s="125" t="e">
        <f t="shared" si="9"/>
        <v>#REF!</v>
      </c>
      <c r="G621" s="87">
        <f>'СВ3 | Вторичн.| Торговля'!C33</f>
        <v>458.7</v>
      </c>
    </row>
    <row r="622" spans="1:7" ht="13" thickBot="1" x14ac:dyDescent="0.3">
      <c r="A622" s="88" t="e">
        <f>#REF!</f>
        <v>#REF!</v>
      </c>
      <c r="B622" s="94" t="s">
        <v>704</v>
      </c>
      <c r="C622" s="84">
        <f>'СВ3 | Вторичн.| Торговля'!$C$15</f>
        <v>0</v>
      </c>
      <c r="D622" s="86" t="s">
        <v>706</v>
      </c>
      <c r="E622" s="93" t="s">
        <v>727</v>
      </c>
      <c r="F622" s="125" t="e">
        <f t="shared" si="9"/>
        <v>#REF!</v>
      </c>
      <c r="G622" s="87">
        <f>'СВ3 | Вторичн.| Торговля'!C34</f>
        <v>398.2</v>
      </c>
    </row>
    <row r="623" spans="1:7" ht="13" thickBot="1" x14ac:dyDescent="0.3">
      <c r="A623" s="88" t="e">
        <f>#REF!</f>
        <v>#REF!</v>
      </c>
      <c r="B623" s="94" t="s">
        <v>704</v>
      </c>
      <c r="C623" s="84">
        <f>'СВ3 | Вторичн.| Торговля'!$C$15</f>
        <v>0</v>
      </c>
      <c r="D623" s="86" t="s">
        <v>706</v>
      </c>
      <c r="E623" s="93" t="s">
        <v>728</v>
      </c>
      <c r="F623" s="125" t="e">
        <f t="shared" si="9"/>
        <v>#REF!</v>
      </c>
      <c r="G623" s="87">
        <f>'СВ3 | Вторичн.| Торговля'!C35</f>
        <v>0</v>
      </c>
    </row>
    <row r="624" spans="1:7" ht="13" thickBot="1" x14ac:dyDescent="0.3">
      <c r="A624" s="88" t="e">
        <f>#REF!</f>
        <v>#REF!</v>
      </c>
      <c r="B624" s="94" t="s">
        <v>704</v>
      </c>
      <c r="C624" s="84">
        <f>'СВ3 | Вторичн.| Торговля'!$C$15</f>
        <v>0</v>
      </c>
      <c r="D624" s="86" t="s">
        <v>706</v>
      </c>
      <c r="E624" s="93" t="s">
        <v>729</v>
      </c>
      <c r="F624" s="125" t="e">
        <f t="shared" si="9"/>
        <v>#REF!</v>
      </c>
      <c r="G624" s="87" t="e">
        <f>'СВ3 | Вторичн.| Торговля'!#REF!</f>
        <v>#REF!</v>
      </c>
    </row>
    <row r="625" spans="1:7" ht="13" thickBot="1" x14ac:dyDescent="0.3">
      <c r="A625" s="88" t="e">
        <f>#REF!</f>
        <v>#REF!</v>
      </c>
      <c r="B625" s="94" t="s">
        <v>704</v>
      </c>
      <c r="C625" s="84">
        <f>'СВ3 | Вторичн.| Торговля'!$C$15</f>
        <v>0</v>
      </c>
      <c r="D625" s="86" t="s">
        <v>706</v>
      </c>
      <c r="E625" s="93" t="s">
        <v>730</v>
      </c>
      <c r="F625" s="125" t="e">
        <f t="shared" si="9"/>
        <v>#REF!</v>
      </c>
      <c r="G625" s="87" t="e">
        <f>'СВ3 | Вторичн.| Торговля'!#REF!</f>
        <v>#REF!</v>
      </c>
    </row>
    <row r="626" spans="1:7" ht="13" thickBot="1" x14ac:dyDescent="0.3">
      <c r="A626" s="107" t="e">
        <f>#REF!</f>
        <v>#REF!</v>
      </c>
      <c r="B626" s="94" t="s">
        <v>704</v>
      </c>
      <c r="C626" s="94">
        <f>'СВ3 | Вторичн.| Торговля'!$D$15</f>
        <v>0</v>
      </c>
      <c r="D626" s="86" t="s">
        <v>706</v>
      </c>
      <c r="E626" s="95" t="s">
        <v>711</v>
      </c>
      <c r="F626" s="125" t="e">
        <f t="shared" si="9"/>
        <v>#REF!</v>
      </c>
      <c r="G626" s="87">
        <f>'СВ3 | Вторичн.| Торговля'!D17</f>
        <v>2822.6</v>
      </c>
    </row>
    <row r="627" spans="1:7" ht="13" thickBot="1" x14ac:dyDescent="0.3">
      <c r="A627" s="88" t="e">
        <f>#REF!</f>
        <v>#REF!</v>
      </c>
      <c r="B627" s="94" t="s">
        <v>704</v>
      </c>
      <c r="C627" s="94">
        <f>'СВ3 | Вторичн.| Торговля'!$D$15</f>
        <v>0</v>
      </c>
      <c r="D627" s="86" t="s">
        <v>706</v>
      </c>
      <c r="E627" s="93" t="s">
        <v>712</v>
      </c>
      <c r="F627" s="125" t="e">
        <f t="shared" si="9"/>
        <v>#REF!</v>
      </c>
      <c r="G627" s="87">
        <f>'СВ3 | Вторичн.| Торговля'!D18</f>
        <v>3211.4</v>
      </c>
    </row>
    <row r="628" spans="1:7" ht="13" thickBot="1" x14ac:dyDescent="0.3">
      <c r="A628" s="88" t="e">
        <f>#REF!</f>
        <v>#REF!</v>
      </c>
      <c r="B628" s="94" t="s">
        <v>704</v>
      </c>
      <c r="C628" s="94">
        <f>'СВ3 | Вторичн.| Торговля'!$D$15</f>
        <v>0</v>
      </c>
      <c r="D628" s="86" t="s">
        <v>706</v>
      </c>
      <c r="E628" s="93" t="s">
        <v>713</v>
      </c>
      <c r="F628" s="125" t="e">
        <f t="shared" si="9"/>
        <v>#REF!</v>
      </c>
      <c r="G628" s="87">
        <f>'СВ3 | Вторичн.| Торговля'!D19</f>
        <v>667.3</v>
      </c>
    </row>
    <row r="629" spans="1:7" ht="13" thickBot="1" x14ac:dyDescent="0.3">
      <c r="A629" s="88" t="e">
        <f>#REF!</f>
        <v>#REF!</v>
      </c>
      <c r="B629" s="94" t="s">
        <v>704</v>
      </c>
      <c r="C629" s="94">
        <f>'СВ3 | Вторичн.| Торговля'!$D$15</f>
        <v>0</v>
      </c>
      <c r="D629" s="86" t="s">
        <v>706</v>
      </c>
      <c r="E629" s="93" t="s">
        <v>714</v>
      </c>
      <c r="F629" s="125" t="e">
        <f t="shared" si="9"/>
        <v>#REF!</v>
      </c>
      <c r="G629" s="87">
        <f>'СВ3 | Вторичн.| Торговля'!D20</f>
        <v>3214.5</v>
      </c>
    </row>
    <row r="630" spans="1:7" ht="13" thickBot="1" x14ac:dyDescent="0.3">
      <c r="A630" s="88" t="e">
        <f>#REF!</f>
        <v>#REF!</v>
      </c>
      <c r="B630" s="94" t="s">
        <v>704</v>
      </c>
      <c r="C630" s="94">
        <f>'СВ3 | Вторичн.| Торговля'!$D$15</f>
        <v>0</v>
      </c>
      <c r="D630" s="86" t="s">
        <v>706</v>
      </c>
      <c r="E630" s="93" t="s">
        <v>715</v>
      </c>
      <c r="F630" s="125" t="e">
        <f t="shared" si="9"/>
        <v>#REF!</v>
      </c>
      <c r="G630" s="87">
        <f>'СВ3 | Вторичн.| Торговля'!D21</f>
        <v>1334.7</v>
      </c>
    </row>
    <row r="631" spans="1:7" ht="13" thickBot="1" x14ac:dyDescent="0.3">
      <c r="A631" s="88" t="e">
        <f>#REF!</f>
        <v>#REF!</v>
      </c>
      <c r="B631" s="94" t="s">
        <v>704</v>
      </c>
      <c r="C631" s="94">
        <f>'СВ3 | Вторичн.| Торговля'!$D$15</f>
        <v>0</v>
      </c>
      <c r="D631" s="86" t="s">
        <v>706</v>
      </c>
      <c r="E631" s="93" t="s">
        <v>716</v>
      </c>
      <c r="F631" s="125" t="e">
        <f t="shared" si="9"/>
        <v>#REF!</v>
      </c>
      <c r="G631" s="87">
        <f>'СВ3 | Вторичн.| Торговля'!D22</f>
        <v>29796.400000000001</v>
      </c>
    </row>
    <row r="632" spans="1:7" ht="13" thickBot="1" x14ac:dyDescent="0.3">
      <c r="A632" s="88" t="e">
        <f>#REF!</f>
        <v>#REF!</v>
      </c>
      <c r="B632" s="94" t="s">
        <v>704</v>
      </c>
      <c r="C632" s="94">
        <f>'СВ3 | Вторичн.| Торговля'!$D$15</f>
        <v>0</v>
      </c>
      <c r="D632" s="86" t="s">
        <v>706</v>
      </c>
      <c r="E632" s="93" t="s">
        <v>717</v>
      </c>
      <c r="F632" s="125" t="e">
        <f t="shared" si="9"/>
        <v>#REF!</v>
      </c>
      <c r="G632" s="87">
        <f>'СВ3 | Вторичн.| Торговля'!D23</f>
        <v>67122.5</v>
      </c>
    </row>
    <row r="633" spans="1:7" ht="13" thickBot="1" x14ac:dyDescent="0.3">
      <c r="A633" s="88" t="e">
        <f>#REF!</f>
        <v>#REF!</v>
      </c>
      <c r="B633" s="94" t="s">
        <v>704</v>
      </c>
      <c r="C633" s="94">
        <f>'СВ3 | Вторичн.| Торговля'!$D$15</f>
        <v>0</v>
      </c>
      <c r="D633" s="86" t="s">
        <v>706</v>
      </c>
      <c r="E633" s="93" t="s">
        <v>718</v>
      </c>
      <c r="F633" s="125" t="e">
        <f t="shared" si="9"/>
        <v>#REF!</v>
      </c>
      <c r="G633" s="87">
        <f>'СВ3 | Вторичн.| Торговля'!D24</f>
        <v>1189</v>
      </c>
    </row>
    <row r="634" spans="1:7" ht="13" thickBot="1" x14ac:dyDescent="0.3">
      <c r="A634" s="88" t="e">
        <f>#REF!</f>
        <v>#REF!</v>
      </c>
      <c r="B634" s="94" t="s">
        <v>704</v>
      </c>
      <c r="C634" s="94">
        <f>'СВ3 | Вторичн.| Торговля'!$D$15</f>
        <v>0</v>
      </c>
      <c r="D634" s="86" t="s">
        <v>706</v>
      </c>
      <c r="E634" s="93" t="s">
        <v>719</v>
      </c>
      <c r="F634" s="125" t="e">
        <f t="shared" si="9"/>
        <v>#REF!</v>
      </c>
      <c r="G634" s="87">
        <f>'СВ3 | Вторичн.| Торговля'!D25</f>
        <v>2916.9</v>
      </c>
    </row>
    <row r="635" spans="1:7" ht="13" thickBot="1" x14ac:dyDescent="0.3">
      <c r="A635" s="88" t="e">
        <f>#REF!</f>
        <v>#REF!</v>
      </c>
      <c r="B635" s="94" t="s">
        <v>704</v>
      </c>
      <c r="C635" s="94">
        <f>'СВ3 | Вторичн.| Торговля'!$D$15</f>
        <v>0</v>
      </c>
      <c r="D635" s="86" t="s">
        <v>706</v>
      </c>
      <c r="E635" s="93" t="s">
        <v>720</v>
      </c>
      <c r="F635" s="125" t="e">
        <f t="shared" si="9"/>
        <v>#REF!</v>
      </c>
      <c r="G635" s="87">
        <f>'СВ3 | Вторичн.| Торговля'!D26</f>
        <v>0</v>
      </c>
    </row>
    <row r="636" spans="1:7" ht="13" thickBot="1" x14ac:dyDescent="0.3">
      <c r="A636" s="88" t="e">
        <f>#REF!</f>
        <v>#REF!</v>
      </c>
      <c r="B636" s="94" t="s">
        <v>704</v>
      </c>
      <c r="C636" s="94">
        <f>'СВ3 | Вторичн.| Торговля'!$D$15</f>
        <v>0</v>
      </c>
      <c r="D636" s="86" t="s">
        <v>706</v>
      </c>
      <c r="E636" s="93" t="s">
        <v>721</v>
      </c>
      <c r="F636" s="125" t="e">
        <f t="shared" si="9"/>
        <v>#REF!</v>
      </c>
      <c r="G636" s="87">
        <f>'СВ3 | Вторичн.| Торговля'!D27</f>
        <v>244.2</v>
      </c>
    </row>
    <row r="637" spans="1:7" ht="13" thickBot="1" x14ac:dyDescent="0.3">
      <c r="A637" s="88" t="e">
        <f>#REF!</f>
        <v>#REF!</v>
      </c>
      <c r="B637" s="94" t="s">
        <v>704</v>
      </c>
      <c r="C637" s="94">
        <f>'СВ3 | Вторичн.| Торговля'!$D$15</f>
        <v>0</v>
      </c>
      <c r="D637" s="86" t="s">
        <v>706</v>
      </c>
      <c r="E637" s="93" t="s">
        <v>722</v>
      </c>
      <c r="F637" s="125" t="e">
        <f t="shared" si="9"/>
        <v>#REF!</v>
      </c>
      <c r="G637" s="87">
        <f>'СВ3 | Вторичн.| Торговля'!D29</f>
        <v>25529.200000000001</v>
      </c>
    </row>
    <row r="638" spans="1:7" ht="13" thickBot="1" x14ac:dyDescent="0.3">
      <c r="A638" s="88" t="e">
        <f>#REF!</f>
        <v>#REF!</v>
      </c>
      <c r="B638" s="94" t="s">
        <v>704</v>
      </c>
      <c r="C638" s="94">
        <f>'СВ3 | Вторичн.| Торговля'!$D$15</f>
        <v>0</v>
      </c>
      <c r="D638" s="86" t="s">
        <v>706</v>
      </c>
      <c r="E638" s="93" t="s">
        <v>723</v>
      </c>
      <c r="F638" s="125" t="e">
        <f t="shared" si="9"/>
        <v>#REF!</v>
      </c>
      <c r="G638" s="87">
        <f>'СВ3 | Вторичн.| Торговля'!D30</f>
        <v>63538.3</v>
      </c>
    </row>
    <row r="639" spans="1:7" ht="13" thickBot="1" x14ac:dyDescent="0.3">
      <c r="A639" s="88" t="e">
        <f>#REF!</f>
        <v>#REF!</v>
      </c>
      <c r="B639" s="94" t="s">
        <v>704</v>
      </c>
      <c r="C639" s="94">
        <f>'СВ3 | Вторичн.| Торговля'!$D$15</f>
        <v>0</v>
      </c>
      <c r="D639" s="86" t="s">
        <v>706</v>
      </c>
      <c r="E639" s="93" t="s">
        <v>724</v>
      </c>
      <c r="F639" s="125" t="e">
        <f t="shared" si="9"/>
        <v>#REF!</v>
      </c>
      <c r="G639" s="87">
        <f>'СВ3 | Вторичн.| Торговля'!D31</f>
        <v>49915.6</v>
      </c>
    </row>
    <row r="640" spans="1:7" ht="13" thickBot="1" x14ac:dyDescent="0.3">
      <c r="A640" s="88" t="e">
        <f>#REF!</f>
        <v>#REF!</v>
      </c>
      <c r="B640" s="94" t="s">
        <v>704</v>
      </c>
      <c r="C640" s="94">
        <f>'СВ3 | Вторичн.| Торговля'!$D$15</f>
        <v>0</v>
      </c>
      <c r="D640" s="86" t="s">
        <v>706</v>
      </c>
      <c r="E640" s="93" t="s">
        <v>725</v>
      </c>
      <c r="F640" s="125" t="e">
        <f t="shared" si="9"/>
        <v>#REF!</v>
      </c>
      <c r="G640" s="87">
        <f>'СВ3 | Вторичн.| Торговля'!D32</f>
        <v>3174.8</v>
      </c>
    </row>
    <row r="641" spans="1:7" ht="13" thickBot="1" x14ac:dyDescent="0.3">
      <c r="A641" s="88" t="e">
        <f>#REF!</f>
        <v>#REF!</v>
      </c>
      <c r="B641" s="94" t="s">
        <v>704</v>
      </c>
      <c r="C641" s="94">
        <f>'СВ3 | Вторичн.| Торговля'!$D$15</f>
        <v>0</v>
      </c>
      <c r="D641" s="86" t="s">
        <v>706</v>
      </c>
      <c r="E641" s="93" t="s">
        <v>726</v>
      </c>
      <c r="F641" s="125" t="e">
        <f t="shared" si="9"/>
        <v>#REF!</v>
      </c>
      <c r="G641" s="87">
        <f>'СВ3 | Вторичн.| Торговля'!D33</f>
        <v>452.5</v>
      </c>
    </row>
    <row r="642" spans="1:7" ht="13" thickBot="1" x14ac:dyDescent="0.3">
      <c r="A642" s="88" t="e">
        <f>#REF!</f>
        <v>#REF!</v>
      </c>
      <c r="B642" s="94" t="s">
        <v>704</v>
      </c>
      <c r="C642" s="94">
        <f>'СВ3 | Вторичн.| Торговля'!$D$15</f>
        <v>0</v>
      </c>
      <c r="D642" s="86" t="s">
        <v>706</v>
      </c>
      <c r="E642" s="93" t="s">
        <v>727</v>
      </c>
      <c r="F642" s="125" t="e">
        <f t="shared" si="9"/>
        <v>#REF!</v>
      </c>
      <c r="G642" s="87">
        <f>'СВ3 | Вторичн.| Торговля'!D34</f>
        <v>585.1</v>
      </c>
    </row>
    <row r="643" spans="1:7" ht="13" thickBot="1" x14ac:dyDescent="0.3">
      <c r="A643" s="88" t="e">
        <f>#REF!</f>
        <v>#REF!</v>
      </c>
      <c r="B643" s="94" t="s">
        <v>704</v>
      </c>
      <c r="C643" s="94">
        <f>'СВ3 | Вторичн.| Торговля'!$D$15</f>
        <v>0</v>
      </c>
      <c r="D643" s="86" t="s">
        <v>706</v>
      </c>
      <c r="E643" s="93" t="s">
        <v>728</v>
      </c>
      <c r="F643" s="125" t="e">
        <f t="shared" si="9"/>
        <v>#REF!</v>
      </c>
      <c r="G643" s="87">
        <f>'СВ3 | Вторичн.| Торговля'!D35</f>
        <v>0</v>
      </c>
    </row>
    <row r="644" spans="1:7" ht="13" thickBot="1" x14ac:dyDescent="0.3">
      <c r="A644" s="88" t="e">
        <f>#REF!</f>
        <v>#REF!</v>
      </c>
      <c r="B644" s="94" t="s">
        <v>704</v>
      </c>
      <c r="C644" s="94">
        <f>'СВ3 | Вторичн.| Торговля'!$D$15</f>
        <v>0</v>
      </c>
      <c r="D644" s="86" t="s">
        <v>706</v>
      </c>
      <c r="E644" s="93" t="s">
        <v>729</v>
      </c>
      <c r="F644" s="125" t="e">
        <f t="shared" si="9"/>
        <v>#REF!</v>
      </c>
      <c r="G644" s="87" t="e">
        <f>'СВ3 | Вторичн.| Торговля'!#REF!</f>
        <v>#REF!</v>
      </c>
    </row>
    <row r="645" spans="1:7" ht="13" thickBot="1" x14ac:dyDescent="0.3">
      <c r="A645" s="88" t="e">
        <f>#REF!</f>
        <v>#REF!</v>
      </c>
      <c r="B645" s="94" t="s">
        <v>704</v>
      </c>
      <c r="C645" s="94">
        <f>'СВ3 | Вторичн.| Торговля'!$D$15</f>
        <v>0</v>
      </c>
      <c r="D645" s="86" t="s">
        <v>706</v>
      </c>
      <c r="E645" s="93" t="s">
        <v>730</v>
      </c>
      <c r="F645" s="125" t="e">
        <f t="shared" si="9"/>
        <v>#REF!</v>
      </c>
      <c r="G645" s="87" t="e">
        <f>'СВ3 | Вторичн.| Торговля'!#REF!</f>
        <v>#REF!</v>
      </c>
    </row>
    <row r="646" spans="1:7" ht="13" thickBot="1" x14ac:dyDescent="0.3">
      <c r="A646" s="85" t="e">
        <f>#REF!</f>
        <v>#REF!</v>
      </c>
      <c r="B646" s="86" t="s">
        <v>708</v>
      </c>
      <c r="C646" s="86">
        <f>'СВ3 | Вторичн.| Торговля'!$C$15</f>
        <v>0</v>
      </c>
      <c r="D646" s="86" t="s">
        <v>706</v>
      </c>
      <c r="E646" s="100" t="s">
        <v>711</v>
      </c>
      <c r="F646" s="125" t="e">
        <f t="shared" si="9"/>
        <v>#REF!</v>
      </c>
      <c r="G646" s="87">
        <f>'СВ3 | Вторичн.| Торговля'!E17</f>
        <v>17.399999999999999</v>
      </c>
    </row>
    <row r="647" spans="1:7" ht="13" thickBot="1" x14ac:dyDescent="0.3">
      <c r="A647" s="88" t="e">
        <f>#REF!</f>
        <v>#REF!</v>
      </c>
      <c r="B647" s="94" t="s">
        <v>708</v>
      </c>
      <c r="C647" s="84">
        <f>'СВ3 | Вторичн.| Торговля'!$C$15</f>
        <v>0</v>
      </c>
      <c r="D647" s="86" t="s">
        <v>706</v>
      </c>
      <c r="E647" s="93" t="s">
        <v>712</v>
      </c>
      <c r="F647" s="125" t="e">
        <f t="shared" si="9"/>
        <v>#REF!</v>
      </c>
      <c r="G647" s="87">
        <f>'СВ3 | Вторичн.| Торговля'!E18</f>
        <v>4.5</v>
      </c>
    </row>
    <row r="648" spans="1:7" ht="13" thickBot="1" x14ac:dyDescent="0.3">
      <c r="A648" s="88" t="e">
        <f>#REF!</f>
        <v>#REF!</v>
      </c>
      <c r="B648" s="94" t="s">
        <v>708</v>
      </c>
      <c r="C648" s="84">
        <f>'СВ3 | Вторичн.| Торговля'!$C$15</f>
        <v>0</v>
      </c>
      <c r="D648" s="86" t="s">
        <v>706</v>
      </c>
      <c r="E648" s="93" t="s">
        <v>713</v>
      </c>
      <c r="F648" s="125" t="e">
        <f t="shared" si="9"/>
        <v>#REF!</v>
      </c>
      <c r="G648" s="87">
        <f>'СВ3 | Вторичн.| Торговля'!E19</f>
        <v>0</v>
      </c>
    </row>
    <row r="649" spans="1:7" ht="13" thickBot="1" x14ac:dyDescent="0.3">
      <c r="A649" s="88" t="e">
        <f>#REF!</f>
        <v>#REF!</v>
      </c>
      <c r="B649" s="94" t="s">
        <v>708</v>
      </c>
      <c r="C649" s="84">
        <f>'СВ3 | Вторичн.| Торговля'!$C$15</f>
        <v>0</v>
      </c>
      <c r="D649" s="86" t="s">
        <v>706</v>
      </c>
      <c r="E649" s="93" t="s">
        <v>714</v>
      </c>
      <c r="F649" s="125" t="e">
        <f t="shared" si="9"/>
        <v>#REF!</v>
      </c>
      <c r="G649" s="87">
        <f>'СВ3 | Вторичн.| Торговля'!E20</f>
        <v>101.2</v>
      </c>
    </row>
    <row r="650" spans="1:7" ht="13" thickBot="1" x14ac:dyDescent="0.3">
      <c r="A650" s="88" t="e">
        <f>#REF!</f>
        <v>#REF!</v>
      </c>
      <c r="B650" s="94" t="s">
        <v>708</v>
      </c>
      <c r="C650" s="84">
        <f>'СВ3 | Вторичн.| Торговля'!$C$15</f>
        <v>0</v>
      </c>
      <c r="D650" s="86" t="s">
        <v>706</v>
      </c>
      <c r="E650" s="93" t="s">
        <v>715</v>
      </c>
      <c r="F650" s="125" t="e">
        <f t="shared" si="9"/>
        <v>#REF!</v>
      </c>
      <c r="G650" s="87">
        <f>'СВ3 | Вторичн.| Торговля'!E21</f>
        <v>7.6</v>
      </c>
    </row>
    <row r="651" spans="1:7" ht="13" thickBot="1" x14ac:dyDescent="0.3">
      <c r="A651" s="88" t="e">
        <f>#REF!</f>
        <v>#REF!</v>
      </c>
      <c r="B651" s="94" t="s">
        <v>708</v>
      </c>
      <c r="C651" s="84">
        <f>'СВ3 | Вторичн.| Торговля'!$C$15</f>
        <v>0</v>
      </c>
      <c r="D651" s="86" t="s">
        <v>706</v>
      </c>
      <c r="E651" s="93" t="s">
        <v>716</v>
      </c>
      <c r="F651" s="125" t="e">
        <f t="shared" si="9"/>
        <v>#REF!</v>
      </c>
      <c r="G651" s="87">
        <f>'СВ3 | Вторичн.| Торговля'!E22</f>
        <v>22</v>
      </c>
    </row>
    <row r="652" spans="1:7" ht="13" thickBot="1" x14ac:dyDescent="0.3">
      <c r="A652" s="88" t="e">
        <f>#REF!</f>
        <v>#REF!</v>
      </c>
      <c r="B652" s="94" t="s">
        <v>708</v>
      </c>
      <c r="C652" s="84">
        <f>'СВ3 | Вторичн.| Торговля'!$C$15</f>
        <v>0</v>
      </c>
      <c r="D652" s="86" t="s">
        <v>706</v>
      </c>
      <c r="E652" s="93" t="s">
        <v>717</v>
      </c>
      <c r="F652" s="125" t="e">
        <f t="shared" si="9"/>
        <v>#REF!</v>
      </c>
      <c r="G652" s="87">
        <f>'СВ3 | Вторичн.| Торговля'!E23</f>
        <v>3430.9</v>
      </c>
    </row>
    <row r="653" spans="1:7" ht="13" thickBot="1" x14ac:dyDescent="0.3">
      <c r="A653" s="88" t="e">
        <f>#REF!</f>
        <v>#REF!</v>
      </c>
      <c r="B653" s="94" t="s">
        <v>708</v>
      </c>
      <c r="C653" s="84">
        <f>'СВ3 | Вторичн.| Торговля'!$C$15</f>
        <v>0</v>
      </c>
      <c r="D653" s="86" t="s">
        <v>706</v>
      </c>
      <c r="E653" s="93" t="s">
        <v>718</v>
      </c>
      <c r="F653" s="125" t="e">
        <f t="shared" si="9"/>
        <v>#REF!</v>
      </c>
      <c r="G653" s="87">
        <f>'СВ3 | Вторичн.| Торговля'!E24</f>
        <v>14.3</v>
      </c>
    </row>
    <row r="654" spans="1:7" ht="13" thickBot="1" x14ac:dyDescent="0.3">
      <c r="A654" s="88" t="e">
        <f>#REF!</f>
        <v>#REF!</v>
      </c>
      <c r="B654" s="94" t="s">
        <v>708</v>
      </c>
      <c r="C654" s="84">
        <f>'СВ3 | Вторичн.| Торговля'!$C$15</f>
        <v>0</v>
      </c>
      <c r="D654" s="86" t="s">
        <v>706</v>
      </c>
      <c r="E654" s="93" t="s">
        <v>719</v>
      </c>
      <c r="F654" s="125" t="e">
        <f t="shared" si="9"/>
        <v>#REF!</v>
      </c>
      <c r="G654" s="87">
        <f>'СВ3 | Вторичн.| Торговля'!E25</f>
        <v>37.799999999999997</v>
      </c>
    </row>
    <row r="655" spans="1:7" ht="13" thickBot="1" x14ac:dyDescent="0.3">
      <c r="A655" s="88" t="e">
        <f>#REF!</f>
        <v>#REF!</v>
      </c>
      <c r="B655" s="94" t="s">
        <v>708</v>
      </c>
      <c r="C655" s="84">
        <f>'СВ3 | Вторичн.| Торговля'!$C$15</f>
        <v>0</v>
      </c>
      <c r="D655" s="86" t="s">
        <v>706</v>
      </c>
      <c r="E655" s="93" t="s">
        <v>720</v>
      </c>
      <c r="F655" s="125" t="e">
        <f t="shared" si="9"/>
        <v>#REF!</v>
      </c>
      <c r="G655" s="87">
        <f>'СВ3 | Вторичн.| Торговля'!E26</f>
        <v>0</v>
      </c>
    </row>
    <row r="656" spans="1:7" ht="13" thickBot="1" x14ac:dyDescent="0.3">
      <c r="A656" s="88" t="e">
        <f>#REF!</f>
        <v>#REF!</v>
      </c>
      <c r="B656" s="94" t="s">
        <v>708</v>
      </c>
      <c r="C656" s="84">
        <f>'СВ3 | Вторичн.| Торговля'!$C$15</f>
        <v>0</v>
      </c>
      <c r="D656" s="86" t="s">
        <v>706</v>
      </c>
      <c r="E656" s="93" t="s">
        <v>721</v>
      </c>
      <c r="F656" s="125" t="e">
        <f t="shared" si="9"/>
        <v>#REF!</v>
      </c>
      <c r="G656" s="87">
        <f>'СВ3 | Вторичн.| Торговля'!E27</f>
        <v>0</v>
      </c>
    </row>
    <row r="657" spans="1:7" ht="13" thickBot="1" x14ac:dyDescent="0.3">
      <c r="A657" s="88" t="e">
        <f>#REF!</f>
        <v>#REF!</v>
      </c>
      <c r="B657" s="94" t="s">
        <v>708</v>
      </c>
      <c r="C657" s="84">
        <f>'СВ3 | Вторичн.| Торговля'!$C$15</f>
        <v>0</v>
      </c>
      <c r="D657" s="86" t="s">
        <v>706</v>
      </c>
      <c r="E657" s="93" t="s">
        <v>722</v>
      </c>
      <c r="F657" s="125" t="e">
        <f t="shared" si="9"/>
        <v>#REF!</v>
      </c>
      <c r="G657" s="87">
        <f>'СВ3 | Вторичн.| Торговля'!E29</f>
        <v>98.1</v>
      </c>
    </row>
    <row r="658" spans="1:7" ht="13" thickBot="1" x14ac:dyDescent="0.3">
      <c r="A658" s="88" t="e">
        <f>#REF!</f>
        <v>#REF!</v>
      </c>
      <c r="B658" s="94" t="s">
        <v>708</v>
      </c>
      <c r="C658" s="84">
        <f>'СВ3 | Вторичн.| Торговля'!$C$15</f>
        <v>0</v>
      </c>
      <c r="D658" s="86" t="s">
        <v>706</v>
      </c>
      <c r="E658" s="93" t="s">
        <v>723</v>
      </c>
      <c r="F658" s="125" t="e">
        <f t="shared" si="9"/>
        <v>#REF!</v>
      </c>
      <c r="G658" s="87">
        <f>'СВ3 | Вторичн.| Торговля'!E30</f>
        <v>135.80000000000001</v>
      </c>
    </row>
    <row r="659" spans="1:7" ht="13" thickBot="1" x14ac:dyDescent="0.3">
      <c r="A659" s="88" t="e">
        <f>#REF!</f>
        <v>#REF!</v>
      </c>
      <c r="B659" s="94" t="s">
        <v>708</v>
      </c>
      <c r="C659" s="84">
        <f>'СВ3 | Вторичн.| Торговля'!$C$15</f>
        <v>0</v>
      </c>
      <c r="D659" s="86" t="s">
        <v>706</v>
      </c>
      <c r="E659" s="93" t="s">
        <v>724</v>
      </c>
      <c r="F659" s="125" t="e">
        <f t="shared" si="9"/>
        <v>#REF!</v>
      </c>
      <c r="G659" s="87">
        <f>'СВ3 | Вторичн.| Торговля'!E31</f>
        <v>390.8</v>
      </c>
    </row>
    <row r="660" spans="1:7" ht="13" thickBot="1" x14ac:dyDescent="0.3">
      <c r="A660" s="88" t="e">
        <f>#REF!</f>
        <v>#REF!</v>
      </c>
      <c r="B660" s="94" t="s">
        <v>708</v>
      </c>
      <c r="C660" s="84">
        <f>'СВ3 | Вторичн.| Торговля'!$C$15</f>
        <v>0</v>
      </c>
      <c r="D660" s="86" t="s">
        <v>706</v>
      </c>
      <c r="E660" s="93" t="s">
        <v>725</v>
      </c>
      <c r="F660" s="125" t="e">
        <f t="shared" si="9"/>
        <v>#REF!</v>
      </c>
      <c r="G660" s="87">
        <f>'СВ3 | Вторичн.| Торговля'!E32</f>
        <v>182.9</v>
      </c>
    </row>
    <row r="661" spans="1:7" ht="13" thickBot="1" x14ac:dyDescent="0.3">
      <c r="A661" s="88" t="e">
        <f>#REF!</f>
        <v>#REF!</v>
      </c>
      <c r="B661" s="94" t="s">
        <v>708</v>
      </c>
      <c r="C661" s="84">
        <f>'СВ3 | Вторичн.| Торговля'!$C$15</f>
        <v>0</v>
      </c>
      <c r="D661" s="86" t="s">
        <v>706</v>
      </c>
      <c r="E661" s="93" t="s">
        <v>726</v>
      </c>
      <c r="F661" s="125" t="e">
        <f t="shared" si="9"/>
        <v>#REF!</v>
      </c>
      <c r="G661" s="87">
        <f>'СВ3 | Вторичн.| Торговля'!E33</f>
        <v>146.19999999999999</v>
      </c>
    </row>
    <row r="662" spans="1:7" ht="13" thickBot="1" x14ac:dyDescent="0.3">
      <c r="A662" s="88" t="e">
        <f>#REF!</f>
        <v>#REF!</v>
      </c>
      <c r="B662" s="94" t="s">
        <v>708</v>
      </c>
      <c r="C662" s="84">
        <f>'СВ3 | Вторичн.| Торговля'!$C$15</f>
        <v>0</v>
      </c>
      <c r="D662" s="86" t="s">
        <v>706</v>
      </c>
      <c r="E662" s="93" t="s">
        <v>727</v>
      </c>
      <c r="F662" s="125" t="e">
        <f t="shared" si="9"/>
        <v>#REF!</v>
      </c>
      <c r="G662" s="87">
        <f>'СВ3 | Вторичн.| Торговля'!E34</f>
        <v>22.9</v>
      </c>
    </row>
    <row r="663" spans="1:7" ht="13" thickBot="1" x14ac:dyDescent="0.3">
      <c r="A663" s="88" t="e">
        <f>#REF!</f>
        <v>#REF!</v>
      </c>
      <c r="B663" s="94" t="s">
        <v>708</v>
      </c>
      <c r="C663" s="84">
        <f>'СВ3 | Вторичн.| Торговля'!$C$15</f>
        <v>0</v>
      </c>
      <c r="D663" s="86" t="s">
        <v>706</v>
      </c>
      <c r="E663" s="93" t="s">
        <v>728</v>
      </c>
      <c r="F663" s="125" t="e">
        <f t="shared" si="9"/>
        <v>#REF!</v>
      </c>
      <c r="G663" s="87">
        <f>'СВ3 | Вторичн.| Торговля'!E35</f>
        <v>0</v>
      </c>
    </row>
    <row r="664" spans="1:7" ht="13" thickBot="1" x14ac:dyDescent="0.3">
      <c r="A664" s="88" t="e">
        <f>#REF!</f>
        <v>#REF!</v>
      </c>
      <c r="B664" s="94" t="s">
        <v>708</v>
      </c>
      <c r="C664" s="84">
        <f>'СВ3 | Вторичн.| Торговля'!$C$15</f>
        <v>0</v>
      </c>
      <c r="D664" s="86" t="s">
        <v>706</v>
      </c>
      <c r="E664" s="93" t="s">
        <v>729</v>
      </c>
      <c r="F664" s="125" t="e">
        <f t="shared" si="9"/>
        <v>#REF!</v>
      </c>
      <c r="G664" s="87" t="e">
        <f>'СВ3 | Вторичн.| Торговля'!#REF!</f>
        <v>#REF!</v>
      </c>
    </row>
    <row r="665" spans="1:7" ht="13" thickBot="1" x14ac:dyDescent="0.3">
      <c r="A665" s="88" t="e">
        <f>#REF!</f>
        <v>#REF!</v>
      </c>
      <c r="B665" s="94" t="s">
        <v>708</v>
      </c>
      <c r="C665" s="84">
        <f>'СВ3 | Вторичн.| Торговля'!$C$15</f>
        <v>0</v>
      </c>
      <c r="D665" s="86" t="s">
        <v>706</v>
      </c>
      <c r="E665" s="93" t="s">
        <v>730</v>
      </c>
      <c r="F665" s="125" t="e">
        <f t="shared" si="9"/>
        <v>#REF!</v>
      </c>
      <c r="G665" s="87" t="e">
        <f>'СВ3 | Вторичн.| Торговля'!#REF!</f>
        <v>#REF!</v>
      </c>
    </row>
    <row r="666" spans="1:7" ht="13" thickBot="1" x14ac:dyDescent="0.3">
      <c r="A666" s="85" t="e">
        <f>#REF!</f>
        <v>#REF!</v>
      </c>
      <c r="B666" s="86" t="s">
        <v>708</v>
      </c>
      <c r="C666" s="86">
        <f>'СВ3 | Вторичн.| Торговля'!$D$15</f>
        <v>0</v>
      </c>
      <c r="D666" s="86" t="s">
        <v>706</v>
      </c>
      <c r="E666" s="100" t="s">
        <v>711</v>
      </c>
      <c r="F666" s="125" t="e">
        <f t="shared" si="9"/>
        <v>#REF!</v>
      </c>
      <c r="G666" s="87">
        <f>'СВ3 | Вторичн.| Торговля'!F17</f>
        <v>115.3</v>
      </c>
    </row>
    <row r="667" spans="1:7" ht="13" thickBot="1" x14ac:dyDescent="0.3">
      <c r="A667" s="88" t="e">
        <f>#REF!</f>
        <v>#REF!</v>
      </c>
      <c r="B667" s="94" t="s">
        <v>708</v>
      </c>
      <c r="C667" s="94">
        <f>'СВ3 | Вторичн.| Торговля'!$D$15</f>
        <v>0</v>
      </c>
      <c r="D667" s="86" t="s">
        <v>706</v>
      </c>
      <c r="E667" s="93" t="s">
        <v>712</v>
      </c>
      <c r="F667" s="125" t="e">
        <f t="shared" si="9"/>
        <v>#REF!</v>
      </c>
      <c r="G667" s="87">
        <f>'СВ3 | Вторичн.| Торговля'!F18</f>
        <v>7.1</v>
      </c>
    </row>
    <row r="668" spans="1:7" ht="13" thickBot="1" x14ac:dyDescent="0.3">
      <c r="A668" s="88" t="e">
        <f>#REF!</f>
        <v>#REF!</v>
      </c>
      <c r="B668" s="94" t="s">
        <v>708</v>
      </c>
      <c r="C668" s="94">
        <f>'СВ3 | Вторичн.| Торговля'!$D$15</f>
        <v>0</v>
      </c>
      <c r="D668" s="86" t="s">
        <v>706</v>
      </c>
      <c r="E668" s="93" t="s">
        <v>713</v>
      </c>
      <c r="F668" s="125" t="e">
        <f t="shared" si="9"/>
        <v>#REF!</v>
      </c>
      <c r="G668" s="87">
        <f>'СВ3 | Вторичн.| Торговля'!F19</f>
        <v>0</v>
      </c>
    </row>
    <row r="669" spans="1:7" ht="13" thickBot="1" x14ac:dyDescent="0.3">
      <c r="A669" s="88" t="e">
        <f>#REF!</f>
        <v>#REF!</v>
      </c>
      <c r="B669" s="94" t="s">
        <v>708</v>
      </c>
      <c r="C669" s="94">
        <f>'СВ3 | Вторичн.| Торговля'!$D$15</f>
        <v>0</v>
      </c>
      <c r="D669" s="86" t="s">
        <v>706</v>
      </c>
      <c r="E669" s="93" t="s">
        <v>714</v>
      </c>
      <c r="F669" s="125" t="e">
        <f t="shared" si="9"/>
        <v>#REF!</v>
      </c>
      <c r="G669" s="87">
        <f>'СВ3 | Вторичн.| Торговля'!F20</f>
        <v>977.9</v>
      </c>
    </row>
    <row r="670" spans="1:7" ht="13" thickBot="1" x14ac:dyDescent="0.3">
      <c r="A670" s="88" t="e">
        <f>#REF!</f>
        <v>#REF!</v>
      </c>
      <c r="B670" s="94" t="s">
        <v>708</v>
      </c>
      <c r="C670" s="94">
        <f>'СВ3 | Вторичн.| Торговля'!$D$15</f>
        <v>0</v>
      </c>
      <c r="D670" s="86" t="s">
        <v>706</v>
      </c>
      <c r="E670" s="93" t="s">
        <v>715</v>
      </c>
      <c r="F670" s="125" t="e">
        <f t="shared" si="9"/>
        <v>#REF!</v>
      </c>
      <c r="G670" s="87">
        <f>'СВ3 | Вторичн.| Торговля'!F21</f>
        <v>13.1</v>
      </c>
    </row>
    <row r="671" spans="1:7" ht="13" thickBot="1" x14ac:dyDescent="0.3">
      <c r="A671" s="88" t="e">
        <f>#REF!</f>
        <v>#REF!</v>
      </c>
      <c r="B671" s="94" t="s">
        <v>708</v>
      </c>
      <c r="C671" s="94">
        <f>'СВ3 | Вторичн.| Торговля'!$D$15</f>
        <v>0</v>
      </c>
      <c r="D671" s="86" t="s">
        <v>706</v>
      </c>
      <c r="E671" s="93" t="s">
        <v>716</v>
      </c>
      <c r="F671" s="125" t="e">
        <f t="shared" ref="F671:F730" si="10">CONCATENATE(A671,"_",B671,"_",C671,"_",D671,"_",E671)</f>
        <v>#REF!</v>
      </c>
      <c r="G671" s="87">
        <f>'СВ3 | Вторичн.| Торговля'!F22</f>
        <v>464.7</v>
      </c>
    </row>
    <row r="672" spans="1:7" ht="13" thickBot="1" x14ac:dyDescent="0.3">
      <c r="A672" s="88" t="e">
        <f>#REF!</f>
        <v>#REF!</v>
      </c>
      <c r="B672" s="94" t="s">
        <v>708</v>
      </c>
      <c r="C672" s="94">
        <f>'СВ3 | Вторичн.| Торговля'!$D$15</f>
        <v>0</v>
      </c>
      <c r="D672" s="86" t="s">
        <v>706</v>
      </c>
      <c r="E672" s="93" t="s">
        <v>717</v>
      </c>
      <c r="F672" s="125" t="e">
        <f t="shared" si="10"/>
        <v>#REF!</v>
      </c>
      <c r="G672" s="87">
        <f>'СВ3 | Вторичн.| Торговля'!F23</f>
        <v>4479.16</v>
      </c>
    </row>
    <row r="673" spans="1:8" ht="13" thickBot="1" x14ac:dyDescent="0.3">
      <c r="A673" s="88" t="e">
        <f>#REF!</f>
        <v>#REF!</v>
      </c>
      <c r="B673" s="94" t="s">
        <v>708</v>
      </c>
      <c r="C673" s="94">
        <f>'СВ3 | Вторичн.| Торговля'!$D$15</f>
        <v>0</v>
      </c>
      <c r="D673" s="86" t="s">
        <v>706</v>
      </c>
      <c r="E673" s="93" t="s">
        <v>718</v>
      </c>
      <c r="F673" s="125" t="e">
        <f t="shared" si="10"/>
        <v>#REF!</v>
      </c>
      <c r="G673" s="87">
        <f>'СВ3 | Вторичн.| Торговля'!F24</f>
        <v>0</v>
      </c>
    </row>
    <row r="674" spans="1:8" ht="13" thickBot="1" x14ac:dyDescent="0.3">
      <c r="A674" s="88" t="e">
        <f>#REF!</f>
        <v>#REF!</v>
      </c>
      <c r="B674" s="94" t="s">
        <v>708</v>
      </c>
      <c r="C674" s="94">
        <f>'СВ3 | Вторичн.| Торговля'!$D$15</f>
        <v>0</v>
      </c>
      <c r="D674" s="86" t="s">
        <v>706</v>
      </c>
      <c r="E674" s="93" t="s">
        <v>719</v>
      </c>
      <c r="F674" s="125" t="e">
        <f t="shared" si="10"/>
        <v>#REF!</v>
      </c>
      <c r="G674" s="87">
        <f>'СВ3 | Вторичн.| Торговля'!F25</f>
        <v>13.8</v>
      </c>
    </row>
    <row r="675" spans="1:8" ht="13" thickBot="1" x14ac:dyDescent="0.3">
      <c r="A675" s="88" t="e">
        <f>#REF!</f>
        <v>#REF!</v>
      </c>
      <c r="B675" s="94" t="s">
        <v>708</v>
      </c>
      <c r="C675" s="94">
        <f>'СВ3 | Вторичн.| Торговля'!$D$15</f>
        <v>0</v>
      </c>
      <c r="D675" s="86" t="s">
        <v>706</v>
      </c>
      <c r="E675" s="93" t="s">
        <v>720</v>
      </c>
      <c r="F675" s="125" t="e">
        <f t="shared" si="10"/>
        <v>#REF!</v>
      </c>
      <c r="G675" s="87">
        <f>'СВ3 | Вторичн.| Торговля'!F26</f>
        <v>0</v>
      </c>
    </row>
    <row r="676" spans="1:8" ht="13" thickBot="1" x14ac:dyDescent="0.3">
      <c r="A676" s="88" t="e">
        <f>#REF!</f>
        <v>#REF!</v>
      </c>
      <c r="B676" s="94" t="s">
        <v>708</v>
      </c>
      <c r="C676" s="94">
        <f>'СВ3 | Вторичн.| Торговля'!$D$15</f>
        <v>0</v>
      </c>
      <c r="D676" s="86" t="s">
        <v>706</v>
      </c>
      <c r="E676" s="93" t="s">
        <v>721</v>
      </c>
      <c r="F676" s="125" t="e">
        <f t="shared" si="10"/>
        <v>#REF!</v>
      </c>
      <c r="G676" s="87">
        <f>'СВ3 | Вторичн.| Торговля'!F27</f>
        <v>0</v>
      </c>
    </row>
    <row r="677" spans="1:8" ht="13" thickBot="1" x14ac:dyDescent="0.3">
      <c r="A677" s="88" t="e">
        <f>#REF!</f>
        <v>#REF!</v>
      </c>
      <c r="B677" s="94" t="s">
        <v>708</v>
      </c>
      <c r="C677" s="94">
        <f>'СВ3 | Вторичн.| Торговля'!$D$15</f>
        <v>0</v>
      </c>
      <c r="D677" s="86" t="s">
        <v>706</v>
      </c>
      <c r="E677" s="93" t="s">
        <v>722</v>
      </c>
      <c r="F677" s="125" t="e">
        <f t="shared" si="10"/>
        <v>#REF!</v>
      </c>
      <c r="G677" s="87">
        <f>'СВ3 | Вторичн.| Торговля'!F29</f>
        <v>97.2</v>
      </c>
    </row>
    <row r="678" spans="1:8" ht="13" thickBot="1" x14ac:dyDescent="0.3">
      <c r="A678" s="88" t="e">
        <f>#REF!</f>
        <v>#REF!</v>
      </c>
      <c r="B678" s="94" t="s">
        <v>708</v>
      </c>
      <c r="C678" s="94">
        <f>'СВ3 | Вторичн.| Торговля'!$D$15</f>
        <v>0</v>
      </c>
      <c r="D678" s="86" t="s">
        <v>706</v>
      </c>
      <c r="E678" s="93" t="s">
        <v>723</v>
      </c>
      <c r="F678" s="125" t="e">
        <f t="shared" si="10"/>
        <v>#REF!</v>
      </c>
      <c r="G678" s="87">
        <f>'СВ3 | Вторичн.| Торговля'!F30</f>
        <v>151</v>
      </c>
    </row>
    <row r="679" spans="1:8" ht="13" thickBot="1" x14ac:dyDescent="0.3">
      <c r="A679" s="88" t="e">
        <f>#REF!</f>
        <v>#REF!</v>
      </c>
      <c r="B679" s="94" t="s">
        <v>708</v>
      </c>
      <c r="C679" s="94">
        <f>'СВ3 | Вторичн.| Торговля'!$D$15</f>
        <v>0</v>
      </c>
      <c r="D679" s="86" t="s">
        <v>706</v>
      </c>
      <c r="E679" s="93" t="s">
        <v>724</v>
      </c>
      <c r="F679" s="125" t="e">
        <f t="shared" si="10"/>
        <v>#REF!</v>
      </c>
      <c r="G679" s="87">
        <f>'СВ3 | Вторичн.| Торговля'!F31</f>
        <v>886.1</v>
      </c>
    </row>
    <row r="680" spans="1:8" ht="13" thickBot="1" x14ac:dyDescent="0.3">
      <c r="A680" s="88" t="e">
        <f>#REF!</f>
        <v>#REF!</v>
      </c>
      <c r="B680" s="94" t="s">
        <v>708</v>
      </c>
      <c r="C680" s="94">
        <f>'СВ3 | Вторичн.| Торговля'!$D$15</f>
        <v>0</v>
      </c>
      <c r="D680" s="86" t="s">
        <v>706</v>
      </c>
      <c r="E680" s="93" t="s">
        <v>725</v>
      </c>
      <c r="F680" s="125" t="e">
        <f t="shared" si="10"/>
        <v>#REF!</v>
      </c>
      <c r="G680" s="87">
        <f>'СВ3 | Вторичн.| Торговля'!F32</f>
        <v>594.9</v>
      </c>
    </row>
    <row r="681" spans="1:8" ht="13" thickBot="1" x14ac:dyDescent="0.3">
      <c r="A681" s="88" t="e">
        <f>#REF!</f>
        <v>#REF!</v>
      </c>
      <c r="B681" s="94" t="s">
        <v>708</v>
      </c>
      <c r="C681" s="94">
        <f>'СВ3 | Вторичн.| Торговля'!$D$15</f>
        <v>0</v>
      </c>
      <c r="D681" s="86" t="s">
        <v>706</v>
      </c>
      <c r="E681" s="93" t="s">
        <v>726</v>
      </c>
      <c r="F681" s="125" t="e">
        <f t="shared" si="10"/>
        <v>#REF!</v>
      </c>
      <c r="G681" s="87">
        <f>'СВ3 | Вторичн.| Торговля'!F33</f>
        <v>209.9</v>
      </c>
    </row>
    <row r="682" spans="1:8" ht="13" thickBot="1" x14ac:dyDescent="0.3">
      <c r="A682" s="88" t="e">
        <f>#REF!</f>
        <v>#REF!</v>
      </c>
      <c r="B682" s="94" t="s">
        <v>708</v>
      </c>
      <c r="C682" s="94">
        <f>'СВ3 | Вторичн.| Торговля'!$D$15</f>
        <v>0</v>
      </c>
      <c r="D682" s="86" t="s">
        <v>706</v>
      </c>
      <c r="E682" s="93" t="s">
        <v>727</v>
      </c>
      <c r="F682" s="125" t="e">
        <f t="shared" si="10"/>
        <v>#REF!</v>
      </c>
      <c r="G682" s="87">
        <f>'СВ3 | Вторичн.| Торговля'!F34</f>
        <v>8.1</v>
      </c>
    </row>
    <row r="683" spans="1:8" ht="13" thickBot="1" x14ac:dyDescent="0.3">
      <c r="A683" s="88" t="e">
        <f>#REF!</f>
        <v>#REF!</v>
      </c>
      <c r="B683" s="94" t="s">
        <v>708</v>
      </c>
      <c r="C683" s="94">
        <f>'СВ3 | Вторичн.| Торговля'!$D$15</f>
        <v>0</v>
      </c>
      <c r="D683" s="86" t="s">
        <v>706</v>
      </c>
      <c r="E683" s="93" t="s">
        <v>728</v>
      </c>
      <c r="F683" s="125" t="e">
        <f t="shared" si="10"/>
        <v>#REF!</v>
      </c>
      <c r="G683" s="87">
        <f>'СВ3 | Вторичн.| Торговля'!F35</f>
        <v>0</v>
      </c>
    </row>
    <row r="684" spans="1:8" ht="13" thickBot="1" x14ac:dyDescent="0.3">
      <c r="A684" s="88" t="e">
        <f>#REF!</f>
        <v>#REF!</v>
      </c>
      <c r="B684" s="94" t="s">
        <v>708</v>
      </c>
      <c r="C684" s="94">
        <f>'СВ3 | Вторичн.| Торговля'!$D$15</f>
        <v>0</v>
      </c>
      <c r="D684" s="86" t="s">
        <v>706</v>
      </c>
      <c r="E684" s="93" t="s">
        <v>729</v>
      </c>
      <c r="F684" s="125" t="e">
        <f t="shared" si="10"/>
        <v>#REF!</v>
      </c>
      <c r="G684" s="87" t="e">
        <f>'СВ3 | Вторичн.| Торговля'!#REF!</f>
        <v>#REF!</v>
      </c>
    </row>
    <row r="685" spans="1:8" ht="13" thickBot="1" x14ac:dyDescent="0.3">
      <c r="A685" s="88" t="e">
        <f>#REF!</f>
        <v>#REF!</v>
      </c>
      <c r="B685" s="94" t="s">
        <v>708</v>
      </c>
      <c r="C685" s="94">
        <f>'СВ3 | Вторичн.| Торговля'!$D$15</f>
        <v>0</v>
      </c>
      <c r="D685" s="86" t="s">
        <v>706</v>
      </c>
      <c r="E685" s="93" t="s">
        <v>730</v>
      </c>
      <c r="F685" s="125" t="e">
        <f t="shared" si="10"/>
        <v>#REF!</v>
      </c>
      <c r="G685" s="87" t="e">
        <f>'СВ3 | Вторичн.| Торговля'!#REF!</f>
        <v>#REF!</v>
      </c>
    </row>
    <row r="686" spans="1:8" ht="13" thickBot="1" x14ac:dyDescent="0.3">
      <c r="A686" s="85" t="e">
        <f>#REF!</f>
        <v>#REF!</v>
      </c>
      <c r="B686" s="86" t="s">
        <v>704</v>
      </c>
      <c r="C686" s="86">
        <f>'ЕЭК-ЕС | Породы | Торговля'!$F$13</f>
        <v>2021</v>
      </c>
      <c r="D686" s="86" t="s">
        <v>639</v>
      </c>
      <c r="E686" s="100" t="s">
        <v>736</v>
      </c>
      <c r="F686" s="125" t="e">
        <f t="shared" si="10"/>
        <v>#REF!</v>
      </c>
      <c r="G686" s="87">
        <f>'ЕЭК-ЕС | Породы | Торговля'!F15</f>
        <v>0</v>
      </c>
      <c r="H686" s="82" t="s">
        <v>735</v>
      </c>
    </row>
    <row r="687" spans="1:8" ht="13" thickBot="1" x14ac:dyDescent="0.3">
      <c r="A687" s="88" t="e">
        <f>#REF!</f>
        <v>#REF!</v>
      </c>
      <c r="B687" s="84" t="s">
        <v>704</v>
      </c>
      <c r="C687" s="84">
        <f>'ЕЭК-ЕС | Породы | Торговля'!$F$13</f>
        <v>2021</v>
      </c>
      <c r="D687" s="84" t="s">
        <v>639</v>
      </c>
      <c r="E687" s="93" t="s">
        <v>737</v>
      </c>
      <c r="F687" s="125" t="e">
        <f t="shared" si="10"/>
        <v>#REF!</v>
      </c>
      <c r="G687" s="89">
        <f>'ЕЭК-ЕС | Породы | Торговля'!F16</f>
        <v>0</v>
      </c>
    </row>
    <row r="688" spans="1:8" ht="13" thickBot="1" x14ac:dyDescent="0.3">
      <c r="A688" s="88" t="e">
        <f>#REF!</f>
        <v>#REF!</v>
      </c>
      <c r="B688" s="84" t="s">
        <v>704</v>
      </c>
      <c r="C688" s="84">
        <f>'ЕЭК-ЕС | Породы | Торговля'!$F$13</f>
        <v>2021</v>
      </c>
      <c r="D688" s="84" t="s">
        <v>639</v>
      </c>
      <c r="E688" s="93" t="s">
        <v>738</v>
      </c>
      <c r="F688" s="125" t="e">
        <f t="shared" si="10"/>
        <v>#REF!</v>
      </c>
      <c r="G688" s="89">
        <f>'ЕЭК-ЕС | Породы | Торговля'!F17</f>
        <v>0</v>
      </c>
    </row>
    <row r="689" spans="1:7" ht="13" thickBot="1" x14ac:dyDescent="0.3">
      <c r="A689" s="88" t="e">
        <f>#REF!</f>
        <v>#REF!</v>
      </c>
      <c r="B689" s="84" t="s">
        <v>704</v>
      </c>
      <c r="C689" s="84">
        <f>'ЕЭК-ЕС | Породы | Торговля'!$F$13</f>
        <v>2021</v>
      </c>
      <c r="D689" s="84" t="s">
        <v>639</v>
      </c>
      <c r="E689" s="93" t="s">
        <v>742</v>
      </c>
      <c r="F689" s="125" t="e">
        <f t="shared" si="10"/>
        <v>#REF!</v>
      </c>
      <c r="G689" s="89">
        <f>'ЕЭК-ЕС | Породы | Торговля'!F18</f>
        <v>0</v>
      </c>
    </row>
    <row r="690" spans="1:7" ht="13" thickBot="1" x14ac:dyDescent="0.3">
      <c r="A690" s="88" t="e">
        <f>#REF!</f>
        <v>#REF!</v>
      </c>
      <c r="B690" s="84" t="s">
        <v>704</v>
      </c>
      <c r="C690" s="84">
        <f>'ЕЭК-ЕС | Породы | Торговля'!$F$13</f>
        <v>2021</v>
      </c>
      <c r="D690" s="84" t="s">
        <v>639</v>
      </c>
      <c r="E690" s="93" t="s">
        <v>741</v>
      </c>
      <c r="F690" s="125" t="e">
        <f t="shared" si="10"/>
        <v>#REF!</v>
      </c>
      <c r="G690" s="89">
        <f>'ЕЭК-ЕС | Породы | Торговля'!F19</f>
        <v>0</v>
      </c>
    </row>
    <row r="691" spans="1:7" ht="13" thickBot="1" x14ac:dyDescent="0.3">
      <c r="A691" s="88" t="e">
        <f>#REF!</f>
        <v>#REF!</v>
      </c>
      <c r="B691" s="84" t="s">
        <v>704</v>
      </c>
      <c r="C691" s="84">
        <f>'ЕЭК-ЕС | Породы | Торговля'!$F$13</f>
        <v>2021</v>
      </c>
      <c r="D691" s="84" t="s">
        <v>639</v>
      </c>
      <c r="E691" s="93" t="s">
        <v>739</v>
      </c>
      <c r="F691" s="125" t="e">
        <f t="shared" si="10"/>
        <v>#REF!</v>
      </c>
      <c r="G691" s="89">
        <f>'ЕЭК-ЕС | Породы | Торговля'!F20</f>
        <v>0</v>
      </c>
    </row>
    <row r="692" spans="1:7" ht="13" thickBot="1" x14ac:dyDescent="0.3">
      <c r="A692" s="88" t="e">
        <f>#REF!</f>
        <v>#REF!</v>
      </c>
      <c r="B692" s="84" t="s">
        <v>704</v>
      </c>
      <c r="C692" s="84">
        <f>'ЕЭК-ЕС | Породы | Торговля'!$F$13</f>
        <v>2021</v>
      </c>
      <c r="D692" s="84" t="s">
        <v>639</v>
      </c>
      <c r="E692" s="93" t="s">
        <v>743</v>
      </c>
      <c r="F692" s="125" t="e">
        <f t="shared" si="10"/>
        <v>#REF!</v>
      </c>
      <c r="G692" s="89">
        <f>'ЕЭК-ЕС | Породы | Торговля'!F21</f>
        <v>0</v>
      </c>
    </row>
    <row r="693" spans="1:7" ht="13" thickBot="1" x14ac:dyDescent="0.3">
      <c r="A693" s="88" t="e">
        <f>#REF!</f>
        <v>#REF!</v>
      </c>
      <c r="B693" s="84" t="s">
        <v>704</v>
      </c>
      <c r="C693" s="84">
        <f>'ЕЭК-ЕС | Породы | Торговля'!$F$13</f>
        <v>2021</v>
      </c>
      <c r="D693" s="84" t="s">
        <v>639</v>
      </c>
      <c r="E693" s="93" t="s">
        <v>745</v>
      </c>
      <c r="F693" s="125" t="e">
        <f t="shared" si="10"/>
        <v>#REF!</v>
      </c>
      <c r="G693" s="89" t="e">
        <f>'ЕЭК-ЕС | Породы | Торговля'!#REF!</f>
        <v>#REF!</v>
      </c>
    </row>
    <row r="694" spans="1:7" ht="13" thickBot="1" x14ac:dyDescent="0.3">
      <c r="A694" s="88" t="e">
        <f>#REF!</f>
        <v>#REF!</v>
      </c>
      <c r="B694" s="84" t="s">
        <v>704</v>
      </c>
      <c r="C694" s="84">
        <f>'ЕЭК-ЕС | Породы | Торговля'!$F$13</f>
        <v>2021</v>
      </c>
      <c r="D694" s="84" t="s">
        <v>639</v>
      </c>
      <c r="E694" s="93" t="s">
        <v>740</v>
      </c>
      <c r="F694" s="125" t="e">
        <f t="shared" si="10"/>
        <v>#REF!</v>
      </c>
      <c r="G694" s="89" t="e">
        <f>'ЕЭК-ЕС | Породы | Торговля'!#REF!</f>
        <v>#REF!</v>
      </c>
    </row>
    <row r="695" spans="1:7" ht="13" thickBot="1" x14ac:dyDescent="0.3">
      <c r="A695" s="88" t="e">
        <f>#REF!</f>
        <v>#REF!</v>
      </c>
      <c r="B695" s="84" t="s">
        <v>704</v>
      </c>
      <c r="C695" s="84">
        <f>'ЕЭК-ЕС | Породы | Торговля'!$F$13</f>
        <v>2021</v>
      </c>
      <c r="D695" s="84" t="s">
        <v>639</v>
      </c>
      <c r="E695" s="93" t="s">
        <v>744</v>
      </c>
      <c r="F695" s="125" t="e">
        <f t="shared" si="10"/>
        <v>#REF!</v>
      </c>
      <c r="G695" s="89" t="e">
        <f>'ЕЭК-ЕС | Породы | Торговля'!#REF!</f>
        <v>#REF!</v>
      </c>
    </row>
    <row r="696" spans="1:7" ht="13" thickBot="1" x14ac:dyDescent="0.3">
      <c r="A696" s="88" t="e">
        <f>#REF!</f>
        <v>#REF!</v>
      </c>
      <c r="B696" s="84" t="s">
        <v>704</v>
      </c>
      <c r="C696" s="84">
        <f>'ЕЭК-ЕС | Породы | Торговля'!$F$13</f>
        <v>2021</v>
      </c>
      <c r="D696" s="84" t="s">
        <v>639</v>
      </c>
      <c r="E696" s="93" t="s">
        <v>746</v>
      </c>
      <c r="F696" s="125" t="e">
        <f t="shared" si="10"/>
        <v>#REF!</v>
      </c>
      <c r="G696" s="89">
        <f>'ЕЭК-ЕС | Породы | Торговля'!F22</f>
        <v>0</v>
      </c>
    </row>
    <row r="697" spans="1:7" ht="13" thickBot="1" x14ac:dyDescent="0.3">
      <c r="A697" s="88" t="e">
        <f>#REF!</f>
        <v>#REF!</v>
      </c>
      <c r="B697" s="84" t="s">
        <v>704</v>
      </c>
      <c r="C697" s="84">
        <f>'ЕЭК-ЕС | Породы | Торговля'!$F$13</f>
        <v>2021</v>
      </c>
      <c r="D697" s="84" t="s">
        <v>639</v>
      </c>
      <c r="E697" s="93" t="s">
        <v>747</v>
      </c>
      <c r="F697" s="125" t="e">
        <f t="shared" si="10"/>
        <v>#REF!</v>
      </c>
      <c r="G697" s="89">
        <f>'ЕЭК-ЕС | Породы | Торговля'!F23</f>
        <v>0</v>
      </c>
    </row>
    <row r="698" spans="1:7" ht="13" thickBot="1" x14ac:dyDescent="0.3">
      <c r="A698" s="88" t="e">
        <f>#REF!</f>
        <v>#REF!</v>
      </c>
      <c r="B698" s="84" t="s">
        <v>704</v>
      </c>
      <c r="C698" s="84">
        <f>'ЕЭК-ЕС | Породы | Торговля'!$F$13</f>
        <v>2021</v>
      </c>
      <c r="D698" s="84" t="s">
        <v>639</v>
      </c>
      <c r="E698" s="93" t="s">
        <v>748</v>
      </c>
      <c r="F698" s="125" t="e">
        <f t="shared" si="10"/>
        <v>#REF!</v>
      </c>
      <c r="G698" s="89">
        <f>'ЕЭК-ЕС | Породы | Торговля'!F24</f>
        <v>0</v>
      </c>
    </row>
    <row r="699" spans="1:7" ht="13" thickBot="1" x14ac:dyDescent="0.3">
      <c r="A699" s="88" t="e">
        <f>#REF!</f>
        <v>#REF!</v>
      </c>
      <c r="B699" s="84" t="s">
        <v>704</v>
      </c>
      <c r="C699" s="84">
        <f>'ЕЭК-ЕС | Породы | Торговля'!$F$13</f>
        <v>2021</v>
      </c>
      <c r="D699" s="84" t="s">
        <v>639</v>
      </c>
      <c r="E699" s="93" t="s">
        <v>752</v>
      </c>
      <c r="F699" s="125" t="e">
        <f t="shared" si="10"/>
        <v>#REF!</v>
      </c>
      <c r="G699" s="89">
        <f>'ЕЭК-ЕС | Породы | Торговля'!F25</f>
        <v>0</v>
      </c>
    </row>
    <row r="700" spans="1:7" ht="13" thickBot="1" x14ac:dyDescent="0.3">
      <c r="A700" s="88" t="e">
        <f>#REF!</f>
        <v>#REF!</v>
      </c>
      <c r="B700" s="84" t="s">
        <v>704</v>
      </c>
      <c r="C700" s="84">
        <f>'ЕЭК-ЕС | Породы | Торговля'!$F$13</f>
        <v>2021</v>
      </c>
      <c r="D700" s="84" t="s">
        <v>639</v>
      </c>
      <c r="E700" s="93" t="s">
        <v>751</v>
      </c>
      <c r="F700" s="125" t="e">
        <f t="shared" si="10"/>
        <v>#REF!</v>
      </c>
      <c r="G700" s="89">
        <f>'ЕЭК-ЕС | Породы | Торговля'!F26</f>
        <v>0</v>
      </c>
    </row>
    <row r="701" spans="1:7" ht="13" thickBot="1" x14ac:dyDescent="0.3">
      <c r="A701" s="88" t="e">
        <f>#REF!</f>
        <v>#REF!</v>
      </c>
      <c r="B701" s="84" t="s">
        <v>704</v>
      </c>
      <c r="C701" s="84">
        <f>'ЕЭК-ЕС | Породы | Торговля'!$F$13</f>
        <v>2021</v>
      </c>
      <c r="D701" s="84" t="s">
        <v>639</v>
      </c>
      <c r="E701" s="93" t="s">
        <v>749</v>
      </c>
      <c r="F701" s="125" t="e">
        <f t="shared" si="10"/>
        <v>#REF!</v>
      </c>
      <c r="G701" s="89">
        <f>'ЕЭК-ЕС | Породы | Торговля'!F27</f>
        <v>0</v>
      </c>
    </row>
    <row r="702" spans="1:7" ht="13" thickBot="1" x14ac:dyDescent="0.3">
      <c r="A702" s="88" t="e">
        <f>#REF!</f>
        <v>#REF!</v>
      </c>
      <c r="B702" s="84" t="s">
        <v>704</v>
      </c>
      <c r="C702" s="84">
        <f>'ЕЭК-ЕС | Породы | Торговля'!$F$13</f>
        <v>2021</v>
      </c>
      <c r="D702" s="84" t="s">
        <v>639</v>
      </c>
      <c r="E702" s="93" t="s">
        <v>753</v>
      </c>
      <c r="F702" s="125" t="e">
        <f t="shared" si="10"/>
        <v>#REF!</v>
      </c>
      <c r="G702" s="89">
        <f>'ЕЭК-ЕС | Породы | Торговля'!F28</f>
        <v>0</v>
      </c>
    </row>
    <row r="703" spans="1:7" ht="13" thickBot="1" x14ac:dyDescent="0.3">
      <c r="A703" s="88" t="e">
        <f>#REF!</f>
        <v>#REF!</v>
      </c>
      <c r="B703" s="84" t="s">
        <v>704</v>
      </c>
      <c r="C703" s="84">
        <f>'ЕЭК-ЕС | Породы | Торговля'!$F$13</f>
        <v>2021</v>
      </c>
      <c r="D703" s="84" t="s">
        <v>639</v>
      </c>
      <c r="E703" s="93" t="s">
        <v>755</v>
      </c>
      <c r="F703" s="125" t="e">
        <f t="shared" si="10"/>
        <v>#REF!</v>
      </c>
      <c r="G703" s="89">
        <f>'ЕЭК-ЕС | Породы | Торговля'!F29</f>
        <v>0</v>
      </c>
    </row>
    <row r="704" spans="1:7" ht="13" thickBot="1" x14ac:dyDescent="0.3">
      <c r="A704" s="88" t="e">
        <f>#REF!</f>
        <v>#REF!</v>
      </c>
      <c r="B704" s="84" t="s">
        <v>704</v>
      </c>
      <c r="C704" s="84">
        <f>'ЕЭК-ЕС | Породы | Торговля'!$F$13</f>
        <v>2021</v>
      </c>
      <c r="D704" s="84" t="s">
        <v>639</v>
      </c>
      <c r="E704" s="93" t="s">
        <v>750</v>
      </c>
      <c r="F704" s="125" t="e">
        <f t="shared" si="10"/>
        <v>#REF!</v>
      </c>
      <c r="G704" s="89">
        <f>'ЕЭК-ЕС | Породы | Торговля'!F30</f>
        <v>0</v>
      </c>
    </row>
    <row r="705" spans="1:7" ht="13" thickBot="1" x14ac:dyDescent="0.3">
      <c r="A705" s="88" t="e">
        <f>#REF!</f>
        <v>#REF!</v>
      </c>
      <c r="B705" s="84" t="s">
        <v>704</v>
      </c>
      <c r="C705" s="84">
        <f>'ЕЭК-ЕС | Породы | Торговля'!$F$13</f>
        <v>2021</v>
      </c>
      <c r="D705" s="84" t="s">
        <v>639</v>
      </c>
      <c r="E705" s="93" t="s">
        <v>754</v>
      </c>
      <c r="F705" s="125" t="e">
        <f t="shared" si="10"/>
        <v>#REF!</v>
      </c>
      <c r="G705" s="89">
        <f>'ЕЭК-ЕС | Породы | Торговля'!F31</f>
        <v>0</v>
      </c>
    </row>
    <row r="706" spans="1:7" ht="13" thickBot="1" x14ac:dyDescent="0.3">
      <c r="A706" s="88" t="e">
        <f>#REF!</f>
        <v>#REF!</v>
      </c>
      <c r="B706" s="84" t="s">
        <v>704</v>
      </c>
      <c r="C706" s="84">
        <f>'ЕЭК-ЕС | Породы | Торговля'!$F$13</f>
        <v>2021</v>
      </c>
      <c r="D706" s="84" t="s">
        <v>639</v>
      </c>
      <c r="E706" s="93" t="s">
        <v>756</v>
      </c>
      <c r="F706" s="125" t="e">
        <f t="shared" si="10"/>
        <v>#REF!</v>
      </c>
      <c r="G706" s="89">
        <f>'ЕЭК-ЕС | Породы | Торговля'!F32</f>
        <v>0</v>
      </c>
    </row>
    <row r="707" spans="1:7" ht="13" thickBot="1" x14ac:dyDescent="0.3">
      <c r="A707" s="88" t="e">
        <f>#REF!</f>
        <v>#REF!</v>
      </c>
      <c r="B707" s="84" t="s">
        <v>704</v>
      </c>
      <c r="C707" s="84">
        <f>'ЕЭК-ЕС | Породы | Торговля'!$F$13</f>
        <v>2021</v>
      </c>
      <c r="D707" s="84" t="s">
        <v>639</v>
      </c>
      <c r="E707" s="93" t="s">
        <v>757</v>
      </c>
      <c r="F707" s="125" t="e">
        <f t="shared" si="10"/>
        <v>#REF!</v>
      </c>
      <c r="G707" s="89">
        <f>'ЕЭК-ЕС | Породы | Торговля'!F33</f>
        <v>0</v>
      </c>
    </row>
    <row r="708" spans="1:7" ht="13" thickBot="1" x14ac:dyDescent="0.3">
      <c r="A708" s="88" t="e">
        <f>#REF!</f>
        <v>#REF!</v>
      </c>
      <c r="B708" s="84" t="s">
        <v>704</v>
      </c>
      <c r="C708" s="84">
        <f>'ЕЭК-ЕС | Породы | Торговля'!$F$13</f>
        <v>2021</v>
      </c>
      <c r="D708" s="84" t="s">
        <v>639</v>
      </c>
      <c r="E708" s="93" t="s">
        <v>758</v>
      </c>
      <c r="F708" s="125" t="e">
        <f t="shared" si="10"/>
        <v>#REF!</v>
      </c>
      <c r="G708" s="89">
        <f>'ЕЭК-ЕС | Породы | Торговля'!F34</f>
        <v>0</v>
      </c>
    </row>
    <row r="709" spans="1:7" ht="13" thickBot="1" x14ac:dyDescent="0.3">
      <c r="A709" s="88" t="e">
        <f>#REF!</f>
        <v>#REF!</v>
      </c>
      <c r="B709" s="84" t="s">
        <v>704</v>
      </c>
      <c r="C709" s="84">
        <f>'ЕЭК-ЕС | Породы | Торговля'!$F$13</f>
        <v>2021</v>
      </c>
      <c r="D709" s="84" t="s">
        <v>639</v>
      </c>
      <c r="E709" s="93" t="s">
        <v>759</v>
      </c>
      <c r="F709" s="125" t="e">
        <f t="shared" si="10"/>
        <v>#REF!</v>
      </c>
      <c r="G709" s="89">
        <f>'ЕЭК-ЕС | Породы | Торговля'!F35</f>
        <v>0</v>
      </c>
    </row>
    <row r="710" spans="1:7" ht="13" thickBot="1" x14ac:dyDescent="0.3">
      <c r="A710" s="88" t="e">
        <f>#REF!</f>
        <v>#REF!</v>
      </c>
      <c r="B710" s="84" t="s">
        <v>704</v>
      </c>
      <c r="C710" s="84">
        <f>'ЕЭК-ЕС | Породы | Торговля'!$F$13</f>
        <v>2021</v>
      </c>
      <c r="D710" s="84" t="s">
        <v>639</v>
      </c>
      <c r="E710" s="93" t="s">
        <v>760</v>
      </c>
      <c r="F710" s="125" t="e">
        <f t="shared" si="10"/>
        <v>#REF!</v>
      </c>
      <c r="G710" s="89">
        <f>'ЕЭК-ЕС | Породы | Торговля'!F36</f>
        <v>0</v>
      </c>
    </row>
    <row r="711" spans="1:7" ht="13" thickBot="1" x14ac:dyDescent="0.3">
      <c r="A711" s="88" t="e">
        <f>#REF!</f>
        <v>#REF!</v>
      </c>
      <c r="B711" s="84" t="s">
        <v>704</v>
      </c>
      <c r="C711" s="84">
        <f>'ЕЭК-ЕС | Породы | Торговля'!$F$13</f>
        <v>2021</v>
      </c>
      <c r="D711" s="84" t="s">
        <v>639</v>
      </c>
      <c r="E711" s="93" t="s">
        <v>761</v>
      </c>
      <c r="F711" s="125" t="e">
        <f t="shared" si="10"/>
        <v>#REF!</v>
      </c>
      <c r="G711" s="89">
        <f>'ЕЭК-ЕС | Породы | Торговля'!F37</f>
        <v>0</v>
      </c>
    </row>
    <row r="712" spans="1:7" ht="13" thickBot="1" x14ac:dyDescent="0.3">
      <c r="A712" s="88" t="e">
        <f>#REF!</f>
        <v>#REF!</v>
      </c>
      <c r="B712" s="84" t="s">
        <v>704</v>
      </c>
      <c r="C712" s="84">
        <f>'ЕЭК-ЕС | Породы | Торговля'!$F$13</f>
        <v>2021</v>
      </c>
      <c r="D712" s="84" t="s">
        <v>639</v>
      </c>
      <c r="E712" s="93" t="s">
        <v>762</v>
      </c>
      <c r="F712" s="125" t="e">
        <f t="shared" si="10"/>
        <v>#REF!</v>
      </c>
      <c r="G712" s="89">
        <f>'ЕЭК-ЕС | Породы | Торговля'!F38</f>
        <v>0</v>
      </c>
    </row>
    <row r="713" spans="1:7" ht="13" thickBot="1" x14ac:dyDescent="0.3">
      <c r="A713" s="88" t="e">
        <f>#REF!</f>
        <v>#REF!</v>
      </c>
      <c r="B713" s="84" t="s">
        <v>704</v>
      </c>
      <c r="C713" s="84">
        <f>'ЕЭК-ЕС | Породы | Торговля'!$F$13</f>
        <v>2021</v>
      </c>
      <c r="D713" s="84" t="s">
        <v>639</v>
      </c>
      <c r="E713" s="93" t="s">
        <v>763</v>
      </c>
      <c r="F713" s="125" t="e">
        <f t="shared" si="10"/>
        <v>#REF!</v>
      </c>
      <c r="G713" s="89">
        <f>'ЕЭК-ЕС | Породы | Торговля'!F39</f>
        <v>0</v>
      </c>
    </row>
    <row r="714" spans="1:7" ht="13" thickBot="1" x14ac:dyDescent="0.3">
      <c r="A714" s="88" t="e">
        <f>#REF!</f>
        <v>#REF!</v>
      </c>
      <c r="B714" s="84" t="s">
        <v>704</v>
      </c>
      <c r="C714" s="84">
        <f>'ЕЭК-ЕС | Породы | Торговля'!$F$13</f>
        <v>2021</v>
      </c>
      <c r="D714" s="84" t="s">
        <v>639</v>
      </c>
      <c r="E714" s="93" t="s">
        <v>764</v>
      </c>
      <c r="F714" s="125" t="e">
        <f t="shared" si="10"/>
        <v>#REF!</v>
      </c>
      <c r="G714" s="89">
        <f>'ЕЭК-ЕС | Породы | Торговля'!F40</f>
        <v>0</v>
      </c>
    </row>
    <row r="715" spans="1:7" ht="13" thickBot="1" x14ac:dyDescent="0.3">
      <c r="A715" s="88" t="e">
        <f>#REF!</f>
        <v>#REF!</v>
      </c>
      <c r="B715" s="84" t="s">
        <v>704</v>
      </c>
      <c r="C715" s="84">
        <f>'ЕЭК-ЕС | Породы | Торговля'!$F$13</f>
        <v>2021</v>
      </c>
      <c r="D715" s="84" t="s">
        <v>639</v>
      </c>
      <c r="E715" s="93" t="s">
        <v>765</v>
      </c>
      <c r="F715" s="125" t="e">
        <f t="shared" si="10"/>
        <v>#REF!</v>
      </c>
      <c r="G715" s="89">
        <f>'ЕЭК-ЕС | Породы | Торговля'!F41</f>
        <v>0</v>
      </c>
    </row>
    <row r="716" spans="1:7" ht="13" thickBot="1" x14ac:dyDescent="0.3">
      <c r="A716" s="88" t="e">
        <f>#REF!</f>
        <v>#REF!</v>
      </c>
      <c r="B716" s="84" t="s">
        <v>704</v>
      </c>
      <c r="C716" s="84">
        <f>'ЕЭК-ЕС | Породы | Торговля'!$F$13</f>
        <v>2021</v>
      </c>
      <c r="D716" s="84" t="s">
        <v>639</v>
      </c>
      <c r="E716" s="93" t="s">
        <v>766</v>
      </c>
      <c r="F716" s="125" t="e">
        <f t="shared" si="10"/>
        <v>#REF!</v>
      </c>
      <c r="G716" s="89">
        <f>'ЕЭК-ЕС | Породы | Торговля'!F42</f>
        <v>0</v>
      </c>
    </row>
    <row r="717" spans="1:7" ht="13" thickBot="1" x14ac:dyDescent="0.3">
      <c r="A717" s="88" t="e">
        <f>#REF!</f>
        <v>#REF!</v>
      </c>
      <c r="B717" s="84" t="s">
        <v>704</v>
      </c>
      <c r="C717" s="84">
        <f>'ЕЭК-ЕС | Породы | Торговля'!$F$13</f>
        <v>2021</v>
      </c>
      <c r="D717" s="84" t="s">
        <v>639</v>
      </c>
      <c r="E717" s="93" t="s">
        <v>767</v>
      </c>
      <c r="F717" s="125" t="e">
        <f t="shared" si="10"/>
        <v>#REF!</v>
      </c>
      <c r="G717" s="89">
        <f>'ЕЭК-ЕС | Породы | Торговля'!F43</f>
        <v>0</v>
      </c>
    </row>
    <row r="718" spans="1:7" ht="13" thickBot="1" x14ac:dyDescent="0.3">
      <c r="A718" s="90" t="e">
        <f>#REF!</f>
        <v>#REF!</v>
      </c>
      <c r="B718" s="91" t="s">
        <v>704</v>
      </c>
      <c r="C718" s="91">
        <f>'ЕЭК-ЕС | Породы | Торговля'!$F$13</f>
        <v>2021</v>
      </c>
      <c r="D718" s="91" t="s">
        <v>639</v>
      </c>
      <c r="E718" s="101" t="s">
        <v>768</v>
      </c>
      <c r="F718" s="125" t="e">
        <f t="shared" si="10"/>
        <v>#REF!</v>
      </c>
      <c r="G718" s="92" t="e">
        <f>'ЕЭК-ЕС | Породы | Торговля'!#REF!</f>
        <v>#REF!</v>
      </c>
    </row>
    <row r="719" spans="1:7" ht="13" thickBot="1" x14ac:dyDescent="0.3">
      <c r="A719" s="85" t="e">
        <f>#REF!</f>
        <v>#REF!</v>
      </c>
      <c r="B719" s="86" t="s">
        <v>704</v>
      </c>
      <c r="C719" s="86">
        <f>'ЕЭК-ЕС | Породы | Торговля'!$F$13</f>
        <v>2021</v>
      </c>
      <c r="D719" s="86" t="s">
        <v>706</v>
      </c>
      <c r="E719" s="100" t="s">
        <v>736</v>
      </c>
      <c r="F719" s="125" t="e">
        <f t="shared" si="10"/>
        <v>#REF!</v>
      </c>
      <c r="G719" s="87">
        <f>'ЕЭК-ЕС | Породы | Торговля'!G15</f>
        <v>0</v>
      </c>
    </row>
    <row r="720" spans="1:7" ht="13" thickBot="1" x14ac:dyDescent="0.3">
      <c r="A720" s="88" t="e">
        <f>#REF!</f>
        <v>#REF!</v>
      </c>
      <c r="B720" s="84" t="s">
        <v>704</v>
      </c>
      <c r="C720" s="84">
        <f>'ЕЭК-ЕС | Породы | Торговля'!$F$13</f>
        <v>2021</v>
      </c>
      <c r="D720" s="86" t="s">
        <v>706</v>
      </c>
      <c r="E720" s="93" t="s">
        <v>737</v>
      </c>
      <c r="F720" s="125" t="e">
        <f t="shared" si="10"/>
        <v>#REF!</v>
      </c>
      <c r="G720" s="87">
        <f>'ЕЭК-ЕС | Породы | Торговля'!G16</f>
        <v>0</v>
      </c>
    </row>
    <row r="721" spans="1:7" ht="13" thickBot="1" x14ac:dyDescent="0.3">
      <c r="A721" s="88" t="e">
        <f>#REF!</f>
        <v>#REF!</v>
      </c>
      <c r="B721" s="84" t="s">
        <v>704</v>
      </c>
      <c r="C721" s="84">
        <f>'ЕЭК-ЕС | Породы | Торговля'!$F$13</f>
        <v>2021</v>
      </c>
      <c r="D721" s="86" t="s">
        <v>706</v>
      </c>
      <c r="E721" s="93" t="s">
        <v>738</v>
      </c>
      <c r="F721" s="125" t="e">
        <f t="shared" si="10"/>
        <v>#REF!</v>
      </c>
      <c r="G721" s="87">
        <f>'ЕЭК-ЕС | Породы | Торговля'!G17</f>
        <v>0</v>
      </c>
    </row>
    <row r="722" spans="1:7" ht="13" thickBot="1" x14ac:dyDescent="0.3">
      <c r="A722" s="88" t="e">
        <f>#REF!</f>
        <v>#REF!</v>
      </c>
      <c r="B722" s="84" t="s">
        <v>704</v>
      </c>
      <c r="C722" s="84">
        <f>'ЕЭК-ЕС | Породы | Торговля'!$F$13</f>
        <v>2021</v>
      </c>
      <c r="D722" s="86" t="s">
        <v>706</v>
      </c>
      <c r="E722" s="93" t="s">
        <v>742</v>
      </c>
      <c r="F722" s="125" t="e">
        <f t="shared" si="10"/>
        <v>#REF!</v>
      </c>
      <c r="G722" s="87">
        <f>'ЕЭК-ЕС | Породы | Торговля'!G18</f>
        <v>0</v>
      </c>
    </row>
    <row r="723" spans="1:7" ht="13" thickBot="1" x14ac:dyDescent="0.3">
      <c r="A723" s="88" t="e">
        <f>#REF!</f>
        <v>#REF!</v>
      </c>
      <c r="B723" s="84" t="s">
        <v>704</v>
      </c>
      <c r="C723" s="84">
        <f>'ЕЭК-ЕС | Породы | Торговля'!$F$13</f>
        <v>2021</v>
      </c>
      <c r="D723" s="86" t="s">
        <v>706</v>
      </c>
      <c r="E723" s="93" t="s">
        <v>741</v>
      </c>
      <c r="F723" s="125" t="e">
        <f t="shared" si="10"/>
        <v>#REF!</v>
      </c>
      <c r="G723" s="87">
        <f>'ЕЭК-ЕС | Породы | Торговля'!G19</f>
        <v>0</v>
      </c>
    </row>
    <row r="724" spans="1:7" ht="13" thickBot="1" x14ac:dyDescent="0.3">
      <c r="A724" s="88" t="e">
        <f>#REF!</f>
        <v>#REF!</v>
      </c>
      <c r="B724" s="84" t="s">
        <v>704</v>
      </c>
      <c r="C724" s="84">
        <f>'ЕЭК-ЕС | Породы | Торговля'!$F$13</f>
        <v>2021</v>
      </c>
      <c r="D724" s="86" t="s">
        <v>706</v>
      </c>
      <c r="E724" s="93" t="s">
        <v>739</v>
      </c>
      <c r="F724" s="125" t="e">
        <f t="shared" si="10"/>
        <v>#REF!</v>
      </c>
      <c r="G724" s="87">
        <f>'ЕЭК-ЕС | Породы | Торговля'!G20</f>
        <v>0</v>
      </c>
    </row>
    <row r="725" spans="1:7" ht="13" thickBot="1" x14ac:dyDescent="0.3">
      <c r="A725" s="88" t="e">
        <f>#REF!</f>
        <v>#REF!</v>
      </c>
      <c r="B725" s="84" t="s">
        <v>704</v>
      </c>
      <c r="C725" s="84">
        <f>'ЕЭК-ЕС | Породы | Торговля'!$F$13</f>
        <v>2021</v>
      </c>
      <c r="D725" s="86" t="s">
        <v>706</v>
      </c>
      <c r="E725" s="93" t="s">
        <v>743</v>
      </c>
      <c r="F725" s="125" t="e">
        <f t="shared" si="10"/>
        <v>#REF!</v>
      </c>
      <c r="G725" s="87">
        <f>'ЕЭК-ЕС | Породы | Торговля'!G21</f>
        <v>0</v>
      </c>
    </row>
    <row r="726" spans="1:7" ht="13" thickBot="1" x14ac:dyDescent="0.3">
      <c r="A726" s="88" t="e">
        <f>#REF!</f>
        <v>#REF!</v>
      </c>
      <c r="B726" s="84" t="s">
        <v>704</v>
      </c>
      <c r="C726" s="84">
        <f>'ЕЭК-ЕС | Породы | Торговля'!$F$13</f>
        <v>2021</v>
      </c>
      <c r="D726" s="86" t="s">
        <v>706</v>
      </c>
      <c r="E726" s="93" t="s">
        <v>745</v>
      </c>
      <c r="F726" s="125" t="e">
        <f t="shared" si="10"/>
        <v>#REF!</v>
      </c>
      <c r="G726" s="87" t="e">
        <f>'ЕЭК-ЕС | Породы | Торговля'!#REF!</f>
        <v>#REF!</v>
      </c>
    </row>
    <row r="727" spans="1:7" ht="13" thickBot="1" x14ac:dyDescent="0.3">
      <c r="A727" s="88" t="e">
        <f>#REF!</f>
        <v>#REF!</v>
      </c>
      <c r="B727" s="84" t="s">
        <v>704</v>
      </c>
      <c r="C727" s="84">
        <f>'ЕЭК-ЕС | Породы | Торговля'!$F$13</f>
        <v>2021</v>
      </c>
      <c r="D727" s="86" t="s">
        <v>706</v>
      </c>
      <c r="E727" s="93" t="s">
        <v>740</v>
      </c>
      <c r="F727" s="125" t="e">
        <f t="shared" si="10"/>
        <v>#REF!</v>
      </c>
      <c r="G727" s="87" t="e">
        <f>'ЕЭК-ЕС | Породы | Торговля'!#REF!</f>
        <v>#REF!</v>
      </c>
    </row>
    <row r="728" spans="1:7" ht="13" thickBot="1" x14ac:dyDescent="0.3">
      <c r="A728" s="88" t="e">
        <f>#REF!</f>
        <v>#REF!</v>
      </c>
      <c r="B728" s="84" t="s">
        <v>704</v>
      </c>
      <c r="C728" s="84">
        <f>'ЕЭК-ЕС | Породы | Торговля'!$F$13</f>
        <v>2021</v>
      </c>
      <c r="D728" s="86" t="s">
        <v>706</v>
      </c>
      <c r="E728" s="93" t="s">
        <v>744</v>
      </c>
      <c r="F728" s="125" t="e">
        <f t="shared" si="10"/>
        <v>#REF!</v>
      </c>
      <c r="G728" s="87" t="e">
        <f>'ЕЭК-ЕС | Породы | Торговля'!#REF!</f>
        <v>#REF!</v>
      </c>
    </row>
    <row r="729" spans="1:7" ht="13" thickBot="1" x14ac:dyDescent="0.3">
      <c r="A729" s="88" t="e">
        <f>#REF!</f>
        <v>#REF!</v>
      </c>
      <c r="B729" s="84" t="s">
        <v>704</v>
      </c>
      <c r="C729" s="84">
        <f>'ЕЭК-ЕС | Породы | Торговля'!$F$13</f>
        <v>2021</v>
      </c>
      <c r="D729" s="86" t="s">
        <v>706</v>
      </c>
      <c r="E729" s="93" t="s">
        <v>746</v>
      </c>
      <c r="F729" s="125" t="e">
        <f t="shared" si="10"/>
        <v>#REF!</v>
      </c>
      <c r="G729" s="87">
        <f>'ЕЭК-ЕС | Породы | Торговля'!G22</f>
        <v>0</v>
      </c>
    </row>
    <row r="730" spans="1:7" ht="13" thickBot="1" x14ac:dyDescent="0.3">
      <c r="A730" s="88" t="e">
        <f>#REF!</f>
        <v>#REF!</v>
      </c>
      <c r="B730" s="84" t="s">
        <v>704</v>
      </c>
      <c r="C730" s="84">
        <f>'ЕЭК-ЕС | Породы | Торговля'!$F$13</f>
        <v>2021</v>
      </c>
      <c r="D730" s="86" t="s">
        <v>706</v>
      </c>
      <c r="E730" s="93" t="s">
        <v>747</v>
      </c>
      <c r="F730" s="125" t="e">
        <f t="shared" si="10"/>
        <v>#REF!</v>
      </c>
      <c r="G730" s="87">
        <f>'ЕЭК-ЕС | Породы | Торговля'!G23</f>
        <v>0</v>
      </c>
    </row>
    <row r="731" spans="1:7" ht="13" thickBot="1" x14ac:dyDescent="0.3">
      <c r="A731" s="88" t="e">
        <f>#REF!</f>
        <v>#REF!</v>
      </c>
      <c r="B731" s="84" t="s">
        <v>704</v>
      </c>
      <c r="C731" s="84">
        <f>'ЕЭК-ЕС | Породы | Торговля'!$F$13</f>
        <v>2021</v>
      </c>
      <c r="D731" s="86" t="s">
        <v>706</v>
      </c>
      <c r="E731" s="93" t="s">
        <v>748</v>
      </c>
      <c r="F731" s="125" t="e">
        <f t="shared" ref="F731:F794" si="11">CONCATENATE(A731,"_",B731,"_",C731,"_",D731,"_",E731)</f>
        <v>#REF!</v>
      </c>
      <c r="G731" s="87">
        <f>'ЕЭК-ЕС | Породы | Торговля'!G24</f>
        <v>0</v>
      </c>
    </row>
    <row r="732" spans="1:7" ht="13" thickBot="1" x14ac:dyDescent="0.3">
      <c r="A732" s="88" t="e">
        <f>#REF!</f>
        <v>#REF!</v>
      </c>
      <c r="B732" s="84" t="s">
        <v>704</v>
      </c>
      <c r="C732" s="84">
        <f>'ЕЭК-ЕС | Породы | Торговля'!$F$13</f>
        <v>2021</v>
      </c>
      <c r="D732" s="86" t="s">
        <v>706</v>
      </c>
      <c r="E732" s="93" t="s">
        <v>752</v>
      </c>
      <c r="F732" s="125" t="e">
        <f t="shared" si="11"/>
        <v>#REF!</v>
      </c>
      <c r="G732" s="87">
        <f>'ЕЭК-ЕС | Породы | Торговля'!G25</f>
        <v>0</v>
      </c>
    </row>
    <row r="733" spans="1:7" ht="13" thickBot="1" x14ac:dyDescent="0.3">
      <c r="A733" s="88" t="e">
        <f>#REF!</f>
        <v>#REF!</v>
      </c>
      <c r="B733" s="84" t="s">
        <v>704</v>
      </c>
      <c r="C733" s="84">
        <f>'ЕЭК-ЕС | Породы | Торговля'!$F$13</f>
        <v>2021</v>
      </c>
      <c r="D733" s="86" t="s">
        <v>706</v>
      </c>
      <c r="E733" s="93" t="s">
        <v>751</v>
      </c>
      <c r="F733" s="125" t="e">
        <f t="shared" si="11"/>
        <v>#REF!</v>
      </c>
      <c r="G733" s="87">
        <f>'ЕЭК-ЕС | Породы | Торговля'!G26</f>
        <v>0</v>
      </c>
    </row>
    <row r="734" spans="1:7" ht="13" thickBot="1" x14ac:dyDescent="0.3">
      <c r="A734" s="88" t="e">
        <f>#REF!</f>
        <v>#REF!</v>
      </c>
      <c r="B734" s="84" t="s">
        <v>704</v>
      </c>
      <c r="C734" s="84">
        <f>'ЕЭК-ЕС | Породы | Торговля'!$F$13</f>
        <v>2021</v>
      </c>
      <c r="D734" s="86" t="s">
        <v>706</v>
      </c>
      <c r="E734" s="93" t="s">
        <v>749</v>
      </c>
      <c r="F734" s="125" t="e">
        <f t="shared" si="11"/>
        <v>#REF!</v>
      </c>
      <c r="G734" s="87">
        <f>'ЕЭК-ЕС | Породы | Торговля'!G27</f>
        <v>0</v>
      </c>
    </row>
    <row r="735" spans="1:7" ht="13" thickBot="1" x14ac:dyDescent="0.3">
      <c r="A735" s="88" t="e">
        <f>#REF!</f>
        <v>#REF!</v>
      </c>
      <c r="B735" s="84" t="s">
        <v>704</v>
      </c>
      <c r="C735" s="84">
        <f>'ЕЭК-ЕС | Породы | Торговля'!$F$13</f>
        <v>2021</v>
      </c>
      <c r="D735" s="86" t="s">
        <v>706</v>
      </c>
      <c r="E735" s="93" t="s">
        <v>753</v>
      </c>
      <c r="F735" s="125" t="e">
        <f t="shared" si="11"/>
        <v>#REF!</v>
      </c>
      <c r="G735" s="87">
        <f>'ЕЭК-ЕС | Породы | Торговля'!G28</f>
        <v>0</v>
      </c>
    </row>
    <row r="736" spans="1:7" ht="13" thickBot="1" x14ac:dyDescent="0.3">
      <c r="A736" s="88" t="e">
        <f>#REF!</f>
        <v>#REF!</v>
      </c>
      <c r="B736" s="84" t="s">
        <v>704</v>
      </c>
      <c r="C736" s="84">
        <f>'ЕЭК-ЕС | Породы | Торговля'!$F$13</f>
        <v>2021</v>
      </c>
      <c r="D736" s="86" t="s">
        <v>706</v>
      </c>
      <c r="E736" s="93" t="s">
        <v>755</v>
      </c>
      <c r="F736" s="125" t="e">
        <f t="shared" si="11"/>
        <v>#REF!</v>
      </c>
      <c r="G736" s="87">
        <f>'ЕЭК-ЕС | Породы | Торговля'!G29</f>
        <v>0</v>
      </c>
    </row>
    <row r="737" spans="1:7" ht="13" thickBot="1" x14ac:dyDescent="0.3">
      <c r="A737" s="88" t="e">
        <f>#REF!</f>
        <v>#REF!</v>
      </c>
      <c r="B737" s="84" t="s">
        <v>704</v>
      </c>
      <c r="C737" s="84">
        <f>'ЕЭК-ЕС | Породы | Торговля'!$F$13</f>
        <v>2021</v>
      </c>
      <c r="D737" s="86" t="s">
        <v>706</v>
      </c>
      <c r="E737" s="93" t="s">
        <v>750</v>
      </c>
      <c r="F737" s="125" t="e">
        <f t="shared" si="11"/>
        <v>#REF!</v>
      </c>
      <c r="G737" s="87">
        <f>'ЕЭК-ЕС | Породы | Торговля'!G30</f>
        <v>0</v>
      </c>
    </row>
    <row r="738" spans="1:7" ht="13" thickBot="1" x14ac:dyDescent="0.3">
      <c r="A738" s="88" t="e">
        <f>#REF!</f>
        <v>#REF!</v>
      </c>
      <c r="B738" s="84" t="s">
        <v>704</v>
      </c>
      <c r="C738" s="84">
        <f>'ЕЭК-ЕС | Породы | Торговля'!$F$13</f>
        <v>2021</v>
      </c>
      <c r="D738" s="86" t="s">
        <v>706</v>
      </c>
      <c r="E738" s="93" t="s">
        <v>754</v>
      </c>
      <c r="F738" s="125" t="e">
        <f t="shared" si="11"/>
        <v>#REF!</v>
      </c>
      <c r="G738" s="87">
        <f>'ЕЭК-ЕС | Породы | Торговля'!G31</f>
        <v>0</v>
      </c>
    </row>
    <row r="739" spans="1:7" ht="13" thickBot="1" x14ac:dyDescent="0.3">
      <c r="A739" s="88" t="e">
        <f>#REF!</f>
        <v>#REF!</v>
      </c>
      <c r="B739" s="84" t="s">
        <v>704</v>
      </c>
      <c r="C739" s="84">
        <f>'ЕЭК-ЕС | Породы | Торговля'!$F$13</f>
        <v>2021</v>
      </c>
      <c r="D739" s="86" t="s">
        <v>706</v>
      </c>
      <c r="E739" s="93" t="s">
        <v>756</v>
      </c>
      <c r="F739" s="125" t="e">
        <f t="shared" si="11"/>
        <v>#REF!</v>
      </c>
      <c r="G739" s="87">
        <f>'ЕЭК-ЕС | Породы | Торговля'!G32</f>
        <v>0</v>
      </c>
    </row>
    <row r="740" spans="1:7" ht="13" thickBot="1" x14ac:dyDescent="0.3">
      <c r="A740" s="88" t="e">
        <f>#REF!</f>
        <v>#REF!</v>
      </c>
      <c r="B740" s="84" t="s">
        <v>704</v>
      </c>
      <c r="C740" s="84">
        <f>'ЕЭК-ЕС | Породы | Торговля'!$F$13</f>
        <v>2021</v>
      </c>
      <c r="D740" s="86" t="s">
        <v>706</v>
      </c>
      <c r="E740" s="93" t="s">
        <v>757</v>
      </c>
      <c r="F740" s="125" t="e">
        <f t="shared" si="11"/>
        <v>#REF!</v>
      </c>
      <c r="G740" s="87">
        <f>'ЕЭК-ЕС | Породы | Торговля'!G33</f>
        <v>0</v>
      </c>
    </row>
    <row r="741" spans="1:7" ht="13" thickBot="1" x14ac:dyDescent="0.3">
      <c r="A741" s="88" t="e">
        <f>#REF!</f>
        <v>#REF!</v>
      </c>
      <c r="B741" s="84" t="s">
        <v>704</v>
      </c>
      <c r="C741" s="84">
        <f>'ЕЭК-ЕС | Породы | Торговля'!$F$13</f>
        <v>2021</v>
      </c>
      <c r="D741" s="86" t="s">
        <v>706</v>
      </c>
      <c r="E741" s="93" t="s">
        <v>758</v>
      </c>
      <c r="F741" s="125" t="e">
        <f t="shared" si="11"/>
        <v>#REF!</v>
      </c>
      <c r="G741" s="87">
        <f>'ЕЭК-ЕС | Породы | Торговля'!G34</f>
        <v>0</v>
      </c>
    </row>
    <row r="742" spans="1:7" ht="13" thickBot="1" x14ac:dyDescent="0.3">
      <c r="A742" s="88" t="e">
        <f>#REF!</f>
        <v>#REF!</v>
      </c>
      <c r="B742" s="84" t="s">
        <v>704</v>
      </c>
      <c r="C742" s="84">
        <f>'ЕЭК-ЕС | Породы | Торговля'!$F$13</f>
        <v>2021</v>
      </c>
      <c r="D742" s="86" t="s">
        <v>706</v>
      </c>
      <c r="E742" s="93" t="s">
        <v>759</v>
      </c>
      <c r="F742" s="125" t="e">
        <f t="shared" si="11"/>
        <v>#REF!</v>
      </c>
      <c r="G742" s="87">
        <f>'ЕЭК-ЕС | Породы | Торговля'!G35</f>
        <v>0</v>
      </c>
    </row>
    <row r="743" spans="1:7" ht="13" thickBot="1" x14ac:dyDescent="0.3">
      <c r="A743" s="88" t="e">
        <f>#REF!</f>
        <v>#REF!</v>
      </c>
      <c r="B743" s="84" t="s">
        <v>704</v>
      </c>
      <c r="C743" s="84">
        <f>'ЕЭК-ЕС | Породы | Торговля'!$F$13</f>
        <v>2021</v>
      </c>
      <c r="D743" s="86" t="s">
        <v>706</v>
      </c>
      <c r="E743" s="93" t="s">
        <v>760</v>
      </c>
      <c r="F743" s="125" t="e">
        <f t="shared" si="11"/>
        <v>#REF!</v>
      </c>
      <c r="G743" s="87">
        <f>'ЕЭК-ЕС | Породы | Торговля'!G36</f>
        <v>0</v>
      </c>
    </row>
    <row r="744" spans="1:7" ht="13" thickBot="1" x14ac:dyDescent="0.3">
      <c r="A744" s="88" t="e">
        <f>#REF!</f>
        <v>#REF!</v>
      </c>
      <c r="B744" s="84" t="s">
        <v>704</v>
      </c>
      <c r="C744" s="84">
        <f>'ЕЭК-ЕС | Породы | Торговля'!$F$13</f>
        <v>2021</v>
      </c>
      <c r="D744" s="86" t="s">
        <v>706</v>
      </c>
      <c r="E744" s="93" t="s">
        <v>761</v>
      </c>
      <c r="F744" s="125" t="e">
        <f t="shared" si="11"/>
        <v>#REF!</v>
      </c>
      <c r="G744" s="87">
        <f>'ЕЭК-ЕС | Породы | Торговля'!G37</f>
        <v>0</v>
      </c>
    </row>
    <row r="745" spans="1:7" ht="13" thickBot="1" x14ac:dyDescent="0.3">
      <c r="A745" s="88" t="e">
        <f>#REF!</f>
        <v>#REF!</v>
      </c>
      <c r="B745" s="84" t="s">
        <v>704</v>
      </c>
      <c r="C745" s="84">
        <f>'ЕЭК-ЕС | Породы | Торговля'!$F$13</f>
        <v>2021</v>
      </c>
      <c r="D745" s="86" t="s">
        <v>706</v>
      </c>
      <c r="E745" s="93" t="s">
        <v>762</v>
      </c>
      <c r="F745" s="125" t="e">
        <f t="shared" si="11"/>
        <v>#REF!</v>
      </c>
      <c r="G745" s="87">
        <f>'ЕЭК-ЕС | Породы | Торговля'!G38</f>
        <v>0</v>
      </c>
    </row>
    <row r="746" spans="1:7" ht="13" thickBot="1" x14ac:dyDescent="0.3">
      <c r="A746" s="88" t="e">
        <f>#REF!</f>
        <v>#REF!</v>
      </c>
      <c r="B746" s="84" t="s">
        <v>704</v>
      </c>
      <c r="C746" s="84">
        <f>'ЕЭК-ЕС | Породы | Торговля'!$F$13</f>
        <v>2021</v>
      </c>
      <c r="D746" s="86" t="s">
        <v>706</v>
      </c>
      <c r="E746" s="93" t="s">
        <v>763</v>
      </c>
      <c r="F746" s="125" t="e">
        <f t="shared" si="11"/>
        <v>#REF!</v>
      </c>
      <c r="G746" s="87">
        <f>'ЕЭК-ЕС | Породы | Торговля'!G39</f>
        <v>0</v>
      </c>
    </row>
    <row r="747" spans="1:7" ht="13" thickBot="1" x14ac:dyDescent="0.3">
      <c r="A747" s="88" t="e">
        <f>#REF!</f>
        <v>#REF!</v>
      </c>
      <c r="B747" s="84" t="s">
        <v>704</v>
      </c>
      <c r="C747" s="84">
        <f>'ЕЭК-ЕС | Породы | Торговля'!$F$13</f>
        <v>2021</v>
      </c>
      <c r="D747" s="86" t="s">
        <v>706</v>
      </c>
      <c r="E747" s="93" t="s">
        <v>764</v>
      </c>
      <c r="F747" s="125" t="e">
        <f t="shared" si="11"/>
        <v>#REF!</v>
      </c>
      <c r="G747" s="87">
        <f>'ЕЭК-ЕС | Породы | Торговля'!G40</f>
        <v>0</v>
      </c>
    </row>
    <row r="748" spans="1:7" ht="13" thickBot="1" x14ac:dyDescent="0.3">
      <c r="A748" s="88" t="e">
        <f>#REF!</f>
        <v>#REF!</v>
      </c>
      <c r="B748" s="84" t="s">
        <v>704</v>
      </c>
      <c r="C748" s="84">
        <f>'ЕЭК-ЕС | Породы | Торговля'!$F$13</f>
        <v>2021</v>
      </c>
      <c r="D748" s="86" t="s">
        <v>706</v>
      </c>
      <c r="E748" s="93" t="s">
        <v>765</v>
      </c>
      <c r="F748" s="125" t="e">
        <f t="shared" si="11"/>
        <v>#REF!</v>
      </c>
      <c r="G748" s="87">
        <f>'ЕЭК-ЕС | Породы | Торговля'!G41</f>
        <v>0</v>
      </c>
    </row>
    <row r="749" spans="1:7" ht="13" thickBot="1" x14ac:dyDescent="0.3">
      <c r="A749" s="88" t="e">
        <f>#REF!</f>
        <v>#REF!</v>
      </c>
      <c r="B749" s="84" t="s">
        <v>704</v>
      </c>
      <c r="C749" s="84">
        <f>'ЕЭК-ЕС | Породы | Торговля'!$F$13</f>
        <v>2021</v>
      </c>
      <c r="D749" s="86" t="s">
        <v>706</v>
      </c>
      <c r="E749" s="93" t="s">
        <v>766</v>
      </c>
      <c r="F749" s="125" t="e">
        <f t="shared" si="11"/>
        <v>#REF!</v>
      </c>
      <c r="G749" s="87">
        <f>'ЕЭК-ЕС | Породы | Торговля'!G42</f>
        <v>0</v>
      </c>
    </row>
    <row r="750" spans="1:7" ht="13" thickBot="1" x14ac:dyDescent="0.3">
      <c r="A750" s="88" t="e">
        <f>#REF!</f>
        <v>#REF!</v>
      </c>
      <c r="B750" s="84" t="s">
        <v>704</v>
      </c>
      <c r="C750" s="84">
        <f>'ЕЭК-ЕС | Породы | Торговля'!$F$13</f>
        <v>2021</v>
      </c>
      <c r="D750" s="86" t="s">
        <v>706</v>
      </c>
      <c r="E750" s="93" t="s">
        <v>767</v>
      </c>
      <c r="F750" s="125" t="e">
        <f t="shared" si="11"/>
        <v>#REF!</v>
      </c>
      <c r="G750" s="87">
        <f>'ЕЭК-ЕС | Породы | Торговля'!G43</f>
        <v>0</v>
      </c>
    </row>
    <row r="751" spans="1:7" ht="13" thickBot="1" x14ac:dyDescent="0.3">
      <c r="A751" s="90" t="e">
        <f>#REF!</f>
        <v>#REF!</v>
      </c>
      <c r="B751" s="91" t="s">
        <v>704</v>
      </c>
      <c r="C751" s="91">
        <f>'ЕЭК-ЕС | Породы | Торговля'!$F$13</f>
        <v>2021</v>
      </c>
      <c r="D751" s="86" t="s">
        <v>706</v>
      </c>
      <c r="E751" s="101" t="s">
        <v>768</v>
      </c>
      <c r="F751" s="125" t="e">
        <f t="shared" si="11"/>
        <v>#REF!</v>
      </c>
      <c r="G751" s="87" t="e">
        <f>'ЕЭК-ЕС | Породы | Торговля'!#REF!</f>
        <v>#REF!</v>
      </c>
    </row>
    <row r="752" spans="1:7" ht="13" thickBot="1" x14ac:dyDescent="0.3">
      <c r="A752" s="85" t="e">
        <f>#REF!</f>
        <v>#REF!</v>
      </c>
      <c r="B752" s="86" t="s">
        <v>704</v>
      </c>
      <c r="C752" s="86">
        <f>'ЕЭК-ЕС | Породы | Торговля'!$H$13</f>
        <v>2022</v>
      </c>
      <c r="D752" s="86" t="s">
        <v>639</v>
      </c>
      <c r="E752" s="100" t="s">
        <v>736</v>
      </c>
      <c r="F752" s="125" t="e">
        <f t="shared" si="11"/>
        <v>#REF!</v>
      </c>
      <c r="G752" s="87">
        <f>'ЕЭК-ЕС | Породы | Торговля'!H15</f>
        <v>0</v>
      </c>
    </row>
    <row r="753" spans="1:7" ht="13" thickBot="1" x14ac:dyDescent="0.3">
      <c r="A753" s="88" t="e">
        <f>#REF!</f>
        <v>#REF!</v>
      </c>
      <c r="B753" s="84" t="s">
        <v>704</v>
      </c>
      <c r="C753" s="84">
        <f>'ЕЭК-ЕС | Породы | Торговля'!$H$13</f>
        <v>2022</v>
      </c>
      <c r="D753" s="84" t="s">
        <v>639</v>
      </c>
      <c r="E753" s="93" t="s">
        <v>737</v>
      </c>
      <c r="F753" s="125" t="e">
        <f t="shared" si="11"/>
        <v>#REF!</v>
      </c>
      <c r="G753" s="89">
        <f>'ЕЭК-ЕС | Породы | Торговля'!H16</f>
        <v>0</v>
      </c>
    </row>
    <row r="754" spans="1:7" ht="13" thickBot="1" x14ac:dyDescent="0.3">
      <c r="A754" s="88" t="e">
        <f>#REF!</f>
        <v>#REF!</v>
      </c>
      <c r="B754" s="84" t="s">
        <v>704</v>
      </c>
      <c r="C754" s="84">
        <f>'ЕЭК-ЕС | Породы | Торговля'!$H$13</f>
        <v>2022</v>
      </c>
      <c r="D754" s="84" t="s">
        <v>639</v>
      </c>
      <c r="E754" s="93" t="s">
        <v>738</v>
      </c>
      <c r="F754" s="125" t="e">
        <f t="shared" si="11"/>
        <v>#REF!</v>
      </c>
      <c r="G754" s="89">
        <f>'ЕЭК-ЕС | Породы | Торговля'!H17</f>
        <v>0</v>
      </c>
    </row>
    <row r="755" spans="1:7" ht="13" thickBot="1" x14ac:dyDescent="0.3">
      <c r="A755" s="88" t="e">
        <f>#REF!</f>
        <v>#REF!</v>
      </c>
      <c r="B755" s="84" t="s">
        <v>704</v>
      </c>
      <c r="C755" s="84">
        <f>'ЕЭК-ЕС | Породы | Торговля'!$H$13</f>
        <v>2022</v>
      </c>
      <c r="D755" s="84" t="s">
        <v>639</v>
      </c>
      <c r="E755" s="93" t="s">
        <v>742</v>
      </c>
      <c r="F755" s="125" t="e">
        <f t="shared" si="11"/>
        <v>#REF!</v>
      </c>
      <c r="G755" s="89">
        <f>'ЕЭК-ЕС | Породы | Торговля'!H18</f>
        <v>0</v>
      </c>
    </row>
    <row r="756" spans="1:7" ht="13" thickBot="1" x14ac:dyDescent="0.3">
      <c r="A756" s="88" t="e">
        <f>#REF!</f>
        <v>#REF!</v>
      </c>
      <c r="B756" s="84" t="s">
        <v>704</v>
      </c>
      <c r="C756" s="84">
        <f>'ЕЭК-ЕС | Породы | Торговля'!$H$13</f>
        <v>2022</v>
      </c>
      <c r="D756" s="84" t="s">
        <v>639</v>
      </c>
      <c r="E756" s="93" t="s">
        <v>741</v>
      </c>
      <c r="F756" s="125" t="e">
        <f t="shared" si="11"/>
        <v>#REF!</v>
      </c>
      <c r="G756" s="89">
        <f>'ЕЭК-ЕС | Породы | Торговля'!H19</f>
        <v>0</v>
      </c>
    </row>
    <row r="757" spans="1:7" ht="13" thickBot="1" x14ac:dyDescent="0.3">
      <c r="A757" s="88" t="e">
        <f>#REF!</f>
        <v>#REF!</v>
      </c>
      <c r="B757" s="84" t="s">
        <v>704</v>
      </c>
      <c r="C757" s="84">
        <f>'ЕЭК-ЕС | Породы | Торговля'!$H$13</f>
        <v>2022</v>
      </c>
      <c r="D757" s="84" t="s">
        <v>639</v>
      </c>
      <c r="E757" s="93" t="s">
        <v>739</v>
      </c>
      <c r="F757" s="125" t="e">
        <f t="shared" si="11"/>
        <v>#REF!</v>
      </c>
      <c r="G757" s="89">
        <f>'ЕЭК-ЕС | Породы | Торговля'!H20</f>
        <v>0</v>
      </c>
    </row>
    <row r="758" spans="1:7" ht="13" thickBot="1" x14ac:dyDescent="0.3">
      <c r="A758" s="88" t="e">
        <f>#REF!</f>
        <v>#REF!</v>
      </c>
      <c r="B758" s="84" t="s">
        <v>704</v>
      </c>
      <c r="C758" s="84">
        <f>'ЕЭК-ЕС | Породы | Торговля'!$H$13</f>
        <v>2022</v>
      </c>
      <c r="D758" s="84" t="s">
        <v>639</v>
      </c>
      <c r="E758" s="93" t="s">
        <v>743</v>
      </c>
      <c r="F758" s="125" t="e">
        <f t="shared" si="11"/>
        <v>#REF!</v>
      </c>
      <c r="G758" s="89">
        <f>'ЕЭК-ЕС | Породы | Торговля'!H21</f>
        <v>0</v>
      </c>
    </row>
    <row r="759" spans="1:7" ht="13" thickBot="1" x14ac:dyDescent="0.3">
      <c r="A759" s="88" t="e">
        <f>#REF!</f>
        <v>#REF!</v>
      </c>
      <c r="B759" s="84" t="s">
        <v>704</v>
      </c>
      <c r="C759" s="84">
        <f>'ЕЭК-ЕС | Породы | Торговля'!$H$13</f>
        <v>2022</v>
      </c>
      <c r="D759" s="84" t="s">
        <v>639</v>
      </c>
      <c r="E759" s="93" t="s">
        <v>745</v>
      </c>
      <c r="F759" s="125" t="e">
        <f t="shared" si="11"/>
        <v>#REF!</v>
      </c>
      <c r="G759" s="89" t="e">
        <f>'ЕЭК-ЕС | Породы | Торговля'!#REF!</f>
        <v>#REF!</v>
      </c>
    </row>
    <row r="760" spans="1:7" ht="13" thickBot="1" x14ac:dyDescent="0.3">
      <c r="A760" s="88" t="e">
        <f>#REF!</f>
        <v>#REF!</v>
      </c>
      <c r="B760" s="84" t="s">
        <v>704</v>
      </c>
      <c r="C760" s="84">
        <f>'ЕЭК-ЕС | Породы | Торговля'!$H$13</f>
        <v>2022</v>
      </c>
      <c r="D760" s="84" t="s">
        <v>639</v>
      </c>
      <c r="E760" s="93" t="s">
        <v>740</v>
      </c>
      <c r="F760" s="125" t="e">
        <f t="shared" si="11"/>
        <v>#REF!</v>
      </c>
      <c r="G760" s="89" t="e">
        <f>'ЕЭК-ЕС | Породы | Торговля'!#REF!</f>
        <v>#REF!</v>
      </c>
    </row>
    <row r="761" spans="1:7" ht="13" thickBot="1" x14ac:dyDescent="0.3">
      <c r="A761" s="88" t="e">
        <f>#REF!</f>
        <v>#REF!</v>
      </c>
      <c r="B761" s="84" t="s">
        <v>704</v>
      </c>
      <c r="C761" s="84">
        <f>'ЕЭК-ЕС | Породы | Торговля'!$H$13</f>
        <v>2022</v>
      </c>
      <c r="D761" s="84" t="s">
        <v>639</v>
      </c>
      <c r="E761" s="93" t="s">
        <v>744</v>
      </c>
      <c r="F761" s="125" t="e">
        <f t="shared" si="11"/>
        <v>#REF!</v>
      </c>
      <c r="G761" s="89" t="e">
        <f>'ЕЭК-ЕС | Породы | Торговля'!#REF!</f>
        <v>#REF!</v>
      </c>
    </row>
    <row r="762" spans="1:7" ht="13" thickBot="1" x14ac:dyDescent="0.3">
      <c r="A762" s="88" t="e">
        <f>#REF!</f>
        <v>#REF!</v>
      </c>
      <c r="B762" s="84" t="s">
        <v>704</v>
      </c>
      <c r="C762" s="84">
        <f>'ЕЭК-ЕС | Породы | Торговля'!$H$13</f>
        <v>2022</v>
      </c>
      <c r="D762" s="84" t="s">
        <v>639</v>
      </c>
      <c r="E762" s="93" t="s">
        <v>746</v>
      </c>
      <c r="F762" s="125" t="e">
        <f t="shared" si="11"/>
        <v>#REF!</v>
      </c>
      <c r="G762" s="89">
        <f>'ЕЭК-ЕС | Породы | Торговля'!H22</f>
        <v>0</v>
      </c>
    </row>
    <row r="763" spans="1:7" ht="13" thickBot="1" x14ac:dyDescent="0.3">
      <c r="A763" s="88" t="e">
        <f>#REF!</f>
        <v>#REF!</v>
      </c>
      <c r="B763" s="84" t="s">
        <v>704</v>
      </c>
      <c r="C763" s="84">
        <f>'ЕЭК-ЕС | Породы | Торговля'!$H$13</f>
        <v>2022</v>
      </c>
      <c r="D763" s="84" t="s">
        <v>639</v>
      </c>
      <c r="E763" s="93" t="s">
        <v>747</v>
      </c>
      <c r="F763" s="125" t="e">
        <f t="shared" si="11"/>
        <v>#REF!</v>
      </c>
      <c r="G763" s="89">
        <f>'ЕЭК-ЕС | Породы | Торговля'!H23</f>
        <v>0</v>
      </c>
    </row>
    <row r="764" spans="1:7" ht="13" thickBot="1" x14ac:dyDescent="0.3">
      <c r="A764" s="88" t="e">
        <f>#REF!</f>
        <v>#REF!</v>
      </c>
      <c r="B764" s="84" t="s">
        <v>704</v>
      </c>
      <c r="C764" s="84">
        <f>'ЕЭК-ЕС | Породы | Торговля'!$H$13</f>
        <v>2022</v>
      </c>
      <c r="D764" s="84" t="s">
        <v>639</v>
      </c>
      <c r="E764" s="93" t="s">
        <v>748</v>
      </c>
      <c r="F764" s="125" t="e">
        <f t="shared" si="11"/>
        <v>#REF!</v>
      </c>
      <c r="G764" s="89">
        <f>'ЕЭК-ЕС | Породы | Торговля'!H24</f>
        <v>0</v>
      </c>
    </row>
    <row r="765" spans="1:7" ht="13" thickBot="1" x14ac:dyDescent="0.3">
      <c r="A765" s="88" t="e">
        <f>#REF!</f>
        <v>#REF!</v>
      </c>
      <c r="B765" s="84" t="s">
        <v>704</v>
      </c>
      <c r="C765" s="84">
        <f>'ЕЭК-ЕС | Породы | Торговля'!$H$13</f>
        <v>2022</v>
      </c>
      <c r="D765" s="84" t="s">
        <v>639</v>
      </c>
      <c r="E765" s="93" t="s">
        <v>752</v>
      </c>
      <c r="F765" s="125" t="e">
        <f t="shared" si="11"/>
        <v>#REF!</v>
      </c>
      <c r="G765" s="89">
        <f>'ЕЭК-ЕС | Породы | Торговля'!H25</f>
        <v>0</v>
      </c>
    </row>
    <row r="766" spans="1:7" ht="13" thickBot="1" x14ac:dyDescent="0.3">
      <c r="A766" s="88" t="e">
        <f>#REF!</f>
        <v>#REF!</v>
      </c>
      <c r="B766" s="84" t="s">
        <v>704</v>
      </c>
      <c r="C766" s="84">
        <f>'ЕЭК-ЕС | Породы | Торговля'!$H$13</f>
        <v>2022</v>
      </c>
      <c r="D766" s="84" t="s">
        <v>639</v>
      </c>
      <c r="E766" s="93" t="s">
        <v>751</v>
      </c>
      <c r="F766" s="125" t="e">
        <f t="shared" si="11"/>
        <v>#REF!</v>
      </c>
      <c r="G766" s="89">
        <f>'ЕЭК-ЕС | Породы | Торговля'!H26</f>
        <v>0</v>
      </c>
    </row>
    <row r="767" spans="1:7" ht="13" thickBot="1" x14ac:dyDescent="0.3">
      <c r="A767" s="88" t="e">
        <f>#REF!</f>
        <v>#REF!</v>
      </c>
      <c r="B767" s="84" t="s">
        <v>704</v>
      </c>
      <c r="C767" s="84">
        <f>'ЕЭК-ЕС | Породы | Торговля'!$H$13</f>
        <v>2022</v>
      </c>
      <c r="D767" s="84" t="s">
        <v>639</v>
      </c>
      <c r="E767" s="93" t="s">
        <v>749</v>
      </c>
      <c r="F767" s="125" t="e">
        <f t="shared" si="11"/>
        <v>#REF!</v>
      </c>
      <c r="G767" s="89">
        <f>'ЕЭК-ЕС | Породы | Торговля'!H27</f>
        <v>0</v>
      </c>
    </row>
    <row r="768" spans="1:7" ht="13" thickBot="1" x14ac:dyDescent="0.3">
      <c r="A768" s="88" t="e">
        <f>#REF!</f>
        <v>#REF!</v>
      </c>
      <c r="B768" s="84" t="s">
        <v>704</v>
      </c>
      <c r="C768" s="84">
        <f>'ЕЭК-ЕС | Породы | Торговля'!$H$13</f>
        <v>2022</v>
      </c>
      <c r="D768" s="84" t="s">
        <v>639</v>
      </c>
      <c r="E768" s="93" t="s">
        <v>753</v>
      </c>
      <c r="F768" s="125" t="e">
        <f t="shared" si="11"/>
        <v>#REF!</v>
      </c>
      <c r="G768" s="89">
        <f>'ЕЭК-ЕС | Породы | Торговля'!H28</f>
        <v>0</v>
      </c>
    </row>
    <row r="769" spans="1:7" ht="13" thickBot="1" x14ac:dyDescent="0.3">
      <c r="A769" s="88" t="e">
        <f>#REF!</f>
        <v>#REF!</v>
      </c>
      <c r="B769" s="84" t="s">
        <v>704</v>
      </c>
      <c r="C769" s="84">
        <f>'ЕЭК-ЕС | Породы | Торговля'!$H$13</f>
        <v>2022</v>
      </c>
      <c r="D769" s="84" t="s">
        <v>639</v>
      </c>
      <c r="E769" s="93" t="s">
        <v>755</v>
      </c>
      <c r="F769" s="125" t="e">
        <f t="shared" si="11"/>
        <v>#REF!</v>
      </c>
      <c r="G769" s="89">
        <f>'ЕЭК-ЕС | Породы | Торговля'!H29</f>
        <v>0</v>
      </c>
    </row>
    <row r="770" spans="1:7" ht="13" thickBot="1" x14ac:dyDescent="0.3">
      <c r="A770" s="88" t="e">
        <f>#REF!</f>
        <v>#REF!</v>
      </c>
      <c r="B770" s="84" t="s">
        <v>704</v>
      </c>
      <c r="C770" s="84">
        <f>'ЕЭК-ЕС | Породы | Торговля'!$H$13</f>
        <v>2022</v>
      </c>
      <c r="D770" s="84" t="s">
        <v>639</v>
      </c>
      <c r="E770" s="93" t="s">
        <v>750</v>
      </c>
      <c r="F770" s="125" t="e">
        <f t="shared" si="11"/>
        <v>#REF!</v>
      </c>
      <c r="G770" s="89">
        <f>'ЕЭК-ЕС | Породы | Торговля'!H30</f>
        <v>0</v>
      </c>
    </row>
    <row r="771" spans="1:7" ht="13" thickBot="1" x14ac:dyDescent="0.3">
      <c r="A771" s="88" t="e">
        <f>#REF!</f>
        <v>#REF!</v>
      </c>
      <c r="B771" s="84" t="s">
        <v>704</v>
      </c>
      <c r="C771" s="84">
        <f>'ЕЭК-ЕС | Породы | Торговля'!$H$13</f>
        <v>2022</v>
      </c>
      <c r="D771" s="84" t="s">
        <v>639</v>
      </c>
      <c r="E771" s="93" t="s">
        <v>754</v>
      </c>
      <c r="F771" s="125" t="e">
        <f t="shared" si="11"/>
        <v>#REF!</v>
      </c>
      <c r="G771" s="89">
        <f>'ЕЭК-ЕС | Породы | Торговля'!H31</f>
        <v>0</v>
      </c>
    </row>
    <row r="772" spans="1:7" ht="13" thickBot="1" x14ac:dyDescent="0.3">
      <c r="A772" s="88" t="e">
        <f>#REF!</f>
        <v>#REF!</v>
      </c>
      <c r="B772" s="84" t="s">
        <v>704</v>
      </c>
      <c r="C772" s="84">
        <f>'ЕЭК-ЕС | Породы | Торговля'!$H$13</f>
        <v>2022</v>
      </c>
      <c r="D772" s="84" t="s">
        <v>639</v>
      </c>
      <c r="E772" s="93" t="s">
        <v>756</v>
      </c>
      <c r="F772" s="125" t="e">
        <f t="shared" si="11"/>
        <v>#REF!</v>
      </c>
      <c r="G772" s="89">
        <f>'ЕЭК-ЕС | Породы | Торговля'!H32</f>
        <v>0</v>
      </c>
    </row>
    <row r="773" spans="1:7" ht="13" thickBot="1" x14ac:dyDescent="0.3">
      <c r="A773" s="88" t="e">
        <f>#REF!</f>
        <v>#REF!</v>
      </c>
      <c r="B773" s="84" t="s">
        <v>704</v>
      </c>
      <c r="C773" s="84">
        <f>'ЕЭК-ЕС | Породы | Торговля'!$H$13</f>
        <v>2022</v>
      </c>
      <c r="D773" s="84" t="s">
        <v>639</v>
      </c>
      <c r="E773" s="93" t="s">
        <v>757</v>
      </c>
      <c r="F773" s="125" t="e">
        <f t="shared" si="11"/>
        <v>#REF!</v>
      </c>
      <c r="G773" s="89">
        <f>'ЕЭК-ЕС | Породы | Торговля'!H33</f>
        <v>0</v>
      </c>
    </row>
    <row r="774" spans="1:7" ht="13" thickBot="1" x14ac:dyDescent="0.3">
      <c r="A774" s="88" t="e">
        <f>#REF!</f>
        <v>#REF!</v>
      </c>
      <c r="B774" s="84" t="s">
        <v>704</v>
      </c>
      <c r="C774" s="84">
        <f>'ЕЭК-ЕС | Породы | Торговля'!$H$13</f>
        <v>2022</v>
      </c>
      <c r="D774" s="84" t="s">
        <v>639</v>
      </c>
      <c r="E774" s="93" t="s">
        <v>758</v>
      </c>
      <c r="F774" s="125" t="e">
        <f t="shared" si="11"/>
        <v>#REF!</v>
      </c>
      <c r="G774" s="89">
        <f>'ЕЭК-ЕС | Породы | Торговля'!H34</f>
        <v>0</v>
      </c>
    </row>
    <row r="775" spans="1:7" ht="13" thickBot="1" x14ac:dyDescent="0.3">
      <c r="A775" s="88" t="e">
        <f>#REF!</f>
        <v>#REF!</v>
      </c>
      <c r="B775" s="84" t="s">
        <v>704</v>
      </c>
      <c r="C775" s="84">
        <f>'ЕЭК-ЕС | Породы | Торговля'!$H$13</f>
        <v>2022</v>
      </c>
      <c r="D775" s="84" t="s">
        <v>639</v>
      </c>
      <c r="E775" s="93" t="s">
        <v>759</v>
      </c>
      <c r="F775" s="125" t="e">
        <f t="shared" si="11"/>
        <v>#REF!</v>
      </c>
      <c r="G775" s="89">
        <f>'ЕЭК-ЕС | Породы | Торговля'!H35</f>
        <v>0</v>
      </c>
    </row>
    <row r="776" spans="1:7" ht="13" thickBot="1" x14ac:dyDescent="0.3">
      <c r="A776" s="88" t="e">
        <f>#REF!</f>
        <v>#REF!</v>
      </c>
      <c r="B776" s="84" t="s">
        <v>704</v>
      </c>
      <c r="C776" s="84">
        <f>'ЕЭК-ЕС | Породы | Торговля'!$H$13</f>
        <v>2022</v>
      </c>
      <c r="D776" s="84" t="s">
        <v>639</v>
      </c>
      <c r="E776" s="93" t="s">
        <v>760</v>
      </c>
      <c r="F776" s="125" t="e">
        <f t="shared" si="11"/>
        <v>#REF!</v>
      </c>
      <c r="G776" s="89">
        <f>'ЕЭК-ЕС | Породы | Торговля'!H36</f>
        <v>0</v>
      </c>
    </row>
    <row r="777" spans="1:7" ht="13" thickBot="1" x14ac:dyDescent="0.3">
      <c r="A777" s="88" t="e">
        <f>#REF!</f>
        <v>#REF!</v>
      </c>
      <c r="B777" s="84" t="s">
        <v>704</v>
      </c>
      <c r="C777" s="84">
        <f>'ЕЭК-ЕС | Породы | Торговля'!$H$13</f>
        <v>2022</v>
      </c>
      <c r="D777" s="84" t="s">
        <v>639</v>
      </c>
      <c r="E777" s="93" t="s">
        <v>761</v>
      </c>
      <c r="F777" s="125" t="e">
        <f t="shared" si="11"/>
        <v>#REF!</v>
      </c>
      <c r="G777" s="89">
        <f>'ЕЭК-ЕС | Породы | Торговля'!H37</f>
        <v>0</v>
      </c>
    </row>
    <row r="778" spans="1:7" ht="13" thickBot="1" x14ac:dyDescent="0.3">
      <c r="A778" s="88" t="e">
        <f>#REF!</f>
        <v>#REF!</v>
      </c>
      <c r="B778" s="84" t="s">
        <v>704</v>
      </c>
      <c r="C778" s="84">
        <f>'ЕЭК-ЕС | Породы | Торговля'!$H$13</f>
        <v>2022</v>
      </c>
      <c r="D778" s="84" t="s">
        <v>639</v>
      </c>
      <c r="E778" s="93" t="s">
        <v>762</v>
      </c>
      <c r="F778" s="125" t="e">
        <f t="shared" si="11"/>
        <v>#REF!</v>
      </c>
      <c r="G778" s="89">
        <f>'ЕЭК-ЕС | Породы | Торговля'!H38</f>
        <v>0</v>
      </c>
    </row>
    <row r="779" spans="1:7" ht="13" thickBot="1" x14ac:dyDescent="0.3">
      <c r="A779" s="88" t="e">
        <f>#REF!</f>
        <v>#REF!</v>
      </c>
      <c r="B779" s="84" t="s">
        <v>704</v>
      </c>
      <c r="C779" s="84">
        <f>'ЕЭК-ЕС | Породы | Торговля'!$H$13</f>
        <v>2022</v>
      </c>
      <c r="D779" s="84" t="s">
        <v>639</v>
      </c>
      <c r="E779" s="93" t="s">
        <v>763</v>
      </c>
      <c r="F779" s="125" t="e">
        <f t="shared" si="11"/>
        <v>#REF!</v>
      </c>
      <c r="G779" s="89">
        <f>'ЕЭК-ЕС | Породы | Торговля'!H39</f>
        <v>0</v>
      </c>
    </row>
    <row r="780" spans="1:7" ht="13" thickBot="1" x14ac:dyDescent="0.3">
      <c r="A780" s="88" t="e">
        <f>#REF!</f>
        <v>#REF!</v>
      </c>
      <c r="B780" s="84" t="s">
        <v>704</v>
      </c>
      <c r="C780" s="84">
        <f>'ЕЭК-ЕС | Породы | Торговля'!$H$13</f>
        <v>2022</v>
      </c>
      <c r="D780" s="84" t="s">
        <v>639</v>
      </c>
      <c r="E780" s="93" t="s">
        <v>764</v>
      </c>
      <c r="F780" s="125" t="e">
        <f t="shared" si="11"/>
        <v>#REF!</v>
      </c>
      <c r="G780" s="89">
        <f>'ЕЭК-ЕС | Породы | Торговля'!H40</f>
        <v>0</v>
      </c>
    </row>
    <row r="781" spans="1:7" ht="13" thickBot="1" x14ac:dyDescent="0.3">
      <c r="A781" s="88" t="e">
        <f>#REF!</f>
        <v>#REF!</v>
      </c>
      <c r="B781" s="84" t="s">
        <v>704</v>
      </c>
      <c r="C781" s="84">
        <f>'ЕЭК-ЕС | Породы | Торговля'!$H$13</f>
        <v>2022</v>
      </c>
      <c r="D781" s="84" t="s">
        <v>639</v>
      </c>
      <c r="E781" s="93" t="s">
        <v>765</v>
      </c>
      <c r="F781" s="125" t="e">
        <f t="shared" si="11"/>
        <v>#REF!</v>
      </c>
      <c r="G781" s="89">
        <f>'ЕЭК-ЕС | Породы | Торговля'!H41</f>
        <v>0</v>
      </c>
    </row>
    <row r="782" spans="1:7" ht="13" thickBot="1" x14ac:dyDescent="0.3">
      <c r="A782" s="88" t="e">
        <f>#REF!</f>
        <v>#REF!</v>
      </c>
      <c r="B782" s="84" t="s">
        <v>704</v>
      </c>
      <c r="C782" s="84">
        <f>'ЕЭК-ЕС | Породы | Торговля'!$H$13</f>
        <v>2022</v>
      </c>
      <c r="D782" s="84" t="s">
        <v>639</v>
      </c>
      <c r="E782" s="93" t="s">
        <v>766</v>
      </c>
      <c r="F782" s="125" t="e">
        <f t="shared" si="11"/>
        <v>#REF!</v>
      </c>
      <c r="G782" s="89">
        <f>'ЕЭК-ЕС | Породы | Торговля'!H42</f>
        <v>0</v>
      </c>
    </row>
    <row r="783" spans="1:7" ht="13" thickBot="1" x14ac:dyDescent="0.3">
      <c r="A783" s="88" t="e">
        <f>#REF!</f>
        <v>#REF!</v>
      </c>
      <c r="B783" s="84" t="s">
        <v>704</v>
      </c>
      <c r="C783" s="84">
        <f>'ЕЭК-ЕС | Породы | Торговля'!$H$13</f>
        <v>2022</v>
      </c>
      <c r="D783" s="84" t="s">
        <v>639</v>
      </c>
      <c r="E783" s="93" t="s">
        <v>767</v>
      </c>
      <c r="F783" s="125" t="e">
        <f t="shared" si="11"/>
        <v>#REF!</v>
      </c>
      <c r="G783" s="89">
        <f>'ЕЭК-ЕС | Породы | Торговля'!H43</f>
        <v>0</v>
      </c>
    </row>
    <row r="784" spans="1:7" ht="13" thickBot="1" x14ac:dyDescent="0.3">
      <c r="A784" s="90" t="e">
        <f>#REF!</f>
        <v>#REF!</v>
      </c>
      <c r="B784" s="91" t="s">
        <v>704</v>
      </c>
      <c r="C784" s="91">
        <f>'ЕЭК-ЕС | Породы | Торговля'!$H$13</f>
        <v>2022</v>
      </c>
      <c r="D784" s="91" t="s">
        <v>639</v>
      </c>
      <c r="E784" s="101" t="s">
        <v>768</v>
      </c>
      <c r="F784" s="125" t="e">
        <f t="shared" si="11"/>
        <v>#REF!</v>
      </c>
      <c r="G784" s="92" t="e">
        <f>'ЕЭК-ЕС | Породы | Торговля'!#REF!</f>
        <v>#REF!</v>
      </c>
    </row>
    <row r="785" spans="1:7" ht="13" thickBot="1" x14ac:dyDescent="0.3">
      <c r="A785" s="85" t="e">
        <f>#REF!</f>
        <v>#REF!</v>
      </c>
      <c r="B785" s="86" t="s">
        <v>704</v>
      </c>
      <c r="C785" s="86">
        <f>'ЕЭК-ЕС | Породы | Торговля'!$H$13</f>
        <v>2022</v>
      </c>
      <c r="D785" s="86" t="s">
        <v>706</v>
      </c>
      <c r="E785" s="100" t="s">
        <v>736</v>
      </c>
      <c r="F785" s="125" t="e">
        <f t="shared" si="11"/>
        <v>#REF!</v>
      </c>
      <c r="G785" s="87">
        <f>'ЕЭК-ЕС | Породы | Торговля'!I15</f>
        <v>0</v>
      </c>
    </row>
    <row r="786" spans="1:7" ht="13" thickBot="1" x14ac:dyDescent="0.3">
      <c r="A786" s="88" t="e">
        <f>#REF!</f>
        <v>#REF!</v>
      </c>
      <c r="B786" s="84" t="s">
        <v>704</v>
      </c>
      <c r="C786" s="84">
        <f>'ЕЭК-ЕС | Породы | Торговля'!$H$13</f>
        <v>2022</v>
      </c>
      <c r="D786" s="86" t="s">
        <v>706</v>
      </c>
      <c r="E786" s="93" t="s">
        <v>737</v>
      </c>
      <c r="F786" s="125" t="e">
        <f t="shared" si="11"/>
        <v>#REF!</v>
      </c>
      <c r="G786" s="87">
        <f>'ЕЭК-ЕС | Породы | Торговля'!I16</f>
        <v>0</v>
      </c>
    </row>
    <row r="787" spans="1:7" ht="13" thickBot="1" x14ac:dyDescent="0.3">
      <c r="A787" s="88" t="e">
        <f>#REF!</f>
        <v>#REF!</v>
      </c>
      <c r="B787" s="84" t="s">
        <v>704</v>
      </c>
      <c r="C787" s="84">
        <f>'ЕЭК-ЕС | Породы | Торговля'!$H$13</f>
        <v>2022</v>
      </c>
      <c r="D787" s="86" t="s">
        <v>706</v>
      </c>
      <c r="E787" s="93" t="s">
        <v>738</v>
      </c>
      <c r="F787" s="125" t="e">
        <f t="shared" si="11"/>
        <v>#REF!</v>
      </c>
      <c r="G787" s="87">
        <f>'ЕЭК-ЕС | Породы | Торговля'!I17</f>
        <v>0</v>
      </c>
    </row>
    <row r="788" spans="1:7" ht="13" thickBot="1" x14ac:dyDescent="0.3">
      <c r="A788" s="88" t="e">
        <f>#REF!</f>
        <v>#REF!</v>
      </c>
      <c r="B788" s="84" t="s">
        <v>704</v>
      </c>
      <c r="C788" s="84">
        <f>'ЕЭК-ЕС | Породы | Торговля'!$H$13</f>
        <v>2022</v>
      </c>
      <c r="D788" s="86" t="s">
        <v>706</v>
      </c>
      <c r="E788" s="93" t="s">
        <v>742</v>
      </c>
      <c r="F788" s="125" t="e">
        <f t="shared" si="11"/>
        <v>#REF!</v>
      </c>
      <c r="G788" s="87">
        <f>'ЕЭК-ЕС | Породы | Торговля'!I18</f>
        <v>0</v>
      </c>
    </row>
    <row r="789" spans="1:7" ht="13" thickBot="1" x14ac:dyDescent="0.3">
      <c r="A789" s="88" t="e">
        <f>#REF!</f>
        <v>#REF!</v>
      </c>
      <c r="B789" s="84" t="s">
        <v>704</v>
      </c>
      <c r="C789" s="84">
        <f>'ЕЭК-ЕС | Породы | Торговля'!$H$13</f>
        <v>2022</v>
      </c>
      <c r="D789" s="86" t="s">
        <v>706</v>
      </c>
      <c r="E789" s="93" t="s">
        <v>741</v>
      </c>
      <c r="F789" s="125" t="e">
        <f t="shared" si="11"/>
        <v>#REF!</v>
      </c>
      <c r="G789" s="87">
        <f>'ЕЭК-ЕС | Породы | Торговля'!I19</f>
        <v>0</v>
      </c>
    </row>
    <row r="790" spans="1:7" ht="13" thickBot="1" x14ac:dyDescent="0.3">
      <c r="A790" s="88" t="e">
        <f>#REF!</f>
        <v>#REF!</v>
      </c>
      <c r="B790" s="84" t="s">
        <v>704</v>
      </c>
      <c r="C790" s="84">
        <f>'ЕЭК-ЕС | Породы | Торговля'!$H$13</f>
        <v>2022</v>
      </c>
      <c r="D790" s="86" t="s">
        <v>706</v>
      </c>
      <c r="E790" s="93" t="s">
        <v>739</v>
      </c>
      <c r="F790" s="125" t="e">
        <f t="shared" si="11"/>
        <v>#REF!</v>
      </c>
      <c r="G790" s="87">
        <f>'ЕЭК-ЕС | Породы | Торговля'!I20</f>
        <v>0</v>
      </c>
    </row>
    <row r="791" spans="1:7" ht="13" thickBot="1" x14ac:dyDescent="0.3">
      <c r="A791" s="88" t="e">
        <f>#REF!</f>
        <v>#REF!</v>
      </c>
      <c r="B791" s="84" t="s">
        <v>704</v>
      </c>
      <c r="C791" s="84">
        <f>'ЕЭК-ЕС | Породы | Торговля'!$H$13</f>
        <v>2022</v>
      </c>
      <c r="D791" s="86" t="s">
        <v>706</v>
      </c>
      <c r="E791" s="93" t="s">
        <v>743</v>
      </c>
      <c r="F791" s="125" t="e">
        <f t="shared" si="11"/>
        <v>#REF!</v>
      </c>
      <c r="G791" s="87">
        <f>'ЕЭК-ЕС | Породы | Торговля'!I21</f>
        <v>0</v>
      </c>
    </row>
    <row r="792" spans="1:7" ht="13" thickBot="1" x14ac:dyDescent="0.3">
      <c r="A792" s="88" t="e">
        <f>#REF!</f>
        <v>#REF!</v>
      </c>
      <c r="B792" s="84" t="s">
        <v>704</v>
      </c>
      <c r="C792" s="84">
        <f>'ЕЭК-ЕС | Породы | Торговля'!$H$13</f>
        <v>2022</v>
      </c>
      <c r="D792" s="86" t="s">
        <v>706</v>
      </c>
      <c r="E792" s="93" t="s">
        <v>745</v>
      </c>
      <c r="F792" s="125" t="e">
        <f t="shared" si="11"/>
        <v>#REF!</v>
      </c>
      <c r="G792" s="87" t="e">
        <f>'ЕЭК-ЕС | Породы | Торговля'!#REF!</f>
        <v>#REF!</v>
      </c>
    </row>
    <row r="793" spans="1:7" ht="13" thickBot="1" x14ac:dyDescent="0.3">
      <c r="A793" s="88" t="e">
        <f>#REF!</f>
        <v>#REF!</v>
      </c>
      <c r="B793" s="84" t="s">
        <v>704</v>
      </c>
      <c r="C793" s="84">
        <f>'ЕЭК-ЕС | Породы | Торговля'!$H$13</f>
        <v>2022</v>
      </c>
      <c r="D793" s="86" t="s">
        <v>706</v>
      </c>
      <c r="E793" s="93" t="s">
        <v>740</v>
      </c>
      <c r="F793" s="125" t="e">
        <f t="shared" si="11"/>
        <v>#REF!</v>
      </c>
      <c r="G793" s="87" t="e">
        <f>'ЕЭК-ЕС | Породы | Торговля'!#REF!</f>
        <v>#REF!</v>
      </c>
    </row>
    <row r="794" spans="1:7" ht="13" thickBot="1" x14ac:dyDescent="0.3">
      <c r="A794" s="88" t="e">
        <f>#REF!</f>
        <v>#REF!</v>
      </c>
      <c r="B794" s="84" t="s">
        <v>704</v>
      </c>
      <c r="C794" s="84">
        <f>'ЕЭК-ЕС | Породы | Торговля'!$H$13</f>
        <v>2022</v>
      </c>
      <c r="D794" s="86" t="s">
        <v>706</v>
      </c>
      <c r="E794" s="93" t="s">
        <v>744</v>
      </c>
      <c r="F794" s="125" t="e">
        <f t="shared" si="11"/>
        <v>#REF!</v>
      </c>
      <c r="G794" s="87" t="e">
        <f>'ЕЭК-ЕС | Породы | Торговля'!#REF!</f>
        <v>#REF!</v>
      </c>
    </row>
    <row r="795" spans="1:7" ht="13" thickBot="1" x14ac:dyDescent="0.3">
      <c r="A795" s="88" t="e">
        <f>#REF!</f>
        <v>#REF!</v>
      </c>
      <c r="B795" s="84" t="s">
        <v>704</v>
      </c>
      <c r="C795" s="84">
        <f>'ЕЭК-ЕС | Породы | Торговля'!$H$13</f>
        <v>2022</v>
      </c>
      <c r="D795" s="86" t="s">
        <v>706</v>
      </c>
      <c r="E795" s="93" t="s">
        <v>746</v>
      </c>
      <c r="F795" s="125" t="e">
        <f t="shared" ref="F795:F858" si="12">CONCATENATE(A795,"_",B795,"_",C795,"_",D795,"_",E795)</f>
        <v>#REF!</v>
      </c>
      <c r="G795" s="87">
        <f>'ЕЭК-ЕС | Породы | Торговля'!I22</f>
        <v>0</v>
      </c>
    </row>
    <row r="796" spans="1:7" ht="13" thickBot="1" x14ac:dyDescent="0.3">
      <c r="A796" s="88" t="e">
        <f>#REF!</f>
        <v>#REF!</v>
      </c>
      <c r="B796" s="84" t="s">
        <v>704</v>
      </c>
      <c r="C796" s="84">
        <f>'ЕЭК-ЕС | Породы | Торговля'!$H$13</f>
        <v>2022</v>
      </c>
      <c r="D796" s="86" t="s">
        <v>706</v>
      </c>
      <c r="E796" s="93" t="s">
        <v>747</v>
      </c>
      <c r="F796" s="125" t="e">
        <f t="shared" si="12"/>
        <v>#REF!</v>
      </c>
      <c r="G796" s="87">
        <f>'ЕЭК-ЕС | Породы | Торговля'!I23</f>
        <v>0</v>
      </c>
    </row>
    <row r="797" spans="1:7" ht="13" thickBot="1" x14ac:dyDescent="0.3">
      <c r="A797" s="88" t="e">
        <f>#REF!</f>
        <v>#REF!</v>
      </c>
      <c r="B797" s="84" t="s">
        <v>704</v>
      </c>
      <c r="C797" s="84">
        <f>'ЕЭК-ЕС | Породы | Торговля'!$H$13</f>
        <v>2022</v>
      </c>
      <c r="D797" s="86" t="s">
        <v>706</v>
      </c>
      <c r="E797" s="93" t="s">
        <v>748</v>
      </c>
      <c r="F797" s="125" t="e">
        <f t="shared" si="12"/>
        <v>#REF!</v>
      </c>
      <c r="G797" s="87">
        <f>'ЕЭК-ЕС | Породы | Торговля'!I24</f>
        <v>0</v>
      </c>
    </row>
    <row r="798" spans="1:7" ht="13" thickBot="1" x14ac:dyDescent="0.3">
      <c r="A798" s="88" t="e">
        <f>#REF!</f>
        <v>#REF!</v>
      </c>
      <c r="B798" s="84" t="s">
        <v>704</v>
      </c>
      <c r="C798" s="84">
        <f>'ЕЭК-ЕС | Породы | Торговля'!$H$13</f>
        <v>2022</v>
      </c>
      <c r="D798" s="86" t="s">
        <v>706</v>
      </c>
      <c r="E798" s="93" t="s">
        <v>752</v>
      </c>
      <c r="F798" s="125" t="e">
        <f t="shared" si="12"/>
        <v>#REF!</v>
      </c>
      <c r="G798" s="87">
        <f>'ЕЭК-ЕС | Породы | Торговля'!I25</f>
        <v>0</v>
      </c>
    </row>
    <row r="799" spans="1:7" ht="13" thickBot="1" x14ac:dyDescent="0.3">
      <c r="A799" s="88" t="e">
        <f>#REF!</f>
        <v>#REF!</v>
      </c>
      <c r="B799" s="84" t="s">
        <v>704</v>
      </c>
      <c r="C799" s="84">
        <f>'ЕЭК-ЕС | Породы | Торговля'!$H$13</f>
        <v>2022</v>
      </c>
      <c r="D799" s="86" t="s">
        <v>706</v>
      </c>
      <c r="E799" s="93" t="s">
        <v>751</v>
      </c>
      <c r="F799" s="125" t="e">
        <f t="shared" si="12"/>
        <v>#REF!</v>
      </c>
      <c r="G799" s="87">
        <f>'ЕЭК-ЕС | Породы | Торговля'!I26</f>
        <v>0</v>
      </c>
    </row>
    <row r="800" spans="1:7" ht="13" thickBot="1" x14ac:dyDescent="0.3">
      <c r="A800" s="88" t="e">
        <f>#REF!</f>
        <v>#REF!</v>
      </c>
      <c r="B800" s="84" t="s">
        <v>704</v>
      </c>
      <c r="C800" s="84">
        <f>'ЕЭК-ЕС | Породы | Торговля'!$H$13</f>
        <v>2022</v>
      </c>
      <c r="D800" s="86" t="s">
        <v>706</v>
      </c>
      <c r="E800" s="93" t="s">
        <v>749</v>
      </c>
      <c r="F800" s="125" t="e">
        <f t="shared" si="12"/>
        <v>#REF!</v>
      </c>
      <c r="G800" s="87">
        <f>'ЕЭК-ЕС | Породы | Торговля'!I27</f>
        <v>0</v>
      </c>
    </row>
    <row r="801" spans="1:7" ht="13" thickBot="1" x14ac:dyDescent="0.3">
      <c r="A801" s="88" t="e">
        <f>#REF!</f>
        <v>#REF!</v>
      </c>
      <c r="B801" s="84" t="s">
        <v>704</v>
      </c>
      <c r="C801" s="84">
        <f>'ЕЭК-ЕС | Породы | Торговля'!$H$13</f>
        <v>2022</v>
      </c>
      <c r="D801" s="86" t="s">
        <v>706</v>
      </c>
      <c r="E801" s="93" t="s">
        <v>753</v>
      </c>
      <c r="F801" s="125" t="e">
        <f t="shared" si="12"/>
        <v>#REF!</v>
      </c>
      <c r="G801" s="87">
        <f>'ЕЭК-ЕС | Породы | Торговля'!I28</f>
        <v>0</v>
      </c>
    </row>
    <row r="802" spans="1:7" ht="13" thickBot="1" x14ac:dyDescent="0.3">
      <c r="A802" s="88" t="e">
        <f>#REF!</f>
        <v>#REF!</v>
      </c>
      <c r="B802" s="84" t="s">
        <v>704</v>
      </c>
      <c r="C802" s="84">
        <f>'ЕЭК-ЕС | Породы | Торговля'!$H$13</f>
        <v>2022</v>
      </c>
      <c r="D802" s="86" t="s">
        <v>706</v>
      </c>
      <c r="E802" s="93" t="s">
        <v>755</v>
      </c>
      <c r="F802" s="125" t="e">
        <f t="shared" si="12"/>
        <v>#REF!</v>
      </c>
      <c r="G802" s="87">
        <f>'ЕЭК-ЕС | Породы | Торговля'!I29</f>
        <v>0</v>
      </c>
    </row>
    <row r="803" spans="1:7" ht="13" thickBot="1" x14ac:dyDescent="0.3">
      <c r="A803" s="88" t="e">
        <f>#REF!</f>
        <v>#REF!</v>
      </c>
      <c r="B803" s="84" t="s">
        <v>704</v>
      </c>
      <c r="C803" s="84">
        <f>'ЕЭК-ЕС | Породы | Торговля'!$H$13</f>
        <v>2022</v>
      </c>
      <c r="D803" s="86" t="s">
        <v>706</v>
      </c>
      <c r="E803" s="93" t="s">
        <v>750</v>
      </c>
      <c r="F803" s="125" t="e">
        <f t="shared" si="12"/>
        <v>#REF!</v>
      </c>
      <c r="G803" s="87">
        <f>'ЕЭК-ЕС | Породы | Торговля'!I30</f>
        <v>0</v>
      </c>
    </row>
    <row r="804" spans="1:7" ht="13" thickBot="1" x14ac:dyDescent="0.3">
      <c r="A804" s="88" t="e">
        <f>#REF!</f>
        <v>#REF!</v>
      </c>
      <c r="B804" s="84" t="s">
        <v>704</v>
      </c>
      <c r="C804" s="84">
        <f>'ЕЭК-ЕС | Породы | Торговля'!$H$13</f>
        <v>2022</v>
      </c>
      <c r="D804" s="86" t="s">
        <v>706</v>
      </c>
      <c r="E804" s="93" t="s">
        <v>754</v>
      </c>
      <c r="F804" s="125" t="e">
        <f t="shared" si="12"/>
        <v>#REF!</v>
      </c>
      <c r="G804" s="87">
        <f>'ЕЭК-ЕС | Породы | Торговля'!I31</f>
        <v>0</v>
      </c>
    </row>
    <row r="805" spans="1:7" ht="13" thickBot="1" x14ac:dyDescent="0.3">
      <c r="A805" s="88" t="e">
        <f>#REF!</f>
        <v>#REF!</v>
      </c>
      <c r="B805" s="84" t="s">
        <v>704</v>
      </c>
      <c r="C805" s="84">
        <f>'ЕЭК-ЕС | Породы | Торговля'!$H$13</f>
        <v>2022</v>
      </c>
      <c r="D805" s="86" t="s">
        <v>706</v>
      </c>
      <c r="E805" s="93" t="s">
        <v>756</v>
      </c>
      <c r="F805" s="125" t="e">
        <f t="shared" si="12"/>
        <v>#REF!</v>
      </c>
      <c r="G805" s="87">
        <f>'ЕЭК-ЕС | Породы | Торговля'!I32</f>
        <v>0</v>
      </c>
    </row>
    <row r="806" spans="1:7" ht="13" thickBot="1" x14ac:dyDescent="0.3">
      <c r="A806" s="88" t="e">
        <f>#REF!</f>
        <v>#REF!</v>
      </c>
      <c r="B806" s="84" t="s">
        <v>704</v>
      </c>
      <c r="C806" s="84">
        <f>'ЕЭК-ЕС | Породы | Торговля'!$H$13</f>
        <v>2022</v>
      </c>
      <c r="D806" s="86" t="s">
        <v>706</v>
      </c>
      <c r="E806" s="93" t="s">
        <v>757</v>
      </c>
      <c r="F806" s="125" t="e">
        <f t="shared" si="12"/>
        <v>#REF!</v>
      </c>
      <c r="G806" s="87">
        <f>'ЕЭК-ЕС | Породы | Торговля'!I33</f>
        <v>0</v>
      </c>
    </row>
    <row r="807" spans="1:7" ht="13" thickBot="1" x14ac:dyDescent="0.3">
      <c r="A807" s="88" t="e">
        <f>#REF!</f>
        <v>#REF!</v>
      </c>
      <c r="B807" s="84" t="s">
        <v>704</v>
      </c>
      <c r="C807" s="84">
        <f>'ЕЭК-ЕС | Породы | Торговля'!$H$13</f>
        <v>2022</v>
      </c>
      <c r="D807" s="86" t="s">
        <v>706</v>
      </c>
      <c r="E807" s="93" t="s">
        <v>758</v>
      </c>
      <c r="F807" s="125" t="e">
        <f t="shared" si="12"/>
        <v>#REF!</v>
      </c>
      <c r="G807" s="87">
        <f>'ЕЭК-ЕС | Породы | Торговля'!I34</f>
        <v>0</v>
      </c>
    </row>
    <row r="808" spans="1:7" ht="13" thickBot="1" x14ac:dyDescent="0.3">
      <c r="A808" s="88" t="e">
        <f>#REF!</f>
        <v>#REF!</v>
      </c>
      <c r="B808" s="84" t="s">
        <v>704</v>
      </c>
      <c r="C808" s="84">
        <f>'ЕЭК-ЕС | Породы | Торговля'!$H$13</f>
        <v>2022</v>
      </c>
      <c r="D808" s="86" t="s">
        <v>706</v>
      </c>
      <c r="E808" s="93" t="s">
        <v>759</v>
      </c>
      <c r="F808" s="125" t="e">
        <f t="shared" si="12"/>
        <v>#REF!</v>
      </c>
      <c r="G808" s="87">
        <f>'ЕЭК-ЕС | Породы | Торговля'!I35</f>
        <v>0</v>
      </c>
    </row>
    <row r="809" spans="1:7" ht="13" thickBot="1" x14ac:dyDescent="0.3">
      <c r="A809" s="88" t="e">
        <f>#REF!</f>
        <v>#REF!</v>
      </c>
      <c r="B809" s="84" t="s">
        <v>704</v>
      </c>
      <c r="C809" s="84">
        <f>'ЕЭК-ЕС | Породы | Торговля'!$H$13</f>
        <v>2022</v>
      </c>
      <c r="D809" s="86" t="s">
        <v>706</v>
      </c>
      <c r="E809" s="93" t="s">
        <v>760</v>
      </c>
      <c r="F809" s="125" t="e">
        <f t="shared" si="12"/>
        <v>#REF!</v>
      </c>
      <c r="G809" s="87">
        <f>'ЕЭК-ЕС | Породы | Торговля'!I36</f>
        <v>0</v>
      </c>
    </row>
    <row r="810" spans="1:7" ht="13" thickBot="1" x14ac:dyDescent="0.3">
      <c r="A810" s="88" t="e">
        <f>#REF!</f>
        <v>#REF!</v>
      </c>
      <c r="B810" s="84" t="s">
        <v>704</v>
      </c>
      <c r="C810" s="84">
        <f>'ЕЭК-ЕС | Породы | Торговля'!$H$13</f>
        <v>2022</v>
      </c>
      <c r="D810" s="86" t="s">
        <v>706</v>
      </c>
      <c r="E810" s="93" t="s">
        <v>761</v>
      </c>
      <c r="F810" s="125" t="e">
        <f t="shared" si="12"/>
        <v>#REF!</v>
      </c>
      <c r="G810" s="87">
        <f>'ЕЭК-ЕС | Породы | Торговля'!I37</f>
        <v>0</v>
      </c>
    </row>
    <row r="811" spans="1:7" ht="13" thickBot="1" x14ac:dyDescent="0.3">
      <c r="A811" s="88" t="e">
        <f>#REF!</f>
        <v>#REF!</v>
      </c>
      <c r="B811" s="84" t="s">
        <v>704</v>
      </c>
      <c r="C811" s="84">
        <f>'ЕЭК-ЕС | Породы | Торговля'!$H$13</f>
        <v>2022</v>
      </c>
      <c r="D811" s="86" t="s">
        <v>706</v>
      </c>
      <c r="E811" s="93" t="s">
        <v>762</v>
      </c>
      <c r="F811" s="125" t="e">
        <f t="shared" si="12"/>
        <v>#REF!</v>
      </c>
      <c r="G811" s="87">
        <f>'ЕЭК-ЕС | Породы | Торговля'!I38</f>
        <v>0</v>
      </c>
    </row>
    <row r="812" spans="1:7" ht="13" thickBot="1" x14ac:dyDescent="0.3">
      <c r="A812" s="88" t="e">
        <f>#REF!</f>
        <v>#REF!</v>
      </c>
      <c r="B812" s="84" t="s">
        <v>704</v>
      </c>
      <c r="C812" s="84">
        <f>'ЕЭК-ЕС | Породы | Торговля'!$H$13</f>
        <v>2022</v>
      </c>
      <c r="D812" s="86" t="s">
        <v>706</v>
      </c>
      <c r="E812" s="93" t="s">
        <v>763</v>
      </c>
      <c r="F812" s="125" t="e">
        <f t="shared" si="12"/>
        <v>#REF!</v>
      </c>
      <c r="G812" s="87">
        <f>'ЕЭК-ЕС | Породы | Торговля'!I39</f>
        <v>0</v>
      </c>
    </row>
    <row r="813" spans="1:7" ht="13" thickBot="1" x14ac:dyDescent="0.3">
      <c r="A813" s="88" t="e">
        <f>#REF!</f>
        <v>#REF!</v>
      </c>
      <c r="B813" s="84" t="s">
        <v>704</v>
      </c>
      <c r="C813" s="84">
        <f>'ЕЭК-ЕС | Породы | Торговля'!$H$13</f>
        <v>2022</v>
      </c>
      <c r="D813" s="86" t="s">
        <v>706</v>
      </c>
      <c r="E813" s="93" t="s">
        <v>764</v>
      </c>
      <c r="F813" s="125" t="e">
        <f t="shared" si="12"/>
        <v>#REF!</v>
      </c>
      <c r="G813" s="87">
        <f>'ЕЭК-ЕС | Породы | Торговля'!I40</f>
        <v>0</v>
      </c>
    </row>
    <row r="814" spans="1:7" ht="13" thickBot="1" x14ac:dyDescent="0.3">
      <c r="A814" s="88" t="e">
        <f>#REF!</f>
        <v>#REF!</v>
      </c>
      <c r="B814" s="84" t="s">
        <v>704</v>
      </c>
      <c r="C814" s="84">
        <f>'ЕЭК-ЕС | Породы | Торговля'!$H$13</f>
        <v>2022</v>
      </c>
      <c r="D814" s="86" t="s">
        <v>706</v>
      </c>
      <c r="E814" s="93" t="s">
        <v>765</v>
      </c>
      <c r="F814" s="125" t="e">
        <f t="shared" si="12"/>
        <v>#REF!</v>
      </c>
      <c r="G814" s="87">
        <f>'ЕЭК-ЕС | Породы | Торговля'!I41</f>
        <v>0</v>
      </c>
    </row>
    <row r="815" spans="1:7" ht="13" thickBot="1" x14ac:dyDescent="0.3">
      <c r="A815" s="88" t="e">
        <f>#REF!</f>
        <v>#REF!</v>
      </c>
      <c r="B815" s="84" t="s">
        <v>704</v>
      </c>
      <c r="C815" s="84">
        <f>'ЕЭК-ЕС | Породы | Торговля'!$H$13</f>
        <v>2022</v>
      </c>
      <c r="D815" s="86" t="s">
        <v>706</v>
      </c>
      <c r="E815" s="93" t="s">
        <v>766</v>
      </c>
      <c r="F815" s="125" t="e">
        <f t="shared" si="12"/>
        <v>#REF!</v>
      </c>
      <c r="G815" s="87">
        <f>'ЕЭК-ЕС | Породы | Торговля'!I42</f>
        <v>0</v>
      </c>
    </row>
    <row r="816" spans="1:7" ht="13" thickBot="1" x14ac:dyDescent="0.3">
      <c r="A816" s="88" t="e">
        <f>#REF!</f>
        <v>#REF!</v>
      </c>
      <c r="B816" s="84" t="s">
        <v>704</v>
      </c>
      <c r="C816" s="84">
        <f>'ЕЭК-ЕС | Породы | Торговля'!$H$13</f>
        <v>2022</v>
      </c>
      <c r="D816" s="86" t="s">
        <v>706</v>
      </c>
      <c r="E816" s="93" t="s">
        <v>767</v>
      </c>
      <c r="F816" s="125" t="e">
        <f t="shared" si="12"/>
        <v>#REF!</v>
      </c>
      <c r="G816" s="87">
        <f>'ЕЭК-ЕС | Породы | Торговля'!I43</f>
        <v>0</v>
      </c>
    </row>
    <row r="817" spans="1:7" ht="13" thickBot="1" x14ac:dyDescent="0.3">
      <c r="A817" s="90" t="e">
        <f>#REF!</f>
        <v>#REF!</v>
      </c>
      <c r="B817" s="91" t="s">
        <v>704</v>
      </c>
      <c r="C817" s="91">
        <f>'ЕЭК-ЕС | Породы | Торговля'!$H$13</f>
        <v>2022</v>
      </c>
      <c r="D817" s="86" t="s">
        <v>706</v>
      </c>
      <c r="E817" s="101" t="s">
        <v>768</v>
      </c>
      <c r="F817" s="125" t="e">
        <f t="shared" si="12"/>
        <v>#REF!</v>
      </c>
      <c r="G817" s="87" t="e">
        <f>'ЕЭК-ЕС | Породы | Торговля'!#REF!</f>
        <v>#REF!</v>
      </c>
    </row>
    <row r="818" spans="1:7" ht="13" thickBot="1" x14ac:dyDescent="0.3">
      <c r="A818" s="85" t="e">
        <f>#REF!</f>
        <v>#REF!</v>
      </c>
      <c r="B818" s="86" t="s">
        <v>708</v>
      </c>
      <c r="C818" s="86">
        <f>'ЕЭК-ЕС | Породы | Торговля'!$F$13</f>
        <v>2021</v>
      </c>
      <c r="D818" s="86" t="s">
        <v>639</v>
      </c>
      <c r="E818" s="100" t="s">
        <v>736</v>
      </c>
      <c r="F818" s="125" t="e">
        <f t="shared" si="12"/>
        <v>#REF!</v>
      </c>
      <c r="G818" s="87">
        <f>'ЕЭК-ЕС | Породы | Торговля'!J15</f>
        <v>0</v>
      </c>
    </row>
    <row r="819" spans="1:7" ht="13" thickBot="1" x14ac:dyDescent="0.3">
      <c r="A819" s="88" t="e">
        <f>#REF!</f>
        <v>#REF!</v>
      </c>
      <c r="B819" s="84" t="s">
        <v>708</v>
      </c>
      <c r="C819" s="84">
        <f>'ЕЭК-ЕС | Породы | Торговля'!$F$13</f>
        <v>2021</v>
      </c>
      <c r="D819" s="84" t="s">
        <v>639</v>
      </c>
      <c r="E819" s="93" t="s">
        <v>737</v>
      </c>
      <c r="F819" s="125" t="e">
        <f t="shared" si="12"/>
        <v>#REF!</v>
      </c>
      <c r="G819" s="89">
        <f>'ЕЭК-ЕС | Породы | Торговля'!J16</f>
        <v>0</v>
      </c>
    </row>
    <row r="820" spans="1:7" ht="13" thickBot="1" x14ac:dyDescent="0.3">
      <c r="A820" s="88" t="e">
        <f>#REF!</f>
        <v>#REF!</v>
      </c>
      <c r="B820" s="84" t="s">
        <v>708</v>
      </c>
      <c r="C820" s="84">
        <f>'ЕЭК-ЕС | Породы | Торговля'!$F$13</f>
        <v>2021</v>
      </c>
      <c r="D820" s="84" t="s">
        <v>639</v>
      </c>
      <c r="E820" s="93" t="s">
        <v>738</v>
      </c>
      <c r="F820" s="125" t="e">
        <f t="shared" si="12"/>
        <v>#REF!</v>
      </c>
      <c r="G820" s="89">
        <f>'ЕЭК-ЕС | Породы | Торговля'!J17</f>
        <v>0</v>
      </c>
    </row>
    <row r="821" spans="1:7" ht="13" thickBot="1" x14ac:dyDescent="0.3">
      <c r="A821" s="88" t="e">
        <f>#REF!</f>
        <v>#REF!</v>
      </c>
      <c r="B821" s="84" t="s">
        <v>708</v>
      </c>
      <c r="C821" s="84">
        <f>'ЕЭК-ЕС | Породы | Торговля'!$F$13</f>
        <v>2021</v>
      </c>
      <c r="D821" s="84" t="s">
        <v>639</v>
      </c>
      <c r="E821" s="93" t="s">
        <v>742</v>
      </c>
      <c r="F821" s="125" t="e">
        <f t="shared" si="12"/>
        <v>#REF!</v>
      </c>
      <c r="G821" s="89">
        <f>'ЕЭК-ЕС | Породы | Торговля'!J18</f>
        <v>0</v>
      </c>
    </row>
    <row r="822" spans="1:7" ht="13" thickBot="1" x14ac:dyDescent="0.3">
      <c r="A822" s="88" t="e">
        <f>#REF!</f>
        <v>#REF!</v>
      </c>
      <c r="B822" s="84" t="s">
        <v>708</v>
      </c>
      <c r="C822" s="84">
        <f>'ЕЭК-ЕС | Породы | Торговля'!$F$13</f>
        <v>2021</v>
      </c>
      <c r="D822" s="84" t="s">
        <v>639</v>
      </c>
      <c r="E822" s="93" t="s">
        <v>741</v>
      </c>
      <c r="F822" s="125" t="e">
        <f t="shared" si="12"/>
        <v>#REF!</v>
      </c>
      <c r="G822" s="89">
        <f>'ЕЭК-ЕС | Породы | Торговля'!J19</f>
        <v>0</v>
      </c>
    </row>
    <row r="823" spans="1:7" ht="13" thickBot="1" x14ac:dyDescent="0.3">
      <c r="A823" s="88" t="e">
        <f>#REF!</f>
        <v>#REF!</v>
      </c>
      <c r="B823" s="84" t="s">
        <v>708</v>
      </c>
      <c r="C823" s="84">
        <f>'ЕЭК-ЕС | Породы | Торговля'!$F$13</f>
        <v>2021</v>
      </c>
      <c r="D823" s="84" t="s">
        <v>639</v>
      </c>
      <c r="E823" s="93" t="s">
        <v>739</v>
      </c>
      <c r="F823" s="125" t="e">
        <f t="shared" si="12"/>
        <v>#REF!</v>
      </c>
      <c r="G823" s="89">
        <f>'ЕЭК-ЕС | Породы | Торговля'!J20</f>
        <v>0</v>
      </c>
    </row>
    <row r="824" spans="1:7" ht="13" thickBot="1" x14ac:dyDescent="0.3">
      <c r="A824" s="88" t="e">
        <f>#REF!</f>
        <v>#REF!</v>
      </c>
      <c r="B824" s="84" t="s">
        <v>708</v>
      </c>
      <c r="C824" s="84">
        <f>'ЕЭК-ЕС | Породы | Торговля'!$F$13</f>
        <v>2021</v>
      </c>
      <c r="D824" s="84" t="s">
        <v>639</v>
      </c>
      <c r="E824" s="93" t="s">
        <v>743</v>
      </c>
      <c r="F824" s="125" t="e">
        <f t="shared" si="12"/>
        <v>#REF!</v>
      </c>
      <c r="G824" s="89">
        <f>'ЕЭК-ЕС | Породы | Торговля'!J21</f>
        <v>0</v>
      </c>
    </row>
    <row r="825" spans="1:7" ht="13" thickBot="1" x14ac:dyDescent="0.3">
      <c r="A825" s="88" t="e">
        <f>#REF!</f>
        <v>#REF!</v>
      </c>
      <c r="B825" s="84" t="s">
        <v>708</v>
      </c>
      <c r="C825" s="84">
        <f>'ЕЭК-ЕС | Породы | Торговля'!$F$13</f>
        <v>2021</v>
      </c>
      <c r="D825" s="84" t="s">
        <v>639</v>
      </c>
      <c r="E825" s="93" t="s">
        <v>745</v>
      </c>
      <c r="F825" s="125" t="e">
        <f t="shared" si="12"/>
        <v>#REF!</v>
      </c>
      <c r="G825" s="89" t="e">
        <f>'ЕЭК-ЕС | Породы | Торговля'!#REF!</f>
        <v>#REF!</v>
      </c>
    </row>
    <row r="826" spans="1:7" ht="13" thickBot="1" x14ac:dyDescent="0.3">
      <c r="A826" s="88" t="e">
        <f>#REF!</f>
        <v>#REF!</v>
      </c>
      <c r="B826" s="84" t="s">
        <v>708</v>
      </c>
      <c r="C826" s="84">
        <f>'ЕЭК-ЕС | Породы | Торговля'!$F$13</f>
        <v>2021</v>
      </c>
      <c r="D826" s="84" t="s">
        <v>639</v>
      </c>
      <c r="E826" s="93" t="s">
        <v>740</v>
      </c>
      <c r="F826" s="125" t="e">
        <f t="shared" si="12"/>
        <v>#REF!</v>
      </c>
      <c r="G826" s="89" t="e">
        <f>'ЕЭК-ЕС | Породы | Торговля'!#REF!</f>
        <v>#REF!</v>
      </c>
    </row>
    <row r="827" spans="1:7" ht="13" thickBot="1" x14ac:dyDescent="0.3">
      <c r="A827" s="88" t="e">
        <f>#REF!</f>
        <v>#REF!</v>
      </c>
      <c r="B827" s="84" t="s">
        <v>708</v>
      </c>
      <c r="C827" s="84">
        <f>'ЕЭК-ЕС | Породы | Торговля'!$F$13</f>
        <v>2021</v>
      </c>
      <c r="D827" s="84" t="s">
        <v>639</v>
      </c>
      <c r="E827" s="93" t="s">
        <v>744</v>
      </c>
      <c r="F827" s="125" t="e">
        <f t="shared" si="12"/>
        <v>#REF!</v>
      </c>
      <c r="G827" s="89" t="e">
        <f>'ЕЭК-ЕС | Породы | Торговля'!#REF!</f>
        <v>#REF!</v>
      </c>
    </row>
    <row r="828" spans="1:7" ht="13" thickBot="1" x14ac:dyDescent="0.3">
      <c r="A828" s="88" t="e">
        <f>#REF!</f>
        <v>#REF!</v>
      </c>
      <c r="B828" s="84" t="s">
        <v>708</v>
      </c>
      <c r="C828" s="84">
        <f>'ЕЭК-ЕС | Породы | Торговля'!$F$13</f>
        <v>2021</v>
      </c>
      <c r="D828" s="84" t="s">
        <v>639</v>
      </c>
      <c r="E828" s="93" t="s">
        <v>746</v>
      </c>
      <c r="F828" s="125" t="e">
        <f t="shared" si="12"/>
        <v>#REF!</v>
      </c>
      <c r="G828" s="89">
        <f>'ЕЭК-ЕС | Породы | Торговля'!J22</f>
        <v>0</v>
      </c>
    </row>
    <row r="829" spans="1:7" ht="13" thickBot="1" x14ac:dyDescent="0.3">
      <c r="A829" s="88" t="e">
        <f>#REF!</f>
        <v>#REF!</v>
      </c>
      <c r="B829" s="84" t="s">
        <v>708</v>
      </c>
      <c r="C829" s="84">
        <f>'ЕЭК-ЕС | Породы | Торговля'!$F$13</f>
        <v>2021</v>
      </c>
      <c r="D829" s="84" t="s">
        <v>639</v>
      </c>
      <c r="E829" s="93" t="s">
        <v>747</v>
      </c>
      <c r="F829" s="125" t="e">
        <f t="shared" si="12"/>
        <v>#REF!</v>
      </c>
      <c r="G829" s="89">
        <f>'ЕЭК-ЕС | Породы | Торговля'!J23</f>
        <v>0</v>
      </c>
    </row>
    <row r="830" spans="1:7" ht="13" thickBot="1" x14ac:dyDescent="0.3">
      <c r="A830" s="88" t="e">
        <f>#REF!</f>
        <v>#REF!</v>
      </c>
      <c r="B830" s="84" t="s">
        <v>708</v>
      </c>
      <c r="C830" s="84">
        <f>'ЕЭК-ЕС | Породы | Торговля'!$F$13</f>
        <v>2021</v>
      </c>
      <c r="D830" s="84" t="s">
        <v>639</v>
      </c>
      <c r="E830" s="93" t="s">
        <v>748</v>
      </c>
      <c r="F830" s="125" t="e">
        <f t="shared" si="12"/>
        <v>#REF!</v>
      </c>
      <c r="G830" s="89">
        <f>'ЕЭК-ЕС | Породы | Торговля'!J24</f>
        <v>0</v>
      </c>
    </row>
    <row r="831" spans="1:7" ht="13" thickBot="1" x14ac:dyDescent="0.3">
      <c r="A831" s="88" t="e">
        <f>#REF!</f>
        <v>#REF!</v>
      </c>
      <c r="B831" s="84" t="s">
        <v>708</v>
      </c>
      <c r="C831" s="84">
        <f>'ЕЭК-ЕС | Породы | Торговля'!$F$13</f>
        <v>2021</v>
      </c>
      <c r="D831" s="84" t="s">
        <v>639</v>
      </c>
      <c r="E831" s="93" t="s">
        <v>752</v>
      </c>
      <c r="F831" s="125" t="e">
        <f t="shared" si="12"/>
        <v>#REF!</v>
      </c>
      <c r="G831" s="89">
        <f>'ЕЭК-ЕС | Породы | Торговля'!J25</f>
        <v>0</v>
      </c>
    </row>
    <row r="832" spans="1:7" ht="13" thickBot="1" x14ac:dyDescent="0.3">
      <c r="A832" s="88" t="e">
        <f>#REF!</f>
        <v>#REF!</v>
      </c>
      <c r="B832" s="84" t="s">
        <v>708</v>
      </c>
      <c r="C832" s="84">
        <f>'ЕЭК-ЕС | Породы | Торговля'!$F$13</f>
        <v>2021</v>
      </c>
      <c r="D832" s="84" t="s">
        <v>639</v>
      </c>
      <c r="E832" s="93" t="s">
        <v>751</v>
      </c>
      <c r="F832" s="125" t="e">
        <f t="shared" si="12"/>
        <v>#REF!</v>
      </c>
      <c r="G832" s="89">
        <f>'ЕЭК-ЕС | Породы | Торговля'!J26</f>
        <v>0</v>
      </c>
    </row>
    <row r="833" spans="1:7" ht="13" thickBot="1" x14ac:dyDescent="0.3">
      <c r="A833" s="88" t="e">
        <f>#REF!</f>
        <v>#REF!</v>
      </c>
      <c r="B833" s="84" t="s">
        <v>708</v>
      </c>
      <c r="C833" s="84">
        <f>'ЕЭК-ЕС | Породы | Торговля'!$F$13</f>
        <v>2021</v>
      </c>
      <c r="D833" s="84" t="s">
        <v>639</v>
      </c>
      <c r="E833" s="93" t="s">
        <v>749</v>
      </c>
      <c r="F833" s="125" t="e">
        <f t="shared" si="12"/>
        <v>#REF!</v>
      </c>
      <c r="G833" s="89">
        <f>'ЕЭК-ЕС | Породы | Торговля'!J27</f>
        <v>0</v>
      </c>
    </row>
    <row r="834" spans="1:7" ht="13" thickBot="1" x14ac:dyDescent="0.3">
      <c r="A834" s="88" t="e">
        <f>#REF!</f>
        <v>#REF!</v>
      </c>
      <c r="B834" s="84" t="s">
        <v>708</v>
      </c>
      <c r="C834" s="84">
        <f>'ЕЭК-ЕС | Породы | Торговля'!$F$13</f>
        <v>2021</v>
      </c>
      <c r="D834" s="84" t="s">
        <v>639</v>
      </c>
      <c r="E834" s="93" t="s">
        <v>753</v>
      </c>
      <c r="F834" s="125" t="e">
        <f t="shared" si="12"/>
        <v>#REF!</v>
      </c>
      <c r="G834" s="89">
        <f>'ЕЭК-ЕС | Породы | Торговля'!J28</f>
        <v>0</v>
      </c>
    </row>
    <row r="835" spans="1:7" ht="13" thickBot="1" x14ac:dyDescent="0.3">
      <c r="A835" s="88" t="e">
        <f>#REF!</f>
        <v>#REF!</v>
      </c>
      <c r="B835" s="84" t="s">
        <v>708</v>
      </c>
      <c r="C835" s="84">
        <f>'ЕЭК-ЕС | Породы | Торговля'!$F$13</f>
        <v>2021</v>
      </c>
      <c r="D835" s="84" t="s">
        <v>639</v>
      </c>
      <c r="E835" s="93" t="s">
        <v>755</v>
      </c>
      <c r="F835" s="125" t="e">
        <f t="shared" si="12"/>
        <v>#REF!</v>
      </c>
      <c r="G835" s="89">
        <f>'ЕЭК-ЕС | Породы | Торговля'!J29</f>
        <v>0</v>
      </c>
    </row>
    <row r="836" spans="1:7" ht="13" thickBot="1" x14ac:dyDescent="0.3">
      <c r="A836" s="88" t="e">
        <f>#REF!</f>
        <v>#REF!</v>
      </c>
      <c r="B836" s="84" t="s">
        <v>708</v>
      </c>
      <c r="C836" s="84">
        <f>'ЕЭК-ЕС | Породы | Торговля'!$F$13</f>
        <v>2021</v>
      </c>
      <c r="D836" s="84" t="s">
        <v>639</v>
      </c>
      <c r="E836" s="93" t="s">
        <v>750</v>
      </c>
      <c r="F836" s="125" t="e">
        <f t="shared" si="12"/>
        <v>#REF!</v>
      </c>
      <c r="G836" s="89">
        <f>'ЕЭК-ЕС | Породы | Торговля'!J30</f>
        <v>0</v>
      </c>
    </row>
    <row r="837" spans="1:7" ht="13" thickBot="1" x14ac:dyDescent="0.3">
      <c r="A837" s="88" t="e">
        <f>#REF!</f>
        <v>#REF!</v>
      </c>
      <c r="B837" s="84" t="s">
        <v>708</v>
      </c>
      <c r="C837" s="84">
        <f>'ЕЭК-ЕС | Породы | Торговля'!$F$13</f>
        <v>2021</v>
      </c>
      <c r="D837" s="84" t="s">
        <v>639</v>
      </c>
      <c r="E837" s="93" t="s">
        <v>754</v>
      </c>
      <c r="F837" s="125" t="e">
        <f t="shared" si="12"/>
        <v>#REF!</v>
      </c>
      <c r="G837" s="89">
        <f>'ЕЭК-ЕС | Породы | Торговля'!J31</f>
        <v>0</v>
      </c>
    </row>
    <row r="838" spans="1:7" ht="13" thickBot="1" x14ac:dyDescent="0.3">
      <c r="A838" s="88" t="e">
        <f>#REF!</f>
        <v>#REF!</v>
      </c>
      <c r="B838" s="84" t="s">
        <v>708</v>
      </c>
      <c r="C838" s="84">
        <f>'ЕЭК-ЕС | Породы | Торговля'!$F$13</f>
        <v>2021</v>
      </c>
      <c r="D838" s="84" t="s">
        <v>639</v>
      </c>
      <c r="E838" s="93" t="s">
        <v>756</v>
      </c>
      <c r="F838" s="125" t="e">
        <f t="shared" si="12"/>
        <v>#REF!</v>
      </c>
      <c r="G838" s="89">
        <f>'ЕЭК-ЕС | Породы | Торговля'!J32</f>
        <v>0</v>
      </c>
    </row>
    <row r="839" spans="1:7" ht="13" thickBot="1" x14ac:dyDescent="0.3">
      <c r="A839" s="88" t="e">
        <f>#REF!</f>
        <v>#REF!</v>
      </c>
      <c r="B839" s="84" t="s">
        <v>708</v>
      </c>
      <c r="C839" s="84">
        <f>'ЕЭК-ЕС | Породы | Торговля'!$F$13</f>
        <v>2021</v>
      </c>
      <c r="D839" s="84" t="s">
        <v>639</v>
      </c>
      <c r="E839" s="93" t="s">
        <v>757</v>
      </c>
      <c r="F839" s="125" t="e">
        <f t="shared" si="12"/>
        <v>#REF!</v>
      </c>
      <c r="G839" s="89">
        <f>'ЕЭК-ЕС | Породы | Торговля'!J33</f>
        <v>0</v>
      </c>
    </row>
    <row r="840" spans="1:7" ht="13" thickBot="1" x14ac:dyDescent="0.3">
      <c r="A840" s="88" t="e">
        <f>#REF!</f>
        <v>#REF!</v>
      </c>
      <c r="B840" s="84" t="s">
        <v>708</v>
      </c>
      <c r="C840" s="84">
        <f>'ЕЭК-ЕС | Породы | Торговля'!$F$13</f>
        <v>2021</v>
      </c>
      <c r="D840" s="84" t="s">
        <v>639</v>
      </c>
      <c r="E840" s="93" t="s">
        <v>758</v>
      </c>
      <c r="F840" s="125" t="e">
        <f t="shared" si="12"/>
        <v>#REF!</v>
      </c>
      <c r="G840" s="89">
        <f>'ЕЭК-ЕС | Породы | Торговля'!J34</f>
        <v>0</v>
      </c>
    </row>
    <row r="841" spans="1:7" ht="13" thickBot="1" x14ac:dyDescent="0.3">
      <c r="A841" s="88" t="e">
        <f>#REF!</f>
        <v>#REF!</v>
      </c>
      <c r="B841" s="84" t="s">
        <v>708</v>
      </c>
      <c r="C841" s="84">
        <f>'ЕЭК-ЕС | Породы | Торговля'!$F$13</f>
        <v>2021</v>
      </c>
      <c r="D841" s="84" t="s">
        <v>639</v>
      </c>
      <c r="E841" s="93" t="s">
        <v>759</v>
      </c>
      <c r="F841" s="125" t="e">
        <f t="shared" si="12"/>
        <v>#REF!</v>
      </c>
      <c r="G841" s="89">
        <f>'ЕЭК-ЕС | Породы | Торговля'!J35</f>
        <v>0</v>
      </c>
    </row>
    <row r="842" spans="1:7" ht="13" thickBot="1" x14ac:dyDescent="0.3">
      <c r="A842" s="88" t="e">
        <f>#REF!</f>
        <v>#REF!</v>
      </c>
      <c r="B842" s="84" t="s">
        <v>708</v>
      </c>
      <c r="C842" s="84">
        <f>'ЕЭК-ЕС | Породы | Торговля'!$F$13</f>
        <v>2021</v>
      </c>
      <c r="D842" s="84" t="s">
        <v>639</v>
      </c>
      <c r="E842" s="93" t="s">
        <v>760</v>
      </c>
      <c r="F842" s="125" t="e">
        <f t="shared" si="12"/>
        <v>#REF!</v>
      </c>
      <c r="G842" s="89">
        <f>'ЕЭК-ЕС | Породы | Торговля'!J36</f>
        <v>0</v>
      </c>
    </row>
    <row r="843" spans="1:7" ht="13" thickBot="1" x14ac:dyDescent="0.3">
      <c r="A843" s="88" t="e">
        <f>#REF!</f>
        <v>#REF!</v>
      </c>
      <c r="B843" s="84" t="s">
        <v>708</v>
      </c>
      <c r="C843" s="84">
        <f>'ЕЭК-ЕС | Породы | Торговля'!$F$13</f>
        <v>2021</v>
      </c>
      <c r="D843" s="84" t="s">
        <v>639</v>
      </c>
      <c r="E843" s="93" t="s">
        <v>761</v>
      </c>
      <c r="F843" s="125" t="e">
        <f t="shared" si="12"/>
        <v>#REF!</v>
      </c>
      <c r="G843" s="89">
        <f>'ЕЭК-ЕС | Породы | Торговля'!J37</f>
        <v>0</v>
      </c>
    </row>
    <row r="844" spans="1:7" ht="13" thickBot="1" x14ac:dyDescent="0.3">
      <c r="A844" s="88" t="e">
        <f>#REF!</f>
        <v>#REF!</v>
      </c>
      <c r="B844" s="84" t="s">
        <v>708</v>
      </c>
      <c r="C844" s="84">
        <f>'ЕЭК-ЕС | Породы | Торговля'!$F$13</f>
        <v>2021</v>
      </c>
      <c r="D844" s="84" t="s">
        <v>639</v>
      </c>
      <c r="E844" s="93" t="s">
        <v>762</v>
      </c>
      <c r="F844" s="125" t="e">
        <f t="shared" si="12"/>
        <v>#REF!</v>
      </c>
      <c r="G844" s="89">
        <f>'ЕЭК-ЕС | Породы | Торговля'!J38</f>
        <v>0</v>
      </c>
    </row>
    <row r="845" spans="1:7" ht="13" thickBot="1" x14ac:dyDescent="0.3">
      <c r="A845" s="88" t="e">
        <f>#REF!</f>
        <v>#REF!</v>
      </c>
      <c r="B845" s="84" t="s">
        <v>708</v>
      </c>
      <c r="C845" s="84">
        <f>'ЕЭК-ЕС | Породы | Торговля'!$F$13</f>
        <v>2021</v>
      </c>
      <c r="D845" s="84" t="s">
        <v>639</v>
      </c>
      <c r="E845" s="93" t="s">
        <v>763</v>
      </c>
      <c r="F845" s="125" t="e">
        <f t="shared" si="12"/>
        <v>#REF!</v>
      </c>
      <c r="G845" s="89">
        <f>'ЕЭК-ЕС | Породы | Торговля'!J39</f>
        <v>0</v>
      </c>
    </row>
    <row r="846" spans="1:7" ht="13" thickBot="1" x14ac:dyDescent="0.3">
      <c r="A846" s="88" t="e">
        <f>#REF!</f>
        <v>#REF!</v>
      </c>
      <c r="B846" s="84" t="s">
        <v>708</v>
      </c>
      <c r="C846" s="84">
        <f>'ЕЭК-ЕС | Породы | Торговля'!$F$13</f>
        <v>2021</v>
      </c>
      <c r="D846" s="84" t="s">
        <v>639</v>
      </c>
      <c r="E846" s="93" t="s">
        <v>764</v>
      </c>
      <c r="F846" s="125" t="e">
        <f t="shared" si="12"/>
        <v>#REF!</v>
      </c>
      <c r="G846" s="89">
        <f>'ЕЭК-ЕС | Породы | Торговля'!J40</f>
        <v>0</v>
      </c>
    </row>
    <row r="847" spans="1:7" ht="13" thickBot="1" x14ac:dyDescent="0.3">
      <c r="A847" s="88" t="e">
        <f>#REF!</f>
        <v>#REF!</v>
      </c>
      <c r="B847" s="84" t="s">
        <v>708</v>
      </c>
      <c r="C847" s="84">
        <f>'ЕЭК-ЕС | Породы | Торговля'!$F$13</f>
        <v>2021</v>
      </c>
      <c r="D847" s="84" t="s">
        <v>639</v>
      </c>
      <c r="E847" s="93" t="s">
        <v>765</v>
      </c>
      <c r="F847" s="125" t="e">
        <f t="shared" si="12"/>
        <v>#REF!</v>
      </c>
      <c r="G847" s="89">
        <f>'ЕЭК-ЕС | Породы | Торговля'!J41</f>
        <v>0</v>
      </c>
    </row>
    <row r="848" spans="1:7" ht="13" thickBot="1" x14ac:dyDescent="0.3">
      <c r="A848" s="88" t="e">
        <f>#REF!</f>
        <v>#REF!</v>
      </c>
      <c r="B848" s="84" t="s">
        <v>708</v>
      </c>
      <c r="C848" s="84">
        <f>'ЕЭК-ЕС | Породы | Торговля'!$F$13</f>
        <v>2021</v>
      </c>
      <c r="D848" s="84" t="s">
        <v>639</v>
      </c>
      <c r="E848" s="93" t="s">
        <v>766</v>
      </c>
      <c r="F848" s="125" t="e">
        <f t="shared" si="12"/>
        <v>#REF!</v>
      </c>
      <c r="G848" s="89">
        <f>'ЕЭК-ЕС | Породы | Торговля'!J42</f>
        <v>0</v>
      </c>
    </row>
    <row r="849" spans="1:7" ht="13" thickBot="1" x14ac:dyDescent="0.3">
      <c r="A849" s="88" t="e">
        <f>#REF!</f>
        <v>#REF!</v>
      </c>
      <c r="B849" s="84" t="s">
        <v>708</v>
      </c>
      <c r="C849" s="84">
        <f>'ЕЭК-ЕС | Породы | Торговля'!$F$13</f>
        <v>2021</v>
      </c>
      <c r="D849" s="84" t="s">
        <v>639</v>
      </c>
      <c r="E849" s="93" t="s">
        <v>767</v>
      </c>
      <c r="F849" s="125" t="e">
        <f t="shared" si="12"/>
        <v>#REF!</v>
      </c>
      <c r="G849" s="89">
        <f>'ЕЭК-ЕС | Породы | Торговля'!J43</f>
        <v>0</v>
      </c>
    </row>
    <row r="850" spans="1:7" ht="13" thickBot="1" x14ac:dyDescent="0.3">
      <c r="A850" s="90" t="e">
        <f>#REF!</f>
        <v>#REF!</v>
      </c>
      <c r="B850" s="91" t="s">
        <v>708</v>
      </c>
      <c r="C850" s="91">
        <f>'ЕЭК-ЕС | Породы | Торговля'!$F$13</f>
        <v>2021</v>
      </c>
      <c r="D850" s="91" t="s">
        <v>639</v>
      </c>
      <c r="E850" s="101" t="s">
        <v>768</v>
      </c>
      <c r="F850" s="125" t="e">
        <f t="shared" si="12"/>
        <v>#REF!</v>
      </c>
      <c r="G850" s="92" t="e">
        <f>'ЕЭК-ЕС | Породы | Торговля'!#REF!</f>
        <v>#REF!</v>
      </c>
    </row>
    <row r="851" spans="1:7" ht="13" thickBot="1" x14ac:dyDescent="0.3">
      <c r="A851" s="85" t="e">
        <f>#REF!</f>
        <v>#REF!</v>
      </c>
      <c r="B851" s="86" t="s">
        <v>708</v>
      </c>
      <c r="C851" s="86">
        <f>'ЕЭК-ЕС | Породы | Торговля'!$F$13</f>
        <v>2021</v>
      </c>
      <c r="D851" s="86" t="s">
        <v>706</v>
      </c>
      <c r="E851" s="100" t="s">
        <v>736</v>
      </c>
      <c r="F851" s="125" t="e">
        <f t="shared" si="12"/>
        <v>#REF!</v>
      </c>
      <c r="G851" s="87">
        <f>'ЕЭК-ЕС | Породы | Торговля'!K15</f>
        <v>0</v>
      </c>
    </row>
    <row r="852" spans="1:7" ht="13" thickBot="1" x14ac:dyDescent="0.3">
      <c r="A852" s="88" t="e">
        <f>#REF!</f>
        <v>#REF!</v>
      </c>
      <c r="B852" s="84" t="s">
        <v>708</v>
      </c>
      <c r="C852" s="84">
        <f>'ЕЭК-ЕС | Породы | Торговля'!$F$13</f>
        <v>2021</v>
      </c>
      <c r="D852" s="86" t="s">
        <v>706</v>
      </c>
      <c r="E852" s="93" t="s">
        <v>737</v>
      </c>
      <c r="F852" s="125" t="e">
        <f t="shared" si="12"/>
        <v>#REF!</v>
      </c>
      <c r="G852" s="87">
        <f>'ЕЭК-ЕС | Породы | Торговля'!K16</f>
        <v>0</v>
      </c>
    </row>
    <row r="853" spans="1:7" ht="13" thickBot="1" x14ac:dyDescent="0.3">
      <c r="A853" s="88" t="e">
        <f>#REF!</f>
        <v>#REF!</v>
      </c>
      <c r="B853" s="84" t="s">
        <v>708</v>
      </c>
      <c r="C853" s="84">
        <f>'ЕЭК-ЕС | Породы | Торговля'!$F$13</f>
        <v>2021</v>
      </c>
      <c r="D853" s="86" t="s">
        <v>706</v>
      </c>
      <c r="E853" s="93" t="s">
        <v>738</v>
      </c>
      <c r="F853" s="125" t="e">
        <f t="shared" si="12"/>
        <v>#REF!</v>
      </c>
      <c r="G853" s="87">
        <f>'ЕЭК-ЕС | Породы | Торговля'!K17</f>
        <v>0</v>
      </c>
    </row>
    <row r="854" spans="1:7" ht="13" thickBot="1" x14ac:dyDescent="0.3">
      <c r="A854" s="88" t="e">
        <f>#REF!</f>
        <v>#REF!</v>
      </c>
      <c r="B854" s="84" t="s">
        <v>708</v>
      </c>
      <c r="C854" s="84">
        <f>'ЕЭК-ЕС | Породы | Торговля'!$F$13</f>
        <v>2021</v>
      </c>
      <c r="D854" s="86" t="s">
        <v>706</v>
      </c>
      <c r="E854" s="93" t="s">
        <v>742</v>
      </c>
      <c r="F854" s="125" t="e">
        <f t="shared" si="12"/>
        <v>#REF!</v>
      </c>
      <c r="G854" s="87">
        <f>'ЕЭК-ЕС | Породы | Торговля'!K18</f>
        <v>0</v>
      </c>
    </row>
    <row r="855" spans="1:7" ht="13" thickBot="1" x14ac:dyDescent="0.3">
      <c r="A855" s="88" t="e">
        <f>#REF!</f>
        <v>#REF!</v>
      </c>
      <c r="B855" s="84" t="s">
        <v>708</v>
      </c>
      <c r="C855" s="84">
        <f>'ЕЭК-ЕС | Породы | Торговля'!$F$13</f>
        <v>2021</v>
      </c>
      <c r="D855" s="86" t="s">
        <v>706</v>
      </c>
      <c r="E855" s="93" t="s">
        <v>741</v>
      </c>
      <c r="F855" s="125" t="e">
        <f t="shared" si="12"/>
        <v>#REF!</v>
      </c>
      <c r="G855" s="87">
        <f>'ЕЭК-ЕС | Породы | Торговля'!K19</f>
        <v>0</v>
      </c>
    </row>
    <row r="856" spans="1:7" ht="13" thickBot="1" x14ac:dyDescent="0.3">
      <c r="A856" s="88" t="e">
        <f>#REF!</f>
        <v>#REF!</v>
      </c>
      <c r="B856" s="84" t="s">
        <v>708</v>
      </c>
      <c r="C856" s="84">
        <f>'ЕЭК-ЕС | Породы | Торговля'!$F$13</f>
        <v>2021</v>
      </c>
      <c r="D856" s="86" t="s">
        <v>706</v>
      </c>
      <c r="E856" s="93" t="s">
        <v>739</v>
      </c>
      <c r="F856" s="125" t="e">
        <f t="shared" si="12"/>
        <v>#REF!</v>
      </c>
      <c r="G856" s="87">
        <f>'ЕЭК-ЕС | Породы | Торговля'!K20</f>
        <v>0</v>
      </c>
    </row>
    <row r="857" spans="1:7" ht="13" thickBot="1" x14ac:dyDescent="0.3">
      <c r="A857" s="88" t="e">
        <f>#REF!</f>
        <v>#REF!</v>
      </c>
      <c r="B857" s="84" t="s">
        <v>708</v>
      </c>
      <c r="C857" s="84">
        <f>'ЕЭК-ЕС | Породы | Торговля'!$F$13</f>
        <v>2021</v>
      </c>
      <c r="D857" s="86" t="s">
        <v>706</v>
      </c>
      <c r="E857" s="93" t="s">
        <v>743</v>
      </c>
      <c r="F857" s="125" t="e">
        <f t="shared" si="12"/>
        <v>#REF!</v>
      </c>
      <c r="G857" s="87">
        <f>'ЕЭК-ЕС | Породы | Торговля'!K21</f>
        <v>0</v>
      </c>
    </row>
    <row r="858" spans="1:7" ht="13" thickBot="1" x14ac:dyDescent="0.3">
      <c r="A858" s="88" t="e">
        <f>#REF!</f>
        <v>#REF!</v>
      </c>
      <c r="B858" s="84" t="s">
        <v>708</v>
      </c>
      <c r="C858" s="84">
        <f>'ЕЭК-ЕС | Породы | Торговля'!$F$13</f>
        <v>2021</v>
      </c>
      <c r="D858" s="86" t="s">
        <v>706</v>
      </c>
      <c r="E858" s="93" t="s">
        <v>745</v>
      </c>
      <c r="F858" s="125" t="e">
        <f t="shared" si="12"/>
        <v>#REF!</v>
      </c>
      <c r="G858" s="87" t="e">
        <f>'ЕЭК-ЕС | Породы | Торговля'!#REF!</f>
        <v>#REF!</v>
      </c>
    </row>
    <row r="859" spans="1:7" ht="13" thickBot="1" x14ac:dyDescent="0.3">
      <c r="A859" s="88" t="e">
        <f>#REF!</f>
        <v>#REF!</v>
      </c>
      <c r="B859" s="84" t="s">
        <v>708</v>
      </c>
      <c r="C859" s="84">
        <f>'ЕЭК-ЕС | Породы | Торговля'!$F$13</f>
        <v>2021</v>
      </c>
      <c r="D859" s="86" t="s">
        <v>706</v>
      </c>
      <c r="E859" s="93" t="s">
        <v>740</v>
      </c>
      <c r="F859" s="125" t="e">
        <f t="shared" ref="F859:F922" si="13">CONCATENATE(A859,"_",B859,"_",C859,"_",D859,"_",E859)</f>
        <v>#REF!</v>
      </c>
      <c r="G859" s="87" t="e">
        <f>'ЕЭК-ЕС | Породы | Торговля'!#REF!</f>
        <v>#REF!</v>
      </c>
    </row>
    <row r="860" spans="1:7" ht="13" thickBot="1" x14ac:dyDescent="0.3">
      <c r="A860" s="88" t="e">
        <f>#REF!</f>
        <v>#REF!</v>
      </c>
      <c r="B860" s="84" t="s">
        <v>708</v>
      </c>
      <c r="C860" s="84">
        <f>'ЕЭК-ЕС | Породы | Торговля'!$F$13</f>
        <v>2021</v>
      </c>
      <c r="D860" s="86" t="s">
        <v>706</v>
      </c>
      <c r="E860" s="93" t="s">
        <v>744</v>
      </c>
      <c r="F860" s="125" t="e">
        <f t="shared" si="13"/>
        <v>#REF!</v>
      </c>
      <c r="G860" s="87" t="e">
        <f>'ЕЭК-ЕС | Породы | Торговля'!#REF!</f>
        <v>#REF!</v>
      </c>
    </row>
    <row r="861" spans="1:7" ht="13" thickBot="1" x14ac:dyDescent="0.3">
      <c r="A861" s="88" t="e">
        <f>#REF!</f>
        <v>#REF!</v>
      </c>
      <c r="B861" s="84" t="s">
        <v>708</v>
      </c>
      <c r="C861" s="84">
        <f>'ЕЭК-ЕС | Породы | Торговля'!$F$13</f>
        <v>2021</v>
      </c>
      <c r="D861" s="86" t="s">
        <v>706</v>
      </c>
      <c r="E861" s="93" t="s">
        <v>746</v>
      </c>
      <c r="F861" s="125" t="e">
        <f t="shared" si="13"/>
        <v>#REF!</v>
      </c>
      <c r="G861" s="87">
        <f>'ЕЭК-ЕС | Породы | Торговля'!K22</f>
        <v>0</v>
      </c>
    </row>
    <row r="862" spans="1:7" ht="13" thickBot="1" x14ac:dyDescent="0.3">
      <c r="A862" s="88" t="e">
        <f>#REF!</f>
        <v>#REF!</v>
      </c>
      <c r="B862" s="84" t="s">
        <v>708</v>
      </c>
      <c r="C862" s="84">
        <f>'ЕЭК-ЕС | Породы | Торговля'!$F$13</f>
        <v>2021</v>
      </c>
      <c r="D862" s="86" t="s">
        <v>706</v>
      </c>
      <c r="E862" s="93" t="s">
        <v>747</v>
      </c>
      <c r="F862" s="125" t="e">
        <f t="shared" si="13"/>
        <v>#REF!</v>
      </c>
      <c r="G862" s="87">
        <f>'ЕЭК-ЕС | Породы | Торговля'!K23</f>
        <v>0</v>
      </c>
    </row>
    <row r="863" spans="1:7" ht="13" thickBot="1" x14ac:dyDescent="0.3">
      <c r="A863" s="88" t="e">
        <f>#REF!</f>
        <v>#REF!</v>
      </c>
      <c r="B863" s="84" t="s">
        <v>708</v>
      </c>
      <c r="C863" s="84">
        <f>'ЕЭК-ЕС | Породы | Торговля'!$F$13</f>
        <v>2021</v>
      </c>
      <c r="D863" s="86" t="s">
        <v>706</v>
      </c>
      <c r="E863" s="93" t="s">
        <v>748</v>
      </c>
      <c r="F863" s="125" t="e">
        <f t="shared" si="13"/>
        <v>#REF!</v>
      </c>
      <c r="G863" s="87">
        <f>'ЕЭК-ЕС | Породы | Торговля'!K24</f>
        <v>0</v>
      </c>
    </row>
    <row r="864" spans="1:7" ht="13" thickBot="1" x14ac:dyDescent="0.3">
      <c r="A864" s="88" t="e">
        <f>#REF!</f>
        <v>#REF!</v>
      </c>
      <c r="B864" s="84" t="s">
        <v>708</v>
      </c>
      <c r="C864" s="84">
        <f>'ЕЭК-ЕС | Породы | Торговля'!$F$13</f>
        <v>2021</v>
      </c>
      <c r="D864" s="86" t="s">
        <v>706</v>
      </c>
      <c r="E864" s="93" t="s">
        <v>752</v>
      </c>
      <c r="F864" s="125" t="e">
        <f t="shared" si="13"/>
        <v>#REF!</v>
      </c>
      <c r="G864" s="87">
        <f>'ЕЭК-ЕС | Породы | Торговля'!K25</f>
        <v>0</v>
      </c>
    </row>
    <row r="865" spans="1:7" ht="13" thickBot="1" x14ac:dyDescent="0.3">
      <c r="A865" s="88" t="e">
        <f>#REF!</f>
        <v>#REF!</v>
      </c>
      <c r="B865" s="84" t="s">
        <v>708</v>
      </c>
      <c r="C865" s="84">
        <f>'ЕЭК-ЕС | Породы | Торговля'!$F$13</f>
        <v>2021</v>
      </c>
      <c r="D865" s="86" t="s">
        <v>706</v>
      </c>
      <c r="E865" s="93" t="s">
        <v>751</v>
      </c>
      <c r="F865" s="125" t="e">
        <f t="shared" si="13"/>
        <v>#REF!</v>
      </c>
      <c r="G865" s="87">
        <f>'ЕЭК-ЕС | Породы | Торговля'!K26</f>
        <v>0</v>
      </c>
    </row>
    <row r="866" spans="1:7" ht="13" thickBot="1" x14ac:dyDescent="0.3">
      <c r="A866" s="88" t="e">
        <f>#REF!</f>
        <v>#REF!</v>
      </c>
      <c r="B866" s="84" t="s">
        <v>708</v>
      </c>
      <c r="C866" s="84">
        <f>'ЕЭК-ЕС | Породы | Торговля'!$F$13</f>
        <v>2021</v>
      </c>
      <c r="D866" s="86" t="s">
        <v>706</v>
      </c>
      <c r="E866" s="93" t="s">
        <v>749</v>
      </c>
      <c r="F866" s="125" t="e">
        <f t="shared" si="13"/>
        <v>#REF!</v>
      </c>
      <c r="G866" s="87">
        <f>'ЕЭК-ЕС | Породы | Торговля'!K27</f>
        <v>0</v>
      </c>
    </row>
    <row r="867" spans="1:7" ht="13" thickBot="1" x14ac:dyDescent="0.3">
      <c r="A867" s="88" t="e">
        <f>#REF!</f>
        <v>#REF!</v>
      </c>
      <c r="B867" s="84" t="s">
        <v>708</v>
      </c>
      <c r="C867" s="84">
        <f>'ЕЭК-ЕС | Породы | Торговля'!$F$13</f>
        <v>2021</v>
      </c>
      <c r="D867" s="86" t="s">
        <v>706</v>
      </c>
      <c r="E867" s="93" t="s">
        <v>753</v>
      </c>
      <c r="F867" s="125" t="e">
        <f t="shared" si="13"/>
        <v>#REF!</v>
      </c>
      <c r="G867" s="87">
        <f>'ЕЭК-ЕС | Породы | Торговля'!K28</f>
        <v>0</v>
      </c>
    </row>
    <row r="868" spans="1:7" ht="13" thickBot="1" x14ac:dyDescent="0.3">
      <c r="A868" s="88" t="e">
        <f>#REF!</f>
        <v>#REF!</v>
      </c>
      <c r="B868" s="84" t="s">
        <v>708</v>
      </c>
      <c r="C868" s="84">
        <f>'ЕЭК-ЕС | Породы | Торговля'!$F$13</f>
        <v>2021</v>
      </c>
      <c r="D868" s="86" t="s">
        <v>706</v>
      </c>
      <c r="E868" s="93" t="s">
        <v>755</v>
      </c>
      <c r="F868" s="125" t="e">
        <f t="shared" si="13"/>
        <v>#REF!</v>
      </c>
      <c r="G868" s="87">
        <f>'ЕЭК-ЕС | Породы | Торговля'!K29</f>
        <v>0</v>
      </c>
    </row>
    <row r="869" spans="1:7" ht="13" thickBot="1" x14ac:dyDescent="0.3">
      <c r="A869" s="88" t="e">
        <f>#REF!</f>
        <v>#REF!</v>
      </c>
      <c r="B869" s="84" t="s">
        <v>708</v>
      </c>
      <c r="C869" s="84">
        <f>'ЕЭК-ЕС | Породы | Торговля'!$F$13</f>
        <v>2021</v>
      </c>
      <c r="D869" s="86" t="s">
        <v>706</v>
      </c>
      <c r="E869" s="93" t="s">
        <v>750</v>
      </c>
      <c r="F869" s="125" t="e">
        <f t="shared" si="13"/>
        <v>#REF!</v>
      </c>
      <c r="G869" s="87">
        <f>'ЕЭК-ЕС | Породы | Торговля'!K30</f>
        <v>0</v>
      </c>
    </row>
    <row r="870" spans="1:7" ht="13" thickBot="1" x14ac:dyDescent="0.3">
      <c r="A870" s="88" t="e">
        <f>#REF!</f>
        <v>#REF!</v>
      </c>
      <c r="B870" s="84" t="s">
        <v>708</v>
      </c>
      <c r="C870" s="84">
        <f>'ЕЭК-ЕС | Породы | Торговля'!$F$13</f>
        <v>2021</v>
      </c>
      <c r="D870" s="86" t="s">
        <v>706</v>
      </c>
      <c r="E870" s="93" t="s">
        <v>754</v>
      </c>
      <c r="F870" s="125" t="e">
        <f t="shared" si="13"/>
        <v>#REF!</v>
      </c>
      <c r="G870" s="87">
        <f>'ЕЭК-ЕС | Породы | Торговля'!K31</f>
        <v>0</v>
      </c>
    </row>
    <row r="871" spans="1:7" ht="13" thickBot="1" x14ac:dyDescent="0.3">
      <c r="A871" s="88" t="e">
        <f>#REF!</f>
        <v>#REF!</v>
      </c>
      <c r="B871" s="84" t="s">
        <v>708</v>
      </c>
      <c r="C871" s="84">
        <f>'ЕЭК-ЕС | Породы | Торговля'!$F$13</f>
        <v>2021</v>
      </c>
      <c r="D871" s="86" t="s">
        <v>706</v>
      </c>
      <c r="E871" s="93" t="s">
        <v>756</v>
      </c>
      <c r="F871" s="125" t="e">
        <f t="shared" si="13"/>
        <v>#REF!</v>
      </c>
      <c r="G871" s="87">
        <f>'ЕЭК-ЕС | Породы | Торговля'!K32</f>
        <v>0</v>
      </c>
    </row>
    <row r="872" spans="1:7" ht="13" thickBot="1" x14ac:dyDescent="0.3">
      <c r="A872" s="88" t="e">
        <f>#REF!</f>
        <v>#REF!</v>
      </c>
      <c r="B872" s="84" t="s">
        <v>708</v>
      </c>
      <c r="C872" s="84">
        <f>'ЕЭК-ЕС | Породы | Торговля'!$F$13</f>
        <v>2021</v>
      </c>
      <c r="D872" s="86" t="s">
        <v>706</v>
      </c>
      <c r="E872" s="93" t="s">
        <v>757</v>
      </c>
      <c r="F872" s="125" t="e">
        <f t="shared" si="13"/>
        <v>#REF!</v>
      </c>
      <c r="G872" s="87">
        <f>'ЕЭК-ЕС | Породы | Торговля'!K33</f>
        <v>0</v>
      </c>
    </row>
    <row r="873" spans="1:7" ht="13" thickBot="1" x14ac:dyDescent="0.3">
      <c r="A873" s="88" t="e">
        <f>#REF!</f>
        <v>#REF!</v>
      </c>
      <c r="B873" s="84" t="s">
        <v>708</v>
      </c>
      <c r="C873" s="84">
        <f>'ЕЭК-ЕС | Породы | Торговля'!$F$13</f>
        <v>2021</v>
      </c>
      <c r="D873" s="86" t="s">
        <v>706</v>
      </c>
      <c r="E873" s="93" t="s">
        <v>758</v>
      </c>
      <c r="F873" s="125" t="e">
        <f t="shared" si="13"/>
        <v>#REF!</v>
      </c>
      <c r="G873" s="87">
        <f>'ЕЭК-ЕС | Породы | Торговля'!K34</f>
        <v>0</v>
      </c>
    </row>
    <row r="874" spans="1:7" ht="13" thickBot="1" x14ac:dyDescent="0.3">
      <c r="A874" s="88" t="e">
        <f>#REF!</f>
        <v>#REF!</v>
      </c>
      <c r="B874" s="84" t="s">
        <v>708</v>
      </c>
      <c r="C874" s="84">
        <f>'ЕЭК-ЕС | Породы | Торговля'!$F$13</f>
        <v>2021</v>
      </c>
      <c r="D874" s="86" t="s">
        <v>706</v>
      </c>
      <c r="E874" s="93" t="s">
        <v>759</v>
      </c>
      <c r="F874" s="125" t="e">
        <f t="shared" si="13"/>
        <v>#REF!</v>
      </c>
      <c r="G874" s="87">
        <f>'ЕЭК-ЕС | Породы | Торговля'!K35</f>
        <v>0</v>
      </c>
    </row>
    <row r="875" spans="1:7" ht="13" thickBot="1" x14ac:dyDescent="0.3">
      <c r="A875" s="88" t="e">
        <f>#REF!</f>
        <v>#REF!</v>
      </c>
      <c r="B875" s="84" t="s">
        <v>708</v>
      </c>
      <c r="C875" s="84">
        <f>'ЕЭК-ЕС | Породы | Торговля'!$F$13</f>
        <v>2021</v>
      </c>
      <c r="D875" s="86" t="s">
        <v>706</v>
      </c>
      <c r="E875" s="93" t="s">
        <v>760</v>
      </c>
      <c r="F875" s="125" t="e">
        <f t="shared" si="13"/>
        <v>#REF!</v>
      </c>
      <c r="G875" s="87">
        <f>'ЕЭК-ЕС | Породы | Торговля'!K36</f>
        <v>0</v>
      </c>
    </row>
    <row r="876" spans="1:7" ht="13" thickBot="1" x14ac:dyDescent="0.3">
      <c r="A876" s="88" t="e">
        <f>#REF!</f>
        <v>#REF!</v>
      </c>
      <c r="B876" s="84" t="s">
        <v>708</v>
      </c>
      <c r="C876" s="84">
        <f>'ЕЭК-ЕС | Породы | Торговля'!$F$13</f>
        <v>2021</v>
      </c>
      <c r="D876" s="86" t="s">
        <v>706</v>
      </c>
      <c r="E876" s="93" t="s">
        <v>761</v>
      </c>
      <c r="F876" s="125" t="e">
        <f t="shared" si="13"/>
        <v>#REF!</v>
      </c>
      <c r="G876" s="87">
        <f>'ЕЭК-ЕС | Породы | Торговля'!K37</f>
        <v>0</v>
      </c>
    </row>
    <row r="877" spans="1:7" ht="13" thickBot="1" x14ac:dyDescent="0.3">
      <c r="A877" s="88" t="e">
        <f>#REF!</f>
        <v>#REF!</v>
      </c>
      <c r="B877" s="84" t="s">
        <v>708</v>
      </c>
      <c r="C877" s="84">
        <f>'ЕЭК-ЕС | Породы | Торговля'!$F$13</f>
        <v>2021</v>
      </c>
      <c r="D877" s="86" t="s">
        <v>706</v>
      </c>
      <c r="E877" s="93" t="s">
        <v>762</v>
      </c>
      <c r="F877" s="125" t="e">
        <f t="shared" si="13"/>
        <v>#REF!</v>
      </c>
      <c r="G877" s="87">
        <f>'ЕЭК-ЕС | Породы | Торговля'!K38</f>
        <v>0</v>
      </c>
    </row>
    <row r="878" spans="1:7" ht="13" thickBot="1" x14ac:dyDescent="0.3">
      <c r="A878" s="88" t="e">
        <f>#REF!</f>
        <v>#REF!</v>
      </c>
      <c r="B878" s="84" t="s">
        <v>708</v>
      </c>
      <c r="C878" s="84">
        <f>'ЕЭК-ЕС | Породы | Торговля'!$F$13</f>
        <v>2021</v>
      </c>
      <c r="D878" s="86" t="s">
        <v>706</v>
      </c>
      <c r="E878" s="93" t="s">
        <v>763</v>
      </c>
      <c r="F878" s="125" t="e">
        <f t="shared" si="13"/>
        <v>#REF!</v>
      </c>
      <c r="G878" s="87">
        <f>'ЕЭК-ЕС | Породы | Торговля'!K39</f>
        <v>0</v>
      </c>
    </row>
    <row r="879" spans="1:7" ht="13" thickBot="1" x14ac:dyDescent="0.3">
      <c r="A879" s="88" t="e">
        <f>#REF!</f>
        <v>#REF!</v>
      </c>
      <c r="B879" s="84" t="s">
        <v>708</v>
      </c>
      <c r="C879" s="84">
        <f>'ЕЭК-ЕС | Породы | Торговля'!$F$13</f>
        <v>2021</v>
      </c>
      <c r="D879" s="86" t="s">
        <v>706</v>
      </c>
      <c r="E879" s="93" t="s">
        <v>764</v>
      </c>
      <c r="F879" s="125" t="e">
        <f t="shared" si="13"/>
        <v>#REF!</v>
      </c>
      <c r="G879" s="87">
        <f>'ЕЭК-ЕС | Породы | Торговля'!K40</f>
        <v>0</v>
      </c>
    </row>
    <row r="880" spans="1:7" ht="13" thickBot="1" x14ac:dyDescent="0.3">
      <c r="A880" s="88" t="e">
        <f>#REF!</f>
        <v>#REF!</v>
      </c>
      <c r="B880" s="84" t="s">
        <v>708</v>
      </c>
      <c r="C880" s="84">
        <f>'ЕЭК-ЕС | Породы | Торговля'!$F$13</f>
        <v>2021</v>
      </c>
      <c r="D880" s="86" t="s">
        <v>706</v>
      </c>
      <c r="E880" s="93" t="s">
        <v>765</v>
      </c>
      <c r="F880" s="125" t="e">
        <f t="shared" si="13"/>
        <v>#REF!</v>
      </c>
      <c r="G880" s="87">
        <f>'ЕЭК-ЕС | Породы | Торговля'!K41</f>
        <v>0</v>
      </c>
    </row>
    <row r="881" spans="1:7" ht="13" thickBot="1" x14ac:dyDescent="0.3">
      <c r="A881" s="88" t="e">
        <f>#REF!</f>
        <v>#REF!</v>
      </c>
      <c r="B881" s="84" t="s">
        <v>708</v>
      </c>
      <c r="C881" s="84">
        <f>'ЕЭК-ЕС | Породы | Торговля'!$F$13</f>
        <v>2021</v>
      </c>
      <c r="D881" s="86" t="s">
        <v>706</v>
      </c>
      <c r="E881" s="93" t="s">
        <v>766</v>
      </c>
      <c r="F881" s="125" t="e">
        <f t="shared" si="13"/>
        <v>#REF!</v>
      </c>
      <c r="G881" s="87">
        <f>'ЕЭК-ЕС | Породы | Торговля'!K42</f>
        <v>0</v>
      </c>
    </row>
    <row r="882" spans="1:7" ht="13" thickBot="1" x14ac:dyDescent="0.3">
      <c r="A882" s="88" t="e">
        <f>#REF!</f>
        <v>#REF!</v>
      </c>
      <c r="B882" s="84" t="s">
        <v>708</v>
      </c>
      <c r="C882" s="84">
        <f>'ЕЭК-ЕС | Породы | Торговля'!$F$13</f>
        <v>2021</v>
      </c>
      <c r="D882" s="86" t="s">
        <v>706</v>
      </c>
      <c r="E882" s="93" t="s">
        <v>767</v>
      </c>
      <c r="F882" s="125" t="e">
        <f t="shared" si="13"/>
        <v>#REF!</v>
      </c>
      <c r="G882" s="87">
        <f>'ЕЭК-ЕС | Породы | Торговля'!K43</f>
        <v>0</v>
      </c>
    </row>
    <row r="883" spans="1:7" ht="13" thickBot="1" x14ac:dyDescent="0.3">
      <c r="A883" s="90" t="e">
        <f>#REF!</f>
        <v>#REF!</v>
      </c>
      <c r="B883" s="91" t="s">
        <v>708</v>
      </c>
      <c r="C883" s="91">
        <f>'ЕЭК-ЕС | Породы | Торговля'!$F$13</f>
        <v>2021</v>
      </c>
      <c r="D883" s="86" t="s">
        <v>706</v>
      </c>
      <c r="E883" s="101" t="s">
        <v>768</v>
      </c>
      <c r="F883" s="125" t="e">
        <f t="shared" si="13"/>
        <v>#REF!</v>
      </c>
      <c r="G883" s="87" t="e">
        <f>'ЕЭК-ЕС | Породы | Торговля'!#REF!</f>
        <v>#REF!</v>
      </c>
    </row>
    <row r="884" spans="1:7" ht="13" thickBot="1" x14ac:dyDescent="0.3">
      <c r="A884" s="85" t="e">
        <f>#REF!</f>
        <v>#REF!</v>
      </c>
      <c r="B884" s="86" t="s">
        <v>708</v>
      </c>
      <c r="C884" s="86">
        <f>'ЕЭК-ЕС | Породы | Торговля'!$H$13</f>
        <v>2022</v>
      </c>
      <c r="D884" s="86" t="s">
        <v>639</v>
      </c>
      <c r="E884" s="100" t="s">
        <v>736</v>
      </c>
      <c r="F884" s="125" t="e">
        <f t="shared" si="13"/>
        <v>#REF!</v>
      </c>
      <c r="G884" s="87">
        <f>'ЕЭК-ЕС | Породы | Торговля'!L15</f>
        <v>0</v>
      </c>
    </row>
    <row r="885" spans="1:7" ht="13" thickBot="1" x14ac:dyDescent="0.3">
      <c r="A885" s="88" t="e">
        <f>#REF!</f>
        <v>#REF!</v>
      </c>
      <c r="B885" s="84" t="s">
        <v>708</v>
      </c>
      <c r="C885" s="84">
        <f>'ЕЭК-ЕС | Породы | Торговля'!$H$13</f>
        <v>2022</v>
      </c>
      <c r="D885" s="84" t="s">
        <v>639</v>
      </c>
      <c r="E885" s="93" t="s">
        <v>737</v>
      </c>
      <c r="F885" s="125" t="e">
        <f t="shared" si="13"/>
        <v>#REF!</v>
      </c>
      <c r="G885" s="89">
        <f>'ЕЭК-ЕС | Породы | Торговля'!L16</f>
        <v>0</v>
      </c>
    </row>
    <row r="886" spans="1:7" ht="13" thickBot="1" x14ac:dyDescent="0.3">
      <c r="A886" s="88" t="e">
        <f>#REF!</f>
        <v>#REF!</v>
      </c>
      <c r="B886" s="84" t="s">
        <v>708</v>
      </c>
      <c r="C886" s="84">
        <f>'ЕЭК-ЕС | Породы | Торговля'!$H$13</f>
        <v>2022</v>
      </c>
      <c r="D886" s="84" t="s">
        <v>639</v>
      </c>
      <c r="E886" s="93" t="s">
        <v>738</v>
      </c>
      <c r="F886" s="125" t="e">
        <f t="shared" si="13"/>
        <v>#REF!</v>
      </c>
      <c r="G886" s="89">
        <f>'ЕЭК-ЕС | Породы | Торговля'!L17</f>
        <v>0</v>
      </c>
    </row>
    <row r="887" spans="1:7" ht="13" thickBot="1" x14ac:dyDescent="0.3">
      <c r="A887" s="88" t="e">
        <f>#REF!</f>
        <v>#REF!</v>
      </c>
      <c r="B887" s="84" t="s">
        <v>708</v>
      </c>
      <c r="C887" s="84">
        <f>'ЕЭК-ЕС | Породы | Торговля'!$H$13</f>
        <v>2022</v>
      </c>
      <c r="D887" s="84" t="s">
        <v>639</v>
      </c>
      <c r="E887" s="93" t="s">
        <v>742</v>
      </c>
      <c r="F887" s="125" t="e">
        <f t="shared" si="13"/>
        <v>#REF!</v>
      </c>
      <c r="G887" s="89">
        <f>'ЕЭК-ЕС | Породы | Торговля'!L18</f>
        <v>0</v>
      </c>
    </row>
    <row r="888" spans="1:7" ht="13" thickBot="1" x14ac:dyDescent="0.3">
      <c r="A888" s="88" t="e">
        <f>#REF!</f>
        <v>#REF!</v>
      </c>
      <c r="B888" s="84" t="s">
        <v>708</v>
      </c>
      <c r="C888" s="84">
        <f>'ЕЭК-ЕС | Породы | Торговля'!$H$13</f>
        <v>2022</v>
      </c>
      <c r="D888" s="84" t="s">
        <v>639</v>
      </c>
      <c r="E888" s="93" t="s">
        <v>741</v>
      </c>
      <c r="F888" s="125" t="e">
        <f t="shared" si="13"/>
        <v>#REF!</v>
      </c>
      <c r="G888" s="89">
        <f>'ЕЭК-ЕС | Породы | Торговля'!L19</f>
        <v>0</v>
      </c>
    </row>
    <row r="889" spans="1:7" ht="13" thickBot="1" x14ac:dyDescent="0.3">
      <c r="A889" s="88" t="e">
        <f>#REF!</f>
        <v>#REF!</v>
      </c>
      <c r="B889" s="84" t="s">
        <v>708</v>
      </c>
      <c r="C889" s="84">
        <f>'ЕЭК-ЕС | Породы | Торговля'!$H$13</f>
        <v>2022</v>
      </c>
      <c r="D889" s="84" t="s">
        <v>639</v>
      </c>
      <c r="E889" s="93" t="s">
        <v>739</v>
      </c>
      <c r="F889" s="125" t="e">
        <f t="shared" si="13"/>
        <v>#REF!</v>
      </c>
      <c r="G889" s="89">
        <f>'ЕЭК-ЕС | Породы | Торговля'!L20</f>
        <v>0</v>
      </c>
    </row>
    <row r="890" spans="1:7" ht="13" thickBot="1" x14ac:dyDescent="0.3">
      <c r="A890" s="88" t="e">
        <f>#REF!</f>
        <v>#REF!</v>
      </c>
      <c r="B890" s="84" t="s">
        <v>708</v>
      </c>
      <c r="C890" s="84">
        <f>'ЕЭК-ЕС | Породы | Торговля'!$H$13</f>
        <v>2022</v>
      </c>
      <c r="D890" s="84" t="s">
        <v>639</v>
      </c>
      <c r="E890" s="93" t="s">
        <v>743</v>
      </c>
      <c r="F890" s="125" t="e">
        <f t="shared" si="13"/>
        <v>#REF!</v>
      </c>
      <c r="G890" s="89">
        <f>'ЕЭК-ЕС | Породы | Торговля'!L21</f>
        <v>0</v>
      </c>
    </row>
    <row r="891" spans="1:7" ht="13" thickBot="1" x14ac:dyDescent="0.3">
      <c r="A891" s="88" t="e">
        <f>#REF!</f>
        <v>#REF!</v>
      </c>
      <c r="B891" s="84" t="s">
        <v>708</v>
      </c>
      <c r="C891" s="84">
        <f>'ЕЭК-ЕС | Породы | Торговля'!$H$13</f>
        <v>2022</v>
      </c>
      <c r="D891" s="84" t="s">
        <v>639</v>
      </c>
      <c r="E891" s="93" t="s">
        <v>745</v>
      </c>
      <c r="F891" s="125" t="e">
        <f t="shared" si="13"/>
        <v>#REF!</v>
      </c>
      <c r="G891" s="89" t="e">
        <f>'ЕЭК-ЕС | Породы | Торговля'!#REF!</f>
        <v>#REF!</v>
      </c>
    </row>
    <row r="892" spans="1:7" ht="13" thickBot="1" x14ac:dyDescent="0.3">
      <c r="A892" s="88" t="e">
        <f>#REF!</f>
        <v>#REF!</v>
      </c>
      <c r="B892" s="84" t="s">
        <v>708</v>
      </c>
      <c r="C892" s="84">
        <f>'ЕЭК-ЕС | Породы | Торговля'!$H$13</f>
        <v>2022</v>
      </c>
      <c r="D892" s="84" t="s">
        <v>639</v>
      </c>
      <c r="E892" s="93" t="s">
        <v>740</v>
      </c>
      <c r="F892" s="125" t="e">
        <f t="shared" si="13"/>
        <v>#REF!</v>
      </c>
      <c r="G892" s="89" t="e">
        <f>'ЕЭК-ЕС | Породы | Торговля'!#REF!</f>
        <v>#REF!</v>
      </c>
    </row>
    <row r="893" spans="1:7" ht="13" thickBot="1" x14ac:dyDescent="0.3">
      <c r="A893" s="88" t="e">
        <f>#REF!</f>
        <v>#REF!</v>
      </c>
      <c r="B893" s="84" t="s">
        <v>708</v>
      </c>
      <c r="C893" s="84">
        <f>'ЕЭК-ЕС | Породы | Торговля'!$H$13</f>
        <v>2022</v>
      </c>
      <c r="D893" s="84" t="s">
        <v>639</v>
      </c>
      <c r="E893" s="93" t="s">
        <v>744</v>
      </c>
      <c r="F893" s="125" t="e">
        <f t="shared" si="13"/>
        <v>#REF!</v>
      </c>
      <c r="G893" s="89" t="e">
        <f>'ЕЭК-ЕС | Породы | Торговля'!#REF!</f>
        <v>#REF!</v>
      </c>
    </row>
    <row r="894" spans="1:7" ht="13" thickBot="1" x14ac:dyDescent="0.3">
      <c r="A894" s="88" t="e">
        <f>#REF!</f>
        <v>#REF!</v>
      </c>
      <c r="B894" s="84" t="s">
        <v>708</v>
      </c>
      <c r="C894" s="84">
        <f>'ЕЭК-ЕС | Породы | Торговля'!$H$13</f>
        <v>2022</v>
      </c>
      <c r="D894" s="84" t="s">
        <v>639</v>
      </c>
      <c r="E894" s="93" t="s">
        <v>746</v>
      </c>
      <c r="F894" s="125" t="e">
        <f t="shared" si="13"/>
        <v>#REF!</v>
      </c>
      <c r="G894" s="89">
        <f>'ЕЭК-ЕС | Породы | Торговля'!L22</f>
        <v>0</v>
      </c>
    </row>
    <row r="895" spans="1:7" ht="13" thickBot="1" x14ac:dyDescent="0.3">
      <c r="A895" s="88" t="e">
        <f>#REF!</f>
        <v>#REF!</v>
      </c>
      <c r="B895" s="84" t="s">
        <v>708</v>
      </c>
      <c r="C895" s="84">
        <f>'ЕЭК-ЕС | Породы | Торговля'!$H$13</f>
        <v>2022</v>
      </c>
      <c r="D895" s="84" t="s">
        <v>639</v>
      </c>
      <c r="E895" s="93" t="s">
        <v>747</v>
      </c>
      <c r="F895" s="125" t="e">
        <f t="shared" si="13"/>
        <v>#REF!</v>
      </c>
      <c r="G895" s="89">
        <f>'ЕЭК-ЕС | Породы | Торговля'!L23</f>
        <v>0</v>
      </c>
    </row>
    <row r="896" spans="1:7" ht="13" thickBot="1" x14ac:dyDescent="0.3">
      <c r="A896" s="88" t="e">
        <f>#REF!</f>
        <v>#REF!</v>
      </c>
      <c r="B896" s="84" t="s">
        <v>708</v>
      </c>
      <c r="C896" s="84">
        <f>'ЕЭК-ЕС | Породы | Торговля'!$H$13</f>
        <v>2022</v>
      </c>
      <c r="D896" s="84" t="s">
        <v>639</v>
      </c>
      <c r="E896" s="93" t="s">
        <v>748</v>
      </c>
      <c r="F896" s="125" t="e">
        <f t="shared" si="13"/>
        <v>#REF!</v>
      </c>
      <c r="G896" s="89">
        <f>'ЕЭК-ЕС | Породы | Торговля'!L24</f>
        <v>0</v>
      </c>
    </row>
    <row r="897" spans="1:7" ht="13" thickBot="1" x14ac:dyDescent="0.3">
      <c r="A897" s="88" t="e">
        <f>#REF!</f>
        <v>#REF!</v>
      </c>
      <c r="B897" s="84" t="s">
        <v>708</v>
      </c>
      <c r="C897" s="84">
        <f>'ЕЭК-ЕС | Породы | Торговля'!$H$13</f>
        <v>2022</v>
      </c>
      <c r="D897" s="84" t="s">
        <v>639</v>
      </c>
      <c r="E897" s="93" t="s">
        <v>752</v>
      </c>
      <c r="F897" s="125" t="e">
        <f t="shared" si="13"/>
        <v>#REF!</v>
      </c>
      <c r="G897" s="89">
        <f>'ЕЭК-ЕС | Породы | Торговля'!L25</f>
        <v>0</v>
      </c>
    </row>
    <row r="898" spans="1:7" ht="13" thickBot="1" x14ac:dyDescent="0.3">
      <c r="A898" s="88" t="e">
        <f>#REF!</f>
        <v>#REF!</v>
      </c>
      <c r="B898" s="84" t="s">
        <v>708</v>
      </c>
      <c r="C898" s="84">
        <f>'ЕЭК-ЕС | Породы | Торговля'!$H$13</f>
        <v>2022</v>
      </c>
      <c r="D898" s="84" t="s">
        <v>639</v>
      </c>
      <c r="E898" s="93" t="s">
        <v>751</v>
      </c>
      <c r="F898" s="125" t="e">
        <f t="shared" si="13"/>
        <v>#REF!</v>
      </c>
      <c r="G898" s="89">
        <f>'ЕЭК-ЕС | Породы | Торговля'!L26</f>
        <v>0</v>
      </c>
    </row>
    <row r="899" spans="1:7" ht="13" thickBot="1" x14ac:dyDescent="0.3">
      <c r="A899" s="88" t="e">
        <f>#REF!</f>
        <v>#REF!</v>
      </c>
      <c r="B899" s="84" t="s">
        <v>708</v>
      </c>
      <c r="C899" s="84">
        <f>'ЕЭК-ЕС | Породы | Торговля'!$H$13</f>
        <v>2022</v>
      </c>
      <c r="D899" s="84" t="s">
        <v>639</v>
      </c>
      <c r="E899" s="93" t="s">
        <v>749</v>
      </c>
      <c r="F899" s="125" t="e">
        <f t="shared" si="13"/>
        <v>#REF!</v>
      </c>
      <c r="G899" s="89">
        <f>'ЕЭК-ЕС | Породы | Торговля'!L27</f>
        <v>0</v>
      </c>
    </row>
    <row r="900" spans="1:7" ht="13" thickBot="1" x14ac:dyDescent="0.3">
      <c r="A900" s="88" t="e">
        <f>#REF!</f>
        <v>#REF!</v>
      </c>
      <c r="B900" s="84" t="s">
        <v>708</v>
      </c>
      <c r="C900" s="84">
        <f>'ЕЭК-ЕС | Породы | Торговля'!$H$13</f>
        <v>2022</v>
      </c>
      <c r="D900" s="84" t="s">
        <v>639</v>
      </c>
      <c r="E900" s="93" t="s">
        <v>753</v>
      </c>
      <c r="F900" s="125" t="e">
        <f t="shared" si="13"/>
        <v>#REF!</v>
      </c>
      <c r="G900" s="89">
        <f>'ЕЭК-ЕС | Породы | Торговля'!L28</f>
        <v>0</v>
      </c>
    </row>
    <row r="901" spans="1:7" ht="13" thickBot="1" x14ac:dyDescent="0.3">
      <c r="A901" s="88" t="e">
        <f>#REF!</f>
        <v>#REF!</v>
      </c>
      <c r="B901" s="84" t="s">
        <v>708</v>
      </c>
      <c r="C901" s="84">
        <f>'ЕЭК-ЕС | Породы | Торговля'!$H$13</f>
        <v>2022</v>
      </c>
      <c r="D901" s="84" t="s">
        <v>639</v>
      </c>
      <c r="E901" s="93" t="s">
        <v>755</v>
      </c>
      <c r="F901" s="125" t="e">
        <f t="shared" si="13"/>
        <v>#REF!</v>
      </c>
      <c r="G901" s="89">
        <f>'ЕЭК-ЕС | Породы | Торговля'!L29</f>
        <v>0</v>
      </c>
    </row>
    <row r="902" spans="1:7" ht="13" thickBot="1" x14ac:dyDescent="0.3">
      <c r="A902" s="88" t="e">
        <f>#REF!</f>
        <v>#REF!</v>
      </c>
      <c r="B902" s="84" t="s">
        <v>708</v>
      </c>
      <c r="C902" s="84">
        <f>'ЕЭК-ЕС | Породы | Торговля'!$H$13</f>
        <v>2022</v>
      </c>
      <c r="D902" s="84" t="s">
        <v>639</v>
      </c>
      <c r="E902" s="93" t="s">
        <v>750</v>
      </c>
      <c r="F902" s="125" t="e">
        <f t="shared" si="13"/>
        <v>#REF!</v>
      </c>
      <c r="G902" s="89">
        <f>'ЕЭК-ЕС | Породы | Торговля'!L30</f>
        <v>0</v>
      </c>
    </row>
    <row r="903" spans="1:7" ht="13" thickBot="1" x14ac:dyDescent="0.3">
      <c r="A903" s="88" t="e">
        <f>#REF!</f>
        <v>#REF!</v>
      </c>
      <c r="B903" s="84" t="s">
        <v>708</v>
      </c>
      <c r="C903" s="84">
        <f>'ЕЭК-ЕС | Породы | Торговля'!$H$13</f>
        <v>2022</v>
      </c>
      <c r="D903" s="84" t="s">
        <v>639</v>
      </c>
      <c r="E903" s="93" t="s">
        <v>754</v>
      </c>
      <c r="F903" s="125" t="e">
        <f t="shared" si="13"/>
        <v>#REF!</v>
      </c>
      <c r="G903" s="89">
        <f>'ЕЭК-ЕС | Породы | Торговля'!L31</f>
        <v>0</v>
      </c>
    </row>
    <row r="904" spans="1:7" ht="13" thickBot="1" x14ac:dyDescent="0.3">
      <c r="A904" s="88" t="e">
        <f>#REF!</f>
        <v>#REF!</v>
      </c>
      <c r="B904" s="84" t="s">
        <v>708</v>
      </c>
      <c r="C904" s="84">
        <f>'ЕЭК-ЕС | Породы | Торговля'!$H$13</f>
        <v>2022</v>
      </c>
      <c r="D904" s="84" t="s">
        <v>639</v>
      </c>
      <c r="E904" s="93" t="s">
        <v>756</v>
      </c>
      <c r="F904" s="125" t="e">
        <f t="shared" si="13"/>
        <v>#REF!</v>
      </c>
      <c r="G904" s="89">
        <f>'ЕЭК-ЕС | Породы | Торговля'!L32</f>
        <v>0</v>
      </c>
    </row>
    <row r="905" spans="1:7" ht="13" thickBot="1" x14ac:dyDescent="0.3">
      <c r="A905" s="88" t="e">
        <f>#REF!</f>
        <v>#REF!</v>
      </c>
      <c r="B905" s="84" t="s">
        <v>708</v>
      </c>
      <c r="C905" s="84">
        <f>'ЕЭК-ЕС | Породы | Торговля'!$H$13</f>
        <v>2022</v>
      </c>
      <c r="D905" s="84" t="s">
        <v>639</v>
      </c>
      <c r="E905" s="93" t="s">
        <v>757</v>
      </c>
      <c r="F905" s="125" t="e">
        <f t="shared" si="13"/>
        <v>#REF!</v>
      </c>
      <c r="G905" s="89">
        <f>'ЕЭК-ЕС | Породы | Торговля'!L33</f>
        <v>0</v>
      </c>
    </row>
    <row r="906" spans="1:7" ht="13" thickBot="1" x14ac:dyDescent="0.3">
      <c r="A906" s="88" t="e">
        <f>#REF!</f>
        <v>#REF!</v>
      </c>
      <c r="B906" s="84" t="s">
        <v>708</v>
      </c>
      <c r="C906" s="84">
        <f>'ЕЭК-ЕС | Породы | Торговля'!$H$13</f>
        <v>2022</v>
      </c>
      <c r="D906" s="84" t="s">
        <v>639</v>
      </c>
      <c r="E906" s="93" t="s">
        <v>758</v>
      </c>
      <c r="F906" s="125" t="e">
        <f t="shared" si="13"/>
        <v>#REF!</v>
      </c>
      <c r="G906" s="89">
        <f>'ЕЭК-ЕС | Породы | Торговля'!L34</f>
        <v>0</v>
      </c>
    </row>
    <row r="907" spans="1:7" ht="13" thickBot="1" x14ac:dyDescent="0.3">
      <c r="A907" s="88" t="e">
        <f>#REF!</f>
        <v>#REF!</v>
      </c>
      <c r="B907" s="84" t="s">
        <v>708</v>
      </c>
      <c r="C907" s="84">
        <f>'ЕЭК-ЕС | Породы | Торговля'!$H$13</f>
        <v>2022</v>
      </c>
      <c r="D907" s="84" t="s">
        <v>639</v>
      </c>
      <c r="E907" s="93" t="s">
        <v>759</v>
      </c>
      <c r="F907" s="125" t="e">
        <f t="shared" si="13"/>
        <v>#REF!</v>
      </c>
      <c r="G907" s="89">
        <f>'ЕЭК-ЕС | Породы | Торговля'!L35</f>
        <v>0</v>
      </c>
    </row>
    <row r="908" spans="1:7" ht="13" thickBot="1" x14ac:dyDescent="0.3">
      <c r="A908" s="88" t="e">
        <f>#REF!</f>
        <v>#REF!</v>
      </c>
      <c r="B908" s="84" t="s">
        <v>708</v>
      </c>
      <c r="C908" s="84">
        <f>'ЕЭК-ЕС | Породы | Торговля'!$H$13</f>
        <v>2022</v>
      </c>
      <c r="D908" s="84" t="s">
        <v>639</v>
      </c>
      <c r="E908" s="93" t="s">
        <v>760</v>
      </c>
      <c r="F908" s="125" t="e">
        <f t="shared" si="13"/>
        <v>#REF!</v>
      </c>
      <c r="G908" s="89">
        <f>'ЕЭК-ЕС | Породы | Торговля'!L36</f>
        <v>0</v>
      </c>
    </row>
    <row r="909" spans="1:7" ht="13" thickBot="1" x14ac:dyDescent="0.3">
      <c r="A909" s="88" t="e">
        <f>#REF!</f>
        <v>#REF!</v>
      </c>
      <c r="B909" s="84" t="s">
        <v>708</v>
      </c>
      <c r="C909" s="84">
        <f>'ЕЭК-ЕС | Породы | Торговля'!$H$13</f>
        <v>2022</v>
      </c>
      <c r="D909" s="84" t="s">
        <v>639</v>
      </c>
      <c r="E909" s="93" t="s">
        <v>761</v>
      </c>
      <c r="F909" s="125" t="e">
        <f t="shared" si="13"/>
        <v>#REF!</v>
      </c>
      <c r="G909" s="89">
        <f>'ЕЭК-ЕС | Породы | Торговля'!L37</f>
        <v>0</v>
      </c>
    </row>
    <row r="910" spans="1:7" ht="13" thickBot="1" x14ac:dyDescent="0.3">
      <c r="A910" s="88" t="e">
        <f>#REF!</f>
        <v>#REF!</v>
      </c>
      <c r="B910" s="84" t="s">
        <v>708</v>
      </c>
      <c r="C910" s="84">
        <f>'ЕЭК-ЕС | Породы | Торговля'!$H$13</f>
        <v>2022</v>
      </c>
      <c r="D910" s="84" t="s">
        <v>639</v>
      </c>
      <c r="E910" s="93" t="s">
        <v>762</v>
      </c>
      <c r="F910" s="125" t="e">
        <f t="shared" si="13"/>
        <v>#REF!</v>
      </c>
      <c r="G910" s="89">
        <f>'ЕЭК-ЕС | Породы | Торговля'!L38</f>
        <v>0</v>
      </c>
    </row>
    <row r="911" spans="1:7" ht="13" thickBot="1" x14ac:dyDescent="0.3">
      <c r="A911" s="88" t="e">
        <f>#REF!</f>
        <v>#REF!</v>
      </c>
      <c r="B911" s="84" t="s">
        <v>708</v>
      </c>
      <c r="C911" s="84">
        <f>'ЕЭК-ЕС | Породы | Торговля'!$H$13</f>
        <v>2022</v>
      </c>
      <c r="D911" s="84" t="s">
        <v>639</v>
      </c>
      <c r="E911" s="93" t="s">
        <v>763</v>
      </c>
      <c r="F911" s="125" t="e">
        <f t="shared" si="13"/>
        <v>#REF!</v>
      </c>
      <c r="G911" s="89">
        <f>'ЕЭК-ЕС | Породы | Торговля'!L39</f>
        <v>0</v>
      </c>
    </row>
    <row r="912" spans="1:7" ht="13" thickBot="1" x14ac:dyDescent="0.3">
      <c r="A912" s="88" t="e">
        <f>#REF!</f>
        <v>#REF!</v>
      </c>
      <c r="B912" s="84" t="s">
        <v>708</v>
      </c>
      <c r="C912" s="84">
        <f>'ЕЭК-ЕС | Породы | Торговля'!$H$13</f>
        <v>2022</v>
      </c>
      <c r="D912" s="84" t="s">
        <v>639</v>
      </c>
      <c r="E912" s="93" t="s">
        <v>764</v>
      </c>
      <c r="F912" s="125" t="e">
        <f t="shared" si="13"/>
        <v>#REF!</v>
      </c>
      <c r="G912" s="89">
        <f>'ЕЭК-ЕС | Породы | Торговля'!L40</f>
        <v>0</v>
      </c>
    </row>
    <row r="913" spans="1:7" ht="13" thickBot="1" x14ac:dyDescent="0.3">
      <c r="A913" s="88" t="e">
        <f>#REF!</f>
        <v>#REF!</v>
      </c>
      <c r="B913" s="84" t="s">
        <v>708</v>
      </c>
      <c r="C913" s="84">
        <f>'ЕЭК-ЕС | Породы | Торговля'!$H$13</f>
        <v>2022</v>
      </c>
      <c r="D913" s="84" t="s">
        <v>639</v>
      </c>
      <c r="E913" s="93" t="s">
        <v>765</v>
      </c>
      <c r="F913" s="125" t="e">
        <f t="shared" si="13"/>
        <v>#REF!</v>
      </c>
      <c r="G913" s="89">
        <f>'ЕЭК-ЕС | Породы | Торговля'!L41</f>
        <v>0</v>
      </c>
    </row>
    <row r="914" spans="1:7" ht="13" thickBot="1" x14ac:dyDescent="0.3">
      <c r="A914" s="88" t="e">
        <f>#REF!</f>
        <v>#REF!</v>
      </c>
      <c r="B914" s="84" t="s">
        <v>708</v>
      </c>
      <c r="C914" s="84">
        <f>'ЕЭК-ЕС | Породы | Торговля'!$H$13</f>
        <v>2022</v>
      </c>
      <c r="D914" s="84" t="s">
        <v>639</v>
      </c>
      <c r="E914" s="93" t="s">
        <v>766</v>
      </c>
      <c r="F914" s="125" t="e">
        <f t="shared" si="13"/>
        <v>#REF!</v>
      </c>
      <c r="G914" s="89">
        <f>'ЕЭК-ЕС | Породы | Торговля'!L42</f>
        <v>0</v>
      </c>
    </row>
    <row r="915" spans="1:7" ht="13" thickBot="1" x14ac:dyDescent="0.3">
      <c r="A915" s="88" t="e">
        <f>#REF!</f>
        <v>#REF!</v>
      </c>
      <c r="B915" s="84" t="s">
        <v>708</v>
      </c>
      <c r="C915" s="84">
        <f>'ЕЭК-ЕС | Породы | Торговля'!$H$13</f>
        <v>2022</v>
      </c>
      <c r="D915" s="84" t="s">
        <v>639</v>
      </c>
      <c r="E915" s="93" t="s">
        <v>767</v>
      </c>
      <c r="F915" s="125" t="e">
        <f t="shared" si="13"/>
        <v>#REF!</v>
      </c>
      <c r="G915" s="89">
        <f>'ЕЭК-ЕС | Породы | Торговля'!L43</f>
        <v>0</v>
      </c>
    </row>
    <row r="916" spans="1:7" ht="13" thickBot="1" x14ac:dyDescent="0.3">
      <c r="A916" s="90" t="e">
        <f>#REF!</f>
        <v>#REF!</v>
      </c>
      <c r="B916" s="91" t="s">
        <v>708</v>
      </c>
      <c r="C916" s="91">
        <f>'ЕЭК-ЕС | Породы | Торговля'!$H$13</f>
        <v>2022</v>
      </c>
      <c r="D916" s="91" t="s">
        <v>639</v>
      </c>
      <c r="E916" s="101" t="s">
        <v>768</v>
      </c>
      <c r="F916" s="125" t="e">
        <f t="shared" si="13"/>
        <v>#REF!</v>
      </c>
      <c r="G916" s="92" t="e">
        <f>'ЕЭК-ЕС | Породы | Торговля'!#REF!</f>
        <v>#REF!</v>
      </c>
    </row>
    <row r="917" spans="1:7" ht="13" thickBot="1" x14ac:dyDescent="0.3">
      <c r="A917" s="85" t="e">
        <f>#REF!</f>
        <v>#REF!</v>
      </c>
      <c r="B917" s="86" t="s">
        <v>708</v>
      </c>
      <c r="C917" s="86">
        <f>'ЕЭК-ЕС | Породы | Торговля'!$H$13</f>
        <v>2022</v>
      </c>
      <c r="D917" s="86" t="s">
        <v>706</v>
      </c>
      <c r="E917" s="100" t="s">
        <v>736</v>
      </c>
      <c r="F917" s="125" t="e">
        <f t="shared" si="13"/>
        <v>#REF!</v>
      </c>
      <c r="G917" s="87">
        <f>'ЕЭК-ЕС | Породы | Торговля'!M15</f>
        <v>0</v>
      </c>
    </row>
    <row r="918" spans="1:7" ht="13" thickBot="1" x14ac:dyDescent="0.3">
      <c r="A918" s="88" t="e">
        <f>#REF!</f>
        <v>#REF!</v>
      </c>
      <c r="B918" s="84" t="s">
        <v>708</v>
      </c>
      <c r="C918" s="84">
        <f>'ЕЭК-ЕС | Породы | Торговля'!$H$13</f>
        <v>2022</v>
      </c>
      <c r="D918" s="86" t="s">
        <v>706</v>
      </c>
      <c r="E918" s="93" t="s">
        <v>737</v>
      </c>
      <c r="F918" s="125" t="e">
        <f t="shared" si="13"/>
        <v>#REF!</v>
      </c>
      <c r="G918" s="87">
        <f>'ЕЭК-ЕС | Породы | Торговля'!M16</f>
        <v>0</v>
      </c>
    </row>
    <row r="919" spans="1:7" ht="13" thickBot="1" x14ac:dyDescent="0.3">
      <c r="A919" s="88" t="e">
        <f>#REF!</f>
        <v>#REF!</v>
      </c>
      <c r="B919" s="84" t="s">
        <v>708</v>
      </c>
      <c r="C919" s="84">
        <f>'ЕЭК-ЕС | Породы | Торговля'!$H$13</f>
        <v>2022</v>
      </c>
      <c r="D919" s="86" t="s">
        <v>706</v>
      </c>
      <c r="E919" s="93" t="s">
        <v>738</v>
      </c>
      <c r="F919" s="125" t="e">
        <f t="shared" si="13"/>
        <v>#REF!</v>
      </c>
      <c r="G919" s="87">
        <f>'ЕЭК-ЕС | Породы | Торговля'!M17</f>
        <v>0</v>
      </c>
    </row>
    <row r="920" spans="1:7" ht="13" thickBot="1" x14ac:dyDescent="0.3">
      <c r="A920" s="88" t="e">
        <f>#REF!</f>
        <v>#REF!</v>
      </c>
      <c r="B920" s="84" t="s">
        <v>708</v>
      </c>
      <c r="C920" s="84">
        <f>'ЕЭК-ЕС | Породы | Торговля'!$H$13</f>
        <v>2022</v>
      </c>
      <c r="D920" s="86" t="s">
        <v>706</v>
      </c>
      <c r="E920" s="93" t="s">
        <v>742</v>
      </c>
      <c r="F920" s="125" t="e">
        <f t="shared" si="13"/>
        <v>#REF!</v>
      </c>
      <c r="G920" s="87">
        <f>'ЕЭК-ЕС | Породы | Торговля'!M18</f>
        <v>0</v>
      </c>
    </row>
    <row r="921" spans="1:7" ht="13" thickBot="1" x14ac:dyDescent="0.3">
      <c r="A921" s="88" t="e">
        <f>#REF!</f>
        <v>#REF!</v>
      </c>
      <c r="B921" s="84" t="s">
        <v>708</v>
      </c>
      <c r="C921" s="84">
        <f>'ЕЭК-ЕС | Породы | Торговля'!$H$13</f>
        <v>2022</v>
      </c>
      <c r="D921" s="86" t="s">
        <v>706</v>
      </c>
      <c r="E921" s="93" t="s">
        <v>741</v>
      </c>
      <c r="F921" s="125" t="e">
        <f t="shared" si="13"/>
        <v>#REF!</v>
      </c>
      <c r="G921" s="87">
        <f>'ЕЭК-ЕС | Породы | Торговля'!M19</f>
        <v>0</v>
      </c>
    </row>
    <row r="922" spans="1:7" ht="13" thickBot="1" x14ac:dyDescent="0.3">
      <c r="A922" s="88" t="e">
        <f>#REF!</f>
        <v>#REF!</v>
      </c>
      <c r="B922" s="84" t="s">
        <v>708</v>
      </c>
      <c r="C922" s="84">
        <f>'ЕЭК-ЕС | Породы | Торговля'!$H$13</f>
        <v>2022</v>
      </c>
      <c r="D922" s="86" t="s">
        <v>706</v>
      </c>
      <c r="E922" s="93" t="s">
        <v>739</v>
      </c>
      <c r="F922" s="125" t="e">
        <f t="shared" si="13"/>
        <v>#REF!</v>
      </c>
      <c r="G922" s="87">
        <f>'ЕЭК-ЕС | Породы | Торговля'!M20</f>
        <v>0</v>
      </c>
    </row>
    <row r="923" spans="1:7" ht="13" thickBot="1" x14ac:dyDescent="0.3">
      <c r="A923" s="88" t="e">
        <f>#REF!</f>
        <v>#REF!</v>
      </c>
      <c r="B923" s="84" t="s">
        <v>708</v>
      </c>
      <c r="C923" s="84">
        <f>'ЕЭК-ЕС | Породы | Торговля'!$H$13</f>
        <v>2022</v>
      </c>
      <c r="D923" s="86" t="s">
        <v>706</v>
      </c>
      <c r="E923" s="93" t="s">
        <v>743</v>
      </c>
      <c r="F923" s="125" t="e">
        <f t="shared" ref="F923:F990" si="14">CONCATENATE(A923,"_",B923,"_",C923,"_",D923,"_",E923)</f>
        <v>#REF!</v>
      </c>
      <c r="G923" s="87">
        <f>'ЕЭК-ЕС | Породы | Торговля'!M21</f>
        <v>0</v>
      </c>
    </row>
    <row r="924" spans="1:7" ht="13" thickBot="1" x14ac:dyDescent="0.3">
      <c r="A924" s="88" t="e">
        <f>#REF!</f>
        <v>#REF!</v>
      </c>
      <c r="B924" s="84" t="s">
        <v>708</v>
      </c>
      <c r="C924" s="84">
        <f>'ЕЭК-ЕС | Породы | Торговля'!$H$13</f>
        <v>2022</v>
      </c>
      <c r="D924" s="86" t="s">
        <v>706</v>
      </c>
      <c r="E924" s="93" t="s">
        <v>745</v>
      </c>
      <c r="F924" s="125" t="e">
        <f t="shared" si="14"/>
        <v>#REF!</v>
      </c>
      <c r="G924" s="87" t="e">
        <f>'ЕЭК-ЕС | Породы | Торговля'!#REF!</f>
        <v>#REF!</v>
      </c>
    </row>
    <row r="925" spans="1:7" ht="13" thickBot="1" x14ac:dyDescent="0.3">
      <c r="A925" s="88" t="e">
        <f>#REF!</f>
        <v>#REF!</v>
      </c>
      <c r="B925" s="84" t="s">
        <v>708</v>
      </c>
      <c r="C925" s="84">
        <f>'ЕЭК-ЕС | Породы | Торговля'!$H$13</f>
        <v>2022</v>
      </c>
      <c r="D925" s="86" t="s">
        <v>706</v>
      </c>
      <c r="E925" s="93" t="s">
        <v>740</v>
      </c>
      <c r="F925" s="125" t="e">
        <f t="shared" si="14"/>
        <v>#REF!</v>
      </c>
      <c r="G925" s="87" t="e">
        <f>'ЕЭК-ЕС | Породы | Торговля'!#REF!</f>
        <v>#REF!</v>
      </c>
    </row>
    <row r="926" spans="1:7" ht="13" thickBot="1" x14ac:dyDescent="0.3">
      <c r="A926" s="88" t="e">
        <f>#REF!</f>
        <v>#REF!</v>
      </c>
      <c r="B926" s="84" t="s">
        <v>708</v>
      </c>
      <c r="C926" s="84">
        <f>'ЕЭК-ЕС | Породы | Торговля'!$H$13</f>
        <v>2022</v>
      </c>
      <c r="D926" s="86" t="s">
        <v>706</v>
      </c>
      <c r="E926" s="93" t="s">
        <v>744</v>
      </c>
      <c r="F926" s="125" t="e">
        <f t="shared" si="14"/>
        <v>#REF!</v>
      </c>
      <c r="G926" s="87" t="e">
        <f>'ЕЭК-ЕС | Породы | Торговля'!#REF!</f>
        <v>#REF!</v>
      </c>
    </row>
    <row r="927" spans="1:7" ht="13" thickBot="1" x14ac:dyDescent="0.3">
      <c r="A927" s="88" t="e">
        <f>#REF!</f>
        <v>#REF!</v>
      </c>
      <c r="B927" s="84" t="s">
        <v>708</v>
      </c>
      <c r="C927" s="84">
        <f>'ЕЭК-ЕС | Породы | Торговля'!$H$13</f>
        <v>2022</v>
      </c>
      <c r="D927" s="86" t="s">
        <v>706</v>
      </c>
      <c r="E927" s="93" t="s">
        <v>746</v>
      </c>
      <c r="F927" s="125" t="e">
        <f t="shared" si="14"/>
        <v>#REF!</v>
      </c>
      <c r="G927" s="87">
        <f>'ЕЭК-ЕС | Породы | Торговля'!M22</f>
        <v>0</v>
      </c>
    </row>
    <row r="928" spans="1:7" ht="13" thickBot="1" x14ac:dyDescent="0.3">
      <c r="A928" s="88" t="e">
        <f>#REF!</f>
        <v>#REF!</v>
      </c>
      <c r="B928" s="84" t="s">
        <v>708</v>
      </c>
      <c r="C928" s="84">
        <f>'ЕЭК-ЕС | Породы | Торговля'!$H$13</f>
        <v>2022</v>
      </c>
      <c r="D928" s="86" t="s">
        <v>706</v>
      </c>
      <c r="E928" s="93" t="s">
        <v>747</v>
      </c>
      <c r="F928" s="125" t="e">
        <f t="shared" si="14"/>
        <v>#REF!</v>
      </c>
      <c r="G928" s="87">
        <f>'ЕЭК-ЕС | Породы | Торговля'!M23</f>
        <v>0</v>
      </c>
    </row>
    <row r="929" spans="1:7" ht="13" thickBot="1" x14ac:dyDescent="0.3">
      <c r="A929" s="88" t="e">
        <f>#REF!</f>
        <v>#REF!</v>
      </c>
      <c r="B929" s="84" t="s">
        <v>708</v>
      </c>
      <c r="C929" s="84">
        <f>'ЕЭК-ЕС | Породы | Торговля'!$H$13</f>
        <v>2022</v>
      </c>
      <c r="D929" s="86" t="s">
        <v>706</v>
      </c>
      <c r="E929" s="93" t="s">
        <v>748</v>
      </c>
      <c r="F929" s="125" t="e">
        <f t="shared" si="14"/>
        <v>#REF!</v>
      </c>
      <c r="G929" s="87">
        <f>'ЕЭК-ЕС | Породы | Торговля'!M24</f>
        <v>0</v>
      </c>
    </row>
    <row r="930" spans="1:7" ht="13" thickBot="1" x14ac:dyDescent="0.3">
      <c r="A930" s="88" t="e">
        <f>#REF!</f>
        <v>#REF!</v>
      </c>
      <c r="B930" s="84" t="s">
        <v>708</v>
      </c>
      <c r="C930" s="84">
        <f>'ЕЭК-ЕС | Породы | Торговля'!$H$13</f>
        <v>2022</v>
      </c>
      <c r="D930" s="86" t="s">
        <v>706</v>
      </c>
      <c r="E930" s="93" t="s">
        <v>752</v>
      </c>
      <c r="F930" s="125" t="e">
        <f t="shared" si="14"/>
        <v>#REF!</v>
      </c>
      <c r="G930" s="87">
        <f>'ЕЭК-ЕС | Породы | Торговля'!M25</f>
        <v>0</v>
      </c>
    </row>
    <row r="931" spans="1:7" ht="13" thickBot="1" x14ac:dyDescent="0.3">
      <c r="A931" s="88" t="e">
        <f>#REF!</f>
        <v>#REF!</v>
      </c>
      <c r="B931" s="84" t="s">
        <v>708</v>
      </c>
      <c r="C931" s="84">
        <f>'ЕЭК-ЕС | Породы | Торговля'!$H$13</f>
        <v>2022</v>
      </c>
      <c r="D931" s="86" t="s">
        <v>706</v>
      </c>
      <c r="E931" s="93" t="s">
        <v>751</v>
      </c>
      <c r="F931" s="125" t="e">
        <f t="shared" si="14"/>
        <v>#REF!</v>
      </c>
      <c r="G931" s="87">
        <f>'ЕЭК-ЕС | Породы | Торговля'!M26</f>
        <v>0</v>
      </c>
    </row>
    <row r="932" spans="1:7" ht="13" thickBot="1" x14ac:dyDescent="0.3">
      <c r="A932" s="88" t="e">
        <f>#REF!</f>
        <v>#REF!</v>
      </c>
      <c r="B932" s="84" t="s">
        <v>708</v>
      </c>
      <c r="C932" s="84">
        <f>'ЕЭК-ЕС | Породы | Торговля'!$H$13</f>
        <v>2022</v>
      </c>
      <c r="D932" s="86" t="s">
        <v>706</v>
      </c>
      <c r="E932" s="93" t="s">
        <v>749</v>
      </c>
      <c r="F932" s="125" t="e">
        <f t="shared" si="14"/>
        <v>#REF!</v>
      </c>
      <c r="G932" s="87">
        <f>'ЕЭК-ЕС | Породы | Торговля'!M27</f>
        <v>0</v>
      </c>
    </row>
    <row r="933" spans="1:7" ht="13" thickBot="1" x14ac:dyDescent="0.3">
      <c r="A933" s="88" t="e">
        <f>#REF!</f>
        <v>#REF!</v>
      </c>
      <c r="B933" s="84" t="s">
        <v>708</v>
      </c>
      <c r="C933" s="84">
        <f>'ЕЭК-ЕС | Породы | Торговля'!$H$13</f>
        <v>2022</v>
      </c>
      <c r="D933" s="86" t="s">
        <v>706</v>
      </c>
      <c r="E933" s="93" t="s">
        <v>753</v>
      </c>
      <c r="F933" s="125" t="e">
        <f t="shared" si="14"/>
        <v>#REF!</v>
      </c>
      <c r="G933" s="87">
        <f>'ЕЭК-ЕС | Породы | Торговля'!M28</f>
        <v>0</v>
      </c>
    </row>
    <row r="934" spans="1:7" ht="13" thickBot="1" x14ac:dyDescent="0.3">
      <c r="A934" s="88" t="e">
        <f>#REF!</f>
        <v>#REF!</v>
      </c>
      <c r="B934" s="84" t="s">
        <v>708</v>
      </c>
      <c r="C934" s="84">
        <f>'ЕЭК-ЕС | Породы | Торговля'!$H$13</f>
        <v>2022</v>
      </c>
      <c r="D934" s="86" t="s">
        <v>706</v>
      </c>
      <c r="E934" s="93" t="s">
        <v>755</v>
      </c>
      <c r="F934" s="125" t="e">
        <f t="shared" si="14"/>
        <v>#REF!</v>
      </c>
      <c r="G934" s="87">
        <f>'ЕЭК-ЕС | Породы | Торговля'!M29</f>
        <v>0</v>
      </c>
    </row>
    <row r="935" spans="1:7" ht="13" thickBot="1" x14ac:dyDescent="0.3">
      <c r="A935" s="88" t="e">
        <f>#REF!</f>
        <v>#REF!</v>
      </c>
      <c r="B935" s="84" t="s">
        <v>708</v>
      </c>
      <c r="C935" s="84">
        <f>'ЕЭК-ЕС | Породы | Торговля'!$H$13</f>
        <v>2022</v>
      </c>
      <c r="D935" s="86" t="s">
        <v>706</v>
      </c>
      <c r="E935" s="93" t="s">
        <v>750</v>
      </c>
      <c r="F935" s="125" t="e">
        <f t="shared" si="14"/>
        <v>#REF!</v>
      </c>
      <c r="G935" s="87">
        <f>'ЕЭК-ЕС | Породы | Торговля'!M30</f>
        <v>0</v>
      </c>
    </row>
    <row r="936" spans="1:7" ht="13" thickBot="1" x14ac:dyDescent="0.3">
      <c r="A936" s="88" t="e">
        <f>#REF!</f>
        <v>#REF!</v>
      </c>
      <c r="B936" s="84" t="s">
        <v>708</v>
      </c>
      <c r="C936" s="84">
        <f>'ЕЭК-ЕС | Породы | Торговля'!$H$13</f>
        <v>2022</v>
      </c>
      <c r="D936" s="86" t="s">
        <v>706</v>
      </c>
      <c r="E936" s="93" t="s">
        <v>754</v>
      </c>
      <c r="F936" s="125" t="e">
        <f t="shared" si="14"/>
        <v>#REF!</v>
      </c>
      <c r="G936" s="87">
        <f>'ЕЭК-ЕС | Породы | Торговля'!M31</f>
        <v>0</v>
      </c>
    </row>
    <row r="937" spans="1:7" ht="13" thickBot="1" x14ac:dyDescent="0.3">
      <c r="A937" s="88" t="e">
        <f>#REF!</f>
        <v>#REF!</v>
      </c>
      <c r="B937" s="84" t="s">
        <v>708</v>
      </c>
      <c r="C937" s="84">
        <f>'ЕЭК-ЕС | Породы | Торговля'!$H$13</f>
        <v>2022</v>
      </c>
      <c r="D937" s="86" t="s">
        <v>706</v>
      </c>
      <c r="E937" s="93" t="s">
        <v>756</v>
      </c>
      <c r="F937" s="125" t="e">
        <f t="shared" si="14"/>
        <v>#REF!</v>
      </c>
      <c r="G937" s="87">
        <f>'ЕЭК-ЕС | Породы | Торговля'!M32</f>
        <v>0</v>
      </c>
    </row>
    <row r="938" spans="1:7" ht="13" thickBot="1" x14ac:dyDescent="0.3">
      <c r="A938" s="88" t="e">
        <f>#REF!</f>
        <v>#REF!</v>
      </c>
      <c r="B938" s="84" t="s">
        <v>708</v>
      </c>
      <c r="C938" s="84">
        <f>'ЕЭК-ЕС | Породы | Торговля'!$H$13</f>
        <v>2022</v>
      </c>
      <c r="D938" s="86" t="s">
        <v>706</v>
      </c>
      <c r="E938" s="93" t="s">
        <v>757</v>
      </c>
      <c r="F938" s="125" t="e">
        <f t="shared" si="14"/>
        <v>#REF!</v>
      </c>
      <c r="G938" s="87">
        <f>'ЕЭК-ЕС | Породы | Торговля'!M33</f>
        <v>0</v>
      </c>
    </row>
    <row r="939" spans="1:7" ht="13" thickBot="1" x14ac:dyDescent="0.3">
      <c r="A939" s="88" t="e">
        <f>#REF!</f>
        <v>#REF!</v>
      </c>
      <c r="B939" s="84" t="s">
        <v>708</v>
      </c>
      <c r="C939" s="84">
        <f>'ЕЭК-ЕС | Породы | Торговля'!$H$13</f>
        <v>2022</v>
      </c>
      <c r="D939" s="86" t="s">
        <v>706</v>
      </c>
      <c r="E939" s="93" t="s">
        <v>758</v>
      </c>
      <c r="F939" s="125" t="e">
        <f t="shared" si="14"/>
        <v>#REF!</v>
      </c>
      <c r="G939" s="87">
        <f>'ЕЭК-ЕС | Породы | Торговля'!M34</f>
        <v>0</v>
      </c>
    </row>
    <row r="940" spans="1:7" ht="13" thickBot="1" x14ac:dyDescent="0.3">
      <c r="A940" s="88" t="e">
        <f>#REF!</f>
        <v>#REF!</v>
      </c>
      <c r="B940" s="84" t="s">
        <v>708</v>
      </c>
      <c r="C940" s="84">
        <f>'ЕЭК-ЕС | Породы | Торговля'!$H$13</f>
        <v>2022</v>
      </c>
      <c r="D940" s="86" t="s">
        <v>706</v>
      </c>
      <c r="E940" s="93" t="s">
        <v>759</v>
      </c>
      <c r="F940" s="125" t="e">
        <f t="shared" si="14"/>
        <v>#REF!</v>
      </c>
      <c r="G940" s="87">
        <f>'ЕЭК-ЕС | Породы | Торговля'!M35</f>
        <v>0</v>
      </c>
    </row>
    <row r="941" spans="1:7" ht="13" thickBot="1" x14ac:dyDescent="0.3">
      <c r="A941" s="88" t="e">
        <f>#REF!</f>
        <v>#REF!</v>
      </c>
      <c r="B941" s="84" t="s">
        <v>708</v>
      </c>
      <c r="C941" s="84">
        <f>'ЕЭК-ЕС | Породы | Торговля'!$H$13</f>
        <v>2022</v>
      </c>
      <c r="D941" s="86" t="s">
        <v>706</v>
      </c>
      <c r="E941" s="93" t="s">
        <v>760</v>
      </c>
      <c r="F941" s="125" t="e">
        <f t="shared" si="14"/>
        <v>#REF!</v>
      </c>
      <c r="G941" s="87">
        <f>'ЕЭК-ЕС | Породы | Торговля'!M36</f>
        <v>0</v>
      </c>
    </row>
    <row r="942" spans="1:7" ht="13" thickBot="1" x14ac:dyDescent="0.3">
      <c r="A942" s="88" t="e">
        <f>#REF!</f>
        <v>#REF!</v>
      </c>
      <c r="B942" s="84" t="s">
        <v>708</v>
      </c>
      <c r="C942" s="84">
        <f>'ЕЭК-ЕС | Породы | Торговля'!$H$13</f>
        <v>2022</v>
      </c>
      <c r="D942" s="86" t="s">
        <v>706</v>
      </c>
      <c r="E942" s="93" t="s">
        <v>761</v>
      </c>
      <c r="F942" s="125" t="e">
        <f t="shared" si="14"/>
        <v>#REF!</v>
      </c>
      <c r="G942" s="87">
        <f>'ЕЭК-ЕС | Породы | Торговля'!M37</f>
        <v>0</v>
      </c>
    </row>
    <row r="943" spans="1:7" ht="13" thickBot="1" x14ac:dyDescent="0.3">
      <c r="A943" s="88" t="e">
        <f>#REF!</f>
        <v>#REF!</v>
      </c>
      <c r="B943" s="84" t="s">
        <v>708</v>
      </c>
      <c r="C943" s="84">
        <f>'ЕЭК-ЕС | Породы | Торговля'!$H$13</f>
        <v>2022</v>
      </c>
      <c r="D943" s="86" t="s">
        <v>706</v>
      </c>
      <c r="E943" s="93" t="s">
        <v>762</v>
      </c>
      <c r="F943" s="125" t="e">
        <f t="shared" si="14"/>
        <v>#REF!</v>
      </c>
      <c r="G943" s="87">
        <f>'ЕЭК-ЕС | Породы | Торговля'!M38</f>
        <v>0</v>
      </c>
    </row>
    <row r="944" spans="1:7" ht="13" thickBot="1" x14ac:dyDescent="0.3">
      <c r="A944" s="88" t="e">
        <f>#REF!</f>
        <v>#REF!</v>
      </c>
      <c r="B944" s="84" t="s">
        <v>708</v>
      </c>
      <c r="C944" s="84">
        <f>'ЕЭК-ЕС | Породы | Торговля'!$H$13</f>
        <v>2022</v>
      </c>
      <c r="D944" s="86" t="s">
        <v>706</v>
      </c>
      <c r="E944" s="93" t="s">
        <v>763</v>
      </c>
      <c r="F944" s="125" t="e">
        <f t="shared" si="14"/>
        <v>#REF!</v>
      </c>
      <c r="G944" s="87">
        <f>'ЕЭК-ЕС | Породы | Торговля'!M39</f>
        <v>0</v>
      </c>
    </row>
    <row r="945" spans="1:8" ht="13" thickBot="1" x14ac:dyDescent="0.3">
      <c r="A945" s="88" t="e">
        <f>#REF!</f>
        <v>#REF!</v>
      </c>
      <c r="B945" s="84" t="s">
        <v>708</v>
      </c>
      <c r="C945" s="84">
        <f>'ЕЭК-ЕС | Породы | Торговля'!$H$13</f>
        <v>2022</v>
      </c>
      <c r="D945" s="86" t="s">
        <v>706</v>
      </c>
      <c r="E945" s="93" t="s">
        <v>764</v>
      </c>
      <c r="F945" s="125" t="e">
        <f t="shared" si="14"/>
        <v>#REF!</v>
      </c>
      <c r="G945" s="87">
        <f>'ЕЭК-ЕС | Породы | Торговля'!M40</f>
        <v>0</v>
      </c>
    </row>
    <row r="946" spans="1:8" ht="13" thickBot="1" x14ac:dyDescent="0.3">
      <c r="A946" s="88" t="e">
        <f>#REF!</f>
        <v>#REF!</v>
      </c>
      <c r="B946" s="84" t="s">
        <v>708</v>
      </c>
      <c r="C946" s="84">
        <f>'ЕЭК-ЕС | Породы | Торговля'!$H$13</f>
        <v>2022</v>
      </c>
      <c r="D946" s="86" t="s">
        <v>706</v>
      </c>
      <c r="E946" s="93" t="s">
        <v>765</v>
      </c>
      <c r="F946" s="125" t="e">
        <f t="shared" si="14"/>
        <v>#REF!</v>
      </c>
      <c r="G946" s="87">
        <f>'ЕЭК-ЕС | Породы | Торговля'!M41</f>
        <v>0</v>
      </c>
    </row>
    <row r="947" spans="1:8" ht="13" thickBot="1" x14ac:dyDescent="0.3">
      <c r="A947" s="88" t="e">
        <f>#REF!</f>
        <v>#REF!</v>
      </c>
      <c r="B947" s="84" t="s">
        <v>708</v>
      </c>
      <c r="C947" s="84">
        <f>'ЕЭК-ЕС | Породы | Торговля'!$H$13</f>
        <v>2022</v>
      </c>
      <c r="D947" s="86" t="s">
        <v>706</v>
      </c>
      <c r="E947" s="93" t="s">
        <v>766</v>
      </c>
      <c r="F947" s="125" t="e">
        <f t="shared" si="14"/>
        <v>#REF!</v>
      </c>
      <c r="G947" s="87">
        <f>'ЕЭК-ЕС | Породы | Торговля'!M42</f>
        <v>0</v>
      </c>
    </row>
    <row r="948" spans="1:8" ht="13" thickBot="1" x14ac:dyDescent="0.3">
      <c r="A948" s="88" t="e">
        <f>#REF!</f>
        <v>#REF!</v>
      </c>
      <c r="B948" s="84" t="s">
        <v>708</v>
      </c>
      <c r="C948" s="84">
        <f>'ЕЭК-ЕС | Породы | Торговля'!$H$13</f>
        <v>2022</v>
      </c>
      <c r="D948" s="86" t="s">
        <v>706</v>
      </c>
      <c r="E948" s="93" t="s">
        <v>767</v>
      </c>
      <c r="F948" s="125" t="e">
        <f t="shared" si="14"/>
        <v>#REF!</v>
      </c>
      <c r="G948" s="87">
        <f>'ЕЭК-ЕС | Породы | Торговля'!M43</f>
        <v>0</v>
      </c>
    </row>
    <row r="949" spans="1:8" ht="13" thickBot="1" x14ac:dyDescent="0.3">
      <c r="A949" s="90" t="e">
        <f>#REF!</f>
        <v>#REF!</v>
      </c>
      <c r="B949" s="91" t="s">
        <v>708</v>
      </c>
      <c r="C949" s="91">
        <f>'ЕЭК-ЕС | Породы | Торговля'!$H$13</f>
        <v>2022</v>
      </c>
      <c r="D949" s="86" t="s">
        <v>706</v>
      </c>
      <c r="E949" s="101" t="s">
        <v>768</v>
      </c>
      <c r="F949" s="125" t="e">
        <f t="shared" si="14"/>
        <v>#REF!</v>
      </c>
      <c r="G949" s="87" t="e">
        <f>'ЕЭК-ЕС | Породы | Торговля'!#REF!</f>
        <v>#REF!</v>
      </c>
    </row>
    <row r="950" spans="1:8" ht="13" thickBot="1" x14ac:dyDescent="0.3">
      <c r="A950" s="85" t="e">
        <f>#REF!</f>
        <v>#REF!</v>
      </c>
      <c r="B950" s="86" t="s">
        <v>770</v>
      </c>
      <c r="C950" s="86">
        <f>'CB1-Производство'!$D$10</f>
        <v>2021</v>
      </c>
      <c r="D950" s="86" t="s">
        <v>639</v>
      </c>
      <c r="E950" s="100">
        <v>1</v>
      </c>
      <c r="F950" s="125" t="e">
        <f t="shared" si="14"/>
        <v>#REF!</v>
      </c>
      <c r="G950" s="87" t="e">
        <f>#REF!</f>
        <v>#REF!</v>
      </c>
      <c r="H950" s="82" t="s">
        <v>769</v>
      </c>
    </row>
    <row r="951" spans="1:8" ht="13" thickBot="1" x14ac:dyDescent="0.3">
      <c r="A951" s="88" t="e">
        <f>#REF!</f>
        <v>#REF!</v>
      </c>
      <c r="B951" s="84" t="s">
        <v>770</v>
      </c>
      <c r="C951" s="84">
        <f>'CB1-Производство'!$D$10</f>
        <v>2021</v>
      </c>
      <c r="D951" s="84" t="s">
        <v>639</v>
      </c>
      <c r="E951" s="93" t="s">
        <v>643</v>
      </c>
      <c r="F951" s="125" t="e">
        <f t="shared" si="14"/>
        <v>#REF!</v>
      </c>
      <c r="G951" s="89" t="e">
        <f>#REF!</f>
        <v>#REF!</v>
      </c>
    </row>
    <row r="952" spans="1:8" ht="13" thickBot="1" x14ac:dyDescent="0.3">
      <c r="A952" s="88" t="e">
        <f>#REF!</f>
        <v>#REF!</v>
      </c>
      <c r="B952" s="84" t="s">
        <v>770</v>
      </c>
      <c r="C952" s="84">
        <f>'CB1-Производство'!$D$10</f>
        <v>2021</v>
      </c>
      <c r="D952" s="84" t="s">
        <v>639</v>
      </c>
      <c r="E952" s="93" t="s">
        <v>646</v>
      </c>
      <c r="F952" s="125" t="e">
        <f t="shared" si="14"/>
        <v>#REF!</v>
      </c>
      <c r="G952" s="89" t="e">
        <f>#REF!</f>
        <v>#REF!</v>
      </c>
    </row>
    <row r="953" spans="1:8" ht="13" thickBot="1" x14ac:dyDescent="0.3">
      <c r="A953" s="88" t="e">
        <f>#REF!</f>
        <v>#REF!</v>
      </c>
      <c r="B953" s="84" t="s">
        <v>770</v>
      </c>
      <c r="C953" s="84">
        <f>'CB1-Производство'!$D$10</f>
        <v>2021</v>
      </c>
      <c r="D953" s="84" t="s">
        <v>639</v>
      </c>
      <c r="E953" s="93" t="s">
        <v>647</v>
      </c>
      <c r="F953" s="125" t="e">
        <f t="shared" si="14"/>
        <v>#REF!</v>
      </c>
      <c r="G953" s="89" t="e">
        <f>#REF!</f>
        <v>#REF!</v>
      </c>
    </row>
    <row r="954" spans="1:8" ht="13" thickBot="1" x14ac:dyDescent="0.3">
      <c r="A954" s="88" t="e">
        <f>#REF!</f>
        <v>#REF!</v>
      </c>
      <c r="B954" s="84" t="s">
        <v>770</v>
      </c>
      <c r="C954" s="84">
        <f>'CB1-Производство'!$D$10</f>
        <v>2021</v>
      </c>
      <c r="D954" s="84" t="s">
        <v>639</v>
      </c>
      <c r="E954" s="93" t="s">
        <v>648</v>
      </c>
      <c r="F954" s="125" t="e">
        <f t="shared" si="14"/>
        <v>#REF!</v>
      </c>
      <c r="G954" s="89" t="e">
        <f>#REF!</f>
        <v>#REF!</v>
      </c>
    </row>
    <row r="955" spans="1:8" ht="13" thickBot="1" x14ac:dyDescent="0.3">
      <c r="A955" s="88" t="e">
        <f>#REF!</f>
        <v>#REF!</v>
      </c>
      <c r="B955" s="84" t="s">
        <v>770</v>
      </c>
      <c r="C955" s="84">
        <f>'CB1-Производство'!$D$10</f>
        <v>2021</v>
      </c>
      <c r="D955" s="84" t="s">
        <v>639</v>
      </c>
      <c r="E955" s="93" t="s">
        <v>709</v>
      </c>
      <c r="F955" s="125" t="e">
        <f t="shared" si="14"/>
        <v>#REF!</v>
      </c>
      <c r="G955" s="89" t="e">
        <f>#REF!</f>
        <v>#REF!</v>
      </c>
    </row>
    <row r="956" spans="1:8" ht="13" thickBot="1" x14ac:dyDescent="0.3">
      <c r="A956" s="88" t="e">
        <f>#REF!</f>
        <v>#REF!</v>
      </c>
      <c r="B956" s="84" t="s">
        <v>770</v>
      </c>
      <c r="C956" s="84">
        <f>'CB1-Производство'!$D$10</f>
        <v>2021</v>
      </c>
      <c r="D956" s="84" t="s">
        <v>131</v>
      </c>
      <c r="E956" s="93">
        <v>2</v>
      </c>
      <c r="F956" s="125" t="e">
        <f t="shared" si="14"/>
        <v>#REF!</v>
      </c>
      <c r="G956" s="89" t="e">
        <f>#REF!</f>
        <v>#REF!</v>
      </c>
    </row>
    <row r="957" spans="1:8" ht="13" thickBot="1" x14ac:dyDescent="0.3">
      <c r="A957" s="88" t="e">
        <f>#REF!</f>
        <v>#REF!</v>
      </c>
      <c r="B957" s="84" t="s">
        <v>770</v>
      </c>
      <c r="C957" s="84">
        <f>'CB1-Производство'!$D$10</f>
        <v>2021</v>
      </c>
      <c r="D957" s="84" t="s">
        <v>639</v>
      </c>
      <c r="E957" s="93">
        <v>3</v>
      </c>
      <c r="F957" s="125" t="e">
        <f t="shared" si="14"/>
        <v>#REF!</v>
      </c>
      <c r="G957" s="89" t="e">
        <f>#REF!</f>
        <v>#REF!</v>
      </c>
    </row>
    <row r="958" spans="1:8" ht="13" thickBot="1" x14ac:dyDescent="0.3">
      <c r="A958" s="88" t="e">
        <f>#REF!</f>
        <v>#REF!</v>
      </c>
      <c r="B958" s="84" t="s">
        <v>770</v>
      </c>
      <c r="C958" s="84">
        <f>'CB1-Производство'!$D$10</f>
        <v>2021</v>
      </c>
      <c r="D958" s="84" t="s">
        <v>639</v>
      </c>
      <c r="E958" s="93" t="s">
        <v>659</v>
      </c>
      <c r="F958" s="125" t="e">
        <f>CONCATENATE(A958,"_",B958,"_",C958,"_",D958,"_",E958)</f>
        <v>#REF!</v>
      </c>
      <c r="G958" s="89" t="e">
        <f>#REF!</f>
        <v>#REF!</v>
      </c>
    </row>
    <row r="959" spans="1:8" ht="13" thickBot="1" x14ac:dyDescent="0.3">
      <c r="A959" s="88" t="e">
        <f>#REF!</f>
        <v>#REF!</v>
      </c>
      <c r="B959" s="84" t="s">
        <v>770</v>
      </c>
      <c r="C959" s="84">
        <f>'CB1-Производство'!$D$10</f>
        <v>2021</v>
      </c>
      <c r="D959" s="84" t="s">
        <v>639</v>
      </c>
      <c r="E959" s="93" t="s">
        <v>660</v>
      </c>
      <c r="F959" s="125" t="e">
        <f>CONCATENATE(A959,"_",B959,"_",C959,"_",D959,"_",E959)</f>
        <v>#REF!</v>
      </c>
      <c r="G959" s="89" t="e">
        <f>#REF!</f>
        <v>#REF!</v>
      </c>
    </row>
    <row r="960" spans="1:8" ht="13" thickBot="1" x14ac:dyDescent="0.3">
      <c r="A960" s="88" t="e">
        <f>#REF!</f>
        <v>#REF!</v>
      </c>
      <c r="B960" s="84" t="s">
        <v>770</v>
      </c>
      <c r="C960" s="84">
        <f>'CB1-Производство'!$D$10</f>
        <v>2021</v>
      </c>
      <c r="D960" s="84" t="s">
        <v>131</v>
      </c>
      <c r="E960" s="93">
        <v>4</v>
      </c>
      <c r="F960" s="125" t="e">
        <f>CONCATENATE(A960,"_",B960,"_",C960,"_",D960,"_",E960)</f>
        <v>#REF!</v>
      </c>
      <c r="G960" s="89" t="e">
        <f>#REF!</f>
        <v>#REF!</v>
      </c>
    </row>
    <row r="961" spans="1:7" ht="13" thickBot="1" x14ac:dyDescent="0.3">
      <c r="A961" s="88" t="e">
        <f>#REF!</f>
        <v>#REF!</v>
      </c>
      <c r="B961" s="84" t="s">
        <v>770</v>
      </c>
      <c r="C961" s="84">
        <f>'CB1-Производство'!$D$10</f>
        <v>2021</v>
      </c>
      <c r="D961" s="84" t="s">
        <v>131</v>
      </c>
      <c r="E961" s="93" t="s">
        <v>661</v>
      </c>
      <c r="F961" s="125" t="e">
        <f>CONCATENATE(A961,"_",B961,"_",C961,"_",D961,"_",E961)</f>
        <v>#REF!</v>
      </c>
      <c r="G961" s="89" t="e">
        <f>#REF!</f>
        <v>#REF!</v>
      </c>
    </row>
    <row r="962" spans="1:7" ht="13" thickBot="1" x14ac:dyDescent="0.3">
      <c r="A962" s="88" t="e">
        <f>#REF!</f>
        <v>#REF!</v>
      </c>
      <c r="B962" s="84" t="s">
        <v>770</v>
      </c>
      <c r="C962" s="84">
        <f>'CB1-Производство'!$D$10</f>
        <v>2021</v>
      </c>
      <c r="D962" s="84" t="s">
        <v>131</v>
      </c>
      <c r="E962" s="93" t="s">
        <v>662</v>
      </c>
      <c r="F962" s="125" t="e">
        <f>CONCATENATE(A962,"_",B962,"_",C962,"_",D962,"_",E962)</f>
        <v>#REF!</v>
      </c>
      <c r="G962" s="89" t="e">
        <f>#REF!</f>
        <v>#REF!</v>
      </c>
    </row>
    <row r="963" spans="1:7" ht="13" thickBot="1" x14ac:dyDescent="0.3">
      <c r="A963" s="88" t="e">
        <f>#REF!</f>
        <v>#REF!</v>
      </c>
      <c r="B963" s="84" t="s">
        <v>770</v>
      </c>
      <c r="C963" s="84">
        <f>'CB1-Производство'!$D$10</f>
        <v>2021</v>
      </c>
      <c r="D963" s="84" t="s">
        <v>639</v>
      </c>
      <c r="E963" s="93">
        <v>5</v>
      </c>
      <c r="F963" s="125" t="e">
        <f t="shared" si="14"/>
        <v>#REF!</v>
      </c>
      <c r="G963" s="89" t="e">
        <f>#REF!</f>
        <v>#REF!</v>
      </c>
    </row>
    <row r="964" spans="1:7" ht="13" thickBot="1" x14ac:dyDescent="0.3">
      <c r="A964" s="88" t="e">
        <f>#REF!</f>
        <v>#REF!</v>
      </c>
      <c r="B964" s="84" t="s">
        <v>770</v>
      </c>
      <c r="C964" s="84">
        <f>'CB1-Производство'!$D$10</f>
        <v>2021</v>
      </c>
      <c r="D964" s="84" t="s">
        <v>639</v>
      </c>
      <c r="E964" s="93" t="s">
        <v>663</v>
      </c>
      <c r="F964" s="125" t="e">
        <f t="shared" si="14"/>
        <v>#REF!</v>
      </c>
      <c r="G964" s="89" t="e">
        <f>#REF!</f>
        <v>#REF!</v>
      </c>
    </row>
    <row r="965" spans="1:7" ht="13" thickBot="1" x14ac:dyDescent="0.3">
      <c r="A965" s="88" t="e">
        <f>#REF!</f>
        <v>#REF!</v>
      </c>
      <c r="B965" s="84" t="s">
        <v>770</v>
      </c>
      <c r="C965" s="84">
        <f>'CB1-Производство'!$D$10</f>
        <v>2021</v>
      </c>
      <c r="D965" s="84" t="s">
        <v>639</v>
      </c>
      <c r="E965" s="93" t="s">
        <v>664</v>
      </c>
      <c r="F965" s="125" t="e">
        <f t="shared" si="14"/>
        <v>#REF!</v>
      </c>
      <c r="G965" s="89" t="e">
        <f>#REF!</f>
        <v>#REF!</v>
      </c>
    </row>
    <row r="966" spans="1:7" ht="13" thickBot="1" x14ac:dyDescent="0.3">
      <c r="A966" s="88" t="e">
        <f>#REF!</f>
        <v>#REF!</v>
      </c>
      <c r="B966" s="84" t="s">
        <v>770</v>
      </c>
      <c r="C966" s="84">
        <f>'CB1-Производство'!$D$10</f>
        <v>2021</v>
      </c>
      <c r="D966" s="84" t="s">
        <v>639</v>
      </c>
      <c r="E966" s="93" t="s">
        <v>665</v>
      </c>
      <c r="F966" s="125" t="e">
        <f t="shared" si="14"/>
        <v>#REF!</v>
      </c>
      <c r="G966" s="89" t="e">
        <f>#REF!</f>
        <v>#REF!</v>
      </c>
    </row>
    <row r="967" spans="1:7" ht="13" thickBot="1" x14ac:dyDescent="0.3">
      <c r="A967" s="88" t="e">
        <f>#REF!</f>
        <v>#REF!</v>
      </c>
      <c r="B967" s="84" t="s">
        <v>770</v>
      </c>
      <c r="C967" s="84">
        <f>'CB1-Производство'!$D$10</f>
        <v>2021</v>
      </c>
      <c r="D967" s="84" t="s">
        <v>639</v>
      </c>
      <c r="E967" s="93">
        <v>6</v>
      </c>
      <c r="F967" s="125" t="e">
        <f t="shared" si="14"/>
        <v>#REF!</v>
      </c>
      <c r="G967" s="89" t="e">
        <f>#REF!</f>
        <v>#REF!</v>
      </c>
    </row>
    <row r="968" spans="1:7" ht="13" thickBot="1" x14ac:dyDescent="0.3">
      <c r="A968" s="88" t="e">
        <f>#REF!</f>
        <v>#REF!</v>
      </c>
      <c r="B968" s="84" t="s">
        <v>770</v>
      </c>
      <c r="C968" s="84">
        <f>'CB1-Производство'!$D$10</f>
        <v>2021</v>
      </c>
      <c r="D968" s="84" t="s">
        <v>639</v>
      </c>
      <c r="E968" s="93" t="s">
        <v>666</v>
      </c>
      <c r="F968" s="125" t="e">
        <f t="shared" si="14"/>
        <v>#REF!</v>
      </c>
      <c r="G968" s="89" t="e">
        <f>#REF!</f>
        <v>#REF!</v>
      </c>
    </row>
    <row r="969" spans="1:7" ht="13" thickBot="1" x14ac:dyDescent="0.3">
      <c r="A969" s="88" t="e">
        <f>#REF!</f>
        <v>#REF!</v>
      </c>
      <c r="B969" s="84" t="s">
        <v>770</v>
      </c>
      <c r="C969" s="84">
        <f>'CB1-Производство'!$D$10</f>
        <v>2021</v>
      </c>
      <c r="D969" s="84" t="s">
        <v>639</v>
      </c>
      <c r="E969" s="93" t="s">
        <v>667</v>
      </c>
      <c r="F969" s="125" t="e">
        <f t="shared" si="14"/>
        <v>#REF!</v>
      </c>
      <c r="G969" s="89" t="e">
        <f>#REF!</f>
        <v>#REF!</v>
      </c>
    </row>
    <row r="970" spans="1:7" ht="13" thickBot="1" x14ac:dyDescent="0.3">
      <c r="A970" s="88" t="e">
        <f>#REF!</f>
        <v>#REF!</v>
      </c>
      <c r="B970" s="84" t="s">
        <v>770</v>
      </c>
      <c r="C970" s="84">
        <f>'CB1-Производство'!$D$10</f>
        <v>2021</v>
      </c>
      <c r="D970" s="84" t="s">
        <v>639</v>
      </c>
      <c r="E970" s="93" t="s">
        <v>668</v>
      </c>
      <c r="F970" s="125" t="e">
        <f t="shared" si="14"/>
        <v>#REF!</v>
      </c>
      <c r="G970" s="89" t="e">
        <f>#REF!</f>
        <v>#REF!</v>
      </c>
    </row>
    <row r="971" spans="1:7" ht="13" thickBot="1" x14ac:dyDescent="0.3">
      <c r="A971" s="88" t="e">
        <f>#REF!</f>
        <v>#REF!</v>
      </c>
      <c r="B971" s="84" t="s">
        <v>770</v>
      </c>
      <c r="C971" s="84">
        <f>'CB1-Производство'!$D$10</f>
        <v>2021</v>
      </c>
      <c r="D971" s="84" t="s">
        <v>639</v>
      </c>
      <c r="E971" s="93" t="s">
        <v>669</v>
      </c>
      <c r="F971" s="125" t="e">
        <f t="shared" si="14"/>
        <v>#REF!</v>
      </c>
      <c r="G971" s="89" t="e">
        <f>#REF!</f>
        <v>#REF!</v>
      </c>
    </row>
    <row r="972" spans="1:7" ht="13" thickBot="1" x14ac:dyDescent="0.3">
      <c r="A972" s="88" t="e">
        <f>#REF!</f>
        <v>#REF!</v>
      </c>
      <c r="B972" s="84" t="s">
        <v>770</v>
      </c>
      <c r="C972" s="84">
        <f>'CB1-Производство'!$D$10</f>
        <v>2021</v>
      </c>
      <c r="D972" s="84" t="s">
        <v>639</v>
      </c>
      <c r="E972" s="93" t="s">
        <v>670</v>
      </c>
      <c r="F972" s="125" t="e">
        <f t="shared" si="14"/>
        <v>#REF!</v>
      </c>
      <c r="G972" s="89" t="e">
        <f>#REF!</f>
        <v>#REF!</v>
      </c>
    </row>
    <row r="973" spans="1:7" ht="13" thickBot="1" x14ac:dyDescent="0.3">
      <c r="A973" s="88" t="e">
        <f>#REF!</f>
        <v>#REF!</v>
      </c>
      <c r="B973" s="84" t="s">
        <v>770</v>
      </c>
      <c r="C973" s="84">
        <f>'CB1-Производство'!$D$10</f>
        <v>2021</v>
      </c>
      <c r="D973" s="84" t="s">
        <v>639</v>
      </c>
      <c r="E973" s="93" t="s">
        <v>671</v>
      </c>
      <c r="F973" s="125" t="e">
        <f t="shared" si="14"/>
        <v>#REF!</v>
      </c>
      <c r="G973" s="89" t="e">
        <f>#REF!</f>
        <v>#REF!</v>
      </c>
    </row>
    <row r="974" spans="1:7" ht="13" thickBot="1" x14ac:dyDescent="0.3">
      <c r="A974" s="88" t="e">
        <f>#REF!</f>
        <v>#REF!</v>
      </c>
      <c r="B974" s="84" t="s">
        <v>770</v>
      </c>
      <c r="C974" s="84">
        <f>'CB1-Производство'!$D$10</f>
        <v>2021</v>
      </c>
      <c r="D974" s="84" t="s">
        <v>639</v>
      </c>
      <c r="E974" s="93" t="s">
        <v>672</v>
      </c>
      <c r="F974" s="125" t="e">
        <f t="shared" si="14"/>
        <v>#REF!</v>
      </c>
      <c r="G974" s="89" t="e">
        <f>#REF!</f>
        <v>#REF!</v>
      </c>
    </row>
    <row r="975" spans="1:7" ht="13" thickBot="1" x14ac:dyDescent="0.3">
      <c r="A975" s="88" t="e">
        <f>#REF!</f>
        <v>#REF!</v>
      </c>
      <c r="B975" s="84" t="s">
        <v>770</v>
      </c>
      <c r="C975" s="84">
        <f>'CB1-Производство'!$D$10</f>
        <v>2021</v>
      </c>
      <c r="D975" s="84" t="s">
        <v>639</v>
      </c>
      <c r="E975" s="93" t="s">
        <v>673</v>
      </c>
      <c r="F975" s="125" t="e">
        <f t="shared" si="14"/>
        <v>#REF!</v>
      </c>
      <c r="G975" s="89" t="e">
        <f>#REF!</f>
        <v>#REF!</v>
      </c>
    </row>
    <row r="976" spans="1:7" ht="13" thickBot="1" x14ac:dyDescent="0.3">
      <c r="A976" s="88" t="e">
        <f>#REF!</f>
        <v>#REF!</v>
      </c>
      <c r="B976" s="84" t="s">
        <v>770</v>
      </c>
      <c r="C976" s="84">
        <f>'CB1-Производство'!$D$10</f>
        <v>2021</v>
      </c>
      <c r="D976" s="84" t="s">
        <v>639</v>
      </c>
      <c r="E976" s="93" t="s">
        <v>674</v>
      </c>
      <c r="F976" s="125" t="e">
        <f t="shared" si="14"/>
        <v>#REF!</v>
      </c>
      <c r="G976" s="89" t="e">
        <f>#REF!</f>
        <v>#REF!</v>
      </c>
    </row>
    <row r="977" spans="1:7" ht="13" thickBot="1" x14ac:dyDescent="0.3">
      <c r="A977" s="88" t="e">
        <f>#REF!</f>
        <v>#REF!</v>
      </c>
      <c r="B977" s="84" t="s">
        <v>770</v>
      </c>
      <c r="C977" s="84">
        <f>'CB1-Производство'!$D$10</f>
        <v>2021</v>
      </c>
      <c r="D977" s="84" t="s">
        <v>639</v>
      </c>
      <c r="E977" s="93" t="s">
        <v>675</v>
      </c>
      <c r="F977" s="125" t="e">
        <f t="shared" si="14"/>
        <v>#REF!</v>
      </c>
      <c r="G977" s="89" t="e">
        <f>#REF!</f>
        <v>#REF!</v>
      </c>
    </row>
    <row r="978" spans="1:7" ht="13" thickBot="1" x14ac:dyDescent="0.3">
      <c r="A978" s="88" t="e">
        <f>#REF!</f>
        <v>#REF!</v>
      </c>
      <c r="B978" s="84" t="s">
        <v>770</v>
      </c>
      <c r="C978" s="84">
        <f>'CB1-Производство'!$D$10</f>
        <v>2021</v>
      </c>
      <c r="D978" s="84" t="s">
        <v>639</v>
      </c>
      <c r="E978" s="93" t="s">
        <v>676</v>
      </c>
      <c r="F978" s="125" t="e">
        <f t="shared" si="14"/>
        <v>#REF!</v>
      </c>
      <c r="G978" s="89" t="e">
        <f>#REF!</f>
        <v>#REF!</v>
      </c>
    </row>
    <row r="979" spans="1:7" ht="13" thickBot="1" x14ac:dyDescent="0.3">
      <c r="A979" s="88" t="e">
        <f>#REF!</f>
        <v>#REF!</v>
      </c>
      <c r="B979" s="84" t="s">
        <v>770</v>
      </c>
      <c r="C979" s="84">
        <f>'CB1-Производство'!$D$10</f>
        <v>2021</v>
      </c>
      <c r="D979" s="84" t="s">
        <v>639</v>
      </c>
      <c r="E979" s="93" t="s">
        <v>677</v>
      </c>
      <c r="F979" s="125" t="e">
        <f t="shared" si="14"/>
        <v>#REF!</v>
      </c>
      <c r="G979" s="89" t="e">
        <f>#REF!</f>
        <v>#REF!</v>
      </c>
    </row>
    <row r="980" spans="1:7" ht="13" thickBot="1" x14ac:dyDescent="0.3">
      <c r="A980" s="88" t="e">
        <f>#REF!</f>
        <v>#REF!</v>
      </c>
      <c r="B980" s="84" t="s">
        <v>770</v>
      </c>
      <c r="C980" s="84">
        <f>'CB1-Производство'!$D$10</f>
        <v>2021</v>
      </c>
      <c r="D980" s="84" t="s">
        <v>639</v>
      </c>
      <c r="E980" s="93" t="s">
        <v>678</v>
      </c>
      <c r="F980" s="125" t="e">
        <f t="shared" si="14"/>
        <v>#REF!</v>
      </c>
      <c r="G980" s="89" t="e">
        <f>#REF!</f>
        <v>#REF!</v>
      </c>
    </row>
    <row r="981" spans="1:7" ht="13" thickBot="1" x14ac:dyDescent="0.3">
      <c r="A981" s="88" t="e">
        <f>#REF!</f>
        <v>#REF!</v>
      </c>
      <c r="B981" s="84" t="s">
        <v>770</v>
      </c>
      <c r="C981" s="84">
        <f>'CB1-Производство'!$D$10</f>
        <v>2021</v>
      </c>
      <c r="D981" s="84" t="s">
        <v>639</v>
      </c>
      <c r="E981" s="93" t="s">
        <v>679</v>
      </c>
      <c r="F981" s="125" t="e">
        <f t="shared" si="14"/>
        <v>#REF!</v>
      </c>
      <c r="G981" s="89" t="e">
        <f>#REF!</f>
        <v>#REF!</v>
      </c>
    </row>
    <row r="982" spans="1:7" ht="13" thickBot="1" x14ac:dyDescent="0.3">
      <c r="A982" s="88" t="e">
        <f>#REF!</f>
        <v>#REF!</v>
      </c>
      <c r="B982" s="84" t="s">
        <v>770</v>
      </c>
      <c r="C982" s="84">
        <f>'CB1-Производство'!$D$10</f>
        <v>2021</v>
      </c>
      <c r="D982" s="84" t="s">
        <v>131</v>
      </c>
      <c r="E982" s="93">
        <v>7</v>
      </c>
      <c r="F982" s="125" t="e">
        <f t="shared" si="14"/>
        <v>#REF!</v>
      </c>
      <c r="G982" s="89" t="e">
        <f>#REF!</f>
        <v>#REF!</v>
      </c>
    </row>
    <row r="983" spans="1:7" ht="13" thickBot="1" x14ac:dyDescent="0.3">
      <c r="A983" s="88" t="e">
        <f>#REF!</f>
        <v>#REF!</v>
      </c>
      <c r="B983" s="84" t="s">
        <v>770</v>
      </c>
      <c r="C983" s="84">
        <f>'CB1-Производство'!$D$10</f>
        <v>2021</v>
      </c>
      <c r="D983" s="84" t="s">
        <v>131</v>
      </c>
      <c r="E983" s="93" t="s">
        <v>680</v>
      </c>
      <c r="F983" s="125" t="e">
        <f t="shared" si="14"/>
        <v>#REF!</v>
      </c>
      <c r="G983" s="89" t="e">
        <f>#REF!</f>
        <v>#REF!</v>
      </c>
    </row>
    <row r="984" spans="1:7" ht="13" thickBot="1" x14ac:dyDescent="0.3">
      <c r="A984" s="88" t="e">
        <f>#REF!</f>
        <v>#REF!</v>
      </c>
      <c r="B984" s="84" t="s">
        <v>770</v>
      </c>
      <c r="C984" s="84">
        <f>'CB1-Производство'!$D$10</f>
        <v>2021</v>
      </c>
      <c r="D984" s="84" t="s">
        <v>131</v>
      </c>
      <c r="E984" s="93" t="s">
        <v>681</v>
      </c>
      <c r="F984" s="125" t="e">
        <f t="shared" si="14"/>
        <v>#REF!</v>
      </c>
      <c r="G984" s="89" t="e">
        <f>#REF!</f>
        <v>#REF!</v>
      </c>
    </row>
    <row r="985" spans="1:7" ht="13" thickBot="1" x14ac:dyDescent="0.3">
      <c r="A985" s="88" t="e">
        <f>#REF!</f>
        <v>#REF!</v>
      </c>
      <c r="B985" s="84" t="s">
        <v>770</v>
      </c>
      <c r="C985" s="84">
        <f>'CB1-Производство'!$D$10</f>
        <v>2021</v>
      </c>
      <c r="D985" s="84" t="s">
        <v>131</v>
      </c>
      <c r="E985" s="93" t="s">
        <v>682</v>
      </c>
      <c r="F985" s="125" t="e">
        <f t="shared" si="14"/>
        <v>#REF!</v>
      </c>
      <c r="G985" s="89" t="e">
        <f>#REF!</f>
        <v>#REF!</v>
      </c>
    </row>
    <row r="986" spans="1:7" ht="13" thickBot="1" x14ac:dyDescent="0.3">
      <c r="A986" s="88" t="e">
        <f>#REF!</f>
        <v>#REF!</v>
      </c>
      <c r="B986" s="84" t="s">
        <v>770</v>
      </c>
      <c r="C986" s="84">
        <f>'CB1-Производство'!$D$10</f>
        <v>2021</v>
      </c>
      <c r="D986" s="84" t="s">
        <v>131</v>
      </c>
      <c r="E986" s="93" t="s">
        <v>683</v>
      </c>
      <c r="F986" s="125" t="e">
        <f t="shared" si="14"/>
        <v>#REF!</v>
      </c>
      <c r="G986" s="89" t="e">
        <f>#REF!</f>
        <v>#REF!</v>
      </c>
    </row>
    <row r="987" spans="1:7" ht="13" thickBot="1" x14ac:dyDescent="0.3">
      <c r="A987" s="88" t="e">
        <f>#REF!</f>
        <v>#REF!</v>
      </c>
      <c r="B987" s="84" t="s">
        <v>770</v>
      </c>
      <c r="C987" s="84">
        <f>'CB1-Производство'!$D$10</f>
        <v>2021</v>
      </c>
      <c r="D987" s="84" t="s">
        <v>131</v>
      </c>
      <c r="E987" s="93" t="s">
        <v>684</v>
      </c>
      <c r="F987" s="125" t="e">
        <f t="shared" si="14"/>
        <v>#REF!</v>
      </c>
      <c r="G987" s="89" t="e">
        <f>#REF!</f>
        <v>#REF!</v>
      </c>
    </row>
    <row r="988" spans="1:7" ht="13" thickBot="1" x14ac:dyDescent="0.3">
      <c r="A988" s="88" t="e">
        <f>#REF!</f>
        <v>#REF!</v>
      </c>
      <c r="B988" s="84" t="s">
        <v>770</v>
      </c>
      <c r="C988" s="84">
        <f>'CB1-Производство'!$D$10</f>
        <v>2021</v>
      </c>
      <c r="D988" s="84" t="s">
        <v>131</v>
      </c>
      <c r="E988" s="93" t="s">
        <v>685</v>
      </c>
      <c r="F988" s="125" t="e">
        <f t="shared" si="14"/>
        <v>#REF!</v>
      </c>
      <c r="G988" s="89" t="e">
        <f>#REF!</f>
        <v>#REF!</v>
      </c>
    </row>
    <row r="989" spans="1:7" ht="13" thickBot="1" x14ac:dyDescent="0.3">
      <c r="A989" s="88" t="e">
        <f>#REF!</f>
        <v>#REF!</v>
      </c>
      <c r="B989" s="84" t="s">
        <v>770</v>
      </c>
      <c r="C989" s="84">
        <f>'CB1-Производство'!$D$10</f>
        <v>2021</v>
      </c>
      <c r="D989" s="84" t="s">
        <v>131</v>
      </c>
      <c r="E989" s="93" t="s">
        <v>686</v>
      </c>
      <c r="F989" s="125" t="e">
        <f t="shared" si="14"/>
        <v>#REF!</v>
      </c>
      <c r="G989" s="89" t="e">
        <f>#REF!</f>
        <v>#REF!</v>
      </c>
    </row>
    <row r="990" spans="1:7" ht="13" thickBot="1" x14ac:dyDescent="0.3">
      <c r="A990" s="88" t="e">
        <f>#REF!</f>
        <v>#REF!</v>
      </c>
      <c r="B990" s="84" t="s">
        <v>770</v>
      </c>
      <c r="C990" s="84">
        <f>'CB1-Производство'!$D$10</f>
        <v>2021</v>
      </c>
      <c r="D990" s="84" t="s">
        <v>131</v>
      </c>
      <c r="E990" s="93" t="s">
        <v>687</v>
      </c>
      <c r="F990" s="125" t="e">
        <f t="shared" si="14"/>
        <v>#REF!</v>
      </c>
      <c r="G990" s="89" t="e">
        <f>#REF!</f>
        <v>#REF!</v>
      </c>
    </row>
    <row r="991" spans="1:7" ht="13" thickBot="1" x14ac:dyDescent="0.3">
      <c r="A991" s="88" t="e">
        <f>#REF!</f>
        <v>#REF!</v>
      </c>
      <c r="B991" s="84" t="s">
        <v>770</v>
      </c>
      <c r="C991" s="84">
        <f>'CB1-Производство'!$D$10</f>
        <v>2021</v>
      </c>
      <c r="D991" s="84" t="s">
        <v>131</v>
      </c>
      <c r="E991" s="93">
        <v>8</v>
      </c>
      <c r="F991" s="125" t="e">
        <f t="shared" ref="F991:F1058" si="15">CONCATENATE(A991,"_",B991,"_",C991,"_",D991,"_",E991)</f>
        <v>#REF!</v>
      </c>
      <c r="G991" s="89" t="e">
        <f>#REF!</f>
        <v>#REF!</v>
      </c>
    </row>
    <row r="992" spans="1:7" ht="13" thickBot="1" x14ac:dyDescent="0.3">
      <c r="A992" s="88" t="e">
        <f>#REF!</f>
        <v>#REF!</v>
      </c>
      <c r="B992" s="84" t="s">
        <v>770</v>
      </c>
      <c r="C992" s="84">
        <f>'CB1-Производство'!$D$10</f>
        <v>2021</v>
      </c>
      <c r="D992" s="84" t="s">
        <v>131</v>
      </c>
      <c r="E992" s="93" t="s">
        <v>688</v>
      </c>
      <c r="F992" s="125" t="e">
        <f t="shared" si="15"/>
        <v>#REF!</v>
      </c>
      <c r="G992" s="89" t="e">
        <f>#REF!</f>
        <v>#REF!</v>
      </c>
    </row>
    <row r="993" spans="1:7" ht="13" thickBot="1" x14ac:dyDescent="0.3">
      <c r="A993" s="88" t="e">
        <f>#REF!</f>
        <v>#REF!</v>
      </c>
      <c r="B993" s="84" t="s">
        <v>770</v>
      </c>
      <c r="C993" s="84">
        <f>'CB1-Производство'!$D$10</f>
        <v>2021</v>
      </c>
      <c r="D993" s="84" t="s">
        <v>131</v>
      </c>
      <c r="E993" s="93" t="s">
        <v>689</v>
      </c>
      <c r="F993" s="125" t="e">
        <f t="shared" si="15"/>
        <v>#REF!</v>
      </c>
      <c r="G993" s="89" t="e">
        <f>#REF!</f>
        <v>#REF!</v>
      </c>
    </row>
    <row r="994" spans="1:7" ht="13" thickBot="1" x14ac:dyDescent="0.3">
      <c r="A994" s="88" t="e">
        <f>#REF!</f>
        <v>#REF!</v>
      </c>
      <c r="B994" s="84" t="s">
        <v>770</v>
      </c>
      <c r="C994" s="84">
        <f>'CB1-Производство'!$D$10</f>
        <v>2021</v>
      </c>
      <c r="D994" s="84" t="s">
        <v>131</v>
      </c>
      <c r="E994" s="93">
        <v>9</v>
      </c>
      <c r="F994" s="125" t="e">
        <f t="shared" si="15"/>
        <v>#REF!</v>
      </c>
      <c r="G994" s="89" t="e">
        <f>#REF!</f>
        <v>#REF!</v>
      </c>
    </row>
    <row r="995" spans="1:7" ht="13" thickBot="1" x14ac:dyDescent="0.3">
      <c r="A995" s="88" t="e">
        <f>#REF!</f>
        <v>#REF!</v>
      </c>
      <c r="B995" s="84" t="s">
        <v>770</v>
      </c>
      <c r="C995" s="84">
        <f>'CB1-Производство'!$D$10</f>
        <v>2021</v>
      </c>
      <c r="D995" s="84" t="s">
        <v>131</v>
      </c>
      <c r="E995" s="93">
        <v>10</v>
      </c>
      <c r="F995" s="125" t="e">
        <f t="shared" si="15"/>
        <v>#REF!</v>
      </c>
      <c r="G995" s="89" t="e">
        <f>#REF!</f>
        <v>#REF!</v>
      </c>
    </row>
    <row r="996" spans="1:7" ht="13" thickBot="1" x14ac:dyDescent="0.3">
      <c r="A996" s="88" t="e">
        <f>#REF!</f>
        <v>#REF!</v>
      </c>
      <c r="B996" s="84" t="s">
        <v>770</v>
      </c>
      <c r="C996" s="84">
        <f>'CB1-Производство'!$D$10</f>
        <v>2021</v>
      </c>
      <c r="D996" s="84" t="s">
        <v>131</v>
      </c>
      <c r="E996" s="93" t="s">
        <v>690</v>
      </c>
      <c r="F996" s="125" t="e">
        <f t="shared" si="15"/>
        <v>#REF!</v>
      </c>
      <c r="G996" s="89" t="e">
        <f>#REF!</f>
        <v>#REF!</v>
      </c>
    </row>
    <row r="997" spans="1:7" ht="13" thickBot="1" x14ac:dyDescent="0.3">
      <c r="A997" s="88" t="e">
        <f>#REF!</f>
        <v>#REF!</v>
      </c>
      <c r="B997" s="84" t="s">
        <v>770</v>
      </c>
      <c r="C997" s="84">
        <f>'CB1-Производство'!$D$10</f>
        <v>2021</v>
      </c>
      <c r="D997" s="84" t="s">
        <v>131</v>
      </c>
      <c r="E997" s="93" t="s">
        <v>691</v>
      </c>
      <c r="F997" s="125" t="e">
        <f t="shared" si="15"/>
        <v>#REF!</v>
      </c>
      <c r="G997" s="89" t="e">
        <f>#REF!</f>
        <v>#REF!</v>
      </c>
    </row>
    <row r="998" spans="1:7" ht="13" thickBot="1" x14ac:dyDescent="0.3">
      <c r="A998" s="88" t="e">
        <f>#REF!</f>
        <v>#REF!</v>
      </c>
      <c r="B998" s="84" t="s">
        <v>770</v>
      </c>
      <c r="C998" s="84">
        <f>'CB1-Производство'!$D$10</f>
        <v>2021</v>
      </c>
      <c r="D998" s="84" t="s">
        <v>131</v>
      </c>
      <c r="E998" s="93" t="s">
        <v>692</v>
      </c>
      <c r="F998" s="125" t="e">
        <f t="shared" si="15"/>
        <v>#REF!</v>
      </c>
      <c r="G998" s="89" t="e">
        <f>#REF!</f>
        <v>#REF!</v>
      </c>
    </row>
    <row r="999" spans="1:7" ht="13" thickBot="1" x14ac:dyDescent="0.3">
      <c r="A999" s="88" t="e">
        <f>#REF!</f>
        <v>#REF!</v>
      </c>
      <c r="B999" s="84" t="s">
        <v>770</v>
      </c>
      <c r="C999" s="84">
        <f>'CB1-Производство'!$D$10</f>
        <v>2021</v>
      </c>
      <c r="D999" s="84" t="s">
        <v>131</v>
      </c>
      <c r="E999" s="93" t="s">
        <v>693</v>
      </c>
      <c r="F999" s="125" t="e">
        <f t="shared" si="15"/>
        <v>#REF!</v>
      </c>
      <c r="G999" s="89" t="e">
        <f>#REF!</f>
        <v>#REF!</v>
      </c>
    </row>
    <row r="1000" spans="1:7" ht="13" thickBot="1" x14ac:dyDescent="0.3">
      <c r="A1000" s="88" t="e">
        <f>#REF!</f>
        <v>#REF!</v>
      </c>
      <c r="B1000" s="84" t="s">
        <v>770</v>
      </c>
      <c r="C1000" s="84">
        <f>'CB1-Производство'!$D$10</f>
        <v>2021</v>
      </c>
      <c r="D1000" s="84" t="s">
        <v>131</v>
      </c>
      <c r="E1000" s="93" t="s">
        <v>694</v>
      </c>
      <c r="F1000" s="125" t="e">
        <f t="shared" si="15"/>
        <v>#REF!</v>
      </c>
      <c r="G1000" s="89" t="e">
        <f>#REF!</f>
        <v>#REF!</v>
      </c>
    </row>
    <row r="1001" spans="1:7" ht="13" thickBot="1" x14ac:dyDescent="0.3">
      <c r="A1001" s="88" t="e">
        <f>#REF!</f>
        <v>#REF!</v>
      </c>
      <c r="B1001" s="84" t="s">
        <v>770</v>
      </c>
      <c r="C1001" s="84">
        <f>'CB1-Производство'!$D$10</f>
        <v>2021</v>
      </c>
      <c r="D1001" s="84" t="s">
        <v>131</v>
      </c>
      <c r="E1001" s="93" t="s">
        <v>695</v>
      </c>
      <c r="F1001" s="125" t="e">
        <f t="shared" si="15"/>
        <v>#REF!</v>
      </c>
      <c r="G1001" s="89" t="e">
        <f>#REF!</f>
        <v>#REF!</v>
      </c>
    </row>
    <row r="1002" spans="1:7" ht="13" thickBot="1" x14ac:dyDescent="0.3">
      <c r="A1002" s="88" t="e">
        <f>#REF!</f>
        <v>#REF!</v>
      </c>
      <c r="B1002" s="84" t="s">
        <v>770</v>
      </c>
      <c r="C1002" s="84">
        <f>'CB1-Производство'!$D$10</f>
        <v>2021</v>
      </c>
      <c r="D1002" s="84" t="s">
        <v>131</v>
      </c>
      <c r="E1002" s="93" t="s">
        <v>696</v>
      </c>
      <c r="F1002" s="125" t="e">
        <f t="shared" si="15"/>
        <v>#REF!</v>
      </c>
      <c r="G1002" s="89" t="e">
        <f>#REF!</f>
        <v>#REF!</v>
      </c>
    </row>
    <row r="1003" spans="1:7" ht="13" thickBot="1" x14ac:dyDescent="0.3">
      <c r="A1003" s="88" t="e">
        <f>#REF!</f>
        <v>#REF!</v>
      </c>
      <c r="B1003" s="84" t="s">
        <v>770</v>
      </c>
      <c r="C1003" s="84">
        <f>'CB1-Производство'!$D$10</f>
        <v>2021</v>
      </c>
      <c r="D1003" s="84" t="s">
        <v>131</v>
      </c>
      <c r="E1003" s="93" t="s">
        <v>697</v>
      </c>
      <c r="F1003" s="125" t="e">
        <f t="shared" si="15"/>
        <v>#REF!</v>
      </c>
      <c r="G1003" s="89" t="e">
        <f>#REF!</f>
        <v>#REF!</v>
      </c>
    </row>
    <row r="1004" spans="1:7" ht="13" thickBot="1" x14ac:dyDescent="0.3">
      <c r="A1004" s="88" t="e">
        <f>#REF!</f>
        <v>#REF!</v>
      </c>
      <c r="B1004" s="84" t="s">
        <v>770</v>
      </c>
      <c r="C1004" s="84">
        <f>'CB1-Производство'!$D$10</f>
        <v>2021</v>
      </c>
      <c r="D1004" s="84" t="s">
        <v>131</v>
      </c>
      <c r="E1004" s="93" t="s">
        <v>698</v>
      </c>
      <c r="F1004" s="125" t="e">
        <f t="shared" si="15"/>
        <v>#REF!</v>
      </c>
      <c r="G1004" s="89" t="e">
        <f>#REF!</f>
        <v>#REF!</v>
      </c>
    </row>
    <row r="1005" spans="1:7" ht="13" thickBot="1" x14ac:dyDescent="0.3">
      <c r="A1005" s="88" t="e">
        <f>#REF!</f>
        <v>#REF!</v>
      </c>
      <c r="B1005" s="84" t="s">
        <v>770</v>
      </c>
      <c r="C1005" s="84">
        <f>'CB1-Производство'!$D$10</f>
        <v>2021</v>
      </c>
      <c r="D1005" s="84" t="s">
        <v>131</v>
      </c>
      <c r="E1005" s="93" t="s">
        <v>699</v>
      </c>
      <c r="F1005" s="125" t="e">
        <f t="shared" si="15"/>
        <v>#REF!</v>
      </c>
      <c r="G1005" s="89" t="e">
        <f>#REF!</f>
        <v>#REF!</v>
      </c>
    </row>
    <row r="1006" spans="1:7" ht="13" thickBot="1" x14ac:dyDescent="0.3">
      <c r="A1006" s="88" t="e">
        <f>#REF!</f>
        <v>#REF!</v>
      </c>
      <c r="B1006" s="84" t="s">
        <v>770</v>
      </c>
      <c r="C1006" s="84">
        <f>'CB1-Производство'!$D$10</f>
        <v>2021</v>
      </c>
      <c r="D1006" s="84" t="s">
        <v>131</v>
      </c>
      <c r="E1006" s="93" t="s">
        <v>700</v>
      </c>
      <c r="F1006" s="125" t="e">
        <f t="shared" si="15"/>
        <v>#REF!</v>
      </c>
      <c r="G1006" s="89" t="e">
        <f>#REF!</f>
        <v>#REF!</v>
      </c>
    </row>
    <row r="1007" spans="1:7" ht="13" thickBot="1" x14ac:dyDescent="0.3">
      <c r="A1007" s="105" t="e">
        <f>#REF!</f>
        <v>#REF!</v>
      </c>
      <c r="B1007" s="102" t="s">
        <v>770</v>
      </c>
      <c r="C1007" s="102">
        <f>'CB1-Производство'!$D$10</f>
        <v>2021</v>
      </c>
      <c r="D1007" s="102" t="s">
        <v>131</v>
      </c>
      <c r="E1007" s="106" t="s">
        <v>701</v>
      </c>
      <c r="F1007" s="125" t="e">
        <f t="shared" si="15"/>
        <v>#REF!</v>
      </c>
      <c r="G1007" s="103" t="e">
        <f>#REF!</f>
        <v>#REF!</v>
      </c>
    </row>
    <row r="1008" spans="1:7" ht="13" thickBot="1" x14ac:dyDescent="0.3">
      <c r="A1008" s="85" t="e">
        <f>#REF!</f>
        <v>#REF!</v>
      </c>
      <c r="B1008" s="86" t="s">
        <v>770</v>
      </c>
      <c r="C1008" s="86">
        <f>'CB1-Производство'!$D$10</f>
        <v>2021</v>
      </c>
      <c r="D1008" s="86" t="s">
        <v>706</v>
      </c>
      <c r="E1008" s="100">
        <v>1</v>
      </c>
      <c r="F1008" s="125" t="e">
        <f t="shared" si="15"/>
        <v>#REF!</v>
      </c>
      <c r="G1008" s="87" t="e">
        <f>#REF!</f>
        <v>#REF!</v>
      </c>
    </row>
    <row r="1009" spans="1:7" ht="13" thickBot="1" x14ac:dyDescent="0.3">
      <c r="A1009" s="88" t="e">
        <f>#REF!</f>
        <v>#REF!</v>
      </c>
      <c r="B1009" s="84" t="s">
        <v>770</v>
      </c>
      <c r="C1009" s="84">
        <f>'CB1-Производство'!$D$10</f>
        <v>2021</v>
      </c>
      <c r="D1009" s="84" t="s">
        <v>706</v>
      </c>
      <c r="E1009" s="93" t="s">
        <v>643</v>
      </c>
      <c r="F1009" s="125" t="e">
        <f t="shared" si="15"/>
        <v>#REF!</v>
      </c>
      <c r="G1009" s="87" t="e">
        <f>#REF!</f>
        <v>#REF!</v>
      </c>
    </row>
    <row r="1010" spans="1:7" ht="13" thickBot="1" x14ac:dyDescent="0.3">
      <c r="A1010" s="88" t="e">
        <f>#REF!</f>
        <v>#REF!</v>
      </c>
      <c r="B1010" s="84" t="s">
        <v>770</v>
      </c>
      <c r="C1010" s="84">
        <f>'CB1-Производство'!$D$10</f>
        <v>2021</v>
      </c>
      <c r="D1010" s="84" t="s">
        <v>706</v>
      </c>
      <c r="E1010" s="93" t="s">
        <v>646</v>
      </c>
      <c r="F1010" s="125" t="e">
        <f t="shared" si="15"/>
        <v>#REF!</v>
      </c>
      <c r="G1010" s="87" t="e">
        <f>#REF!</f>
        <v>#REF!</v>
      </c>
    </row>
    <row r="1011" spans="1:7" ht="13" thickBot="1" x14ac:dyDescent="0.3">
      <c r="A1011" s="88" t="e">
        <f>#REF!</f>
        <v>#REF!</v>
      </c>
      <c r="B1011" s="84" t="s">
        <v>770</v>
      </c>
      <c r="C1011" s="84">
        <f>'CB1-Производство'!$D$10</f>
        <v>2021</v>
      </c>
      <c r="D1011" s="84" t="s">
        <v>706</v>
      </c>
      <c r="E1011" s="93" t="s">
        <v>647</v>
      </c>
      <c r="F1011" s="125" t="e">
        <f t="shared" si="15"/>
        <v>#REF!</v>
      </c>
      <c r="G1011" s="87" t="e">
        <f>#REF!</f>
        <v>#REF!</v>
      </c>
    </row>
    <row r="1012" spans="1:7" ht="13" thickBot="1" x14ac:dyDescent="0.3">
      <c r="A1012" s="88" t="e">
        <f>#REF!</f>
        <v>#REF!</v>
      </c>
      <c r="B1012" s="84" t="s">
        <v>770</v>
      </c>
      <c r="C1012" s="84">
        <f>'CB1-Производство'!$D$10</f>
        <v>2021</v>
      </c>
      <c r="D1012" s="84" t="s">
        <v>706</v>
      </c>
      <c r="E1012" s="93" t="s">
        <v>648</v>
      </c>
      <c r="F1012" s="125" t="e">
        <f t="shared" si="15"/>
        <v>#REF!</v>
      </c>
      <c r="G1012" s="87" t="e">
        <f>#REF!</f>
        <v>#REF!</v>
      </c>
    </row>
    <row r="1013" spans="1:7" ht="13" thickBot="1" x14ac:dyDescent="0.3">
      <c r="A1013" s="88" t="e">
        <f>#REF!</f>
        <v>#REF!</v>
      </c>
      <c r="B1013" s="84" t="s">
        <v>770</v>
      </c>
      <c r="C1013" s="84">
        <f>'CB1-Производство'!$D$10</f>
        <v>2021</v>
      </c>
      <c r="D1013" s="84" t="s">
        <v>706</v>
      </c>
      <c r="E1013" s="93" t="s">
        <v>709</v>
      </c>
      <c r="F1013" s="125" t="e">
        <f t="shared" si="15"/>
        <v>#REF!</v>
      </c>
      <c r="G1013" s="87" t="e">
        <f>#REF!</f>
        <v>#REF!</v>
      </c>
    </row>
    <row r="1014" spans="1:7" ht="13" thickBot="1" x14ac:dyDescent="0.3">
      <c r="A1014" s="88" t="e">
        <f>#REF!</f>
        <v>#REF!</v>
      </c>
      <c r="B1014" s="84" t="s">
        <v>770</v>
      </c>
      <c r="C1014" s="84">
        <f>'CB1-Производство'!$D$10</f>
        <v>2021</v>
      </c>
      <c r="D1014" s="84" t="s">
        <v>706</v>
      </c>
      <c r="E1014" s="93">
        <v>2</v>
      </c>
      <c r="F1014" s="125" t="e">
        <f t="shared" si="15"/>
        <v>#REF!</v>
      </c>
      <c r="G1014" s="87" t="e">
        <f>#REF!</f>
        <v>#REF!</v>
      </c>
    </row>
    <row r="1015" spans="1:7" ht="13" thickBot="1" x14ac:dyDescent="0.3">
      <c r="A1015" s="88" t="e">
        <f>#REF!</f>
        <v>#REF!</v>
      </c>
      <c r="B1015" s="84" t="s">
        <v>770</v>
      </c>
      <c r="C1015" s="84">
        <f>'CB1-Производство'!$D$10</f>
        <v>2021</v>
      </c>
      <c r="D1015" s="84" t="s">
        <v>706</v>
      </c>
      <c r="E1015" s="93">
        <v>3</v>
      </c>
      <c r="F1015" s="125" t="e">
        <f t="shared" si="15"/>
        <v>#REF!</v>
      </c>
      <c r="G1015" s="87" t="e">
        <f>#REF!</f>
        <v>#REF!</v>
      </c>
    </row>
    <row r="1016" spans="1:7" ht="13" thickBot="1" x14ac:dyDescent="0.3">
      <c r="A1016" s="88" t="e">
        <f>#REF!</f>
        <v>#REF!</v>
      </c>
      <c r="B1016" s="84" t="s">
        <v>770</v>
      </c>
      <c r="C1016" s="84">
        <f>'CB1-Производство'!$D$10</f>
        <v>2021</v>
      </c>
      <c r="D1016" s="84" t="s">
        <v>706</v>
      </c>
      <c r="E1016" s="93" t="s">
        <v>659</v>
      </c>
      <c r="F1016" s="125" t="e">
        <f>CONCATENATE(A1016,"_",B1016,"_",C1016,"_",D1016,"_",E1016)</f>
        <v>#REF!</v>
      </c>
      <c r="G1016" s="87" t="e">
        <f>#REF!</f>
        <v>#REF!</v>
      </c>
    </row>
    <row r="1017" spans="1:7" ht="13" thickBot="1" x14ac:dyDescent="0.3">
      <c r="A1017" s="88" t="e">
        <f>#REF!</f>
        <v>#REF!</v>
      </c>
      <c r="B1017" s="84" t="s">
        <v>770</v>
      </c>
      <c r="C1017" s="84">
        <f>'CB1-Производство'!$D$10</f>
        <v>2021</v>
      </c>
      <c r="D1017" s="84" t="s">
        <v>706</v>
      </c>
      <c r="E1017" s="93" t="s">
        <v>660</v>
      </c>
      <c r="F1017" s="125" t="e">
        <f>CONCATENATE(A1017,"_",B1017,"_",C1017,"_",D1017,"_",E1017)</f>
        <v>#REF!</v>
      </c>
      <c r="G1017" s="87" t="e">
        <f>#REF!</f>
        <v>#REF!</v>
      </c>
    </row>
    <row r="1018" spans="1:7" ht="13" thickBot="1" x14ac:dyDescent="0.3">
      <c r="A1018" s="88" t="e">
        <f>#REF!</f>
        <v>#REF!</v>
      </c>
      <c r="B1018" s="84" t="s">
        <v>770</v>
      </c>
      <c r="C1018" s="84">
        <f>'CB1-Производство'!$D$10</f>
        <v>2021</v>
      </c>
      <c r="D1018" s="84" t="s">
        <v>706</v>
      </c>
      <c r="E1018" s="93">
        <v>4</v>
      </c>
      <c r="F1018" s="125" t="e">
        <f>CONCATENATE(A1018,"_",B1018,"_",C1018,"_",D1018,"_",E1018)</f>
        <v>#REF!</v>
      </c>
      <c r="G1018" s="87" t="e">
        <f>#REF!</f>
        <v>#REF!</v>
      </c>
    </row>
    <row r="1019" spans="1:7" ht="13" thickBot="1" x14ac:dyDescent="0.3">
      <c r="A1019" s="88" t="e">
        <f>#REF!</f>
        <v>#REF!</v>
      </c>
      <c r="B1019" s="84" t="s">
        <v>770</v>
      </c>
      <c r="C1019" s="84">
        <f>'CB1-Производство'!$D$10</f>
        <v>2021</v>
      </c>
      <c r="D1019" s="84" t="s">
        <v>706</v>
      </c>
      <c r="E1019" s="93" t="s">
        <v>661</v>
      </c>
      <c r="F1019" s="125" t="e">
        <f>CONCATENATE(A1019,"_",B1019,"_",C1019,"_",D1019,"_",E1019)</f>
        <v>#REF!</v>
      </c>
      <c r="G1019" s="87" t="e">
        <f>#REF!</f>
        <v>#REF!</v>
      </c>
    </row>
    <row r="1020" spans="1:7" ht="13" thickBot="1" x14ac:dyDescent="0.3">
      <c r="A1020" s="88" t="e">
        <f>#REF!</f>
        <v>#REF!</v>
      </c>
      <c r="B1020" s="84" t="s">
        <v>770</v>
      </c>
      <c r="C1020" s="84">
        <f>'CB1-Производство'!$D$10</f>
        <v>2021</v>
      </c>
      <c r="D1020" s="84" t="s">
        <v>706</v>
      </c>
      <c r="E1020" s="93" t="s">
        <v>662</v>
      </c>
      <c r="F1020" s="125" t="e">
        <f>CONCATENATE(A1020,"_",B1020,"_",C1020,"_",D1020,"_",E1020)</f>
        <v>#REF!</v>
      </c>
      <c r="G1020" s="87" t="e">
        <f>#REF!</f>
        <v>#REF!</v>
      </c>
    </row>
    <row r="1021" spans="1:7" ht="13" thickBot="1" x14ac:dyDescent="0.3">
      <c r="A1021" s="88" t="e">
        <f>#REF!</f>
        <v>#REF!</v>
      </c>
      <c r="B1021" s="84" t="s">
        <v>770</v>
      </c>
      <c r="C1021" s="84">
        <f>'CB1-Производство'!$D$10</f>
        <v>2021</v>
      </c>
      <c r="D1021" s="84" t="s">
        <v>706</v>
      </c>
      <c r="E1021" s="93">
        <v>5</v>
      </c>
      <c r="F1021" s="125" t="e">
        <f t="shared" si="15"/>
        <v>#REF!</v>
      </c>
      <c r="G1021" s="87" t="e">
        <f>#REF!</f>
        <v>#REF!</v>
      </c>
    </row>
    <row r="1022" spans="1:7" ht="13" thickBot="1" x14ac:dyDescent="0.3">
      <c r="A1022" s="88" t="e">
        <f>#REF!</f>
        <v>#REF!</v>
      </c>
      <c r="B1022" s="84" t="s">
        <v>770</v>
      </c>
      <c r="C1022" s="84">
        <f>'CB1-Производство'!$D$10</f>
        <v>2021</v>
      </c>
      <c r="D1022" s="84" t="s">
        <v>706</v>
      </c>
      <c r="E1022" s="93" t="s">
        <v>663</v>
      </c>
      <c r="F1022" s="125" t="e">
        <f t="shared" si="15"/>
        <v>#REF!</v>
      </c>
      <c r="G1022" s="87" t="e">
        <f>#REF!</f>
        <v>#REF!</v>
      </c>
    </row>
    <row r="1023" spans="1:7" ht="13" thickBot="1" x14ac:dyDescent="0.3">
      <c r="A1023" s="88" t="e">
        <f>#REF!</f>
        <v>#REF!</v>
      </c>
      <c r="B1023" s="84" t="s">
        <v>770</v>
      </c>
      <c r="C1023" s="84">
        <f>'CB1-Производство'!$D$10</f>
        <v>2021</v>
      </c>
      <c r="D1023" s="84" t="s">
        <v>706</v>
      </c>
      <c r="E1023" s="93" t="s">
        <v>664</v>
      </c>
      <c r="F1023" s="125" t="e">
        <f t="shared" si="15"/>
        <v>#REF!</v>
      </c>
      <c r="G1023" s="87" t="e">
        <f>#REF!</f>
        <v>#REF!</v>
      </c>
    </row>
    <row r="1024" spans="1:7" ht="13" thickBot="1" x14ac:dyDescent="0.3">
      <c r="A1024" s="88" t="e">
        <f>#REF!</f>
        <v>#REF!</v>
      </c>
      <c r="B1024" s="84" t="s">
        <v>770</v>
      </c>
      <c r="C1024" s="84">
        <f>'CB1-Производство'!$D$10</f>
        <v>2021</v>
      </c>
      <c r="D1024" s="84" t="s">
        <v>706</v>
      </c>
      <c r="E1024" s="93" t="s">
        <v>665</v>
      </c>
      <c r="F1024" s="125" t="e">
        <f t="shared" si="15"/>
        <v>#REF!</v>
      </c>
      <c r="G1024" s="87" t="e">
        <f>#REF!</f>
        <v>#REF!</v>
      </c>
    </row>
    <row r="1025" spans="1:7" ht="13" thickBot="1" x14ac:dyDescent="0.3">
      <c r="A1025" s="88" t="e">
        <f>#REF!</f>
        <v>#REF!</v>
      </c>
      <c r="B1025" s="84" t="s">
        <v>770</v>
      </c>
      <c r="C1025" s="84">
        <f>'CB1-Производство'!$D$10</f>
        <v>2021</v>
      </c>
      <c r="D1025" s="84" t="s">
        <v>706</v>
      </c>
      <c r="E1025" s="93">
        <v>6</v>
      </c>
      <c r="F1025" s="125" t="e">
        <f t="shared" si="15"/>
        <v>#REF!</v>
      </c>
      <c r="G1025" s="87" t="e">
        <f>#REF!</f>
        <v>#REF!</v>
      </c>
    </row>
    <row r="1026" spans="1:7" ht="13" thickBot="1" x14ac:dyDescent="0.3">
      <c r="A1026" s="88" t="e">
        <f>#REF!</f>
        <v>#REF!</v>
      </c>
      <c r="B1026" s="84" t="s">
        <v>770</v>
      </c>
      <c r="C1026" s="84">
        <f>'CB1-Производство'!$D$10</f>
        <v>2021</v>
      </c>
      <c r="D1026" s="84" t="s">
        <v>706</v>
      </c>
      <c r="E1026" s="93" t="s">
        <v>666</v>
      </c>
      <c r="F1026" s="125" t="e">
        <f t="shared" si="15"/>
        <v>#REF!</v>
      </c>
      <c r="G1026" s="87" t="e">
        <f>#REF!</f>
        <v>#REF!</v>
      </c>
    </row>
    <row r="1027" spans="1:7" ht="13" thickBot="1" x14ac:dyDescent="0.3">
      <c r="A1027" s="88" t="e">
        <f>#REF!</f>
        <v>#REF!</v>
      </c>
      <c r="B1027" s="84" t="s">
        <v>770</v>
      </c>
      <c r="C1027" s="84">
        <f>'CB1-Производство'!$D$10</f>
        <v>2021</v>
      </c>
      <c r="D1027" s="84" t="s">
        <v>706</v>
      </c>
      <c r="E1027" s="93" t="s">
        <v>667</v>
      </c>
      <c r="F1027" s="125" t="e">
        <f t="shared" si="15"/>
        <v>#REF!</v>
      </c>
      <c r="G1027" s="87" t="e">
        <f>#REF!</f>
        <v>#REF!</v>
      </c>
    </row>
    <row r="1028" spans="1:7" ht="13" thickBot="1" x14ac:dyDescent="0.3">
      <c r="A1028" s="88" t="e">
        <f>#REF!</f>
        <v>#REF!</v>
      </c>
      <c r="B1028" s="84" t="s">
        <v>770</v>
      </c>
      <c r="C1028" s="84">
        <f>'CB1-Производство'!$D$10</f>
        <v>2021</v>
      </c>
      <c r="D1028" s="84" t="s">
        <v>706</v>
      </c>
      <c r="E1028" s="93" t="s">
        <v>668</v>
      </c>
      <c r="F1028" s="125" t="e">
        <f t="shared" si="15"/>
        <v>#REF!</v>
      </c>
      <c r="G1028" s="87" t="e">
        <f>#REF!</f>
        <v>#REF!</v>
      </c>
    </row>
    <row r="1029" spans="1:7" ht="13" thickBot="1" x14ac:dyDescent="0.3">
      <c r="A1029" s="88" t="e">
        <f>#REF!</f>
        <v>#REF!</v>
      </c>
      <c r="B1029" s="84" t="s">
        <v>770</v>
      </c>
      <c r="C1029" s="84">
        <f>'CB1-Производство'!$D$10</f>
        <v>2021</v>
      </c>
      <c r="D1029" s="84" t="s">
        <v>706</v>
      </c>
      <c r="E1029" s="93" t="s">
        <v>669</v>
      </c>
      <c r="F1029" s="125" t="e">
        <f t="shared" si="15"/>
        <v>#REF!</v>
      </c>
      <c r="G1029" s="87" t="e">
        <f>#REF!</f>
        <v>#REF!</v>
      </c>
    </row>
    <row r="1030" spans="1:7" ht="13" thickBot="1" x14ac:dyDescent="0.3">
      <c r="A1030" s="88" t="e">
        <f>#REF!</f>
        <v>#REF!</v>
      </c>
      <c r="B1030" s="84" t="s">
        <v>770</v>
      </c>
      <c r="C1030" s="84">
        <f>'CB1-Производство'!$D$10</f>
        <v>2021</v>
      </c>
      <c r="D1030" s="84" t="s">
        <v>706</v>
      </c>
      <c r="E1030" s="93" t="s">
        <v>670</v>
      </c>
      <c r="F1030" s="125" t="e">
        <f t="shared" si="15"/>
        <v>#REF!</v>
      </c>
      <c r="G1030" s="87" t="e">
        <f>#REF!</f>
        <v>#REF!</v>
      </c>
    </row>
    <row r="1031" spans="1:7" ht="13" thickBot="1" x14ac:dyDescent="0.3">
      <c r="A1031" s="88" t="e">
        <f>#REF!</f>
        <v>#REF!</v>
      </c>
      <c r="B1031" s="84" t="s">
        <v>770</v>
      </c>
      <c r="C1031" s="84">
        <f>'CB1-Производство'!$D$10</f>
        <v>2021</v>
      </c>
      <c r="D1031" s="84" t="s">
        <v>706</v>
      </c>
      <c r="E1031" s="93" t="s">
        <v>671</v>
      </c>
      <c r="F1031" s="125" t="e">
        <f t="shared" si="15"/>
        <v>#REF!</v>
      </c>
      <c r="G1031" s="87" t="e">
        <f>#REF!</f>
        <v>#REF!</v>
      </c>
    </row>
    <row r="1032" spans="1:7" ht="13" thickBot="1" x14ac:dyDescent="0.3">
      <c r="A1032" s="88" t="e">
        <f>#REF!</f>
        <v>#REF!</v>
      </c>
      <c r="B1032" s="84" t="s">
        <v>770</v>
      </c>
      <c r="C1032" s="84">
        <f>'CB1-Производство'!$D$10</f>
        <v>2021</v>
      </c>
      <c r="D1032" s="84" t="s">
        <v>706</v>
      </c>
      <c r="E1032" s="93" t="s">
        <v>672</v>
      </c>
      <c r="F1032" s="125" t="e">
        <f t="shared" si="15"/>
        <v>#REF!</v>
      </c>
      <c r="G1032" s="87" t="e">
        <f>#REF!</f>
        <v>#REF!</v>
      </c>
    </row>
    <row r="1033" spans="1:7" ht="13" thickBot="1" x14ac:dyDescent="0.3">
      <c r="A1033" s="88" t="e">
        <f>#REF!</f>
        <v>#REF!</v>
      </c>
      <c r="B1033" s="84" t="s">
        <v>770</v>
      </c>
      <c r="C1033" s="84">
        <f>'CB1-Производство'!$D$10</f>
        <v>2021</v>
      </c>
      <c r="D1033" s="84" t="s">
        <v>706</v>
      </c>
      <c r="E1033" s="93" t="s">
        <v>673</v>
      </c>
      <c r="F1033" s="125" t="e">
        <f t="shared" si="15"/>
        <v>#REF!</v>
      </c>
      <c r="G1033" s="87" t="e">
        <f>#REF!</f>
        <v>#REF!</v>
      </c>
    </row>
    <row r="1034" spans="1:7" ht="13" thickBot="1" x14ac:dyDescent="0.3">
      <c r="A1034" s="88" t="e">
        <f>#REF!</f>
        <v>#REF!</v>
      </c>
      <c r="B1034" s="84" t="s">
        <v>770</v>
      </c>
      <c r="C1034" s="84">
        <f>'CB1-Производство'!$D$10</f>
        <v>2021</v>
      </c>
      <c r="D1034" s="84" t="s">
        <v>706</v>
      </c>
      <c r="E1034" s="93" t="s">
        <v>674</v>
      </c>
      <c r="F1034" s="125" t="e">
        <f t="shared" si="15"/>
        <v>#REF!</v>
      </c>
      <c r="G1034" s="87" t="e">
        <f>#REF!</f>
        <v>#REF!</v>
      </c>
    </row>
    <row r="1035" spans="1:7" ht="13" thickBot="1" x14ac:dyDescent="0.3">
      <c r="A1035" s="88" t="e">
        <f>#REF!</f>
        <v>#REF!</v>
      </c>
      <c r="B1035" s="84" t="s">
        <v>770</v>
      </c>
      <c r="C1035" s="84">
        <f>'CB1-Производство'!$D$10</f>
        <v>2021</v>
      </c>
      <c r="D1035" s="84" t="s">
        <v>706</v>
      </c>
      <c r="E1035" s="93" t="s">
        <v>675</v>
      </c>
      <c r="F1035" s="125" t="e">
        <f t="shared" si="15"/>
        <v>#REF!</v>
      </c>
      <c r="G1035" s="87" t="e">
        <f>#REF!</f>
        <v>#REF!</v>
      </c>
    </row>
    <row r="1036" spans="1:7" ht="13" thickBot="1" x14ac:dyDescent="0.3">
      <c r="A1036" s="88" t="e">
        <f>#REF!</f>
        <v>#REF!</v>
      </c>
      <c r="B1036" s="84" t="s">
        <v>770</v>
      </c>
      <c r="C1036" s="84">
        <f>'CB1-Производство'!$D$10</f>
        <v>2021</v>
      </c>
      <c r="D1036" s="84" t="s">
        <v>706</v>
      </c>
      <c r="E1036" s="93" t="s">
        <v>676</v>
      </c>
      <c r="F1036" s="125" t="e">
        <f t="shared" si="15"/>
        <v>#REF!</v>
      </c>
      <c r="G1036" s="87" t="e">
        <f>#REF!</f>
        <v>#REF!</v>
      </c>
    </row>
    <row r="1037" spans="1:7" ht="13" thickBot="1" x14ac:dyDescent="0.3">
      <c r="A1037" s="88" t="e">
        <f>#REF!</f>
        <v>#REF!</v>
      </c>
      <c r="B1037" s="84" t="s">
        <v>770</v>
      </c>
      <c r="C1037" s="84">
        <f>'CB1-Производство'!$D$10</f>
        <v>2021</v>
      </c>
      <c r="D1037" s="84" t="s">
        <v>706</v>
      </c>
      <c r="E1037" s="93" t="s">
        <v>677</v>
      </c>
      <c r="F1037" s="125" t="e">
        <f t="shared" si="15"/>
        <v>#REF!</v>
      </c>
      <c r="G1037" s="87" t="e">
        <f>#REF!</f>
        <v>#REF!</v>
      </c>
    </row>
    <row r="1038" spans="1:7" ht="13" thickBot="1" x14ac:dyDescent="0.3">
      <c r="A1038" s="88" t="e">
        <f>#REF!</f>
        <v>#REF!</v>
      </c>
      <c r="B1038" s="84" t="s">
        <v>770</v>
      </c>
      <c r="C1038" s="84">
        <f>'CB1-Производство'!$D$10</f>
        <v>2021</v>
      </c>
      <c r="D1038" s="84" t="s">
        <v>706</v>
      </c>
      <c r="E1038" s="93" t="s">
        <v>678</v>
      </c>
      <c r="F1038" s="125" t="e">
        <f t="shared" si="15"/>
        <v>#REF!</v>
      </c>
      <c r="G1038" s="87" t="e">
        <f>#REF!</f>
        <v>#REF!</v>
      </c>
    </row>
    <row r="1039" spans="1:7" ht="13" thickBot="1" x14ac:dyDescent="0.3">
      <c r="A1039" s="88" t="e">
        <f>#REF!</f>
        <v>#REF!</v>
      </c>
      <c r="B1039" s="84" t="s">
        <v>770</v>
      </c>
      <c r="C1039" s="84">
        <f>'CB1-Производство'!$D$10</f>
        <v>2021</v>
      </c>
      <c r="D1039" s="84" t="s">
        <v>706</v>
      </c>
      <c r="E1039" s="93" t="s">
        <v>679</v>
      </c>
      <c r="F1039" s="125" t="e">
        <f t="shared" si="15"/>
        <v>#REF!</v>
      </c>
      <c r="G1039" s="87" t="e">
        <f>#REF!</f>
        <v>#REF!</v>
      </c>
    </row>
    <row r="1040" spans="1:7" ht="13" thickBot="1" x14ac:dyDescent="0.3">
      <c r="A1040" s="88" t="e">
        <f>#REF!</f>
        <v>#REF!</v>
      </c>
      <c r="B1040" s="84" t="s">
        <v>770</v>
      </c>
      <c r="C1040" s="84">
        <f>'CB1-Производство'!$D$10</f>
        <v>2021</v>
      </c>
      <c r="D1040" s="84" t="s">
        <v>706</v>
      </c>
      <c r="E1040" s="93">
        <v>7</v>
      </c>
      <c r="F1040" s="125" t="e">
        <f t="shared" si="15"/>
        <v>#REF!</v>
      </c>
      <c r="G1040" s="87" t="e">
        <f>#REF!</f>
        <v>#REF!</v>
      </c>
    </row>
    <row r="1041" spans="1:7" ht="13" thickBot="1" x14ac:dyDescent="0.3">
      <c r="A1041" s="88" t="e">
        <f>#REF!</f>
        <v>#REF!</v>
      </c>
      <c r="B1041" s="84" t="s">
        <v>770</v>
      </c>
      <c r="C1041" s="84">
        <f>'CB1-Производство'!$D$10</f>
        <v>2021</v>
      </c>
      <c r="D1041" s="84" t="s">
        <v>706</v>
      </c>
      <c r="E1041" s="93" t="s">
        <v>680</v>
      </c>
      <c r="F1041" s="125" t="e">
        <f t="shared" si="15"/>
        <v>#REF!</v>
      </c>
      <c r="G1041" s="87" t="e">
        <f>#REF!</f>
        <v>#REF!</v>
      </c>
    </row>
    <row r="1042" spans="1:7" ht="13" thickBot="1" x14ac:dyDescent="0.3">
      <c r="A1042" s="88" t="e">
        <f>#REF!</f>
        <v>#REF!</v>
      </c>
      <c r="B1042" s="84" t="s">
        <v>770</v>
      </c>
      <c r="C1042" s="84">
        <f>'CB1-Производство'!$D$10</f>
        <v>2021</v>
      </c>
      <c r="D1042" s="84" t="s">
        <v>706</v>
      </c>
      <c r="E1042" s="93" t="s">
        <v>681</v>
      </c>
      <c r="F1042" s="125" t="e">
        <f t="shared" si="15"/>
        <v>#REF!</v>
      </c>
      <c r="G1042" s="87" t="e">
        <f>#REF!</f>
        <v>#REF!</v>
      </c>
    </row>
    <row r="1043" spans="1:7" ht="13" thickBot="1" x14ac:dyDescent="0.3">
      <c r="A1043" s="88" t="e">
        <f>#REF!</f>
        <v>#REF!</v>
      </c>
      <c r="B1043" s="84" t="s">
        <v>770</v>
      </c>
      <c r="C1043" s="84">
        <f>'CB1-Производство'!$D$10</f>
        <v>2021</v>
      </c>
      <c r="D1043" s="84" t="s">
        <v>706</v>
      </c>
      <c r="E1043" s="93" t="s">
        <v>682</v>
      </c>
      <c r="F1043" s="125" t="e">
        <f t="shared" si="15"/>
        <v>#REF!</v>
      </c>
      <c r="G1043" s="87" t="e">
        <f>#REF!</f>
        <v>#REF!</v>
      </c>
    </row>
    <row r="1044" spans="1:7" ht="13" thickBot="1" x14ac:dyDescent="0.3">
      <c r="A1044" s="88" t="e">
        <f>#REF!</f>
        <v>#REF!</v>
      </c>
      <c r="B1044" s="84" t="s">
        <v>770</v>
      </c>
      <c r="C1044" s="84">
        <f>'CB1-Производство'!$D$10</f>
        <v>2021</v>
      </c>
      <c r="D1044" s="84" t="s">
        <v>706</v>
      </c>
      <c r="E1044" s="93" t="s">
        <v>683</v>
      </c>
      <c r="F1044" s="125" t="e">
        <f t="shared" si="15"/>
        <v>#REF!</v>
      </c>
      <c r="G1044" s="87" t="e">
        <f>#REF!</f>
        <v>#REF!</v>
      </c>
    </row>
    <row r="1045" spans="1:7" ht="13" thickBot="1" x14ac:dyDescent="0.3">
      <c r="A1045" s="88" t="e">
        <f>#REF!</f>
        <v>#REF!</v>
      </c>
      <c r="B1045" s="84" t="s">
        <v>770</v>
      </c>
      <c r="C1045" s="84">
        <f>'CB1-Производство'!$D$10</f>
        <v>2021</v>
      </c>
      <c r="D1045" s="84" t="s">
        <v>706</v>
      </c>
      <c r="E1045" s="93" t="s">
        <v>684</v>
      </c>
      <c r="F1045" s="125" t="e">
        <f t="shared" si="15"/>
        <v>#REF!</v>
      </c>
      <c r="G1045" s="87" t="e">
        <f>#REF!</f>
        <v>#REF!</v>
      </c>
    </row>
    <row r="1046" spans="1:7" ht="13" thickBot="1" x14ac:dyDescent="0.3">
      <c r="A1046" s="88" t="e">
        <f>#REF!</f>
        <v>#REF!</v>
      </c>
      <c r="B1046" s="84" t="s">
        <v>770</v>
      </c>
      <c r="C1046" s="84">
        <f>'CB1-Производство'!$D$10</f>
        <v>2021</v>
      </c>
      <c r="D1046" s="84" t="s">
        <v>706</v>
      </c>
      <c r="E1046" s="93" t="s">
        <v>685</v>
      </c>
      <c r="F1046" s="125" t="e">
        <f t="shared" si="15"/>
        <v>#REF!</v>
      </c>
      <c r="G1046" s="87" t="e">
        <f>#REF!</f>
        <v>#REF!</v>
      </c>
    </row>
    <row r="1047" spans="1:7" ht="13" thickBot="1" x14ac:dyDescent="0.3">
      <c r="A1047" s="88" t="e">
        <f>#REF!</f>
        <v>#REF!</v>
      </c>
      <c r="B1047" s="84" t="s">
        <v>770</v>
      </c>
      <c r="C1047" s="84">
        <f>'CB1-Производство'!$D$10</f>
        <v>2021</v>
      </c>
      <c r="D1047" s="84" t="s">
        <v>706</v>
      </c>
      <c r="E1047" s="93" t="s">
        <v>686</v>
      </c>
      <c r="F1047" s="125" t="e">
        <f t="shared" si="15"/>
        <v>#REF!</v>
      </c>
      <c r="G1047" s="87" t="e">
        <f>#REF!</f>
        <v>#REF!</v>
      </c>
    </row>
    <row r="1048" spans="1:7" ht="13" thickBot="1" x14ac:dyDescent="0.3">
      <c r="A1048" s="88" t="e">
        <f>#REF!</f>
        <v>#REF!</v>
      </c>
      <c r="B1048" s="84" t="s">
        <v>770</v>
      </c>
      <c r="C1048" s="84">
        <f>'CB1-Производство'!$D$10</f>
        <v>2021</v>
      </c>
      <c r="D1048" s="84" t="s">
        <v>706</v>
      </c>
      <c r="E1048" s="93" t="s">
        <v>687</v>
      </c>
      <c r="F1048" s="125" t="e">
        <f t="shared" si="15"/>
        <v>#REF!</v>
      </c>
      <c r="G1048" s="87" t="e">
        <f>#REF!</f>
        <v>#REF!</v>
      </c>
    </row>
    <row r="1049" spans="1:7" ht="13" thickBot="1" x14ac:dyDescent="0.3">
      <c r="A1049" s="88" t="e">
        <f>#REF!</f>
        <v>#REF!</v>
      </c>
      <c r="B1049" s="84" t="s">
        <v>770</v>
      </c>
      <c r="C1049" s="84">
        <f>'CB1-Производство'!$D$10</f>
        <v>2021</v>
      </c>
      <c r="D1049" s="84" t="s">
        <v>706</v>
      </c>
      <c r="E1049" s="93">
        <v>8</v>
      </c>
      <c r="F1049" s="125" t="e">
        <f t="shared" si="15"/>
        <v>#REF!</v>
      </c>
      <c r="G1049" s="87" t="e">
        <f>#REF!</f>
        <v>#REF!</v>
      </c>
    </row>
    <row r="1050" spans="1:7" ht="13" thickBot="1" x14ac:dyDescent="0.3">
      <c r="A1050" s="88" t="e">
        <f>#REF!</f>
        <v>#REF!</v>
      </c>
      <c r="B1050" s="84" t="s">
        <v>770</v>
      </c>
      <c r="C1050" s="84">
        <f>'CB1-Производство'!$D$10</f>
        <v>2021</v>
      </c>
      <c r="D1050" s="84" t="s">
        <v>706</v>
      </c>
      <c r="E1050" s="93" t="s">
        <v>688</v>
      </c>
      <c r="F1050" s="125" t="e">
        <f t="shared" si="15"/>
        <v>#REF!</v>
      </c>
      <c r="G1050" s="87" t="e">
        <f>#REF!</f>
        <v>#REF!</v>
      </c>
    </row>
    <row r="1051" spans="1:7" ht="13" thickBot="1" x14ac:dyDescent="0.3">
      <c r="A1051" s="88" t="e">
        <f>#REF!</f>
        <v>#REF!</v>
      </c>
      <c r="B1051" s="84" t="s">
        <v>770</v>
      </c>
      <c r="C1051" s="84">
        <f>'CB1-Производство'!$D$10</f>
        <v>2021</v>
      </c>
      <c r="D1051" s="84" t="s">
        <v>706</v>
      </c>
      <c r="E1051" s="93" t="s">
        <v>689</v>
      </c>
      <c r="F1051" s="125" t="e">
        <f t="shared" si="15"/>
        <v>#REF!</v>
      </c>
      <c r="G1051" s="87" t="e">
        <f>#REF!</f>
        <v>#REF!</v>
      </c>
    </row>
    <row r="1052" spans="1:7" ht="13" thickBot="1" x14ac:dyDescent="0.3">
      <c r="A1052" s="88" t="e">
        <f>#REF!</f>
        <v>#REF!</v>
      </c>
      <c r="B1052" s="84" t="s">
        <v>770</v>
      </c>
      <c r="C1052" s="84">
        <f>'CB1-Производство'!$D$10</f>
        <v>2021</v>
      </c>
      <c r="D1052" s="84" t="s">
        <v>706</v>
      </c>
      <c r="E1052" s="93">
        <v>9</v>
      </c>
      <c r="F1052" s="125" t="e">
        <f t="shared" si="15"/>
        <v>#REF!</v>
      </c>
      <c r="G1052" s="87" t="e">
        <f>#REF!</f>
        <v>#REF!</v>
      </c>
    </row>
    <row r="1053" spans="1:7" ht="13" thickBot="1" x14ac:dyDescent="0.3">
      <c r="A1053" s="88" t="e">
        <f>#REF!</f>
        <v>#REF!</v>
      </c>
      <c r="B1053" s="84" t="s">
        <v>770</v>
      </c>
      <c r="C1053" s="84">
        <f>'CB1-Производство'!$D$10</f>
        <v>2021</v>
      </c>
      <c r="D1053" s="84" t="s">
        <v>706</v>
      </c>
      <c r="E1053" s="93">
        <v>10</v>
      </c>
      <c r="F1053" s="125" t="e">
        <f t="shared" si="15"/>
        <v>#REF!</v>
      </c>
      <c r="G1053" s="87" t="e">
        <f>#REF!</f>
        <v>#REF!</v>
      </c>
    </row>
    <row r="1054" spans="1:7" ht="13" thickBot="1" x14ac:dyDescent="0.3">
      <c r="A1054" s="88" t="e">
        <f>#REF!</f>
        <v>#REF!</v>
      </c>
      <c r="B1054" s="84" t="s">
        <v>770</v>
      </c>
      <c r="C1054" s="84">
        <f>'CB1-Производство'!$D$10</f>
        <v>2021</v>
      </c>
      <c r="D1054" s="84" t="s">
        <v>706</v>
      </c>
      <c r="E1054" s="93" t="s">
        <v>690</v>
      </c>
      <c r="F1054" s="125" t="e">
        <f t="shared" si="15"/>
        <v>#REF!</v>
      </c>
      <c r="G1054" s="87" t="e">
        <f>#REF!</f>
        <v>#REF!</v>
      </c>
    </row>
    <row r="1055" spans="1:7" ht="13" thickBot="1" x14ac:dyDescent="0.3">
      <c r="A1055" s="88" t="e">
        <f>#REF!</f>
        <v>#REF!</v>
      </c>
      <c r="B1055" s="84" t="s">
        <v>770</v>
      </c>
      <c r="C1055" s="84">
        <f>'CB1-Производство'!$D$10</f>
        <v>2021</v>
      </c>
      <c r="D1055" s="84" t="s">
        <v>706</v>
      </c>
      <c r="E1055" s="93" t="s">
        <v>691</v>
      </c>
      <c r="F1055" s="125" t="e">
        <f t="shared" si="15"/>
        <v>#REF!</v>
      </c>
      <c r="G1055" s="87" t="e">
        <f>#REF!</f>
        <v>#REF!</v>
      </c>
    </row>
    <row r="1056" spans="1:7" ht="13" thickBot="1" x14ac:dyDescent="0.3">
      <c r="A1056" s="88" t="e">
        <f>#REF!</f>
        <v>#REF!</v>
      </c>
      <c r="B1056" s="84" t="s">
        <v>770</v>
      </c>
      <c r="C1056" s="84">
        <f>'CB1-Производство'!$D$10</f>
        <v>2021</v>
      </c>
      <c r="D1056" s="84" t="s">
        <v>706</v>
      </c>
      <c r="E1056" s="93" t="s">
        <v>692</v>
      </c>
      <c r="F1056" s="125" t="e">
        <f t="shared" si="15"/>
        <v>#REF!</v>
      </c>
      <c r="G1056" s="87" t="e">
        <f>#REF!</f>
        <v>#REF!</v>
      </c>
    </row>
    <row r="1057" spans="1:7" ht="13" thickBot="1" x14ac:dyDescent="0.3">
      <c r="A1057" s="88" t="e">
        <f>#REF!</f>
        <v>#REF!</v>
      </c>
      <c r="B1057" s="84" t="s">
        <v>770</v>
      </c>
      <c r="C1057" s="84">
        <f>'CB1-Производство'!$D$10</f>
        <v>2021</v>
      </c>
      <c r="D1057" s="84" t="s">
        <v>706</v>
      </c>
      <c r="E1057" s="93" t="s">
        <v>693</v>
      </c>
      <c r="F1057" s="125" t="e">
        <f t="shared" si="15"/>
        <v>#REF!</v>
      </c>
      <c r="G1057" s="87" t="e">
        <f>#REF!</f>
        <v>#REF!</v>
      </c>
    </row>
    <row r="1058" spans="1:7" ht="13" thickBot="1" x14ac:dyDescent="0.3">
      <c r="A1058" s="88" t="e">
        <f>#REF!</f>
        <v>#REF!</v>
      </c>
      <c r="B1058" s="84" t="s">
        <v>770</v>
      </c>
      <c r="C1058" s="84">
        <f>'CB1-Производство'!$D$10</f>
        <v>2021</v>
      </c>
      <c r="D1058" s="84" t="s">
        <v>706</v>
      </c>
      <c r="E1058" s="93" t="s">
        <v>694</v>
      </c>
      <c r="F1058" s="125" t="e">
        <f t="shared" si="15"/>
        <v>#REF!</v>
      </c>
      <c r="G1058" s="87" t="e">
        <f>#REF!</f>
        <v>#REF!</v>
      </c>
    </row>
    <row r="1059" spans="1:7" ht="13" thickBot="1" x14ac:dyDescent="0.3">
      <c r="A1059" s="88" t="e">
        <f>#REF!</f>
        <v>#REF!</v>
      </c>
      <c r="B1059" s="84" t="s">
        <v>770</v>
      </c>
      <c r="C1059" s="84">
        <f>'CB1-Производство'!$D$10</f>
        <v>2021</v>
      </c>
      <c r="D1059" s="84" t="s">
        <v>706</v>
      </c>
      <c r="E1059" s="93" t="s">
        <v>695</v>
      </c>
      <c r="F1059" s="125" t="e">
        <f t="shared" ref="F1059:F1126" si="16">CONCATENATE(A1059,"_",B1059,"_",C1059,"_",D1059,"_",E1059)</f>
        <v>#REF!</v>
      </c>
      <c r="G1059" s="87" t="e">
        <f>#REF!</f>
        <v>#REF!</v>
      </c>
    </row>
    <row r="1060" spans="1:7" ht="13" thickBot="1" x14ac:dyDescent="0.3">
      <c r="A1060" s="88" t="e">
        <f>#REF!</f>
        <v>#REF!</v>
      </c>
      <c r="B1060" s="84" t="s">
        <v>770</v>
      </c>
      <c r="C1060" s="84">
        <f>'CB1-Производство'!$D$10</f>
        <v>2021</v>
      </c>
      <c r="D1060" s="84" t="s">
        <v>706</v>
      </c>
      <c r="E1060" s="93" t="s">
        <v>696</v>
      </c>
      <c r="F1060" s="125" t="e">
        <f t="shared" si="16"/>
        <v>#REF!</v>
      </c>
      <c r="G1060" s="87" t="e">
        <f>#REF!</f>
        <v>#REF!</v>
      </c>
    </row>
    <row r="1061" spans="1:7" ht="13" thickBot="1" x14ac:dyDescent="0.3">
      <c r="A1061" s="88" t="e">
        <f>#REF!</f>
        <v>#REF!</v>
      </c>
      <c r="B1061" s="84" t="s">
        <v>770</v>
      </c>
      <c r="C1061" s="84">
        <f>'CB1-Производство'!$D$10</f>
        <v>2021</v>
      </c>
      <c r="D1061" s="84" t="s">
        <v>706</v>
      </c>
      <c r="E1061" s="93" t="s">
        <v>697</v>
      </c>
      <c r="F1061" s="125" t="e">
        <f t="shared" si="16"/>
        <v>#REF!</v>
      </c>
      <c r="G1061" s="87" t="e">
        <f>#REF!</f>
        <v>#REF!</v>
      </c>
    </row>
    <row r="1062" spans="1:7" ht="13" thickBot="1" x14ac:dyDescent="0.3">
      <c r="A1062" s="88" t="e">
        <f>#REF!</f>
        <v>#REF!</v>
      </c>
      <c r="B1062" s="84" t="s">
        <v>770</v>
      </c>
      <c r="C1062" s="84">
        <f>'CB1-Производство'!$D$10</f>
        <v>2021</v>
      </c>
      <c r="D1062" s="84" t="s">
        <v>706</v>
      </c>
      <c r="E1062" s="93" t="s">
        <v>698</v>
      </c>
      <c r="F1062" s="125" t="e">
        <f t="shared" si="16"/>
        <v>#REF!</v>
      </c>
      <c r="G1062" s="87" t="e">
        <f>#REF!</f>
        <v>#REF!</v>
      </c>
    </row>
    <row r="1063" spans="1:7" ht="13" thickBot="1" x14ac:dyDescent="0.3">
      <c r="A1063" s="88" t="e">
        <f>#REF!</f>
        <v>#REF!</v>
      </c>
      <c r="B1063" s="84" t="s">
        <v>770</v>
      </c>
      <c r="C1063" s="84">
        <f>'CB1-Производство'!$D$10</f>
        <v>2021</v>
      </c>
      <c r="D1063" s="84" t="s">
        <v>706</v>
      </c>
      <c r="E1063" s="93" t="s">
        <v>699</v>
      </c>
      <c r="F1063" s="125" t="e">
        <f t="shared" si="16"/>
        <v>#REF!</v>
      </c>
      <c r="G1063" s="87" t="e">
        <f>#REF!</f>
        <v>#REF!</v>
      </c>
    </row>
    <row r="1064" spans="1:7" ht="13" thickBot="1" x14ac:dyDescent="0.3">
      <c r="A1064" s="88" t="e">
        <f>#REF!</f>
        <v>#REF!</v>
      </c>
      <c r="B1064" s="84" t="s">
        <v>770</v>
      </c>
      <c r="C1064" s="84">
        <f>'CB1-Производство'!$D$10</f>
        <v>2021</v>
      </c>
      <c r="D1064" s="84" t="s">
        <v>706</v>
      </c>
      <c r="E1064" s="93" t="s">
        <v>700</v>
      </c>
      <c r="F1064" s="125" t="e">
        <f t="shared" si="16"/>
        <v>#REF!</v>
      </c>
      <c r="G1064" s="87" t="e">
        <f>#REF!</f>
        <v>#REF!</v>
      </c>
    </row>
    <row r="1065" spans="1:7" ht="13" thickBot="1" x14ac:dyDescent="0.3">
      <c r="A1065" s="90" t="e">
        <f>#REF!</f>
        <v>#REF!</v>
      </c>
      <c r="B1065" s="91" t="s">
        <v>770</v>
      </c>
      <c r="C1065" s="91">
        <f>'CB1-Производство'!$D$10</f>
        <v>2021</v>
      </c>
      <c r="D1065" s="91" t="s">
        <v>706</v>
      </c>
      <c r="E1065" s="101" t="s">
        <v>701</v>
      </c>
      <c r="F1065" s="125" t="e">
        <f t="shared" si="16"/>
        <v>#REF!</v>
      </c>
      <c r="G1065" s="87" t="e">
        <f>#REF!</f>
        <v>#REF!</v>
      </c>
    </row>
    <row r="1066" spans="1:7" ht="13" thickBot="1" x14ac:dyDescent="0.3">
      <c r="A1066" s="107" t="e">
        <f>#REF!</f>
        <v>#REF!</v>
      </c>
      <c r="B1066" s="94" t="s">
        <v>770</v>
      </c>
      <c r="C1066" s="94" t="str">
        <f>'CB1-Производство'!$E$10</f>
        <v>2022*</v>
      </c>
      <c r="D1066" s="94" t="s">
        <v>639</v>
      </c>
      <c r="E1066" s="95">
        <v>1</v>
      </c>
      <c r="F1066" s="125" t="e">
        <f t="shared" si="16"/>
        <v>#REF!</v>
      </c>
      <c r="G1066" s="104" t="e">
        <f>#REF!</f>
        <v>#REF!</v>
      </c>
    </row>
    <row r="1067" spans="1:7" ht="13" thickBot="1" x14ac:dyDescent="0.3">
      <c r="A1067" s="88" t="e">
        <f>#REF!</f>
        <v>#REF!</v>
      </c>
      <c r="B1067" s="84" t="s">
        <v>770</v>
      </c>
      <c r="C1067" s="94" t="str">
        <f>'CB1-Производство'!$E$10</f>
        <v>2022*</v>
      </c>
      <c r="D1067" s="84" t="s">
        <v>639</v>
      </c>
      <c r="E1067" s="93" t="s">
        <v>643</v>
      </c>
      <c r="F1067" s="125" t="e">
        <f t="shared" si="16"/>
        <v>#REF!</v>
      </c>
      <c r="G1067" s="89" t="e">
        <f>#REF!</f>
        <v>#REF!</v>
      </c>
    </row>
    <row r="1068" spans="1:7" ht="13" thickBot="1" x14ac:dyDescent="0.3">
      <c r="A1068" s="88" t="e">
        <f>#REF!</f>
        <v>#REF!</v>
      </c>
      <c r="B1068" s="84" t="s">
        <v>770</v>
      </c>
      <c r="C1068" s="94" t="str">
        <f>'CB1-Производство'!$E$10</f>
        <v>2022*</v>
      </c>
      <c r="D1068" s="84" t="s">
        <v>639</v>
      </c>
      <c r="E1068" s="93" t="s">
        <v>646</v>
      </c>
      <c r="F1068" s="125" t="e">
        <f t="shared" si="16"/>
        <v>#REF!</v>
      </c>
      <c r="G1068" s="89" t="e">
        <f>#REF!</f>
        <v>#REF!</v>
      </c>
    </row>
    <row r="1069" spans="1:7" ht="13" thickBot="1" x14ac:dyDescent="0.3">
      <c r="A1069" s="88" t="e">
        <f>#REF!</f>
        <v>#REF!</v>
      </c>
      <c r="B1069" s="84" t="s">
        <v>770</v>
      </c>
      <c r="C1069" s="94" t="str">
        <f>'CB1-Производство'!$E$10</f>
        <v>2022*</v>
      </c>
      <c r="D1069" s="84" t="s">
        <v>639</v>
      </c>
      <c r="E1069" s="93" t="s">
        <v>647</v>
      </c>
      <c r="F1069" s="125" t="e">
        <f t="shared" si="16"/>
        <v>#REF!</v>
      </c>
      <c r="G1069" s="89" t="e">
        <f>#REF!</f>
        <v>#REF!</v>
      </c>
    </row>
    <row r="1070" spans="1:7" ht="13" thickBot="1" x14ac:dyDescent="0.3">
      <c r="A1070" s="88" t="e">
        <f>#REF!</f>
        <v>#REF!</v>
      </c>
      <c r="B1070" s="84" t="s">
        <v>770</v>
      </c>
      <c r="C1070" s="94" t="str">
        <f>'CB1-Производство'!$E$10</f>
        <v>2022*</v>
      </c>
      <c r="D1070" s="84" t="s">
        <v>639</v>
      </c>
      <c r="E1070" s="93" t="s">
        <v>648</v>
      </c>
      <c r="F1070" s="125" t="e">
        <f t="shared" si="16"/>
        <v>#REF!</v>
      </c>
      <c r="G1070" s="89" t="e">
        <f>#REF!</f>
        <v>#REF!</v>
      </c>
    </row>
    <row r="1071" spans="1:7" ht="13" thickBot="1" x14ac:dyDescent="0.3">
      <c r="A1071" s="88" t="e">
        <f>#REF!</f>
        <v>#REF!</v>
      </c>
      <c r="B1071" s="84" t="s">
        <v>770</v>
      </c>
      <c r="C1071" s="94" t="str">
        <f>'CB1-Производство'!$E$10</f>
        <v>2022*</v>
      </c>
      <c r="D1071" s="84" t="s">
        <v>639</v>
      </c>
      <c r="E1071" s="93" t="s">
        <v>709</v>
      </c>
      <c r="F1071" s="125" t="e">
        <f t="shared" si="16"/>
        <v>#REF!</v>
      </c>
      <c r="G1071" s="89" t="e">
        <f>#REF!</f>
        <v>#REF!</v>
      </c>
    </row>
    <row r="1072" spans="1:7" ht="13" thickBot="1" x14ac:dyDescent="0.3">
      <c r="A1072" s="88" t="e">
        <f>#REF!</f>
        <v>#REF!</v>
      </c>
      <c r="B1072" s="84" t="s">
        <v>770</v>
      </c>
      <c r="C1072" s="94" t="str">
        <f>'CB1-Производство'!$E$10</f>
        <v>2022*</v>
      </c>
      <c r="D1072" s="84" t="s">
        <v>131</v>
      </c>
      <c r="E1072" s="93">
        <v>2</v>
      </c>
      <c r="F1072" s="125" t="e">
        <f t="shared" si="16"/>
        <v>#REF!</v>
      </c>
      <c r="G1072" s="89" t="e">
        <f>#REF!</f>
        <v>#REF!</v>
      </c>
    </row>
    <row r="1073" spans="1:7" ht="13" thickBot="1" x14ac:dyDescent="0.3">
      <c r="A1073" s="88" t="e">
        <f>#REF!</f>
        <v>#REF!</v>
      </c>
      <c r="B1073" s="84" t="s">
        <v>770</v>
      </c>
      <c r="C1073" s="94" t="str">
        <f>'CB1-Производство'!$E$10</f>
        <v>2022*</v>
      </c>
      <c r="D1073" s="84" t="s">
        <v>639</v>
      </c>
      <c r="E1073" s="93">
        <v>3</v>
      </c>
      <c r="F1073" s="125" t="e">
        <f t="shared" si="16"/>
        <v>#REF!</v>
      </c>
      <c r="G1073" s="89" t="e">
        <f>#REF!</f>
        <v>#REF!</v>
      </c>
    </row>
    <row r="1074" spans="1:7" ht="13" thickBot="1" x14ac:dyDescent="0.3">
      <c r="A1074" s="88" t="e">
        <f>#REF!</f>
        <v>#REF!</v>
      </c>
      <c r="B1074" s="84" t="s">
        <v>770</v>
      </c>
      <c r="C1074" s="94" t="str">
        <f>'CB1-Производство'!$E$10</f>
        <v>2022*</v>
      </c>
      <c r="D1074" s="84" t="s">
        <v>639</v>
      </c>
      <c r="E1074" s="93" t="s">
        <v>659</v>
      </c>
      <c r="F1074" s="125" t="e">
        <f>CONCATENATE(A1074,"_",B1074,"_",C1074,"_",D1074,"_",E1074)</f>
        <v>#REF!</v>
      </c>
      <c r="G1074" s="89" t="e">
        <f>#REF!</f>
        <v>#REF!</v>
      </c>
    </row>
    <row r="1075" spans="1:7" ht="13" thickBot="1" x14ac:dyDescent="0.3">
      <c r="A1075" s="88" t="e">
        <f>#REF!</f>
        <v>#REF!</v>
      </c>
      <c r="B1075" s="84" t="s">
        <v>770</v>
      </c>
      <c r="C1075" s="94" t="str">
        <f>'CB1-Производство'!$E$10</f>
        <v>2022*</v>
      </c>
      <c r="D1075" s="84" t="s">
        <v>639</v>
      </c>
      <c r="E1075" s="93" t="s">
        <v>660</v>
      </c>
      <c r="F1075" s="125" t="e">
        <f>CONCATENATE(A1075,"_",B1075,"_",C1075,"_",D1075,"_",E1075)</f>
        <v>#REF!</v>
      </c>
      <c r="G1075" s="89" t="e">
        <f>#REF!</f>
        <v>#REF!</v>
      </c>
    </row>
    <row r="1076" spans="1:7" ht="13" thickBot="1" x14ac:dyDescent="0.3">
      <c r="A1076" s="88" t="e">
        <f>#REF!</f>
        <v>#REF!</v>
      </c>
      <c r="B1076" s="84" t="s">
        <v>770</v>
      </c>
      <c r="C1076" s="94" t="str">
        <f>'CB1-Производство'!$E$10</f>
        <v>2022*</v>
      </c>
      <c r="D1076" s="84" t="s">
        <v>131</v>
      </c>
      <c r="E1076" s="93">
        <v>4</v>
      </c>
      <c r="F1076" s="125" t="e">
        <f>CONCATENATE(A1076,"_",B1076,"_",C1076,"_",D1076,"_",E1076)</f>
        <v>#REF!</v>
      </c>
      <c r="G1076" s="89" t="e">
        <f>#REF!</f>
        <v>#REF!</v>
      </c>
    </row>
    <row r="1077" spans="1:7" ht="13" thickBot="1" x14ac:dyDescent="0.3">
      <c r="A1077" s="88" t="e">
        <f>#REF!</f>
        <v>#REF!</v>
      </c>
      <c r="B1077" s="84" t="s">
        <v>770</v>
      </c>
      <c r="C1077" s="94" t="str">
        <f>'CB1-Производство'!$E$10</f>
        <v>2022*</v>
      </c>
      <c r="D1077" s="84" t="s">
        <v>131</v>
      </c>
      <c r="E1077" s="93" t="s">
        <v>661</v>
      </c>
      <c r="F1077" s="125" t="e">
        <f>CONCATENATE(A1077,"_",B1077,"_",C1077,"_",D1077,"_",E1077)</f>
        <v>#REF!</v>
      </c>
      <c r="G1077" s="89" t="e">
        <f>#REF!</f>
        <v>#REF!</v>
      </c>
    </row>
    <row r="1078" spans="1:7" ht="13" thickBot="1" x14ac:dyDescent="0.3">
      <c r="A1078" s="88" t="e">
        <f>#REF!</f>
        <v>#REF!</v>
      </c>
      <c r="B1078" s="84" t="s">
        <v>770</v>
      </c>
      <c r="C1078" s="94" t="str">
        <f>'CB1-Производство'!$E$10</f>
        <v>2022*</v>
      </c>
      <c r="D1078" s="84" t="s">
        <v>131</v>
      </c>
      <c r="E1078" s="93" t="s">
        <v>662</v>
      </c>
      <c r="F1078" s="125" t="e">
        <f>CONCATENATE(A1078,"_",B1078,"_",C1078,"_",D1078,"_",E1078)</f>
        <v>#REF!</v>
      </c>
      <c r="G1078" s="89" t="e">
        <f>#REF!</f>
        <v>#REF!</v>
      </c>
    </row>
    <row r="1079" spans="1:7" ht="13" thickBot="1" x14ac:dyDescent="0.3">
      <c r="A1079" s="88" t="e">
        <f>#REF!</f>
        <v>#REF!</v>
      </c>
      <c r="B1079" s="84" t="s">
        <v>770</v>
      </c>
      <c r="C1079" s="94" t="str">
        <f>'CB1-Производство'!$E$10</f>
        <v>2022*</v>
      </c>
      <c r="D1079" s="84" t="s">
        <v>639</v>
      </c>
      <c r="E1079" s="93">
        <v>5</v>
      </c>
      <c r="F1079" s="125" t="e">
        <f t="shared" si="16"/>
        <v>#REF!</v>
      </c>
      <c r="G1079" s="89" t="e">
        <f>#REF!</f>
        <v>#REF!</v>
      </c>
    </row>
    <row r="1080" spans="1:7" ht="13" thickBot="1" x14ac:dyDescent="0.3">
      <c r="A1080" s="88" t="e">
        <f>#REF!</f>
        <v>#REF!</v>
      </c>
      <c r="B1080" s="84" t="s">
        <v>770</v>
      </c>
      <c r="C1080" s="94" t="str">
        <f>'CB1-Производство'!$E$10</f>
        <v>2022*</v>
      </c>
      <c r="D1080" s="84" t="s">
        <v>639</v>
      </c>
      <c r="E1080" s="93" t="s">
        <v>663</v>
      </c>
      <c r="F1080" s="125" t="e">
        <f t="shared" si="16"/>
        <v>#REF!</v>
      </c>
      <c r="G1080" s="89" t="e">
        <f>#REF!</f>
        <v>#REF!</v>
      </c>
    </row>
    <row r="1081" spans="1:7" ht="13" thickBot="1" x14ac:dyDescent="0.3">
      <c r="A1081" s="88" t="e">
        <f>#REF!</f>
        <v>#REF!</v>
      </c>
      <c r="B1081" s="84" t="s">
        <v>770</v>
      </c>
      <c r="C1081" s="94" t="str">
        <f>'CB1-Производство'!$E$10</f>
        <v>2022*</v>
      </c>
      <c r="D1081" s="84" t="s">
        <v>639</v>
      </c>
      <c r="E1081" s="93" t="s">
        <v>664</v>
      </c>
      <c r="F1081" s="125" t="e">
        <f t="shared" si="16"/>
        <v>#REF!</v>
      </c>
      <c r="G1081" s="89" t="e">
        <f>#REF!</f>
        <v>#REF!</v>
      </c>
    </row>
    <row r="1082" spans="1:7" ht="13" thickBot="1" x14ac:dyDescent="0.3">
      <c r="A1082" s="88" t="e">
        <f>#REF!</f>
        <v>#REF!</v>
      </c>
      <c r="B1082" s="84" t="s">
        <v>770</v>
      </c>
      <c r="C1082" s="94" t="str">
        <f>'CB1-Производство'!$E$10</f>
        <v>2022*</v>
      </c>
      <c r="D1082" s="84" t="s">
        <v>639</v>
      </c>
      <c r="E1082" s="93" t="s">
        <v>665</v>
      </c>
      <c r="F1082" s="125" t="e">
        <f t="shared" si="16"/>
        <v>#REF!</v>
      </c>
      <c r="G1082" s="89" t="e">
        <f>#REF!</f>
        <v>#REF!</v>
      </c>
    </row>
    <row r="1083" spans="1:7" ht="13" thickBot="1" x14ac:dyDescent="0.3">
      <c r="A1083" s="88" t="e">
        <f>#REF!</f>
        <v>#REF!</v>
      </c>
      <c r="B1083" s="84" t="s">
        <v>770</v>
      </c>
      <c r="C1083" s="94" t="str">
        <f>'CB1-Производство'!$E$10</f>
        <v>2022*</v>
      </c>
      <c r="D1083" s="84" t="s">
        <v>639</v>
      </c>
      <c r="E1083" s="93">
        <v>6</v>
      </c>
      <c r="F1083" s="125" t="e">
        <f t="shared" si="16"/>
        <v>#REF!</v>
      </c>
      <c r="G1083" s="89" t="e">
        <f>#REF!</f>
        <v>#REF!</v>
      </c>
    </row>
    <row r="1084" spans="1:7" ht="13" thickBot="1" x14ac:dyDescent="0.3">
      <c r="A1084" s="88" t="e">
        <f>#REF!</f>
        <v>#REF!</v>
      </c>
      <c r="B1084" s="84" t="s">
        <v>770</v>
      </c>
      <c r="C1084" s="94" t="str">
        <f>'CB1-Производство'!$E$10</f>
        <v>2022*</v>
      </c>
      <c r="D1084" s="84" t="s">
        <v>639</v>
      </c>
      <c r="E1084" s="93" t="s">
        <v>666</v>
      </c>
      <c r="F1084" s="125" t="e">
        <f t="shared" si="16"/>
        <v>#REF!</v>
      </c>
      <c r="G1084" s="89" t="e">
        <f>#REF!</f>
        <v>#REF!</v>
      </c>
    </row>
    <row r="1085" spans="1:7" ht="13" thickBot="1" x14ac:dyDescent="0.3">
      <c r="A1085" s="88" t="e">
        <f>#REF!</f>
        <v>#REF!</v>
      </c>
      <c r="B1085" s="84" t="s">
        <v>770</v>
      </c>
      <c r="C1085" s="94" t="str">
        <f>'CB1-Производство'!$E$10</f>
        <v>2022*</v>
      </c>
      <c r="D1085" s="84" t="s">
        <v>639</v>
      </c>
      <c r="E1085" s="93" t="s">
        <v>667</v>
      </c>
      <c r="F1085" s="125" t="e">
        <f t="shared" si="16"/>
        <v>#REF!</v>
      </c>
      <c r="G1085" s="89" t="e">
        <f>#REF!</f>
        <v>#REF!</v>
      </c>
    </row>
    <row r="1086" spans="1:7" ht="13" thickBot="1" x14ac:dyDescent="0.3">
      <c r="A1086" s="88" t="e">
        <f>#REF!</f>
        <v>#REF!</v>
      </c>
      <c r="B1086" s="84" t="s">
        <v>770</v>
      </c>
      <c r="C1086" s="94" t="str">
        <f>'CB1-Производство'!$E$10</f>
        <v>2022*</v>
      </c>
      <c r="D1086" s="84" t="s">
        <v>639</v>
      </c>
      <c r="E1086" s="93" t="s">
        <v>668</v>
      </c>
      <c r="F1086" s="125" t="e">
        <f t="shared" si="16"/>
        <v>#REF!</v>
      </c>
      <c r="G1086" s="89" t="e">
        <f>#REF!</f>
        <v>#REF!</v>
      </c>
    </row>
    <row r="1087" spans="1:7" ht="13" thickBot="1" x14ac:dyDescent="0.3">
      <c r="A1087" s="88" t="e">
        <f>#REF!</f>
        <v>#REF!</v>
      </c>
      <c r="B1087" s="84" t="s">
        <v>770</v>
      </c>
      <c r="C1087" s="94" t="str">
        <f>'CB1-Производство'!$E$10</f>
        <v>2022*</v>
      </c>
      <c r="D1087" s="84" t="s">
        <v>639</v>
      </c>
      <c r="E1087" s="93" t="s">
        <v>669</v>
      </c>
      <c r="F1087" s="125" t="e">
        <f t="shared" si="16"/>
        <v>#REF!</v>
      </c>
      <c r="G1087" s="89" t="e">
        <f>#REF!</f>
        <v>#REF!</v>
      </c>
    </row>
    <row r="1088" spans="1:7" ht="13" thickBot="1" x14ac:dyDescent="0.3">
      <c r="A1088" s="88" t="e">
        <f>#REF!</f>
        <v>#REF!</v>
      </c>
      <c r="B1088" s="84" t="s">
        <v>770</v>
      </c>
      <c r="C1088" s="94" t="str">
        <f>'CB1-Производство'!$E$10</f>
        <v>2022*</v>
      </c>
      <c r="D1088" s="84" t="s">
        <v>639</v>
      </c>
      <c r="E1088" s="93" t="s">
        <v>670</v>
      </c>
      <c r="F1088" s="125" t="e">
        <f t="shared" si="16"/>
        <v>#REF!</v>
      </c>
      <c r="G1088" s="89" t="e">
        <f>#REF!</f>
        <v>#REF!</v>
      </c>
    </row>
    <row r="1089" spans="1:7" ht="13" thickBot="1" x14ac:dyDescent="0.3">
      <c r="A1089" s="88" t="e">
        <f>#REF!</f>
        <v>#REF!</v>
      </c>
      <c r="B1089" s="84" t="s">
        <v>770</v>
      </c>
      <c r="C1089" s="94" t="str">
        <f>'CB1-Производство'!$E$10</f>
        <v>2022*</v>
      </c>
      <c r="D1089" s="84" t="s">
        <v>639</v>
      </c>
      <c r="E1089" s="93" t="s">
        <v>671</v>
      </c>
      <c r="F1089" s="125" t="e">
        <f t="shared" si="16"/>
        <v>#REF!</v>
      </c>
      <c r="G1089" s="89" t="e">
        <f>#REF!</f>
        <v>#REF!</v>
      </c>
    </row>
    <row r="1090" spans="1:7" ht="13" thickBot="1" x14ac:dyDescent="0.3">
      <c r="A1090" s="88" t="e">
        <f>#REF!</f>
        <v>#REF!</v>
      </c>
      <c r="B1090" s="84" t="s">
        <v>770</v>
      </c>
      <c r="C1090" s="94" t="str">
        <f>'CB1-Производство'!$E$10</f>
        <v>2022*</v>
      </c>
      <c r="D1090" s="84" t="s">
        <v>639</v>
      </c>
      <c r="E1090" s="93" t="s">
        <v>672</v>
      </c>
      <c r="F1090" s="125" t="e">
        <f t="shared" si="16"/>
        <v>#REF!</v>
      </c>
      <c r="G1090" s="89" t="e">
        <f>#REF!</f>
        <v>#REF!</v>
      </c>
    </row>
    <row r="1091" spans="1:7" ht="13" thickBot="1" x14ac:dyDescent="0.3">
      <c r="A1091" s="88" t="e">
        <f>#REF!</f>
        <v>#REF!</v>
      </c>
      <c r="B1091" s="84" t="s">
        <v>770</v>
      </c>
      <c r="C1091" s="94" t="str">
        <f>'CB1-Производство'!$E$10</f>
        <v>2022*</v>
      </c>
      <c r="D1091" s="84" t="s">
        <v>639</v>
      </c>
      <c r="E1091" s="93" t="s">
        <v>673</v>
      </c>
      <c r="F1091" s="125" t="e">
        <f t="shared" si="16"/>
        <v>#REF!</v>
      </c>
      <c r="G1091" s="89" t="e">
        <f>#REF!</f>
        <v>#REF!</v>
      </c>
    </row>
    <row r="1092" spans="1:7" ht="13" thickBot="1" x14ac:dyDescent="0.3">
      <c r="A1092" s="88" t="e">
        <f>#REF!</f>
        <v>#REF!</v>
      </c>
      <c r="B1092" s="84" t="s">
        <v>770</v>
      </c>
      <c r="C1092" s="94" t="str">
        <f>'CB1-Производство'!$E$10</f>
        <v>2022*</v>
      </c>
      <c r="D1092" s="84" t="s">
        <v>639</v>
      </c>
      <c r="E1092" s="93" t="s">
        <v>674</v>
      </c>
      <c r="F1092" s="125" t="e">
        <f t="shared" si="16"/>
        <v>#REF!</v>
      </c>
      <c r="G1092" s="89" t="e">
        <f>#REF!</f>
        <v>#REF!</v>
      </c>
    </row>
    <row r="1093" spans="1:7" ht="13" thickBot="1" x14ac:dyDescent="0.3">
      <c r="A1093" s="88" t="e">
        <f>#REF!</f>
        <v>#REF!</v>
      </c>
      <c r="B1093" s="84" t="s">
        <v>770</v>
      </c>
      <c r="C1093" s="94" t="str">
        <f>'CB1-Производство'!$E$10</f>
        <v>2022*</v>
      </c>
      <c r="D1093" s="84" t="s">
        <v>639</v>
      </c>
      <c r="E1093" s="93" t="s">
        <v>675</v>
      </c>
      <c r="F1093" s="125" t="e">
        <f t="shared" si="16"/>
        <v>#REF!</v>
      </c>
      <c r="G1093" s="89" t="e">
        <f>#REF!</f>
        <v>#REF!</v>
      </c>
    </row>
    <row r="1094" spans="1:7" ht="13" thickBot="1" x14ac:dyDescent="0.3">
      <c r="A1094" s="88" t="e">
        <f>#REF!</f>
        <v>#REF!</v>
      </c>
      <c r="B1094" s="84" t="s">
        <v>770</v>
      </c>
      <c r="C1094" s="94" t="str">
        <f>'CB1-Производство'!$E$10</f>
        <v>2022*</v>
      </c>
      <c r="D1094" s="84" t="s">
        <v>639</v>
      </c>
      <c r="E1094" s="93" t="s">
        <v>676</v>
      </c>
      <c r="F1094" s="125" t="e">
        <f t="shared" si="16"/>
        <v>#REF!</v>
      </c>
      <c r="G1094" s="89" t="e">
        <f>#REF!</f>
        <v>#REF!</v>
      </c>
    </row>
    <row r="1095" spans="1:7" ht="13" thickBot="1" x14ac:dyDescent="0.3">
      <c r="A1095" s="88" t="e">
        <f>#REF!</f>
        <v>#REF!</v>
      </c>
      <c r="B1095" s="84" t="s">
        <v>770</v>
      </c>
      <c r="C1095" s="94" t="str">
        <f>'CB1-Производство'!$E$10</f>
        <v>2022*</v>
      </c>
      <c r="D1095" s="84" t="s">
        <v>639</v>
      </c>
      <c r="E1095" s="93" t="s">
        <v>677</v>
      </c>
      <c r="F1095" s="125" t="e">
        <f t="shared" si="16"/>
        <v>#REF!</v>
      </c>
      <c r="G1095" s="89" t="e">
        <f>#REF!</f>
        <v>#REF!</v>
      </c>
    </row>
    <row r="1096" spans="1:7" ht="13" thickBot="1" x14ac:dyDescent="0.3">
      <c r="A1096" s="88" t="e">
        <f>#REF!</f>
        <v>#REF!</v>
      </c>
      <c r="B1096" s="84" t="s">
        <v>770</v>
      </c>
      <c r="C1096" s="94" t="str">
        <f>'CB1-Производство'!$E$10</f>
        <v>2022*</v>
      </c>
      <c r="D1096" s="84" t="s">
        <v>639</v>
      </c>
      <c r="E1096" s="93" t="s">
        <v>678</v>
      </c>
      <c r="F1096" s="125" t="e">
        <f t="shared" si="16"/>
        <v>#REF!</v>
      </c>
      <c r="G1096" s="89" t="e">
        <f>#REF!</f>
        <v>#REF!</v>
      </c>
    </row>
    <row r="1097" spans="1:7" ht="13" thickBot="1" x14ac:dyDescent="0.3">
      <c r="A1097" s="88" t="e">
        <f>#REF!</f>
        <v>#REF!</v>
      </c>
      <c r="B1097" s="84" t="s">
        <v>770</v>
      </c>
      <c r="C1097" s="94" t="str">
        <f>'CB1-Производство'!$E$10</f>
        <v>2022*</v>
      </c>
      <c r="D1097" s="84" t="s">
        <v>639</v>
      </c>
      <c r="E1097" s="93" t="s">
        <v>679</v>
      </c>
      <c r="F1097" s="125" t="e">
        <f t="shared" si="16"/>
        <v>#REF!</v>
      </c>
      <c r="G1097" s="89" t="e">
        <f>#REF!</f>
        <v>#REF!</v>
      </c>
    </row>
    <row r="1098" spans="1:7" ht="13" thickBot="1" x14ac:dyDescent="0.3">
      <c r="A1098" s="88" t="e">
        <f>#REF!</f>
        <v>#REF!</v>
      </c>
      <c r="B1098" s="84" t="s">
        <v>770</v>
      </c>
      <c r="C1098" s="94" t="str">
        <f>'CB1-Производство'!$E$10</f>
        <v>2022*</v>
      </c>
      <c r="D1098" s="84" t="s">
        <v>131</v>
      </c>
      <c r="E1098" s="93">
        <v>7</v>
      </c>
      <c r="F1098" s="125" t="e">
        <f t="shared" si="16"/>
        <v>#REF!</v>
      </c>
      <c r="G1098" s="89" t="e">
        <f>#REF!</f>
        <v>#REF!</v>
      </c>
    </row>
    <row r="1099" spans="1:7" ht="13" thickBot="1" x14ac:dyDescent="0.3">
      <c r="A1099" s="88" t="e">
        <f>#REF!</f>
        <v>#REF!</v>
      </c>
      <c r="B1099" s="84" t="s">
        <v>770</v>
      </c>
      <c r="C1099" s="94" t="str">
        <f>'CB1-Производство'!$E$10</f>
        <v>2022*</v>
      </c>
      <c r="D1099" s="84" t="s">
        <v>131</v>
      </c>
      <c r="E1099" s="93" t="s">
        <v>680</v>
      </c>
      <c r="F1099" s="125" t="e">
        <f t="shared" si="16"/>
        <v>#REF!</v>
      </c>
      <c r="G1099" s="89" t="e">
        <f>#REF!</f>
        <v>#REF!</v>
      </c>
    </row>
    <row r="1100" spans="1:7" ht="13" thickBot="1" x14ac:dyDescent="0.3">
      <c r="A1100" s="88" t="e">
        <f>#REF!</f>
        <v>#REF!</v>
      </c>
      <c r="B1100" s="84" t="s">
        <v>770</v>
      </c>
      <c r="C1100" s="94" t="str">
        <f>'CB1-Производство'!$E$10</f>
        <v>2022*</v>
      </c>
      <c r="D1100" s="84" t="s">
        <v>131</v>
      </c>
      <c r="E1100" s="93" t="s">
        <v>681</v>
      </c>
      <c r="F1100" s="125" t="e">
        <f t="shared" si="16"/>
        <v>#REF!</v>
      </c>
      <c r="G1100" s="89" t="e">
        <f>#REF!</f>
        <v>#REF!</v>
      </c>
    </row>
    <row r="1101" spans="1:7" ht="13" thickBot="1" x14ac:dyDescent="0.3">
      <c r="A1101" s="88" t="e">
        <f>#REF!</f>
        <v>#REF!</v>
      </c>
      <c r="B1101" s="84" t="s">
        <v>770</v>
      </c>
      <c r="C1101" s="94" t="str">
        <f>'CB1-Производство'!$E$10</f>
        <v>2022*</v>
      </c>
      <c r="D1101" s="84" t="s">
        <v>131</v>
      </c>
      <c r="E1101" s="93" t="s">
        <v>682</v>
      </c>
      <c r="F1101" s="125" t="e">
        <f t="shared" si="16"/>
        <v>#REF!</v>
      </c>
      <c r="G1101" s="89" t="e">
        <f>#REF!</f>
        <v>#REF!</v>
      </c>
    </row>
    <row r="1102" spans="1:7" ht="13" thickBot="1" x14ac:dyDescent="0.3">
      <c r="A1102" s="88" t="e">
        <f>#REF!</f>
        <v>#REF!</v>
      </c>
      <c r="B1102" s="84" t="s">
        <v>770</v>
      </c>
      <c r="C1102" s="94" t="str">
        <f>'CB1-Производство'!$E$10</f>
        <v>2022*</v>
      </c>
      <c r="D1102" s="84" t="s">
        <v>131</v>
      </c>
      <c r="E1102" s="93" t="s">
        <v>683</v>
      </c>
      <c r="F1102" s="125" t="e">
        <f t="shared" si="16"/>
        <v>#REF!</v>
      </c>
      <c r="G1102" s="89" t="e">
        <f>#REF!</f>
        <v>#REF!</v>
      </c>
    </row>
    <row r="1103" spans="1:7" ht="13" thickBot="1" x14ac:dyDescent="0.3">
      <c r="A1103" s="88" t="e">
        <f>#REF!</f>
        <v>#REF!</v>
      </c>
      <c r="B1103" s="84" t="s">
        <v>770</v>
      </c>
      <c r="C1103" s="94" t="str">
        <f>'CB1-Производство'!$E$10</f>
        <v>2022*</v>
      </c>
      <c r="D1103" s="84" t="s">
        <v>131</v>
      </c>
      <c r="E1103" s="93" t="s">
        <v>684</v>
      </c>
      <c r="F1103" s="125" t="e">
        <f t="shared" si="16"/>
        <v>#REF!</v>
      </c>
      <c r="G1103" s="89" t="e">
        <f>#REF!</f>
        <v>#REF!</v>
      </c>
    </row>
    <row r="1104" spans="1:7" ht="13" thickBot="1" x14ac:dyDescent="0.3">
      <c r="A1104" s="88" t="e">
        <f>#REF!</f>
        <v>#REF!</v>
      </c>
      <c r="B1104" s="84" t="s">
        <v>770</v>
      </c>
      <c r="C1104" s="94" t="str">
        <f>'CB1-Производство'!$E$10</f>
        <v>2022*</v>
      </c>
      <c r="D1104" s="84" t="s">
        <v>131</v>
      </c>
      <c r="E1104" s="93" t="s">
        <v>685</v>
      </c>
      <c r="F1104" s="125" t="e">
        <f t="shared" si="16"/>
        <v>#REF!</v>
      </c>
      <c r="G1104" s="89" t="e">
        <f>#REF!</f>
        <v>#REF!</v>
      </c>
    </row>
    <row r="1105" spans="1:7" ht="13" thickBot="1" x14ac:dyDescent="0.3">
      <c r="A1105" s="88" t="e">
        <f>#REF!</f>
        <v>#REF!</v>
      </c>
      <c r="B1105" s="84" t="s">
        <v>770</v>
      </c>
      <c r="C1105" s="94" t="str">
        <f>'CB1-Производство'!$E$10</f>
        <v>2022*</v>
      </c>
      <c r="D1105" s="84" t="s">
        <v>131</v>
      </c>
      <c r="E1105" s="93" t="s">
        <v>686</v>
      </c>
      <c r="F1105" s="125" t="e">
        <f t="shared" si="16"/>
        <v>#REF!</v>
      </c>
      <c r="G1105" s="89" t="e">
        <f>#REF!</f>
        <v>#REF!</v>
      </c>
    </row>
    <row r="1106" spans="1:7" ht="13" thickBot="1" x14ac:dyDescent="0.3">
      <c r="A1106" s="88" t="e">
        <f>#REF!</f>
        <v>#REF!</v>
      </c>
      <c r="B1106" s="84" t="s">
        <v>770</v>
      </c>
      <c r="C1106" s="94" t="str">
        <f>'CB1-Производство'!$E$10</f>
        <v>2022*</v>
      </c>
      <c r="D1106" s="84" t="s">
        <v>131</v>
      </c>
      <c r="E1106" s="93" t="s">
        <v>687</v>
      </c>
      <c r="F1106" s="125" t="e">
        <f t="shared" si="16"/>
        <v>#REF!</v>
      </c>
      <c r="G1106" s="89" t="e">
        <f>#REF!</f>
        <v>#REF!</v>
      </c>
    </row>
    <row r="1107" spans="1:7" ht="13" thickBot="1" x14ac:dyDescent="0.3">
      <c r="A1107" s="88" t="e">
        <f>#REF!</f>
        <v>#REF!</v>
      </c>
      <c r="B1107" s="84" t="s">
        <v>770</v>
      </c>
      <c r="C1107" s="94" t="str">
        <f>'CB1-Производство'!$E$10</f>
        <v>2022*</v>
      </c>
      <c r="D1107" s="84" t="s">
        <v>131</v>
      </c>
      <c r="E1107" s="93">
        <v>8</v>
      </c>
      <c r="F1107" s="125" t="e">
        <f t="shared" si="16"/>
        <v>#REF!</v>
      </c>
      <c r="G1107" s="89" t="e">
        <f>#REF!</f>
        <v>#REF!</v>
      </c>
    </row>
    <row r="1108" spans="1:7" ht="13" thickBot="1" x14ac:dyDescent="0.3">
      <c r="A1108" s="88" t="e">
        <f>#REF!</f>
        <v>#REF!</v>
      </c>
      <c r="B1108" s="84" t="s">
        <v>770</v>
      </c>
      <c r="C1108" s="94" t="str">
        <f>'CB1-Производство'!$E$10</f>
        <v>2022*</v>
      </c>
      <c r="D1108" s="84" t="s">
        <v>131</v>
      </c>
      <c r="E1108" s="93" t="s">
        <v>688</v>
      </c>
      <c r="F1108" s="125" t="e">
        <f t="shared" si="16"/>
        <v>#REF!</v>
      </c>
      <c r="G1108" s="89" t="e">
        <f>#REF!</f>
        <v>#REF!</v>
      </c>
    </row>
    <row r="1109" spans="1:7" ht="13" thickBot="1" x14ac:dyDescent="0.3">
      <c r="A1109" s="88" t="e">
        <f>#REF!</f>
        <v>#REF!</v>
      </c>
      <c r="B1109" s="84" t="s">
        <v>770</v>
      </c>
      <c r="C1109" s="94" t="str">
        <f>'CB1-Производство'!$E$10</f>
        <v>2022*</v>
      </c>
      <c r="D1109" s="84" t="s">
        <v>131</v>
      </c>
      <c r="E1109" s="93" t="s">
        <v>689</v>
      </c>
      <c r="F1109" s="125" t="e">
        <f t="shared" si="16"/>
        <v>#REF!</v>
      </c>
      <c r="G1109" s="89" t="e">
        <f>#REF!</f>
        <v>#REF!</v>
      </c>
    </row>
    <row r="1110" spans="1:7" ht="13" thickBot="1" x14ac:dyDescent="0.3">
      <c r="A1110" s="88" t="e">
        <f>#REF!</f>
        <v>#REF!</v>
      </c>
      <c r="B1110" s="84" t="s">
        <v>770</v>
      </c>
      <c r="C1110" s="94" t="str">
        <f>'CB1-Производство'!$E$10</f>
        <v>2022*</v>
      </c>
      <c r="D1110" s="84" t="s">
        <v>131</v>
      </c>
      <c r="E1110" s="93">
        <v>9</v>
      </c>
      <c r="F1110" s="125" t="e">
        <f t="shared" si="16"/>
        <v>#REF!</v>
      </c>
      <c r="G1110" s="89" t="e">
        <f>#REF!</f>
        <v>#REF!</v>
      </c>
    </row>
    <row r="1111" spans="1:7" ht="13" thickBot="1" x14ac:dyDescent="0.3">
      <c r="A1111" s="88" t="e">
        <f>#REF!</f>
        <v>#REF!</v>
      </c>
      <c r="B1111" s="84" t="s">
        <v>770</v>
      </c>
      <c r="C1111" s="94" t="str">
        <f>'CB1-Производство'!$E$10</f>
        <v>2022*</v>
      </c>
      <c r="D1111" s="84" t="s">
        <v>131</v>
      </c>
      <c r="E1111" s="93">
        <v>10</v>
      </c>
      <c r="F1111" s="125" t="e">
        <f t="shared" si="16"/>
        <v>#REF!</v>
      </c>
      <c r="G1111" s="89" t="e">
        <f>#REF!</f>
        <v>#REF!</v>
      </c>
    </row>
    <row r="1112" spans="1:7" ht="13" thickBot="1" x14ac:dyDescent="0.3">
      <c r="A1112" s="88" t="e">
        <f>#REF!</f>
        <v>#REF!</v>
      </c>
      <c r="B1112" s="84" t="s">
        <v>770</v>
      </c>
      <c r="C1112" s="94" t="str">
        <f>'CB1-Производство'!$E$10</f>
        <v>2022*</v>
      </c>
      <c r="D1112" s="84" t="s">
        <v>131</v>
      </c>
      <c r="E1112" s="93" t="s">
        <v>690</v>
      </c>
      <c r="F1112" s="125" t="e">
        <f t="shared" si="16"/>
        <v>#REF!</v>
      </c>
      <c r="G1112" s="89" t="e">
        <f>#REF!</f>
        <v>#REF!</v>
      </c>
    </row>
    <row r="1113" spans="1:7" ht="13" thickBot="1" x14ac:dyDescent="0.3">
      <c r="A1113" s="88" t="e">
        <f>#REF!</f>
        <v>#REF!</v>
      </c>
      <c r="B1113" s="84" t="s">
        <v>770</v>
      </c>
      <c r="C1113" s="94" t="str">
        <f>'CB1-Производство'!$E$10</f>
        <v>2022*</v>
      </c>
      <c r="D1113" s="84" t="s">
        <v>131</v>
      </c>
      <c r="E1113" s="93" t="s">
        <v>691</v>
      </c>
      <c r="F1113" s="125" t="e">
        <f t="shared" si="16"/>
        <v>#REF!</v>
      </c>
      <c r="G1113" s="89" t="e">
        <f>#REF!</f>
        <v>#REF!</v>
      </c>
    </row>
    <row r="1114" spans="1:7" ht="13" thickBot="1" x14ac:dyDescent="0.3">
      <c r="A1114" s="88" t="e">
        <f>#REF!</f>
        <v>#REF!</v>
      </c>
      <c r="B1114" s="84" t="s">
        <v>770</v>
      </c>
      <c r="C1114" s="94" t="str">
        <f>'CB1-Производство'!$E$10</f>
        <v>2022*</v>
      </c>
      <c r="D1114" s="84" t="s">
        <v>131</v>
      </c>
      <c r="E1114" s="93" t="s">
        <v>692</v>
      </c>
      <c r="F1114" s="125" t="e">
        <f t="shared" si="16"/>
        <v>#REF!</v>
      </c>
      <c r="G1114" s="89" t="e">
        <f>#REF!</f>
        <v>#REF!</v>
      </c>
    </row>
    <row r="1115" spans="1:7" ht="13" thickBot="1" x14ac:dyDescent="0.3">
      <c r="A1115" s="88" t="e">
        <f>#REF!</f>
        <v>#REF!</v>
      </c>
      <c r="B1115" s="84" t="s">
        <v>770</v>
      </c>
      <c r="C1115" s="94" t="str">
        <f>'CB1-Производство'!$E$10</f>
        <v>2022*</v>
      </c>
      <c r="D1115" s="84" t="s">
        <v>131</v>
      </c>
      <c r="E1115" s="93" t="s">
        <v>693</v>
      </c>
      <c r="F1115" s="125" t="e">
        <f t="shared" si="16"/>
        <v>#REF!</v>
      </c>
      <c r="G1115" s="89" t="e">
        <f>#REF!</f>
        <v>#REF!</v>
      </c>
    </row>
    <row r="1116" spans="1:7" ht="13" thickBot="1" x14ac:dyDescent="0.3">
      <c r="A1116" s="88" t="e">
        <f>#REF!</f>
        <v>#REF!</v>
      </c>
      <c r="B1116" s="84" t="s">
        <v>770</v>
      </c>
      <c r="C1116" s="94" t="str">
        <f>'CB1-Производство'!$E$10</f>
        <v>2022*</v>
      </c>
      <c r="D1116" s="84" t="s">
        <v>131</v>
      </c>
      <c r="E1116" s="93" t="s">
        <v>694</v>
      </c>
      <c r="F1116" s="125" t="e">
        <f t="shared" si="16"/>
        <v>#REF!</v>
      </c>
      <c r="G1116" s="89" t="e">
        <f>#REF!</f>
        <v>#REF!</v>
      </c>
    </row>
    <row r="1117" spans="1:7" ht="13" thickBot="1" x14ac:dyDescent="0.3">
      <c r="A1117" s="88" t="e">
        <f>#REF!</f>
        <v>#REF!</v>
      </c>
      <c r="B1117" s="84" t="s">
        <v>770</v>
      </c>
      <c r="C1117" s="94" t="str">
        <f>'CB1-Производство'!$E$10</f>
        <v>2022*</v>
      </c>
      <c r="D1117" s="84" t="s">
        <v>131</v>
      </c>
      <c r="E1117" s="93" t="s">
        <v>695</v>
      </c>
      <c r="F1117" s="125" t="e">
        <f t="shared" si="16"/>
        <v>#REF!</v>
      </c>
      <c r="G1117" s="89" t="e">
        <f>#REF!</f>
        <v>#REF!</v>
      </c>
    </row>
    <row r="1118" spans="1:7" ht="13" thickBot="1" x14ac:dyDescent="0.3">
      <c r="A1118" s="88" t="e">
        <f>#REF!</f>
        <v>#REF!</v>
      </c>
      <c r="B1118" s="84" t="s">
        <v>770</v>
      </c>
      <c r="C1118" s="94" t="str">
        <f>'CB1-Производство'!$E$10</f>
        <v>2022*</v>
      </c>
      <c r="D1118" s="84" t="s">
        <v>131</v>
      </c>
      <c r="E1118" s="93" t="s">
        <v>696</v>
      </c>
      <c r="F1118" s="125" t="e">
        <f t="shared" si="16"/>
        <v>#REF!</v>
      </c>
      <c r="G1118" s="89" t="e">
        <f>#REF!</f>
        <v>#REF!</v>
      </c>
    </row>
    <row r="1119" spans="1:7" ht="13" thickBot="1" x14ac:dyDescent="0.3">
      <c r="A1119" s="88" t="e">
        <f>#REF!</f>
        <v>#REF!</v>
      </c>
      <c r="B1119" s="84" t="s">
        <v>770</v>
      </c>
      <c r="C1119" s="94" t="str">
        <f>'CB1-Производство'!$E$10</f>
        <v>2022*</v>
      </c>
      <c r="D1119" s="84" t="s">
        <v>131</v>
      </c>
      <c r="E1119" s="93" t="s">
        <v>697</v>
      </c>
      <c r="F1119" s="125" t="e">
        <f t="shared" si="16"/>
        <v>#REF!</v>
      </c>
      <c r="G1119" s="89" t="e">
        <f>#REF!</f>
        <v>#REF!</v>
      </c>
    </row>
    <row r="1120" spans="1:7" ht="13" thickBot="1" x14ac:dyDescent="0.3">
      <c r="A1120" s="88" t="e">
        <f>#REF!</f>
        <v>#REF!</v>
      </c>
      <c r="B1120" s="84" t="s">
        <v>770</v>
      </c>
      <c r="C1120" s="94" t="str">
        <f>'CB1-Производство'!$E$10</f>
        <v>2022*</v>
      </c>
      <c r="D1120" s="84" t="s">
        <v>131</v>
      </c>
      <c r="E1120" s="93" t="s">
        <v>698</v>
      </c>
      <c r="F1120" s="125" t="e">
        <f t="shared" si="16"/>
        <v>#REF!</v>
      </c>
      <c r="G1120" s="89" t="e">
        <f>#REF!</f>
        <v>#REF!</v>
      </c>
    </row>
    <row r="1121" spans="1:7" ht="13" thickBot="1" x14ac:dyDescent="0.3">
      <c r="A1121" s="88" t="e">
        <f>#REF!</f>
        <v>#REF!</v>
      </c>
      <c r="B1121" s="84" t="s">
        <v>770</v>
      </c>
      <c r="C1121" s="94" t="str">
        <f>'CB1-Производство'!$E$10</f>
        <v>2022*</v>
      </c>
      <c r="D1121" s="84" t="s">
        <v>131</v>
      </c>
      <c r="E1121" s="93" t="s">
        <v>699</v>
      </c>
      <c r="F1121" s="125" t="e">
        <f t="shared" si="16"/>
        <v>#REF!</v>
      </c>
      <c r="G1121" s="89" t="e">
        <f>#REF!</f>
        <v>#REF!</v>
      </c>
    </row>
    <row r="1122" spans="1:7" ht="13" thickBot="1" x14ac:dyDescent="0.3">
      <c r="A1122" s="88" t="e">
        <f>#REF!</f>
        <v>#REF!</v>
      </c>
      <c r="B1122" s="84" t="s">
        <v>770</v>
      </c>
      <c r="C1122" s="94" t="str">
        <f>'CB1-Производство'!$E$10</f>
        <v>2022*</v>
      </c>
      <c r="D1122" s="84" t="s">
        <v>131</v>
      </c>
      <c r="E1122" s="93" t="s">
        <v>700</v>
      </c>
      <c r="F1122" s="125" t="e">
        <f t="shared" si="16"/>
        <v>#REF!</v>
      </c>
      <c r="G1122" s="89" t="e">
        <f>#REF!</f>
        <v>#REF!</v>
      </c>
    </row>
    <row r="1123" spans="1:7" ht="13" thickBot="1" x14ac:dyDescent="0.3">
      <c r="A1123" s="105" t="e">
        <f>#REF!</f>
        <v>#REF!</v>
      </c>
      <c r="B1123" s="102" t="s">
        <v>770</v>
      </c>
      <c r="C1123" s="109" t="str">
        <f>'CB1-Производство'!$E$10</f>
        <v>2022*</v>
      </c>
      <c r="D1123" s="102" t="s">
        <v>131</v>
      </c>
      <c r="E1123" s="106" t="s">
        <v>701</v>
      </c>
      <c r="F1123" s="125" t="e">
        <f t="shared" si="16"/>
        <v>#REF!</v>
      </c>
      <c r="G1123" s="103" t="e">
        <f>#REF!</f>
        <v>#REF!</v>
      </c>
    </row>
    <row r="1124" spans="1:7" ht="13" thickBot="1" x14ac:dyDescent="0.3">
      <c r="A1124" s="85" t="e">
        <f>#REF!</f>
        <v>#REF!</v>
      </c>
      <c r="B1124" s="86" t="s">
        <v>770</v>
      </c>
      <c r="C1124" s="86" t="str">
        <f>'CB1-Производство'!$E$10</f>
        <v>2022*</v>
      </c>
      <c r="D1124" s="86" t="s">
        <v>706</v>
      </c>
      <c r="E1124" s="100">
        <v>1</v>
      </c>
      <c r="F1124" s="125" t="e">
        <f t="shared" si="16"/>
        <v>#REF!</v>
      </c>
      <c r="G1124" s="87" t="e">
        <f>#REF!</f>
        <v>#REF!</v>
      </c>
    </row>
    <row r="1125" spans="1:7" ht="13" thickBot="1" x14ac:dyDescent="0.3">
      <c r="A1125" s="88" t="e">
        <f>#REF!</f>
        <v>#REF!</v>
      </c>
      <c r="B1125" s="84" t="s">
        <v>770</v>
      </c>
      <c r="C1125" s="94" t="str">
        <f>'CB1-Производство'!$E$10</f>
        <v>2022*</v>
      </c>
      <c r="D1125" s="84" t="s">
        <v>706</v>
      </c>
      <c r="E1125" s="93" t="s">
        <v>643</v>
      </c>
      <c r="F1125" s="125" t="e">
        <f t="shared" si="16"/>
        <v>#REF!</v>
      </c>
      <c r="G1125" s="87" t="e">
        <f>#REF!</f>
        <v>#REF!</v>
      </c>
    </row>
    <row r="1126" spans="1:7" ht="13" thickBot="1" x14ac:dyDescent="0.3">
      <c r="A1126" s="88" t="e">
        <f>#REF!</f>
        <v>#REF!</v>
      </c>
      <c r="B1126" s="84" t="s">
        <v>770</v>
      </c>
      <c r="C1126" s="94" t="str">
        <f>'CB1-Производство'!$E$10</f>
        <v>2022*</v>
      </c>
      <c r="D1126" s="84" t="s">
        <v>706</v>
      </c>
      <c r="E1126" s="93" t="s">
        <v>646</v>
      </c>
      <c r="F1126" s="125" t="e">
        <f t="shared" si="16"/>
        <v>#REF!</v>
      </c>
      <c r="G1126" s="87" t="e">
        <f>#REF!</f>
        <v>#REF!</v>
      </c>
    </row>
    <row r="1127" spans="1:7" ht="13" thickBot="1" x14ac:dyDescent="0.3">
      <c r="A1127" s="88" t="e">
        <f>#REF!</f>
        <v>#REF!</v>
      </c>
      <c r="B1127" s="84" t="s">
        <v>770</v>
      </c>
      <c r="C1127" s="94" t="str">
        <f>'CB1-Производство'!$E$10</f>
        <v>2022*</v>
      </c>
      <c r="D1127" s="84" t="s">
        <v>706</v>
      </c>
      <c r="E1127" s="93" t="s">
        <v>647</v>
      </c>
      <c r="F1127" s="125" t="e">
        <f t="shared" ref="F1127:F1198" si="17">CONCATENATE(A1127,"_",B1127,"_",C1127,"_",D1127,"_",E1127)</f>
        <v>#REF!</v>
      </c>
      <c r="G1127" s="87" t="e">
        <f>#REF!</f>
        <v>#REF!</v>
      </c>
    </row>
    <row r="1128" spans="1:7" ht="13" thickBot="1" x14ac:dyDescent="0.3">
      <c r="A1128" s="88" t="e">
        <f>#REF!</f>
        <v>#REF!</v>
      </c>
      <c r="B1128" s="84" t="s">
        <v>770</v>
      </c>
      <c r="C1128" s="94" t="str">
        <f>'CB1-Производство'!$E$10</f>
        <v>2022*</v>
      </c>
      <c r="D1128" s="84" t="s">
        <v>706</v>
      </c>
      <c r="E1128" s="93" t="s">
        <v>648</v>
      </c>
      <c r="F1128" s="125" t="e">
        <f t="shared" si="17"/>
        <v>#REF!</v>
      </c>
      <c r="G1128" s="87" t="e">
        <f>#REF!</f>
        <v>#REF!</v>
      </c>
    </row>
    <row r="1129" spans="1:7" ht="13" thickBot="1" x14ac:dyDescent="0.3">
      <c r="A1129" s="88" t="e">
        <f>#REF!</f>
        <v>#REF!</v>
      </c>
      <c r="B1129" s="84" t="s">
        <v>770</v>
      </c>
      <c r="C1129" s="94" t="str">
        <f>'CB1-Производство'!$E$10</f>
        <v>2022*</v>
      </c>
      <c r="D1129" s="84" t="s">
        <v>706</v>
      </c>
      <c r="E1129" s="93" t="s">
        <v>709</v>
      </c>
      <c r="F1129" s="125" t="e">
        <f t="shared" si="17"/>
        <v>#REF!</v>
      </c>
      <c r="G1129" s="87" t="e">
        <f>#REF!</f>
        <v>#REF!</v>
      </c>
    </row>
    <row r="1130" spans="1:7" ht="13" thickBot="1" x14ac:dyDescent="0.3">
      <c r="A1130" s="88" t="e">
        <f>#REF!</f>
        <v>#REF!</v>
      </c>
      <c r="B1130" s="84" t="s">
        <v>770</v>
      </c>
      <c r="C1130" s="94" t="str">
        <f>'CB1-Производство'!$E$10</f>
        <v>2022*</v>
      </c>
      <c r="D1130" s="84" t="s">
        <v>706</v>
      </c>
      <c r="E1130" s="93">
        <v>2</v>
      </c>
      <c r="F1130" s="125" t="e">
        <f t="shared" si="17"/>
        <v>#REF!</v>
      </c>
      <c r="G1130" s="87" t="e">
        <f>#REF!</f>
        <v>#REF!</v>
      </c>
    </row>
    <row r="1131" spans="1:7" ht="13" thickBot="1" x14ac:dyDescent="0.3">
      <c r="A1131" s="88" t="e">
        <f>#REF!</f>
        <v>#REF!</v>
      </c>
      <c r="B1131" s="84" t="s">
        <v>770</v>
      </c>
      <c r="C1131" s="94" t="str">
        <f>'CB1-Производство'!$E$10</f>
        <v>2022*</v>
      </c>
      <c r="D1131" s="84" t="s">
        <v>706</v>
      </c>
      <c r="E1131" s="93">
        <v>3</v>
      </c>
      <c r="F1131" s="125" t="e">
        <f t="shared" si="17"/>
        <v>#REF!</v>
      </c>
      <c r="G1131" s="87" t="e">
        <f>#REF!</f>
        <v>#REF!</v>
      </c>
    </row>
    <row r="1132" spans="1:7" ht="13" thickBot="1" x14ac:dyDescent="0.3">
      <c r="A1132" s="88" t="e">
        <f>#REF!</f>
        <v>#REF!</v>
      </c>
      <c r="B1132" s="84" t="s">
        <v>770</v>
      </c>
      <c r="C1132" s="94" t="str">
        <f>'CB1-Производство'!$E$10</f>
        <v>2022*</v>
      </c>
      <c r="D1132" s="84" t="s">
        <v>706</v>
      </c>
      <c r="E1132" s="93" t="s">
        <v>659</v>
      </c>
      <c r="F1132" s="125" t="e">
        <f>CONCATENATE(A1132,"_",B1132,"_",C1132,"_",D1132,"_",E1132)</f>
        <v>#REF!</v>
      </c>
      <c r="G1132" s="87" t="e">
        <f>#REF!</f>
        <v>#REF!</v>
      </c>
    </row>
    <row r="1133" spans="1:7" ht="13" thickBot="1" x14ac:dyDescent="0.3">
      <c r="A1133" s="88" t="e">
        <f>#REF!</f>
        <v>#REF!</v>
      </c>
      <c r="B1133" s="84" t="s">
        <v>770</v>
      </c>
      <c r="C1133" s="94" t="str">
        <f>'CB1-Производство'!$E$10</f>
        <v>2022*</v>
      </c>
      <c r="D1133" s="84" t="s">
        <v>706</v>
      </c>
      <c r="E1133" s="93" t="s">
        <v>660</v>
      </c>
      <c r="F1133" s="125" t="e">
        <f>CONCATENATE(A1133,"_",B1133,"_",C1133,"_",D1133,"_",E1133)</f>
        <v>#REF!</v>
      </c>
      <c r="G1133" s="87" t="e">
        <f>#REF!</f>
        <v>#REF!</v>
      </c>
    </row>
    <row r="1134" spans="1:7" ht="13" thickBot="1" x14ac:dyDescent="0.3">
      <c r="A1134" s="88" t="e">
        <f>#REF!</f>
        <v>#REF!</v>
      </c>
      <c r="B1134" s="84" t="s">
        <v>770</v>
      </c>
      <c r="C1134" s="94" t="str">
        <f>'CB1-Производство'!$E$10</f>
        <v>2022*</v>
      </c>
      <c r="D1134" s="84" t="s">
        <v>706</v>
      </c>
      <c r="E1134" s="93">
        <v>4</v>
      </c>
      <c r="F1134" s="125" t="e">
        <f>CONCATENATE(A1134,"_",B1134,"_",C1134,"_",D1134,"_",E1134)</f>
        <v>#REF!</v>
      </c>
      <c r="G1134" s="87" t="e">
        <f>#REF!</f>
        <v>#REF!</v>
      </c>
    </row>
    <row r="1135" spans="1:7" ht="13" thickBot="1" x14ac:dyDescent="0.3">
      <c r="A1135" s="88" t="e">
        <f>#REF!</f>
        <v>#REF!</v>
      </c>
      <c r="B1135" s="84" t="s">
        <v>770</v>
      </c>
      <c r="C1135" s="94" t="str">
        <f>'CB1-Производство'!$E$10</f>
        <v>2022*</v>
      </c>
      <c r="D1135" s="84" t="s">
        <v>706</v>
      </c>
      <c r="E1135" s="93" t="s">
        <v>661</v>
      </c>
      <c r="F1135" s="125" t="e">
        <f>CONCATENATE(A1135,"_",B1135,"_",C1135,"_",D1135,"_",E1135)</f>
        <v>#REF!</v>
      </c>
      <c r="G1135" s="87" t="e">
        <f>#REF!</f>
        <v>#REF!</v>
      </c>
    </row>
    <row r="1136" spans="1:7" ht="13" thickBot="1" x14ac:dyDescent="0.3">
      <c r="A1136" s="88" t="e">
        <f>#REF!</f>
        <v>#REF!</v>
      </c>
      <c r="B1136" s="84" t="s">
        <v>770</v>
      </c>
      <c r="C1136" s="94" t="str">
        <f>'CB1-Производство'!$E$10</f>
        <v>2022*</v>
      </c>
      <c r="D1136" s="84" t="s">
        <v>706</v>
      </c>
      <c r="E1136" s="93" t="s">
        <v>662</v>
      </c>
      <c r="F1136" s="125" t="e">
        <f>CONCATENATE(A1136,"_",B1136,"_",C1136,"_",D1136,"_",E1136)</f>
        <v>#REF!</v>
      </c>
      <c r="G1136" s="87" t="e">
        <f>#REF!</f>
        <v>#REF!</v>
      </c>
    </row>
    <row r="1137" spans="1:7" ht="13" thickBot="1" x14ac:dyDescent="0.3">
      <c r="A1137" s="88" t="e">
        <f>#REF!</f>
        <v>#REF!</v>
      </c>
      <c r="B1137" s="84" t="s">
        <v>770</v>
      </c>
      <c r="C1137" s="94" t="str">
        <f>'CB1-Производство'!$E$10</f>
        <v>2022*</v>
      </c>
      <c r="D1137" s="84" t="s">
        <v>706</v>
      </c>
      <c r="E1137" s="93">
        <v>5</v>
      </c>
      <c r="F1137" s="125" t="e">
        <f t="shared" si="17"/>
        <v>#REF!</v>
      </c>
      <c r="G1137" s="87" t="e">
        <f>#REF!</f>
        <v>#REF!</v>
      </c>
    </row>
    <row r="1138" spans="1:7" ht="13" thickBot="1" x14ac:dyDescent="0.3">
      <c r="A1138" s="88" t="e">
        <f>#REF!</f>
        <v>#REF!</v>
      </c>
      <c r="B1138" s="84" t="s">
        <v>770</v>
      </c>
      <c r="C1138" s="94" t="str">
        <f>'CB1-Производство'!$E$10</f>
        <v>2022*</v>
      </c>
      <c r="D1138" s="84" t="s">
        <v>706</v>
      </c>
      <c r="E1138" s="93" t="s">
        <v>663</v>
      </c>
      <c r="F1138" s="125" t="e">
        <f t="shared" si="17"/>
        <v>#REF!</v>
      </c>
      <c r="G1138" s="87" t="e">
        <f>#REF!</f>
        <v>#REF!</v>
      </c>
    </row>
    <row r="1139" spans="1:7" ht="13" thickBot="1" x14ac:dyDescent="0.3">
      <c r="A1139" s="88" t="e">
        <f>#REF!</f>
        <v>#REF!</v>
      </c>
      <c r="B1139" s="84" t="s">
        <v>770</v>
      </c>
      <c r="C1139" s="94" t="str">
        <f>'CB1-Производство'!$E$10</f>
        <v>2022*</v>
      </c>
      <c r="D1139" s="84" t="s">
        <v>706</v>
      </c>
      <c r="E1139" s="93" t="s">
        <v>664</v>
      </c>
      <c r="F1139" s="125" t="e">
        <f t="shared" si="17"/>
        <v>#REF!</v>
      </c>
      <c r="G1139" s="87" t="e">
        <f>#REF!</f>
        <v>#REF!</v>
      </c>
    </row>
    <row r="1140" spans="1:7" ht="13" thickBot="1" x14ac:dyDescent="0.3">
      <c r="A1140" s="88" t="e">
        <f>#REF!</f>
        <v>#REF!</v>
      </c>
      <c r="B1140" s="84" t="s">
        <v>770</v>
      </c>
      <c r="C1140" s="94" t="str">
        <f>'CB1-Производство'!$E$10</f>
        <v>2022*</v>
      </c>
      <c r="D1140" s="84" t="s">
        <v>706</v>
      </c>
      <c r="E1140" s="93" t="s">
        <v>665</v>
      </c>
      <c r="F1140" s="125" t="e">
        <f t="shared" si="17"/>
        <v>#REF!</v>
      </c>
      <c r="G1140" s="87" t="e">
        <f>#REF!</f>
        <v>#REF!</v>
      </c>
    </row>
    <row r="1141" spans="1:7" ht="13" thickBot="1" x14ac:dyDescent="0.3">
      <c r="A1141" s="88" t="e">
        <f>#REF!</f>
        <v>#REF!</v>
      </c>
      <c r="B1141" s="84" t="s">
        <v>770</v>
      </c>
      <c r="C1141" s="94" t="str">
        <f>'CB1-Производство'!$E$10</f>
        <v>2022*</v>
      </c>
      <c r="D1141" s="84" t="s">
        <v>706</v>
      </c>
      <c r="E1141" s="93">
        <v>6</v>
      </c>
      <c r="F1141" s="125" t="e">
        <f t="shared" si="17"/>
        <v>#REF!</v>
      </c>
      <c r="G1141" s="87" t="e">
        <f>#REF!</f>
        <v>#REF!</v>
      </c>
    </row>
    <row r="1142" spans="1:7" ht="13" thickBot="1" x14ac:dyDescent="0.3">
      <c r="A1142" s="88" t="e">
        <f>#REF!</f>
        <v>#REF!</v>
      </c>
      <c r="B1142" s="84" t="s">
        <v>770</v>
      </c>
      <c r="C1142" s="94" t="str">
        <f>'CB1-Производство'!$E$10</f>
        <v>2022*</v>
      </c>
      <c r="D1142" s="84" t="s">
        <v>706</v>
      </c>
      <c r="E1142" s="93" t="s">
        <v>666</v>
      </c>
      <c r="F1142" s="125" t="e">
        <f t="shared" si="17"/>
        <v>#REF!</v>
      </c>
      <c r="G1142" s="87" t="e">
        <f>#REF!</f>
        <v>#REF!</v>
      </c>
    </row>
    <row r="1143" spans="1:7" ht="13" thickBot="1" x14ac:dyDescent="0.3">
      <c r="A1143" s="88" t="e">
        <f>#REF!</f>
        <v>#REF!</v>
      </c>
      <c r="B1143" s="84" t="s">
        <v>770</v>
      </c>
      <c r="C1143" s="94" t="str">
        <f>'CB1-Производство'!$E$10</f>
        <v>2022*</v>
      </c>
      <c r="D1143" s="84" t="s">
        <v>706</v>
      </c>
      <c r="E1143" s="93" t="s">
        <v>667</v>
      </c>
      <c r="F1143" s="125" t="e">
        <f t="shared" si="17"/>
        <v>#REF!</v>
      </c>
      <c r="G1143" s="87" t="e">
        <f>#REF!</f>
        <v>#REF!</v>
      </c>
    </row>
    <row r="1144" spans="1:7" ht="13" thickBot="1" x14ac:dyDescent="0.3">
      <c r="A1144" s="88" t="e">
        <f>#REF!</f>
        <v>#REF!</v>
      </c>
      <c r="B1144" s="84" t="s">
        <v>770</v>
      </c>
      <c r="C1144" s="94" t="str">
        <f>'CB1-Производство'!$E$10</f>
        <v>2022*</v>
      </c>
      <c r="D1144" s="84" t="s">
        <v>706</v>
      </c>
      <c r="E1144" s="93" t="s">
        <v>668</v>
      </c>
      <c r="F1144" s="125" t="e">
        <f t="shared" si="17"/>
        <v>#REF!</v>
      </c>
      <c r="G1144" s="87" t="e">
        <f>#REF!</f>
        <v>#REF!</v>
      </c>
    </row>
    <row r="1145" spans="1:7" ht="13" thickBot="1" x14ac:dyDescent="0.3">
      <c r="A1145" s="88" t="e">
        <f>#REF!</f>
        <v>#REF!</v>
      </c>
      <c r="B1145" s="84" t="s">
        <v>770</v>
      </c>
      <c r="C1145" s="94" t="str">
        <f>'CB1-Производство'!$E$10</f>
        <v>2022*</v>
      </c>
      <c r="D1145" s="84" t="s">
        <v>706</v>
      </c>
      <c r="E1145" s="93" t="s">
        <v>669</v>
      </c>
      <c r="F1145" s="125" t="e">
        <f t="shared" si="17"/>
        <v>#REF!</v>
      </c>
      <c r="G1145" s="87" t="e">
        <f>#REF!</f>
        <v>#REF!</v>
      </c>
    </row>
    <row r="1146" spans="1:7" ht="13" thickBot="1" x14ac:dyDescent="0.3">
      <c r="A1146" s="88" t="e">
        <f>#REF!</f>
        <v>#REF!</v>
      </c>
      <c r="B1146" s="84" t="s">
        <v>770</v>
      </c>
      <c r="C1146" s="94" t="str">
        <f>'CB1-Производство'!$E$10</f>
        <v>2022*</v>
      </c>
      <c r="D1146" s="84" t="s">
        <v>706</v>
      </c>
      <c r="E1146" s="93" t="s">
        <v>670</v>
      </c>
      <c r="F1146" s="125" t="e">
        <f t="shared" si="17"/>
        <v>#REF!</v>
      </c>
      <c r="G1146" s="87" t="e">
        <f>#REF!</f>
        <v>#REF!</v>
      </c>
    </row>
    <row r="1147" spans="1:7" ht="13" thickBot="1" x14ac:dyDescent="0.3">
      <c r="A1147" s="88" t="e">
        <f>#REF!</f>
        <v>#REF!</v>
      </c>
      <c r="B1147" s="84" t="s">
        <v>770</v>
      </c>
      <c r="C1147" s="94" t="str">
        <f>'CB1-Производство'!$E$10</f>
        <v>2022*</v>
      </c>
      <c r="D1147" s="84" t="s">
        <v>706</v>
      </c>
      <c r="E1147" s="93" t="s">
        <v>671</v>
      </c>
      <c r="F1147" s="125" t="e">
        <f t="shared" si="17"/>
        <v>#REF!</v>
      </c>
      <c r="G1147" s="87" t="e">
        <f>#REF!</f>
        <v>#REF!</v>
      </c>
    </row>
    <row r="1148" spans="1:7" ht="13" thickBot="1" x14ac:dyDescent="0.3">
      <c r="A1148" s="88" t="e">
        <f>#REF!</f>
        <v>#REF!</v>
      </c>
      <c r="B1148" s="84" t="s">
        <v>770</v>
      </c>
      <c r="C1148" s="94" t="str">
        <f>'CB1-Производство'!$E$10</f>
        <v>2022*</v>
      </c>
      <c r="D1148" s="84" t="s">
        <v>706</v>
      </c>
      <c r="E1148" s="93" t="s">
        <v>672</v>
      </c>
      <c r="F1148" s="125" t="e">
        <f t="shared" si="17"/>
        <v>#REF!</v>
      </c>
      <c r="G1148" s="87" t="e">
        <f>#REF!</f>
        <v>#REF!</v>
      </c>
    </row>
    <row r="1149" spans="1:7" ht="13" thickBot="1" x14ac:dyDescent="0.3">
      <c r="A1149" s="88" t="e">
        <f>#REF!</f>
        <v>#REF!</v>
      </c>
      <c r="B1149" s="84" t="s">
        <v>770</v>
      </c>
      <c r="C1149" s="94" t="str">
        <f>'CB1-Производство'!$E$10</f>
        <v>2022*</v>
      </c>
      <c r="D1149" s="84" t="s">
        <v>706</v>
      </c>
      <c r="E1149" s="93" t="s">
        <v>673</v>
      </c>
      <c r="F1149" s="125" t="e">
        <f t="shared" si="17"/>
        <v>#REF!</v>
      </c>
      <c r="G1149" s="87" t="e">
        <f>#REF!</f>
        <v>#REF!</v>
      </c>
    </row>
    <row r="1150" spans="1:7" ht="13" thickBot="1" x14ac:dyDescent="0.3">
      <c r="A1150" s="88" t="e">
        <f>#REF!</f>
        <v>#REF!</v>
      </c>
      <c r="B1150" s="84" t="s">
        <v>770</v>
      </c>
      <c r="C1150" s="94" t="str">
        <f>'CB1-Производство'!$E$10</f>
        <v>2022*</v>
      </c>
      <c r="D1150" s="84" t="s">
        <v>706</v>
      </c>
      <c r="E1150" s="93" t="s">
        <v>674</v>
      </c>
      <c r="F1150" s="125" t="e">
        <f t="shared" si="17"/>
        <v>#REF!</v>
      </c>
      <c r="G1150" s="87" t="e">
        <f>#REF!</f>
        <v>#REF!</v>
      </c>
    </row>
    <row r="1151" spans="1:7" ht="13" thickBot="1" x14ac:dyDescent="0.3">
      <c r="A1151" s="88" t="e">
        <f>#REF!</f>
        <v>#REF!</v>
      </c>
      <c r="B1151" s="84" t="s">
        <v>770</v>
      </c>
      <c r="C1151" s="94" t="str">
        <f>'CB1-Производство'!$E$10</f>
        <v>2022*</v>
      </c>
      <c r="D1151" s="84" t="s">
        <v>706</v>
      </c>
      <c r="E1151" s="93" t="s">
        <v>675</v>
      </c>
      <c r="F1151" s="125" t="e">
        <f t="shared" si="17"/>
        <v>#REF!</v>
      </c>
      <c r="G1151" s="87" t="e">
        <f>#REF!</f>
        <v>#REF!</v>
      </c>
    </row>
    <row r="1152" spans="1:7" ht="13" thickBot="1" x14ac:dyDescent="0.3">
      <c r="A1152" s="88" t="e">
        <f>#REF!</f>
        <v>#REF!</v>
      </c>
      <c r="B1152" s="84" t="s">
        <v>770</v>
      </c>
      <c r="C1152" s="94" t="str">
        <f>'CB1-Производство'!$E$10</f>
        <v>2022*</v>
      </c>
      <c r="D1152" s="84" t="s">
        <v>706</v>
      </c>
      <c r="E1152" s="93" t="s">
        <v>676</v>
      </c>
      <c r="F1152" s="125" t="e">
        <f t="shared" si="17"/>
        <v>#REF!</v>
      </c>
      <c r="G1152" s="87" t="e">
        <f>#REF!</f>
        <v>#REF!</v>
      </c>
    </row>
    <row r="1153" spans="1:7" ht="13" thickBot="1" x14ac:dyDescent="0.3">
      <c r="A1153" s="88" t="e">
        <f>#REF!</f>
        <v>#REF!</v>
      </c>
      <c r="B1153" s="84" t="s">
        <v>770</v>
      </c>
      <c r="C1153" s="94" t="str">
        <f>'CB1-Производство'!$E$10</f>
        <v>2022*</v>
      </c>
      <c r="D1153" s="84" t="s">
        <v>706</v>
      </c>
      <c r="E1153" s="93" t="s">
        <v>677</v>
      </c>
      <c r="F1153" s="125" t="e">
        <f t="shared" si="17"/>
        <v>#REF!</v>
      </c>
      <c r="G1153" s="87" t="e">
        <f>#REF!</f>
        <v>#REF!</v>
      </c>
    </row>
    <row r="1154" spans="1:7" ht="13" thickBot="1" x14ac:dyDescent="0.3">
      <c r="A1154" s="88" t="e">
        <f>#REF!</f>
        <v>#REF!</v>
      </c>
      <c r="B1154" s="84" t="s">
        <v>770</v>
      </c>
      <c r="C1154" s="94" t="str">
        <f>'CB1-Производство'!$E$10</f>
        <v>2022*</v>
      </c>
      <c r="D1154" s="84" t="s">
        <v>706</v>
      </c>
      <c r="E1154" s="93" t="s">
        <v>678</v>
      </c>
      <c r="F1154" s="125" t="e">
        <f t="shared" si="17"/>
        <v>#REF!</v>
      </c>
      <c r="G1154" s="87" t="e">
        <f>#REF!</f>
        <v>#REF!</v>
      </c>
    </row>
    <row r="1155" spans="1:7" ht="13" thickBot="1" x14ac:dyDescent="0.3">
      <c r="A1155" s="88" t="e">
        <f>#REF!</f>
        <v>#REF!</v>
      </c>
      <c r="B1155" s="84" t="s">
        <v>770</v>
      </c>
      <c r="C1155" s="94" t="str">
        <f>'CB1-Производство'!$E$10</f>
        <v>2022*</v>
      </c>
      <c r="D1155" s="84" t="s">
        <v>706</v>
      </c>
      <c r="E1155" s="93" t="s">
        <v>679</v>
      </c>
      <c r="F1155" s="125" t="e">
        <f t="shared" si="17"/>
        <v>#REF!</v>
      </c>
      <c r="G1155" s="87" t="e">
        <f>#REF!</f>
        <v>#REF!</v>
      </c>
    </row>
    <row r="1156" spans="1:7" ht="13" thickBot="1" x14ac:dyDescent="0.3">
      <c r="A1156" s="88" t="e">
        <f>#REF!</f>
        <v>#REF!</v>
      </c>
      <c r="B1156" s="84" t="s">
        <v>770</v>
      </c>
      <c r="C1156" s="94" t="str">
        <f>'CB1-Производство'!$E$10</f>
        <v>2022*</v>
      </c>
      <c r="D1156" s="84" t="s">
        <v>706</v>
      </c>
      <c r="E1156" s="93">
        <v>7</v>
      </c>
      <c r="F1156" s="125" t="e">
        <f t="shared" si="17"/>
        <v>#REF!</v>
      </c>
      <c r="G1156" s="87" t="e">
        <f>#REF!</f>
        <v>#REF!</v>
      </c>
    </row>
    <row r="1157" spans="1:7" ht="13" thickBot="1" x14ac:dyDescent="0.3">
      <c r="A1157" s="88" t="e">
        <f>#REF!</f>
        <v>#REF!</v>
      </c>
      <c r="B1157" s="84" t="s">
        <v>770</v>
      </c>
      <c r="C1157" s="94" t="str">
        <f>'CB1-Производство'!$E$10</f>
        <v>2022*</v>
      </c>
      <c r="D1157" s="84" t="s">
        <v>706</v>
      </c>
      <c r="E1157" s="93" t="s">
        <v>680</v>
      </c>
      <c r="F1157" s="125" t="e">
        <f t="shared" si="17"/>
        <v>#REF!</v>
      </c>
      <c r="G1157" s="87" t="e">
        <f>#REF!</f>
        <v>#REF!</v>
      </c>
    </row>
    <row r="1158" spans="1:7" ht="13" thickBot="1" x14ac:dyDescent="0.3">
      <c r="A1158" s="88" t="e">
        <f>#REF!</f>
        <v>#REF!</v>
      </c>
      <c r="B1158" s="84" t="s">
        <v>770</v>
      </c>
      <c r="C1158" s="94" t="str">
        <f>'CB1-Производство'!$E$10</f>
        <v>2022*</v>
      </c>
      <c r="D1158" s="84" t="s">
        <v>706</v>
      </c>
      <c r="E1158" s="93" t="s">
        <v>681</v>
      </c>
      <c r="F1158" s="125" t="e">
        <f t="shared" si="17"/>
        <v>#REF!</v>
      </c>
      <c r="G1158" s="87" t="e">
        <f>#REF!</f>
        <v>#REF!</v>
      </c>
    </row>
    <row r="1159" spans="1:7" ht="13" thickBot="1" x14ac:dyDescent="0.3">
      <c r="A1159" s="88" t="e">
        <f>#REF!</f>
        <v>#REF!</v>
      </c>
      <c r="B1159" s="84" t="s">
        <v>770</v>
      </c>
      <c r="C1159" s="94" t="str">
        <f>'CB1-Производство'!$E$10</f>
        <v>2022*</v>
      </c>
      <c r="D1159" s="84" t="s">
        <v>706</v>
      </c>
      <c r="E1159" s="93" t="s">
        <v>682</v>
      </c>
      <c r="F1159" s="125" t="e">
        <f t="shared" si="17"/>
        <v>#REF!</v>
      </c>
      <c r="G1159" s="87" t="e">
        <f>#REF!</f>
        <v>#REF!</v>
      </c>
    </row>
    <row r="1160" spans="1:7" ht="13" thickBot="1" x14ac:dyDescent="0.3">
      <c r="A1160" s="88" t="e">
        <f>#REF!</f>
        <v>#REF!</v>
      </c>
      <c r="B1160" s="84" t="s">
        <v>770</v>
      </c>
      <c r="C1160" s="94" t="str">
        <f>'CB1-Производство'!$E$10</f>
        <v>2022*</v>
      </c>
      <c r="D1160" s="84" t="s">
        <v>706</v>
      </c>
      <c r="E1160" s="93" t="s">
        <v>683</v>
      </c>
      <c r="F1160" s="125" t="e">
        <f t="shared" si="17"/>
        <v>#REF!</v>
      </c>
      <c r="G1160" s="87" t="e">
        <f>#REF!</f>
        <v>#REF!</v>
      </c>
    </row>
    <row r="1161" spans="1:7" ht="13" thickBot="1" x14ac:dyDescent="0.3">
      <c r="A1161" s="88" t="e">
        <f>#REF!</f>
        <v>#REF!</v>
      </c>
      <c r="B1161" s="84" t="s">
        <v>770</v>
      </c>
      <c r="C1161" s="94" t="str">
        <f>'CB1-Производство'!$E$10</f>
        <v>2022*</v>
      </c>
      <c r="D1161" s="84" t="s">
        <v>706</v>
      </c>
      <c r="E1161" s="93" t="s">
        <v>684</v>
      </c>
      <c r="F1161" s="125" t="e">
        <f t="shared" si="17"/>
        <v>#REF!</v>
      </c>
      <c r="G1161" s="87" t="e">
        <f>#REF!</f>
        <v>#REF!</v>
      </c>
    </row>
    <row r="1162" spans="1:7" ht="13" thickBot="1" x14ac:dyDescent="0.3">
      <c r="A1162" s="88" t="e">
        <f>#REF!</f>
        <v>#REF!</v>
      </c>
      <c r="B1162" s="84" t="s">
        <v>770</v>
      </c>
      <c r="C1162" s="94" t="str">
        <f>'CB1-Производство'!$E$10</f>
        <v>2022*</v>
      </c>
      <c r="D1162" s="84" t="s">
        <v>706</v>
      </c>
      <c r="E1162" s="93" t="s">
        <v>685</v>
      </c>
      <c r="F1162" s="125" t="e">
        <f t="shared" si="17"/>
        <v>#REF!</v>
      </c>
      <c r="G1162" s="87" t="e">
        <f>#REF!</f>
        <v>#REF!</v>
      </c>
    </row>
    <row r="1163" spans="1:7" ht="13" thickBot="1" x14ac:dyDescent="0.3">
      <c r="A1163" s="88" t="e">
        <f>#REF!</f>
        <v>#REF!</v>
      </c>
      <c r="B1163" s="84" t="s">
        <v>770</v>
      </c>
      <c r="C1163" s="94" t="str">
        <f>'CB1-Производство'!$E$10</f>
        <v>2022*</v>
      </c>
      <c r="D1163" s="84" t="s">
        <v>706</v>
      </c>
      <c r="E1163" s="93" t="s">
        <v>686</v>
      </c>
      <c r="F1163" s="125" t="e">
        <f t="shared" si="17"/>
        <v>#REF!</v>
      </c>
      <c r="G1163" s="87" t="e">
        <f>#REF!</f>
        <v>#REF!</v>
      </c>
    </row>
    <row r="1164" spans="1:7" ht="13" thickBot="1" x14ac:dyDescent="0.3">
      <c r="A1164" s="88" t="e">
        <f>#REF!</f>
        <v>#REF!</v>
      </c>
      <c r="B1164" s="84" t="s">
        <v>770</v>
      </c>
      <c r="C1164" s="94" t="str">
        <f>'CB1-Производство'!$E$10</f>
        <v>2022*</v>
      </c>
      <c r="D1164" s="84" t="s">
        <v>706</v>
      </c>
      <c r="E1164" s="93" t="s">
        <v>687</v>
      </c>
      <c r="F1164" s="125" t="e">
        <f t="shared" si="17"/>
        <v>#REF!</v>
      </c>
      <c r="G1164" s="87" t="e">
        <f>#REF!</f>
        <v>#REF!</v>
      </c>
    </row>
    <row r="1165" spans="1:7" ht="13" thickBot="1" x14ac:dyDescent="0.3">
      <c r="A1165" s="88" t="e">
        <f>#REF!</f>
        <v>#REF!</v>
      </c>
      <c r="B1165" s="84" t="s">
        <v>770</v>
      </c>
      <c r="C1165" s="94" t="str">
        <f>'CB1-Производство'!$E$10</f>
        <v>2022*</v>
      </c>
      <c r="D1165" s="84" t="s">
        <v>706</v>
      </c>
      <c r="E1165" s="93">
        <v>8</v>
      </c>
      <c r="F1165" s="125" t="e">
        <f t="shared" si="17"/>
        <v>#REF!</v>
      </c>
      <c r="G1165" s="87" t="e">
        <f>#REF!</f>
        <v>#REF!</v>
      </c>
    </row>
    <row r="1166" spans="1:7" ht="13" thickBot="1" x14ac:dyDescent="0.3">
      <c r="A1166" s="88" t="e">
        <f>#REF!</f>
        <v>#REF!</v>
      </c>
      <c r="B1166" s="84" t="s">
        <v>770</v>
      </c>
      <c r="C1166" s="94" t="str">
        <f>'CB1-Производство'!$E$10</f>
        <v>2022*</v>
      </c>
      <c r="D1166" s="84" t="s">
        <v>706</v>
      </c>
      <c r="E1166" s="93" t="s">
        <v>688</v>
      </c>
      <c r="F1166" s="125" t="e">
        <f t="shared" si="17"/>
        <v>#REF!</v>
      </c>
      <c r="G1166" s="87" t="e">
        <f>#REF!</f>
        <v>#REF!</v>
      </c>
    </row>
    <row r="1167" spans="1:7" ht="13" thickBot="1" x14ac:dyDescent="0.3">
      <c r="A1167" s="88" t="e">
        <f>#REF!</f>
        <v>#REF!</v>
      </c>
      <c r="B1167" s="84" t="s">
        <v>770</v>
      </c>
      <c r="C1167" s="94" t="str">
        <f>'CB1-Производство'!$E$10</f>
        <v>2022*</v>
      </c>
      <c r="D1167" s="84" t="s">
        <v>706</v>
      </c>
      <c r="E1167" s="93" t="s">
        <v>689</v>
      </c>
      <c r="F1167" s="125" t="e">
        <f t="shared" si="17"/>
        <v>#REF!</v>
      </c>
      <c r="G1167" s="87" t="e">
        <f>#REF!</f>
        <v>#REF!</v>
      </c>
    </row>
    <row r="1168" spans="1:7" ht="13" thickBot="1" x14ac:dyDescent="0.3">
      <c r="A1168" s="88" t="e">
        <f>#REF!</f>
        <v>#REF!</v>
      </c>
      <c r="B1168" s="84" t="s">
        <v>770</v>
      </c>
      <c r="C1168" s="94" t="str">
        <f>'CB1-Производство'!$E$10</f>
        <v>2022*</v>
      </c>
      <c r="D1168" s="84" t="s">
        <v>706</v>
      </c>
      <c r="E1168" s="93">
        <v>9</v>
      </c>
      <c r="F1168" s="125" t="e">
        <f t="shared" si="17"/>
        <v>#REF!</v>
      </c>
      <c r="G1168" s="87" t="e">
        <f>#REF!</f>
        <v>#REF!</v>
      </c>
    </row>
    <row r="1169" spans="1:7" ht="13" thickBot="1" x14ac:dyDescent="0.3">
      <c r="A1169" s="88" t="e">
        <f>#REF!</f>
        <v>#REF!</v>
      </c>
      <c r="B1169" s="84" t="s">
        <v>770</v>
      </c>
      <c r="C1169" s="94" t="str">
        <f>'CB1-Производство'!$E$10</f>
        <v>2022*</v>
      </c>
      <c r="D1169" s="84" t="s">
        <v>706</v>
      </c>
      <c r="E1169" s="93">
        <v>10</v>
      </c>
      <c r="F1169" s="125" t="e">
        <f t="shared" si="17"/>
        <v>#REF!</v>
      </c>
      <c r="G1169" s="87" t="e">
        <f>#REF!</f>
        <v>#REF!</v>
      </c>
    </row>
    <row r="1170" spans="1:7" ht="13" thickBot="1" x14ac:dyDescent="0.3">
      <c r="A1170" s="88" t="e">
        <f>#REF!</f>
        <v>#REF!</v>
      </c>
      <c r="B1170" s="84" t="s">
        <v>770</v>
      </c>
      <c r="C1170" s="94" t="str">
        <f>'CB1-Производство'!$E$10</f>
        <v>2022*</v>
      </c>
      <c r="D1170" s="84" t="s">
        <v>706</v>
      </c>
      <c r="E1170" s="93" t="s">
        <v>690</v>
      </c>
      <c r="F1170" s="125" t="e">
        <f t="shared" si="17"/>
        <v>#REF!</v>
      </c>
      <c r="G1170" s="87" t="e">
        <f>#REF!</f>
        <v>#REF!</v>
      </c>
    </row>
    <row r="1171" spans="1:7" ht="13" thickBot="1" x14ac:dyDescent="0.3">
      <c r="A1171" s="88" t="e">
        <f>#REF!</f>
        <v>#REF!</v>
      </c>
      <c r="B1171" s="84" t="s">
        <v>770</v>
      </c>
      <c r="C1171" s="94" t="str">
        <f>'CB1-Производство'!$E$10</f>
        <v>2022*</v>
      </c>
      <c r="D1171" s="84" t="s">
        <v>706</v>
      </c>
      <c r="E1171" s="93" t="s">
        <v>691</v>
      </c>
      <c r="F1171" s="125" t="e">
        <f t="shared" si="17"/>
        <v>#REF!</v>
      </c>
      <c r="G1171" s="87" t="e">
        <f>#REF!</f>
        <v>#REF!</v>
      </c>
    </row>
    <row r="1172" spans="1:7" ht="13" thickBot="1" x14ac:dyDescent="0.3">
      <c r="A1172" s="88" t="e">
        <f>#REF!</f>
        <v>#REF!</v>
      </c>
      <c r="B1172" s="84" t="s">
        <v>770</v>
      </c>
      <c r="C1172" s="94" t="str">
        <f>'CB1-Производство'!$E$10</f>
        <v>2022*</v>
      </c>
      <c r="D1172" s="84" t="s">
        <v>706</v>
      </c>
      <c r="E1172" s="93" t="s">
        <v>692</v>
      </c>
      <c r="F1172" s="125" t="e">
        <f t="shared" si="17"/>
        <v>#REF!</v>
      </c>
      <c r="G1172" s="87" t="e">
        <f>#REF!</f>
        <v>#REF!</v>
      </c>
    </row>
    <row r="1173" spans="1:7" ht="13" thickBot="1" x14ac:dyDescent="0.3">
      <c r="A1173" s="88" t="e">
        <f>#REF!</f>
        <v>#REF!</v>
      </c>
      <c r="B1173" s="84" t="s">
        <v>770</v>
      </c>
      <c r="C1173" s="94" t="str">
        <f>'CB1-Производство'!$E$10</f>
        <v>2022*</v>
      </c>
      <c r="D1173" s="84" t="s">
        <v>706</v>
      </c>
      <c r="E1173" s="93" t="s">
        <v>693</v>
      </c>
      <c r="F1173" s="125" t="e">
        <f t="shared" si="17"/>
        <v>#REF!</v>
      </c>
      <c r="G1173" s="87" t="e">
        <f>#REF!</f>
        <v>#REF!</v>
      </c>
    </row>
    <row r="1174" spans="1:7" ht="13" thickBot="1" x14ac:dyDescent="0.3">
      <c r="A1174" s="88" t="e">
        <f>#REF!</f>
        <v>#REF!</v>
      </c>
      <c r="B1174" s="84" t="s">
        <v>770</v>
      </c>
      <c r="C1174" s="94" t="str">
        <f>'CB1-Производство'!$E$10</f>
        <v>2022*</v>
      </c>
      <c r="D1174" s="84" t="s">
        <v>706</v>
      </c>
      <c r="E1174" s="93" t="s">
        <v>694</v>
      </c>
      <c r="F1174" s="125" t="e">
        <f t="shared" si="17"/>
        <v>#REF!</v>
      </c>
      <c r="G1174" s="87" t="e">
        <f>#REF!</f>
        <v>#REF!</v>
      </c>
    </row>
    <row r="1175" spans="1:7" ht="13" thickBot="1" x14ac:dyDescent="0.3">
      <c r="A1175" s="88" t="e">
        <f>#REF!</f>
        <v>#REF!</v>
      </c>
      <c r="B1175" s="84" t="s">
        <v>770</v>
      </c>
      <c r="C1175" s="94" t="str">
        <f>'CB1-Производство'!$E$10</f>
        <v>2022*</v>
      </c>
      <c r="D1175" s="84" t="s">
        <v>706</v>
      </c>
      <c r="E1175" s="93" t="s">
        <v>695</v>
      </c>
      <c r="F1175" s="125" t="e">
        <f t="shared" si="17"/>
        <v>#REF!</v>
      </c>
      <c r="G1175" s="87" t="e">
        <f>#REF!</f>
        <v>#REF!</v>
      </c>
    </row>
    <row r="1176" spans="1:7" ht="13" thickBot="1" x14ac:dyDescent="0.3">
      <c r="A1176" s="88" t="e">
        <f>#REF!</f>
        <v>#REF!</v>
      </c>
      <c r="B1176" s="84" t="s">
        <v>770</v>
      </c>
      <c r="C1176" s="94" t="str">
        <f>'CB1-Производство'!$E$10</f>
        <v>2022*</v>
      </c>
      <c r="D1176" s="84" t="s">
        <v>706</v>
      </c>
      <c r="E1176" s="93" t="s">
        <v>696</v>
      </c>
      <c r="F1176" s="125" t="e">
        <f t="shared" si="17"/>
        <v>#REF!</v>
      </c>
      <c r="G1176" s="87" t="e">
        <f>#REF!</f>
        <v>#REF!</v>
      </c>
    </row>
    <row r="1177" spans="1:7" ht="13" thickBot="1" x14ac:dyDescent="0.3">
      <c r="A1177" s="88" t="e">
        <f>#REF!</f>
        <v>#REF!</v>
      </c>
      <c r="B1177" s="84" t="s">
        <v>770</v>
      </c>
      <c r="C1177" s="94" t="str">
        <f>'CB1-Производство'!$E$10</f>
        <v>2022*</v>
      </c>
      <c r="D1177" s="84" t="s">
        <v>706</v>
      </c>
      <c r="E1177" s="93" t="s">
        <v>697</v>
      </c>
      <c r="F1177" s="125" t="e">
        <f t="shared" si="17"/>
        <v>#REF!</v>
      </c>
      <c r="G1177" s="87" t="e">
        <f>#REF!</f>
        <v>#REF!</v>
      </c>
    </row>
    <row r="1178" spans="1:7" ht="13" thickBot="1" x14ac:dyDescent="0.3">
      <c r="A1178" s="88" t="e">
        <f>#REF!</f>
        <v>#REF!</v>
      </c>
      <c r="B1178" s="84" t="s">
        <v>770</v>
      </c>
      <c r="C1178" s="94" t="str">
        <f>'CB1-Производство'!$E$10</f>
        <v>2022*</v>
      </c>
      <c r="D1178" s="84" t="s">
        <v>706</v>
      </c>
      <c r="E1178" s="93" t="s">
        <v>698</v>
      </c>
      <c r="F1178" s="125" t="e">
        <f t="shared" si="17"/>
        <v>#REF!</v>
      </c>
      <c r="G1178" s="87" t="e">
        <f>#REF!</f>
        <v>#REF!</v>
      </c>
    </row>
    <row r="1179" spans="1:7" ht="13" thickBot="1" x14ac:dyDescent="0.3">
      <c r="A1179" s="88" t="e">
        <f>#REF!</f>
        <v>#REF!</v>
      </c>
      <c r="B1179" s="84" t="s">
        <v>770</v>
      </c>
      <c r="C1179" s="94" t="str">
        <f>'CB1-Производство'!$E$10</f>
        <v>2022*</v>
      </c>
      <c r="D1179" s="84" t="s">
        <v>706</v>
      </c>
      <c r="E1179" s="93" t="s">
        <v>699</v>
      </c>
      <c r="F1179" s="125" t="e">
        <f t="shared" si="17"/>
        <v>#REF!</v>
      </c>
      <c r="G1179" s="87" t="e">
        <f>#REF!</f>
        <v>#REF!</v>
      </c>
    </row>
    <row r="1180" spans="1:7" ht="13" thickBot="1" x14ac:dyDescent="0.3">
      <c r="A1180" s="88" t="e">
        <f>#REF!</f>
        <v>#REF!</v>
      </c>
      <c r="B1180" s="84" t="s">
        <v>770</v>
      </c>
      <c r="C1180" s="94" t="str">
        <f>'CB1-Производство'!$E$10</f>
        <v>2022*</v>
      </c>
      <c r="D1180" s="84" t="s">
        <v>706</v>
      </c>
      <c r="E1180" s="93" t="s">
        <v>700</v>
      </c>
      <c r="F1180" s="125" t="e">
        <f t="shared" si="17"/>
        <v>#REF!</v>
      </c>
      <c r="G1180" s="87" t="e">
        <f>#REF!</f>
        <v>#REF!</v>
      </c>
    </row>
    <row r="1181" spans="1:7" ht="13" thickBot="1" x14ac:dyDescent="0.3">
      <c r="A1181" s="90" t="e">
        <f>#REF!</f>
        <v>#REF!</v>
      </c>
      <c r="B1181" s="91" t="s">
        <v>770</v>
      </c>
      <c r="C1181" s="110" t="str">
        <f>'CB1-Производство'!$E$10</f>
        <v>2022*</v>
      </c>
      <c r="D1181" s="91" t="s">
        <v>706</v>
      </c>
      <c r="E1181" s="101" t="s">
        <v>701</v>
      </c>
      <c r="F1181" s="125" t="e">
        <f t="shared" si="17"/>
        <v>#REF!</v>
      </c>
      <c r="G1181" s="87" t="e">
        <f>#REF!</f>
        <v>#REF!</v>
      </c>
    </row>
    <row r="1182" spans="1:7" ht="13" thickBot="1" x14ac:dyDescent="0.3">
      <c r="A1182" s="107" t="e">
        <f>#REF!</f>
        <v>#REF!</v>
      </c>
      <c r="B1182" s="94" t="s">
        <v>771</v>
      </c>
      <c r="C1182" s="94">
        <f>'CB1-Производство'!$D$10</f>
        <v>2021</v>
      </c>
      <c r="D1182" s="94" t="s">
        <v>639</v>
      </c>
      <c r="E1182" s="95">
        <v>1</v>
      </c>
      <c r="F1182" s="125" t="e">
        <f t="shared" si="17"/>
        <v>#REF!</v>
      </c>
      <c r="G1182" s="104" t="e">
        <f>#REF!</f>
        <v>#REF!</v>
      </c>
    </row>
    <row r="1183" spans="1:7" ht="13" thickBot="1" x14ac:dyDescent="0.3">
      <c r="A1183" s="88" t="e">
        <f>#REF!</f>
        <v>#REF!</v>
      </c>
      <c r="B1183" s="84" t="s">
        <v>771</v>
      </c>
      <c r="C1183" s="84">
        <f>'CB1-Производство'!$D$10</f>
        <v>2021</v>
      </c>
      <c r="D1183" s="84" t="s">
        <v>639</v>
      </c>
      <c r="E1183" s="93" t="s">
        <v>643</v>
      </c>
      <c r="F1183" s="125" t="e">
        <f t="shared" si="17"/>
        <v>#REF!</v>
      </c>
      <c r="G1183" s="89" t="e">
        <f>#REF!</f>
        <v>#REF!</v>
      </c>
    </row>
    <row r="1184" spans="1:7" ht="13" thickBot="1" x14ac:dyDescent="0.3">
      <c r="A1184" s="88" t="e">
        <f>#REF!</f>
        <v>#REF!</v>
      </c>
      <c r="B1184" s="84" t="s">
        <v>771</v>
      </c>
      <c r="C1184" s="84">
        <f>'CB1-Производство'!$D$10</f>
        <v>2021</v>
      </c>
      <c r="D1184" s="84" t="s">
        <v>639</v>
      </c>
      <c r="E1184" s="93" t="s">
        <v>646</v>
      </c>
      <c r="F1184" s="125" t="e">
        <f t="shared" si="17"/>
        <v>#REF!</v>
      </c>
      <c r="G1184" s="89" t="e">
        <f>#REF!</f>
        <v>#REF!</v>
      </c>
    </row>
    <row r="1185" spans="1:7" ht="13" thickBot="1" x14ac:dyDescent="0.3">
      <c r="A1185" s="88" t="e">
        <f>#REF!</f>
        <v>#REF!</v>
      </c>
      <c r="B1185" s="84" t="s">
        <v>771</v>
      </c>
      <c r="C1185" s="84">
        <f>'CB1-Производство'!$D$10</f>
        <v>2021</v>
      </c>
      <c r="D1185" s="84" t="s">
        <v>639</v>
      </c>
      <c r="E1185" s="93" t="s">
        <v>647</v>
      </c>
      <c r="F1185" s="125" t="e">
        <f t="shared" si="17"/>
        <v>#REF!</v>
      </c>
      <c r="G1185" s="89" t="e">
        <f>#REF!</f>
        <v>#REF!</v>
      </c>
    </row>
    <row r="1186" spans="1:7" ht="13" thickBot="1" x14ac:dyDescent="0.3">
      <c r="A1186" s="88" t="e">
        <f>#REF!</f>
        <v>#REF!</v>
      </c>
      <c r="B1186" s="84" t="s">
        <v>771</v>
      </c>
      <c r="C1186" s="84">
        <f>'CB1-Производство'!$D$10</f>
        <v>2021</v>
      </c>
      <c r="D1186" s="84" t="s">
        <v>639</v>
      </c>
      <c r="E1186" s="93" t="s">
        <v>648</v>
      </c>
      <c r="F1186" s="125" t="e">
        <f t="shared" si="17"/>
        <v>#REF!</v>
      </c>
      <c r="G1186" s="89" t="e">
        <f>#REF!</f>
        <v>#REF!</v>
      </c>
    </row>
    <row r="1187" spans="1:7" ht="13" thickBot="1" x14ac:dyDescent="0.3">
      <c r="A1187" s="88" t="e">
        <f>#REF!</f>
        <v>#REF!</v>
      </c>
      <c r="B1187" s="84" t="s">
        <v>771</v>
      </c>
      <c r="C1187" s="84">
        <f>'CB1-Производство'!$D$10</f>
        <v>2021</v>
      </c>
      <c r="D1187" s="84" t="s">
        <v>639</v>
      </c>
      <c r="E1187" s="93" t="s">
        <v>709</v>
      </c>
      <c r="F1187" s="125" t="e">
        <f t="shared" si="17"/>
        <v>#REF!</v>
      </c>
      <c r="G1187" s="89" t="e">
        <f>#REF!</f>
        <v>#REF!</v>
      </c>
    </row>
    <row r="1188" spans="1:7" ht="13" thickBot="1" x14ac:dyDescent="0.3">
      <c r="A1188" s="88" t="e">
        <f>#REF!</f>
        <v>#REF!</v>
      </c>
      <c r="B1188" s="84" t="s">
        <v>771</v>
      </c>
      <c r="C1188" s="84">
        <f>'CB1-Производство'!$D$10</f>
        <v>2021</v>
      </c>
      <c r="D1188" s="84" t="s">
        <v>131</v>
      </c>
      <c r="E1188" s="93">
        <v>2</v>
      </c>
      <c r="F1188" s="125" t="e">
        <f t="shared" si="17"/>
        <v>#REF!</v>
      </c>
      <c r="G1188" s="89" t="e">
        <f>#REF!</f>
        <v>#REF!</v>
      </c>
    </row>
    <row r="1189" spans="1:7" ht="13" thickBot="1" x14ac:dyDescent="0.3">
      <c r="A1189" s="88" t="e">
        <f>#REF!</f>
        <v>#REF!</v>
      </c>
      <c r="B1189" s="84" t="s">
        <v>771</v>
      </c>
      <c r="C1189" s="84">
        <f>'CB1-Производство'!$D$10</f>
        <v>2021</v>
      </c>
      <c r="D1189" s="84" t="s">
        <v>639</v>
      </c>
      <c r="E1189" s="93">
        <v>3</v>
      </c>
      <c r="F1189" s="125" t="e">
        <f t="shared" si="17"/>
        <v>#REF!</v>
      </c>
      <c r="G1189" s="89" t="e">
        <f>#REF!</f>
        <v>#REF!</v>
      </c>
    </row>
    <row r="1190" spans="1:7" ht="13" thickBot="1" x14ac:dyDescent="0.3">
      <c r="A1190" s="88" t="e">
        <f>#REF!</f>
        <v>#REF!</v>
      </c>
      <c r="B1190" s="84" t="s">
        <v>771</v>
      </c>
      <c r="C1190" s="84">
        <f>'CB1-Производство'!$D$10</f>
        <v>2021</v>
      </c>
      <c r="D1190" s="84" t="s">
        <v>639</v>
      </c>
      <c r="E1190" s="93" t="s">
        <v>659</v>
      </c>
      <c r="F1190" s="125" t="e">
        <f>CONCATENATE(A1190,"_",B1190,"_",C1190,"_",D1190,"_",E1190)</f>
        <v>#REF!</v>
      </c>
      <c r="G1190" s="89" t="e">
        <f>#REF!</f>
        <v>#REF!</v>
      </c>
    </row>
    <row r="1191" spans="1:7" ht="13" thickBot="1" x14ac:dyDescent="0.3">
      <c r="A1191" s="88" t="e">
        <f>#REF!</f>
        <v>#REF!</v>
      </c>
      <c r="B1191" s="84" t="s">
        <v>771</v>
      </c>
      <c r="C1191" s="84">
        <f>'CB1-Производство'!$D$10</f>
        <v>2021</v>
      </c>
      <c r="D1191" s="84" t="s">
        <v>639</v>
      </c>
      <c r="E1191" s="93" t="s">
        <v>660</v>
      </c>
      <c r="F1191" s="125" t="e">
        <f>CONCATENATE(A1191,"_",B1191,"_",C1191,"_",D1191,"_",E1191)</f>
        <v>#REF!</v>
      </c>
      <c r="G1191" s="89" t="e">
        <f>#REF!</f>
        <v>#REF!</v>
      </c>
    </row>
    <row r="1192" spans="1:7" ht="13" thickBot="1" x14ac:dyDescent="0.3">
      <c r="A1192" s="88" t="e">
        <f>#REF!</f>
        <v>#REF!</v>
      </c>
      <c r="B1192" s="84" t="s">
        <v>771</v>
      </c>
      <c r="C1192" s="84">
        <f>'CB1-Производство'!$D$10</f>
        <v>2021</v>
      </c>
      <c r="D1192" s="84" t="s">
        <v>131</v>
      </c>
      <c r="E1192" s="93">
        <v>4</v>
      </c>
      <c r="F1192" s="125" t="e">
        <f>CONCATENATE(A1192,"_",B1192,"_",C1192,"_",D1192,"_",E1192)</f>
        <v>#REF!</v>
      </c>
      <c r="G1192" s="89" t="e">
        <f>#REF!</f>
        <v>#REF!</v>
      </c>
    </row>
    <row r="1193" spans="1:7" ht="13" thickBot="1" x14ac:dyDescent="0.3">
      <c r="A1193" s="88" t="e">
        <f>#REF!</f>
        <v>#REF!</v>
      </c>
      <c r="B1193" s="84" t="s">
        <v>771</v>
      </c>
      <c r="C1193" s="84">
        <f>'CB1-Производство'!$D$10</f>
        <v>2021</v>
      </c>
      <c r="D1193" s="84" t="s">
        <v>131</v>
      </c>
      <c r="E1193" s="93" t="s">
        <v>661</v>
      </c>
      <c r="F1193" s="125" t="e">
        <f>CONCATENATE(A1193,"_",B1193,"_",C1193,"_",D1193,"_",E1193)</f>
        <v>#REF!</v>
      </c>
      <c r="G1193" s="89" t="e">
        <f>#REF!</f>
        <v>#REF!</v>
      </c>
    </row>
    <row r="1194" spans="1:7" ht="13" thickBot="1" x14ac:dyDescent="0.3">
      <c r="A1194" s="88" t="e">
        <f>#REF!</f>
        <v>#REF!</v>
      </c>
      <c r="B1194" s="84" t="s">
        <v>771</v>
      </c>
      <c r="C1194" s="84">
        <f>'CB1-Производство'!$D$10</f>
        <v>2021</v>
      </c>
      <c r="D1194" s="84" t="s">
        <v>131</v>
      </c>
      <c r="E1194" s="93" t="s">
        <v>662</v>
      </c>
      <c r="F1194" s="125" t="e">
        <f>CONCATENATE(A1194,"_",B1194,"_",C1194,"_",D1194,"_",E1194)</f>
        <v>#REF!</v>
      </c>
      <c r="G1194" s="89" t="e">
        <f>#REF!</f>
        <v>#REF!</v>
      </c>
    </row>
    <row r="1195" spans="1:7" ht="13" thickBot="1" x14ac:dyDescent="0.3">
      <c r="A1195" s="88" t="e">
        <f>#REF!</f>
        <v>#REF!</v>
      </c>
      <c r="B1195" s="84" t="s">
        <v>771</v>
      </c>
      <c r="C1195" s="84">
        <f>'CB1-Производство'!$D$10</f>
        <v>2021</v>
      </c>
      <c r="D1195" s="84" t="s">
        <v>639</v>
      </c>
      <c r="E1195" s="93">
        <v>5</v>
      </c>
      <c r="F1195" s="125" t="e">
        <f t="shared" si="17"/>
        <v>#REF!</v>
      </c>
      <c r="G1195" s="89" t="e">
        <f>#REF!</f>
        <v>#REF!</v>
      </c>
    </row>
    <row r="1196" spans="1:7" ht="13" thickBot="1" x14ac:dyDescent="0.3">
      <c r="A1196" s="88" t="e">
        <f>#REF!</f>
        <v>#REF!</v>
      </c>
      <c r="B1196" s="84" t="s">
        <v>771</v>
      </c>
      <c r="C1196" s="84">
        <f>'CB1-Производство'!$D$10</f>
        <v>2021</v>
      </c>
      <c r="D1196" s="84" t="s">
        <v>639</v>
      </c>
      <c r="E1196" s="93" t="s">
        <v>663</v>
      </c>
      <c r="F1196" s="125" t="e">
        <f t="shared" si="17"/>
        <v>#REF!</v>
      </c>
      <c r="G1196" s="89" t="e">
        <f>#REF!</f>
        <v>#REF!</v>
      </c>
    </row>
    <row r="1197" spans="1:7" ht="13" thickBot="1" x14ac:dyDescent="0.3">
      <c r="A1197" s="88" t="e">
        <f>#REF!</f>
        <v>#REF!</v>
      </c>
      <c r="B1197" s="84" t="s">
        <v>771</v>
      </c>
      <c r="C1197" s="84">
        <f>'CB1-Производство'!$D$10</f>
        <v>2021</v>
      </c>
      <c r="D1197" s="84" t="s">
        <v>639</v>
      </c>
      <c r="E1197" s="93" t="s">
        <v>664</v>
      </c>
      <c r="F1197" s="125" t="e">
        <f t="shared" si="17"/>
        <v>#REF!</v>
      </c>
      <c r="G1197" s="89" t="e">
        <f>#REF!</f>
        <v>#REF!</v>
      </c>
    </row>
    <row r="1198" spans="1:7" ht="13" thickBot="1" x14ac:dyDescent="0.3">
      <c r="A1198" s="88" t="e">
        <f>#REF!</f>
        <v>#REF!</v>
      </c>
      <c r="B1198" s="84" t="s">
        <v>771</v>
      </c>
      <c r="C1198" s="84">
        <f>'CB1-Производство'!$D$10</f>
        <v>2021</v>
      </c>
      <c r="D1198" s="84" t="s">
        <v>639</v>
      </c>
      <c r="E1198" s="93" t="s">
        <v>665</v>
      </c>
      <c r="F1198" s="125" t="e">
        <f t="shared" si="17"/>
        <v>#REF!</v>
      </c>
      <c r="G1198" s="89" t="e">
        <f>#REF!</f>
        <v>#REF!</v>
      </c>
    </row>
    <row r="1199" spans="1:7" ht="13" thickBot="1" x14ac:dyDescent="0.3">
      <c r="A1199" s="88" t="e">
        <f>#REF!</f>
        <v>#REF!</v>
      </c>
      <c r="B1199" s="84" t="s">
        <v>771</v>
      </c>
      <c r="C1199" s="84">
        <f>'CB1-Производство'!$D$10</f>
        <v>2021</v>
      </c>
      <c r="D1199" s="84" t="s">
        <v>639</v>
      </c>
      <c r="E1199" s="93">
        <v>6</v>
      </c>
      <c r="F1199" s="125" t="e">
        <f t="shared" ref="F1199:F1266" si="18">CONCATENATE(A1199,"_",B1199,"_",C1199,"_",D1199,"_",E1199)</f>
        <v>#REF!</v>
      </c>
      <c r="G1199" s="89" t="e">
        <f>#REF!</f>
        <v>#REF!</v>
      </c>
    </row>
    <row r="1200" spans="1:7" ht="13" thickBot="1" x14ac:dyDescent="0.3">
      <c r="A1200" s="88" t="e">
        <f>#REF!</f>
        <v>#REF!</v>
      </c>
      <c r="B1200" s="84" t="s">
        <v>771</v>
      </c>
      <c r="C1200" s="84">
        <f>'CB1-Производство'!$D$10</f>
        <v>2021</v>
      </c>
      <c r="D1200" s="84" t="s">
        <v>639</v>
      </c>
      <c r="E1200" s="93" t="s">
        <v>666</v>
      </c>
      <c r="F1200" s="125" t="e">
        <f t="shared" si="18"/>
        <v>#REF!</v>
      </c>
      <c r="G1200" s="89" t="e">
        <f>#REF!</f>
        <v>#REF!</v>
      </c>
    </row>
    <row r="1201" spans="1:7" ht="13" thickBot="1" x14ac:dyDescent="0.3">
      <c r="A1201" s="88" t="e">
        <f>#REF!</f>
        <v>#REF!</v>
      </c>
      <c r="B1201" s="84" t="s">
        <v>771</v>
      </c>
      <c r="C1201" s="84">
        <f>'CB1-Производство'!$D$10</f>
        <v>2021</v>
      </c>
      <c r="D1201" s="84" t="s">
        <v>639</v>
      </c>
      <c r="E1201" s="93" t="s">
        <v>667</v>
      </c>
      <c r="F1201" s="125" t="e">
        <f t="shared" si="18"/>
        <v>#REF!</v>
      </c>
      <c r="G1201" s="89" t="e">
        <f>#REF!</f>
        <v>#REF!</v>
      </c>
    </row>
    <row r="1202" spans="1:7" ht="13" thickBot="1" x14ac:dyDescent="0.3">
      <c r="A1202" s="88" t="e">
        <f>#REF!</f>
        <v>#REF!</v>
      </c>
      <c r="B1202" s="84" t="s">
        <v>771</v>
      </c>
      <c r="C1202" s="84">
        <f>'CB1-Производство'!$D$10</f>
        <v>2021</v>
      </c>
      <c r="D1202" s="84" t="s">
        <v>639</v>
      </c>
      <c r="E1202" s="93" t="s">
        <v>668</v>
      </c>
      <c r="F1202" s="125" t="e">
        <f t="shared" si="18"/>
        <v>#REF!</v>
      </c>
      <c r="G1202" s="89" t="e">
        <f>#REF!</f>
        <v>#REF!</v>
      </c>
    </row>
    <row r="1203" spans="1:7" ht="13" thickBot="1" x14ac:dyDescent="0.3">
      <c r="A1203" s="88" t="e">
        <f>#REF!</f>
        <v>#REF!</v>
      </c>
      <c r="B1203" s="84" t="s">
        <v>771</v>
      </c>
      <c r="C1203" s="84">
        <f>'CB1-Производство'!$D$10</f>
        <v>2021</v>
      </c>
      <c r="D1203" s="84" t="s">
        <v>639</v>
      </c>
      <c r="E1203" s="93" t="s">
        <v>669</v>
      </c>
      <c r="F1203" s="125" t="e">
        <f t="shared" si="18"/>
        <v>#REF!</v>
      </c>
      <c r="G1203" s="89" t="e">
        <f>#REF!</f>
        <v>#REF!</v>
      </c>
    </row>
    <row r="1204" spans="1:7" ht="13" thickBot="1" x14ac:dyDescent="0.3">
      <c r="A1204" s="88" t="e">
        <f>#REF!</f>
        <v>#REF!</v>
      </c>
      <c r="B1204" s="84" t="s">
        <v>771</v>
      </c>
      <c r="C1204" s="84">
        <f>'CB1-Производство'!$D$10</f>
        <v>2021</v>
      </c>
      <c r="D1204" s="84" t="s">
        <v>639</v>
      </c>
      <c r="E1204" s="93" t="s">
        <v>670</v>
      </c>
      <c r="F1204" s="125" t="e">
        <f t="shared" si="18"/>
        <v>#REF!</v>
      </c>
      <c r="G1204" s="89" t="e">
        <f>#REF!</f>
        <v>#REF!</v>
      </c>
    </row>
    <row r="1205" spans="1:7" ht="13" thickBot="1" x14ac:dyDescent="0.3">
      <c r="A1205" s="88" t="e">
        <f>#REF!</f>
        <v>#REF!</v>
      </c>
      <c r="B1205" s="84" t="s">
        <v>771</v>
      </c>
      <c r="C1205" s="84">
        <f>'CB1-Производство'!$D$10</f>
        <v>2021</v>
      </c>
      <c r="D1205" s="84" t="s">
        <v>639</v>
      </c>
      <c r="E1205" s="93" t="s">
        <v>671</v>
      </c>
      <c r="F1205" s="125" t="e">
        <f t="shared" si="18"/>
        <v>#REF!</v>
      </c>
      <c r="G1205" s="89" t="e">
        <f>#REF!</f>
        <v>#REF!</v>
      </c>
    </row>
    <row r="1206" spans="1:7" ht="13" thickBot="1" x14ac:dyDescent="0.3">
      <c r="A1206" s="88" t="e">
        <f>#REF!</f>
        <v>#REF!</v>
      </c>
      <c r="B1206" s="84" t="s">
        <v>771</v>
      </c>
      <c r="C1206" s="84">
        <f>'CB1-Производство'!$D$10</f>
        <v>2021</v>
      </c>
      <c r="D1206" s="84" t="s">
        <v>639</v>
      </c>
      <c r="E1206" s="93" t="s">
        <v>672</v>
      </c>
      <c r="F1206" s="125" t="e">
        <f t="shared" si="18"/>
        <v>#REF!</v>
      </c>
      <c r="G1206" s="89" t="e">
        <f>#REF!</f>
        <v>#REF!</v>
      </c>
    </row>
    <row r="1207" spans="1:7" ht="13" thickBot="1" x14ac:dyDescent="0.3">
      <c r="A1207" s="88" t="e">
        <f>#REF!</f>
        <v>#REF!</v>
      </c>
      <c r="B1207" s="84" t="s">
        <v>771</v>
      </c>
      <c r="C1207" s="84">
        <f>'CB1-Производство'!$D$10</f>
        <v>2021</v>
      </c>
      <c r="D1207" s="84" t="s">
        <v>639</v>
      </c>
      <c r="E1207" s="93" t="s">
        <v>673</v>
      </c>
      <c r="F1207" s="125" t="e">
        <f t="shared" si="18"/>
        <v>#REF!</v>
      </c>
      <c r="G1207" s="89" t="e">
        <f>#REF!</f>
        <v>#REF!</v>
      </c>
    </row>
    <row r="1208" spans="1:7" ht="13" thickBot="1" x14ac:dyDescent="0.3">
      <c r="A1208" s="88" t="e">
        <f>#REF!</f>
        <v>#REF!</v>
      </c>
      <c r="B1208" s="84" t="s">
        <v>771</v>
      </c>
      <c r="C1208" s="84">
        <f>'CB1-Производство'!$D$10</f>
        <v>2021</v>
      </c>
      <c r="D1208" s="84" t="s">
        <v>639</v>
      </c>
      <c r="E1208" s="93" t="s">
        <v>674</v>
      </c>
      <c r="F1208" s="125" t="e">
        <f t="shared" si="18"/>
        <v>#REF!</v>
      </c>
      <c r="G1208" s="89" t="e">
        <f>#REF!</f>
        <v>#REF!</v>
      </c>
    </row>
    <row r="1209" spans="1:7" ht="13" thickBot="1" x14ac:dyDescent="0.3">
      <c r="A1209" s="88" t="e">
        <f>#REF!</f>
        <v>#REF!</v>
      </c>
      <c r="B1209" s="84" t="s">
        <v>771</v>
      </c>
      <c r="C1209" s="84">
        <f>'CB1-Производство'!$D$10</f>
        <v>2021</v>
      </c>
      <c r="D1209" s="84" t="s">
        <v>639</v>
      </c>
      <c r="E1209" s="93" t="s">
        <v>675</v>
      </c>
      <c r="F1209" s="125" t="e">
        <f t="shared" si="18"/>
        <v>#REF!</v>
      </c>
      <c r="G1209" s="89" t="e">
        <f>#REF!</f>
        <v>#REF!</v>
      </c>
    </row>
    <row r="1210" spans="1:7" ht="13" thickBot="1" x14ac:dyDescent="0.3">
      <c r="A1210" s="88" t="e">
        <f>#REF!</f>
        <v>#REF!</v>
      </c>
      <c r="B1210" s="84" t="s">
        <v>771</v>
      </c>
      <c r="C1210" s="84">
        <f>'CB1-Производство'!$D$10</f>
        <v>2021</v>
      </c>
      <c r="D1210" s="84" t="s">
        <v>639</v>
      </c>
      <c r="E1210" s="93" t="s">
        <v>676</v>
      </c>
      <c r="F1210" s="125" t="e">
        <f t="shared" si="18"/>
        <v>#REF!</v>
      </c>
      <c r="G1210" s="89" t="e">
        <f>#REF!</f>
        <v>#REF!</v>
      </c>
    </row>
    <row r="1211" spans="1:7" ht="13" thickBot="1" x14ac:dyDescent="0.3">
      <c r="A1211" s="88" t="e">
        <f>#REF!</f>
        <v>#REF!</v>
      </c>
      <c r="B1211" s="84" t="s">
        <v>771</v>
      </c>
      <c r="C1211" s="84">
        <f>'CB1-Производство'!$D$10</f>
        <v>2021</v>
      </c>
      <c r="D1211" s="84" t="s">
        <v>639</v>
      </c>
      <c r="E1211" s="93" t="s">
        <v>677</v>
      </c>
      <c r="F1211" s="125" t="e">
        <f t="shared" si="18"/>
        <v>#REF!</v>
      </c>
      <c r="G1211" s="89" t="e">
        <f>#REF!</f>
        <v>#REF!</v>
      </c>
    </row>
    <row r="1212" spans="1:7" ht="13" thickBot="1" x14ac:dyDescent="0.3">
      <c r="A1212" s="88" t="e">
        <f>#REF!</f>
        <v>#REF!</v>
      </c>
      <c r="B1212" s="84" t="s">
        <v>771</v>
      </c>
      <c r="C1212" s="84">
        <f>'CB1-Производство'!$D$10</f>
        <v>2021</v>
      </c>
      <c r="D1212" s="84" t="s">
        <v>639</v>
      </c>
      <c r="E1212" s="93" t="s">
        <v>678</v>
      </c>
      <c r="F1212" s="125" t="e">
        <f t="shared" si="18"/>
        <v>#REF!</v>
      </c>
      <c r="G1212" s="89" t="e">
        <f>#REF!</f>
        <v>#REF!</v>
      </c>
    </row>
    <row r="1213" spans="1:7" ht="13" thickBot="1" x14ac:dyDescent="0.3">
      <c r="A1213" s="88" t="e">
        <f>#REF!</f>
        <v>#REF!</v>
      </c>
      <c r="B1213" s="84" t="s">
        <v>771</v>
      </c>
      <c r="C1213" s="84">
        <f>'CB1-Производство'!$D$10</f>
        <v>2021</v>
      </c>
      <c r="D1213" s="84" t="s">
        <v>639</v>
      </c>
      <c r="E1213" s="93" t="s">
        <v>679</v>
      </c>
      <c r="F1213" s="125" t="e">
        <f t="shared" si="18"/>
        <v>#REF!</v>
      </c>
      <c r="G1213" s="89" t="e">
        <f>#REF!</f>
        <v>#REF!</v>
      </c>
    </row>
    <row r="1214" spans="1:7" ht="13" thickBot="1" x14ac:dyDescent="0.3">
      <c r="A1214" s="88" t="e">
        <f>#REF!</f>
        <v>#REF!</v>
      </c>
      <c r="B1214" s="84" t="s">
        <v>771</v>
      </c>
      <c r="C1214" s="84">
        <f>'CB1-Производство'!$D$10</f>
        <v>2021</v>
      </c>
      <c r="D1214" s="84" t="s">
        <v>131</v>
      </c>
      <c r="E1214" s="93">
        <v>7</v>
      </c>
      <c r="F1214" s="125" t="e">
        <f t="shared" si="18"/>
        <v>#REF!</v>
      </c>
      <c r="G1214" s="89" t="e">
        <f>#REF!</f>
        <v>#REF!</v>
      </c>
    </row>
    <row r="1215" spans="1:7" ht="13" thickBot="1" x14ac:dyDescent="0.3">
      <c r="A1215" s="88" t="e">
        <f>#REF!</f>
        <v>#REF!</v>
      </c>
      <c r="B1215" s="84" t="s">
        <v>771</v>
      </c>
      <c r="C1215" s="84">
        <f>'CB1-Производство'!$D$10</f>
        <v>2021</v>
      </c>
      <c r="D1215" s="84" t="s">
        <v>131</v>
      </c>
      <c r="E1215" s="93" t="s">
        <v>680</v>
      </c>
      <c r="F1215" s="125" t="e">
        <f t="shared" si="18"/>
        <v>#REF!</v>
      </c>
      <c r="G1215" s="89" t="e">
        <f>#REF!</f>
        <v>#REF!</v>
      </c>
    </row>
    <row r="1216" spans="1:7" ht="13" thickBot="1" x14ac:dyDescent="0.3">
      <c r="A1216" s="88" t="e">
        <f>#REF!</f>
        <v>#REF!</v>
      </c>
      <c r="B1216" s="84" t="s">
        <v>771</v>
      </c>
      <c r="C1216" s="84">
        <f>'CB1-Производство'!$D$10</f>
        <v>2021</v>
      </c>
      <c r="D1216" s="84" t="s">
        <v>131</v>
      </c>
      <c r="E1216" s="93" t="s">
        <v>681</v>
      </c>
      <c r="F1216" s="125" t="e">
        <f t="shared" si="18"/>
        <v>#REF!</v>
      </c>
      <c r="G1216" s="89" t="e">
        <f>#REF!</f>
        <v>#REF!</v>
      </c>
    </row>
    <row r="1217" spans="1:7" ht="13" thickBot="1" x14ac:dyDescent="0.3">
      <c r="A1217" s="88" t="e">
        <f>#REF!</f>
        <v>#REF!</v>
      </c>
      <c r="B1217" s="84" t="s">
        <v>771</v>
      </c>
      <c r="C1217" s="84">
        <f>'CB1-Производство'!$D$10</f>
        <v>2021</v>
      </c>
      <c r="D1217" s="84" t="s">
        <v>131</v>
      </c>
      <c r="E1217" s="93" t="s">
        <v>682</v>
      </c>
      <c r="F1217" s="125" t="e">
        <f t="shared" si="18"/>
        <v>#REF!</v>
      </c>
      <c r="G1217" s="89" t="e">
        <f>#REF!</f>
        <v>#REF!</v>
      </c>
    </row>
    <row r="1218" spans="1:7" ht="13" thickBot="1" x14ac:dyDescent="0.3">
      <c r="A1218" s="88" t="e">
        <f>#REF!</f>
        <v>#REF!</v>
      </c>
      <c r="B1218" s="84" t="s">
        <v>771</v>
      </c>
      <c r="C1218" s="84">
        <f>'CB1-Производство'!$D$10</f>
        <v>2021</v>
      </c>
      <c r="D1218" s="84" t="s">
        <v>131</v>
      </c>
      <c r="E1218" s="93" t="s">
        <v>683</v>
      </c>
      <c r="F1218" s="125" t="e">
        <f t="shared" si="18"/>
        <v>#REF!</v>
      </c>
      <c r="G1218" s="89" t="e">
        <f>#REF!</f>
        <v>#REF!</v>
      </c>
    </row>
    <row r="1219" spans="1:7" ht="13" thickBot="1" x14ac:dyDescent="0.3">
      <c r="A1219" s="88" t="e">
        <f>#REF!</f>
        <v>#REF!</v>
      </c>
      <c r="B1219" s="84" t="s">
        <v>771</v>
      </c>
      <c r="C1219" s="84">
        <f>'CB1-Производство'!$D$10</f>
        <v>2021</v>
      </c>
      <c r="D1219" s="84" t="s">
        <v>131</v>
      </c>
      <c r="E1219" s="93" t="s">
        <v>684</v>
      </c>
      <c r="F1219" s="125" t="e">
        <f t="shared" si="18"/>
        <v>#REF!</v>
      </c>
      <c r="G1219" s="89" t="e">
        <f>#REF!</f>
        <v>#REF!</v>
      </c>
    </row>
    <row r="1220" spans="1:7" ht="13" thickBot="1" x14ac:dyDescent="0.3">
      <c r="A1220" s="88" t="e">
        <f>#REF!</f>
        <v>#REF!</v>
      </c>
      <c r="B1220" s="84" t="s">
        <v>771</v>
      </c>
      <c r="C1220" s="84">
        <f>'CB1-Производство'!$D$10</f>
        <v>2021</v>
      </c>
      <c r="D1220" s="84" t="s">
        <v>131</v>
      </c>
      <c r="E1220" s="93" t="s">
        <v>685</v>
      </c>
      <c r="F1220" s="125" t="e">
        <f t="shared" si="18"/>
        <v>#REF!</v>
      </c>
      <c r="G1220" s="89" t="e">
        <f>#REF!</f>
        <v>#REF!</v>
      </c>
    </row>
    <row r="1221" spans="1:7" ht="13" thickBot="1" x14ac:dyDescent="0.3">
      <c r="A1221" s="88" t="e">
        <f>#REF!</f>
        <v>#REF!</v>
      </c>
      <c r="B1221" s="84" t="s">
        <v>771</v>
      </c>
      <c r="C1221" s="84">
        <f>'CB1-Производство'!$D$10</f>
        <v>2021</v>
      </c>
      <c r="D1221" s="84" t="s">
        <v>131</v>
      </c>
      <c r="E1221" s="93" t="s">
        <v>686</v>
      </c>
      <c r="F1221" s="125" t="e">
        <f t="shared" si="18"/>
        <v>#REF!</v>
      </c>
      <c r="G1221" s="89" t="e">
        <f>#REF!</f>
        <v>#REF!</v>
      </c>
    </row>
    <row r="1222" spans="1:7" ht="13" thickBot="1" x14ac:dyDescent="0.3">
      <c r="A1222" s="88" t="e">
        <f>#REF!</f>
        <v>#REF!</v>
      </c>
      <c r="B1222" s="84" t="s">
        <v>771</v>
      </c>
      <c r="C1222" s="84">
        <f>'CB1-Производство'!$D$10</f>
        <v>2021</v>
      </c>
      <c r="D1222" s="84" t="s">
        <v>131</v>
      </c>
      <c r="E1222" s="93" t="s">
        <v>687</v>
      </c>
      <c r="F1222" s="125" t="e">
        <f t="shared" si="18"/>
        <v>#REF!</v>
      </c>
      <c r="G1222" s="89" t="e">
        <f>#REF!</f>
        <v>#REF!</v>
      </c>
    </row>
    <row r="1223" spans="1:7" ht="13" thickBot="1" x14ac:dyDescent="0.3">
      <c r="A1223" s="88" t="e">
        <f>#REF!</f>
        <v>#REF!</v>
      </c>
      <c r="B1223" s="84" t="s">
        <v>771</v>
      </c>
      <c r="C1223" s="84">
        <f>'CB1-Производство'!$D$10</f>
        <v>2021</v>
      </c>
      <c r="D1223" s="84" t="s">
        <v>131</v>
      </c>
      <c r="E1223" s="93">
        <v>8</v>
      </c>
      <c r="F1223" s="125" t="e">
        <f t="shared" si="18"/>
        <v>#REF!</v>
      </c>
      <c r="G1223" s="89" t="e">
        <f>#REF!</f>
        <v>#REF!</v>
      </c>
    </row>
    <row r="1224" spans="1:7" ht="13" thickBot="1" x14ac:dyDescent="0.3">
      <c r="A1224" s="88" t="e">
        <f>#REF!</f>
        <v>#REF!</v>
      </c>
      <c r="B1224" s="84" t="s">
        <v>771</v>
      </c>
      <c r="C1224" s="84">
        <f>'CB1-Производство'!$D$10</f>
        <v>2021</v>
      </c>
      <c r="D1224" s="84" t="s">
        <v>131</v>
      </c>
      <c r="E1224" s="93" t="s">
        <v>688</v>
      </c>
      <c r="F1224" s="125" t="e">
        <f t="shared" si="18"/>
        <v>#REF!</v>
      </c>
      <c r="G1224" s="89" t="e">
        <f>#REF!</f>
        <v>#REF!</v>
      </c>
    </row>
    <row r="1225" spans="1:7" ht="13" thickBot="1" x14ac:dyDescent="0.3">
      <c r="A1225" s="88" t="e">
        <f>#REF!</f>
        <v>#REF!</v>
      </c>
      <c r="B1225" s="84" t="s">
        <v>771</v>
      </c>
      <c r="C1225" s="84">
        <f>'CB1-Производство'!$D$10</f>
        <v>2021</v>
      </c>
      <c r="D1225" s="84" t="s">
        <v>131</v>
      </c>
      <c r="E1225" s="93" t="s">
        <v>689</v>
      </c>
      <c r="F1225" s="125" t="e">
        <f t="shared" si="18"/>
        <v>#REF!</v>
      </c>
      <c r="G1225" s="89" t="e">
        <f>#REF!</f>
        <v>#REF!</v>
      </c>
    </row>
    <row r="1226" spans="1:7" ht="13" thickBot="1" x14ac:dyDescent="0.3">
      <c r="A1226" s="88" t="e">
        <f>#REF!</f>
        <v>#REF!</v>
      </c>
      <c r="B1226" s="84" t="s">
        <v>771</v>
      </c>
      <c r="C1226" s="84">
        <f>'CB1-Производство'!$D$10</f>
        <v>2021</v>
      </c>
      <c r="D1226" s="84" t="s">
        <v>131</v>
      </c>
      <c r="E1226" s="93">
        <v>9</v>
      </c>
      <c r="F1226" s="125" t="e">
        <f t="shared" si="18"/>
        <v>#REF!</v>
      </c>
      <c r="G1226" s="89" t="e">
        <f>#REF!</f>
        <v>#REF!</v>
      </c>
    </row>
    <row r="1227" spans="1:7" ht="13" thickBot="1" x14ac:dyDescent="0.3">
      <c r="A1227" s="88" t="e">
        <f>#REF!</f>
        <v>#REF!</v>
      </c>
      <c r="B1227" s="84" t="s">
        <v>771</v>
      </c>
      <c r="C1227" s="84">
        <f>'CB1-Производство'!$D$10</f>
        <v>2021</v>
      </c>
      <c r="D1227" s="84" t="s">
        <v>131</v>
      </c>
      <c r="E1227" s="93">
        <v>10</v>
      </c>
      <c r="F1227" s="125" t="e">
        <f t="shared" si="18"/>
        <v>#REF!</v>
      </c>
      <c r="G1227" s="89" t="e">
        <f>#REF!</f>
        <v>#REF!</v>
      </c>
    </row>
    <row r="1228" spans="1:7" ht="13" thickBot="1" x14ac:dyDescent="0.3">
      <c r="A1228" s="88" t="e">
        <f>#REF!</f>
        <v>#REF!</v>
      </c>
      <c r="B1228" s="84" t="s">
        <v>771</v>
      </c>
      <c r="C1228" s="84">
        <f>'CB1-Производство'!$D$10</f>
        <v>2021</v>
      </c>
      <c r="D1228" s="84" t="s">
        <v>131</v>
      </c>
      <c r="E1228" s="93" t="s">
        <v>690</v>
      </c>
      <c r="F1228" s="125" t="e">
        <f t="shared" si="18"/>
        <v>#REF!</v>
      </c>
      <c r="G1228" s="89" t="e">
        <f>#REF!</f>
        <v>#REF!</v>
      </c>
    </row>
    <row r="1229" spans="1:7" ht="13" thickBot="1" x14ac:dyDescent="0.3">
      <c r="A1229" s="88" t="e">
        <f>#REF!</f>
        <v>#REF!</v>
      </c>
      <c r="B1229" s="84" t="s">
        <v>771</v>
      </c>
      <c r="C1229" s="84">
        <f>'CB1-Производство'!$D$10</f>
        <v>2021</v>
      </c>
      <c r="D1229" s="84" t="s">
        <v>131</v>
      </c>
      <c r="E1229" s="93" t="s">
        <v>691</v>
      </c>
      <c r="F1229" s="125" t="e">
        <f t="shared" si="18"/>
        <v>#REF!</v>
      </c>
      <c r="G1229" s="89" t="e">
        <f>#REF!</f>
        <v>#REF!</v>
      </c>
    </row>
    <row r="1230" spans="1:7" ht="13" thickBot="1" x14ac:dyDescent="0.3">
      <c r="A1230" s="88" t="e">
        <f>#REF!</f>
        <v>#REF!</v>
      </c>
      <c r="B1230" s="84" t="s">
        <v>771</v>
      </c>
      <c r="C1230" s="84">
        <f>'CB1-Производство'!$D$10</f>
        <v>2021</v>
      </c>
      <c r="D1230" s="84" t="s">
        <v>131</v>
      </c>
      <c r="E1230" s="93" t="s">
        <v>692</v>
      </c>
      <c r="F1230" s="125" t="e">
        <f t="shared" si="18"/>
        <v>#REF!</v>
      </c>
      <c r="G1230" s="89" t="e">
        <f>#REF!</f>
        <v>#REF!</v>
      </c>
    </row>
    <row r="1231" spans="1:7" ht="13" thickBot="1" x14ac:dyDescent="0.3">
      <c r="A1231" s="88" t="e">
        <f>#REF!</f>
        <v>#REF!</v>
      </c>
      <c r="B1231" s="84" t="s">
        <v>771</v>
      </c>
      <c r="C1231" s="84">
        <f>'CB1-Производство'!$D$10</f>
        <v>2021</v>
      </c>
      <c r="D1231" s="84" t="s">
        <v>131</v>
      </c>
      <c r="E1231" s="93" t="s">
        <v>693</v>
      </c>
      <c r="F1231" s="125" t="e">
        <f t="shared" si="18"/>
        <v>#REF!</v>
      </c>
      <c r="G1231" s="89" t="e">
        <f>#REF!</f>
        <v>#REF!</v>
      </c>
    </row>
    <row r="1232" spans="1:7" ht="13" thickBot="1" x14ac:dyDescent="0.3">
      <c r="A1232" s="88" t="e">
        <f>#REF!</f>
        <v>#REF!</v>
      </c>
      <c r="B1232" s="84" t="s">
        <v>771</v>
      </c>
      <c r="C1232" s="84">
        <f>'CB1-Производство'!$D$10</f>
        <v>2021</v>
      </c>
      <c r="D1232" s="84" t="s">
        <v>131</v>
      </c>
      <c r="E1232" s="93" t="s">
        <v>694</v>
      </c>
      <c r="F1232" s="125" t="e">
        <f t="shared" si="18"/>
        <v>#REF!</v>
      </c>
      <c r="G1232" s="89" t="e">
        <f>#REF!</f>
        <v>#REF!</v>
      </c>
    </row>
    <row r="1233" spans="1:7" ht="13" thickBot="1" x14ac:dyDescent="0.3">
      <c r="A1233" s="88" t="e">
        <f>#REF!</f>
        <v>#REF!</v>
      </c>
      <c r="B1233" s="84" t="s">
        <v>771</v>
      </c>
      <c r="C1233" s="84">
        <f>'CB1-Производство'!$D$10</f>
        <v>2021</v>
      </c>
      <c r="D1233" s="84" t="s">
        <v>131</v>
      </c>
      <c r="E1233" s="93" t="s">
        <v>695</v>
      </c>
      <c r="F1233" s="125" t="e">
        <f t="shared" si="18"/>
        <v>#REF!</v>
      </c>
      <c r="G1233" s="89" t="e">
        <f>#REF!</f>
        <v>#REF!</v>
      </c>
    </row>
    <row r="1234" spans="1:7" ht="13" thickBot="1" x14ac:dyDescent="0.3">
      <c r="A1234" s="88" t="e">
        <f>#REF!</f>
        <v>#REF!</v>
      </c>
      <c r="B1234" s="84" t="s">
        <v>771</v>
      </c>
      <c r="C1234" s="84">
        <f>'CB1-Производство'!$D$10</f>
        <v>2021</v>
      </c>
      <c r="D1234" s="84" t="s">
        <v>131</v>
      </c>
      <c r="E1234" s="93" t="s">
        <v>696</v>
      </c>
      <c r="F1234" s="125" t="e">
        <f t="shared" si="18"/>
        <v>#REF!</v>
      </c>
      <c r="G1234" s="89" t="e">
        <f>#REF!</f>
        <v>#REF!</v>
      </c>
    </row>
    <row r="1235" spans="1:7" ht="13" thickBot="1" x14ac:dyDescent="0.3">
      <c r="A1235" s="88" t="e">
        <f>#REF!</f>
        <v>#REF!</v>
      </c>
      <c r="B1235" s="84" t="s">
        <v>771</v>
      </c>
      <c r="C1235" s="84">
        <f>'CB1-Производство'!$D$10</f>
        <v>2021</v>
      </c>
      <c r="D1235" s="84" t="s">
        <v>131</v>
      </c>
      <c r="E1235" s="93" t="s">
        <v>697</v>
      </c>
      <c r="F1235" s="125" t="e">
        <f t="shared" si="18"/>
        <v>#REF!</v>
      </c>
      <c r="G1235" s="89" t="e">
        <f>#REF!</f>
        <v>#REF!</v>
      </c>
    </row>
    <row r="1236" spans="1:7" ht="13" thickBot="1" x14ac:dyDescent="0.3">
      <c r="A1236" s="88" t="e">
        <f>#REF!</f>
        <v>#REF!</v>
      </c>
      <c r="B1236" s="84" t="s">
        <v>771</v>
      </c>
      <c r="C1236" s="84">
        <f>'CB1-Производство'!$D$10</f>
        <v>2021</v>
      </c>
      <c r="D1236" s="84" t="s">
        <v>131</v>
      </c>
      <c r="E1236" s="93" t="s">
        <v>698</v>
      </c>
      <c r="F1236" s="125" t="e">
        <f t="shared" si="18"/>
        <v>#REF!</v>
      </c>
      <c r="G1236" s="89" t="e">
        <f>#REF!</f>
        <v>#REF!</v>
      </c>
    </row>
    <row r="1237" spans="1:7" ht="13" thickBot="1" x14ac:dyDescent="0.3">
      <c r="A1237" s="88" t="e">
        <f>#REF!</f>
        <v>#REF!</v>
      </c>
      <c r="B1237" s="84" t="s">
        <v>771</v>
      </c>
      <c r="C1237" s="84">
        <f>'CB1-Производство'!$D$10</f>
        <v>2021</v>
      </c>
      <c r="D1237" s="84" t="s">
        <v>131</v>
      </c>
      <c r="E1237" s="93" t="s">
        <v>699</v>
      </c>
      <c r="F1237" s="125" t="e">
        <f t="shared" si="18"/>
        <v>#REF!</v>
      </c>
      <c r="G1237" s="89" t="e">
        <f>#REF!</f>
        <v>#REF!</v>
      </c>
    </row>
    <row r="1238" spans="1:7" ht="13" thickBot="1" x14ac:dyDescent="0.3">
      <c r="A1238" s="88" t="e">
        <f>#REF!</f>
        <v>#REF!</v>
      </c>
      <c r="B1238" s="84" t="s">
        <v>771</v>
      </c>
      <c r="C1238" s="84">
        <f>'CB1-Производство'!$D$10</f>
        <v>2021</v>
      </c>
      <c r="D1238" s="84" t="s">
        <v>131</v>
      </c>
      <c r="E1238" s="93" t="s">
        <v>700</v>
      </c>
      <c r="F1238" s="125" t="e">
        <f t="shared" si="18"/>
        <v>#REF!</v>
      </c>
      <c r="G1238" s="89" t="e">
        <f>#REF!</f>
        <v>#REF!</v>
      </c>
    </row>
    <row r="1239" spans="1:7" ht="13" thickBot="1" x14ac:dyDescent="0.3">
      <c r="A1239" s="105" t="e">
        <f>#REF!</f>
        <v>#REF!</v>
      </c>
      <c r="B1239" s="102" t="s">
        <v>771</v>
      </c>
      <c r="C1239" s="102">
        <f>'CB1-Производство'!$D$10</f>
        <v>2021</v>
      </c>
      <c r="D1239" s="102" t="s">
        <v>131</v>
      </c>
      <c r="E1239" s="106" t="s">
        <v>701</v>
      </c>
      <c r="F1239" s="125" t="e">
        <f t="shared" si="18"/>
        <v>#REF!</v>
      </c>
      <c r="G1239" s="103" t="e">
        <f>#REF!</f>
        <v>#REF!</v>
      </c>
    </row>
    <row r="1240" spans="1:7" ht="13" thickBot="1" x14ac:dyDescent="0.3">
      <c r="A1240" s="85" t="e">
        <f>#REF!</f>
        <v>#REF!</v>
      </c>
      <c r="B1240" s="86" t="s">
        <v>771</v>
      </c>
      <c r="C1240" s="86">
        <f>'CB1-Производство'!$D$10</f>
        <v>2021</v>
      </c>
      <c r="D1240" s="86" t="s">
        <v>706</v>
      </c>
      <c r="E1240" s="100">
        <v>1</v>
      </c>
      <c r="F1240" s="125" t="e">
        <f t="shared" si="18"/>
        <v>#REF!</v>
      </c>
      <c r="G1240" s="87" t="e">
        <f>#REF!</f>
        <v>#REF!</v>
      </c>
    </row>
    <row r="1241" spans="1:7" ht="13" thickBot="1" x14ac:dyDescent="0.3">
      <c r="A1241" s="88" t="e">
        <f>#REF!</f>
        <v>#REF!</v>
      </c>
      <c r="B1241" s="84" t="s">
        <v>771</v>
      </c>
      <c r="C1241" s="84">
        <f>'CB1-Производство'!$D$10</f>
        <v>2021</v>
      </c>
      <c r="D1241" s="84" t="s">
        <v>706</v>
      </c>
      <c r="E1241" s="93" t="s">
        <v>643</v>
      </c>
      <c r="F1241" s="125" t="e">
        <f t="shared" si="18"/>
        <v>#REF!</v>
      </c>
      <c r="G1241" s="87" t="e">
        <f>#REF!</f>
        <v>#REF!</v>
      </c>
    </row>
    <row r="1242" spans="1:7" ht="13" thickBot="1" x14ac:dyDescent="0.3">
      <c r="A1242" s="88" t="e">
        <f>#REF!</f>
        <v>#REF!</v>
      </c>
      <c r="B1242" s="84" t="s">
        <v>771</v>
      </c>
      <c r="C1242" s="84">
        <f>'CB1-Производство'!$D$10</f>
        <v>2021</v>
      </c>
      <c r="D1242" s="84" t="s">
        <v>706</v>
      </c>
      <c r="E1242" s="93" t="s">
        <v>646</v>
      </c>
      <c r="F1242" s="125" t="e">
        <f t="shared" si="18"/>
        <v>#REF!</v>
      </c>
      <c r="G1242" s="87" t="e">
        <f>#REF!</f>
        <v>#REF!</v>
      </c>
    </row>
    <row r="1243" spans="1:7" ht="13" thickBot="1" x14ac:dyDescent="0.3">
      <c r="A1243" s="88" t="e">
        <f>#REF!</f>
        <v>#REF!</v>
      </c>
      <c r="B1243" s="84" t="s">
        <v>771</v>
      </c>
      <c r="C1243" s="84">
        <f>'CB1-Производство'!$D$10</f>
        <v>2021</v>
      </c>
      <c r="D1243" s="84" t="s">
        <v>706</v>
      </c>
      <c r="E1243" s="93" t="s">
        <v>647</v>
      </c>
      <c r="F1243" s="125" t="e">
        <f t="shared" si="18"/>
        <v>#REF!</v>
      </c>
      <c r="G1243" s="87" t="e">
        <f>#REF!</f>
        <v>#REF!</v>
      </c>
    </row>
    <row r="1244" spans="1:7" ht="13" thickBot="1" x14ac:dyDescent="0.3">
      <c r="A1244" s="88" t="e">
        <f>#REF!</f>
        <v>#REF!</v>
      </c>
      <c r="B1244" s="84" t="s">
        <v>771</v>
      </c>
      <c r="C1244" s="84">
        <f>'CB1-Производство'!$D$10</f>
        <v>2021</v>
      </c>
      <c r="D1244" s="84" t="s">
        <v>706</v>
      </c>
      <c r="E1244" s="93" t="s">
        <v>648</v>
      </c>
      <c r="F1244" s="125" t="e">
        <f t="shared" si="18"/>
        <v>#REF!</v>
      </c>
      <c r="G1244" s="87" t="e">
        <f>#REF!</f>
        <v>#REF!</v>
      </c>
    </row>
    <row r="1245" spans="1:7" ht="13" thickBot="1" x14ac:dyDescent="0.3">
      <c r="A1245" s="88" t="e">
        <f>#REF!</f>
        <v>#REF!</v>
      </c>
      <c r="B1245" s="84" t="s">
        <v>771</v>
      </c>
      <c r="C1245" s="84">
        <f>'CB1-Производство'!$D$10</f>
        <v>2021</v>
      </c>
      <c r="D1245" s="84" t="s">
        <v>706</v>
      </c>
      <c r="E1245" s="93" t="s">
        <v>709</v>
      </c>
      <c r="F1245" s="125" t="e">
        <f t="shared" si="18"/>
        <v>#REF!</v>
      </c>
      <c r="G1245" s="87" t="e">
        <f>#REF!</f>
        <v>#REF!</v>
      </c>
    </row>
    <row r="1246" spans="1:7" ht="13" thickBot="1" x14ac:dyDescent="0.3">
      <c r="A1246" s="88" t="e">
        <f>#REF!</f>
        <v>#REF!</v>
      </c>
      <c r="B1246" s="84" t="s">
        <v>771</v>
      </c>
      <c r="C1246" s="84">
        <f>'CB1-Производство'!$D$10</f>
        <v>2021</v>
      </c>
      <c r="D1246" s="84" t="s">
        <v>706</v>
      </c>
      <c r="E1246" s="93">
        <v>2</v>
      </c>
      <c r="F1246" s="125" t="e">
        <f t="shared" si="18"/>
        <v>#REF!</v>
      </c>
      <c r="G1246" s="87" t="e">
        <f>#REF!</f>
        <v>#REF!</v>
      </c>
    </row>
    <row r="1247" spans="1:7" ht="13" thickBot="1" x14ac:dyDescent="0.3">
      <c r="A1247" s="88" t="e">
        <f>#REF!</f>
        <v>#REF!</v>
      </c>
      <c r="B1247" s="84" t="s">
        <v>771</v>
      </c>
      <c r="C1247" s="84">
        <f>'CB1-Производство'!$D$10</f>
        <v>2021</v>
      </c>
      <c r="D1247" s="84" t="s">
        <v>706</v>
      </c>
      <c r="E1247" s="93">
        <v>3</v>
      </c>
      <c r="F1247" s="125" t="e">
        <f t="shared" si="18"/>
        <v>#REF!</v>
      </c>
      <c r="G1247" s="87" t="e">
        <f>#REF!</f>
        <v>#REF!</v>
      </c>
    </row>
    <row r="1248" spans="1:7" ht="13" thickBot="1" x14ac:dyDescent="0.3">
      <c r="A1248" s="88" t="e">
        <f>#REF!</f>
        <v>#REF!</v>
      </c>
      <c r="B1248" s="84" t="s">
        <v>771</v>
      </c>
      <c r="C1248" s="84">
        <f>'CB1-Производство'!$D$10</f>
        <v>2021</v>
      </c>
      <c r="D1248" s="84" t="s">
        <v>706</v>
      </c>
      <c r="E1248" s="93" t="s">
        <v>659</v>
      </c>
      <c r="F1248" s="125" t="e">
        <f>CONCATENATE(A1248,"_",B1248,"_",C1248,"_",D1248,"_",E1248)</f>
        <v>#REF!</v>
      </c>
      <c r="G1248" s="87" t="e">
        <f>#REF!</f>
        <v>#REF!</v>
      </c>
    </row>
    <row r="1249" spans="1:7" ht="13" thickBot="1" x14ac:dyDescent="0.3">
      <c r="A1249" s="88" t="e">
        <f>#REF!</f>
        <v>#REF!</v>
      </c>
      <c r="B1249" s="84" t="s">
        <v>771</v>
      </c>
      <c r="C1249" s="84">
        <f>'CB1-Производство'!$D$10</f>
        <v>2021</v>
      </c>
      <c r="D1249" s="84" t="s">
        <v>706</v>
      </c>
      <c r="E1249" s="93" t="s">
        <v>660</v>
      </c>
      <c r="F1249" s="125" t="e">
        <f>CONCATENATE(A1249,"_",B1249,"_",C1249,"_",D1249,"_",E1249)</f>
        <v>#REF!</v>
      </c>
      <c r="G1249" s="87" t="e">
        <f>#REF!</f>
        <v>#REF!</v>
      </c>
    </row>
    <row r="1250" spans="1:7" ht="13" thickBot="1" x14ac:dyDescent="0.3">
      <c r="A1250" s="88" t="e">
        <f>#REF!</f>
        <v>#REF!</v>
      </c>
      <c r="B1250" s="84" t="s">
        <v>771</v>
      </c>
      <c r="C1250" s="84">
        <f>'CB1-Производство'!$D$10</f>
        <v>2021</v>
      </c>
      <c r="D1250" s="84" t="s">
        <v>706</v>
      </c>
      <c r="E1250" s="93">
        <v>4</v>
      </c>
      <c r="F1250" s="125" t="e">
        <f>CONCATENATE(A1250,"_",B1250,"_",C1250,"_",D1250,"_",E1250)</f>
        <v>#REF!</v>
      </c>
      <c r="G1250" s="87" t="e">
        <f>#REF!</f>
        <v>#REF!</v>
      </c>
    </row>
    <row r="1251" spans="1:7" ht="13" thickBot="1" x14ac:dyDescent="0.3">
      <c r="A1251" s="88" t="e">
        <f>#REF!</f>
        <v>#REF!</v>
      </c>
      <c r="B1251" s="84" t="s">
        <v>771</v>
      </c>
      <c r="C1251" s="84">
        <f>'CB1-Производство'!$D$10</f>
        <v>2021</v>
      </c>
      <c r="D1251" s="84" t="s">
        <v>706</v>
      </c>
      <c r="E1251" s="93" t="s">
        <v>661</v>
      </c>
      <c r="F1251" s="125" t="e">
        <f>CONCATENATE(A1251,"_",B1251,"_",C1251,"_",D1251,"_",E1251)</f>
        <v>#REF!</v>
      </c>
      <c r="G1251" s="87" t="e">
        <f>#REF!</f>
        <v>#REF!</v>
      </c>
    </row>
    <row r="1252" spans="1:7" ht="13" thickBot="1" x14ac:dyDescent="0.3">
      <c r="A1252" s="88" t="e">
        <f>#REF!</f>
        <v>#REF!</v>
      </c>
      <c r="B1252" s="84" t="s">
        <v>771</v>
      </c>
      <c r="C1252" s="84">
        <f>'CB1-Производство'!$D$10</f>
        <v>2021</v>
      </c>
      <c r="D1252" s="84" t="s">
        <v>706</v>
      </c>
      <c r="E1252" s="93" t="s">
        <v>662</v>
      </c>
      <c r="F1252" s="125" t="e">
        <f>CONCATENATE(A1252,"_",B1252,"_",C1252,"_",D1252,"_",E1252)</f>
        <v>#REF!</v>
      </c>
      <c r="G1252" s="87" t="e">
        <f>#REF!</f>
        <v>#REF!</v>
      </c>
    </row>
    <row r="1253" spans="1:7" ht="13" thickBot="1" x14ac:dyDescent="0.3">
      <c r="A1253" s="88" t="e">
        <f>#REF!</f>
        <v>#REF!</v>
      </c>
      <c r="B1253" s="84" t="s">
        <v>771</v>
      </c>
      <c r="C1253" s="84">
        <f>'CB1-Производство'!$D$10</f>
        <v>2021</v>
      </c>
      <c r="D1253" s="84" t="s">
        <v>706</v>
      </c>
      <c r="E1253" s="93">
        <v>5</v>
      </c>
      <c r="F1253" s="125" t="e">
        <f t="shared" si="18"/>
        <v>#REF!</v>
      </c>
      <c r="G1253" s="87" t="e">
        <f>#REF!</f>
        <v>#REF!</v>
      </c>
    </row>
    <row r="1254" spans="1:7" ht="13" thickBot="1" x14ac:dyDescent="0.3">
      <c r="A1254" s="88" t="e">
        <f>#REF!</f>
        <v>#REF!</v>
      </c>
      <c r="B1254" s="84" t="s">
        <v>771</v>
      </c>
      <c r="C1254" s="84">
        <f>'CB1-Производство'!$D$10</f>
        <v>2021</v>
      </c>
      <c r="D1254" s="84" t="s">
        <v>706</v>
      </c>
      <c r="E1254" s="93" t="s">
        <v>663</v>
      </c>
      <c r="F1254" s="125" t="e">
        <f t="shared" si="18"/>
        <v>#REF!</v>
      </c>
      <c r="G1254" s="87" t="e">
        <f>#REF!</f>
        <v>#REF!</v>
      </c>
    </row>
    <row r="1255" spans="1:7" ht="13" thickBot="1" x14ac:dyDescent="0.3">
      <c r="A1255" s="88" t="e">
        <f>#REF!</f>
        <v>#REF!</v>
      </c>
      <c r="B1255" s="84" t="s">
        <v>771</v>
      </c>
      <c r="C1255" s="84">
        <f>'CB1-Производство'!$D$10</f>
        <v>2021</v>
      </c>
      <c r="D1255" s="84" t="s">
        <v>706</v>
      </c>
      <c r="E1255" s="93" t="s">
        <v>664</v>
      </c>
      <c r="F1255" s="125" t="e">
        <f t="shared" si="18"/>
        <v>#REF!</v>
      </c>
      <c r="G1255" s="87" t="e">
        <f>#REF!</f>
        <v>#REF!</v>
      </c>
    </row>
    <row r="1256" spans="1:7" ht="13" thickBot="1" x14ac:dyDescent="0.3">
      <c r="A1256" s="88" t="e">
        <f>#REF!</f>
        <v>#REF!</v>
      </c>
      <c r="B1256" s="84" t="s">
        <v>771</v>
      </c>
      <c r="C1256" s="84">
        <f>'CB1-Производство'!$D$10</f>
        <v>2021</v>
      </c>
      <c r="D1256" s="84" t="s">
        <v>706</v>
      </c>
      <c r="E1256" s="93" t="s">
        <v>665</v>
      </c>
      <c r="F1256" s="125" t="e">
        <f t="shared" si="18"/>
        <v>#REF!</v>
      </c>
      <c r="G1256" s="87" t="e">
        <f>#REF!</f>
        <v>#REF!</v>
      </c>
    </row>
    <row r="1257" spans="1:7" ht="13" thickBot="1" x14ac:dyDescent="0.3">
      <c r="A1257" s="88" t="e">
        <f>#REF!</f>
        <v>#REF!</v>
      </c>
      <c r="B1257" s="84" t="s">
        <v>771</v>
      </c>
      <c r="C1257" s="84">
        <f>'CB1-Производство'!$D$10</f>
        <v>2021</v>
      </c>
      <c r="D1257" s="84" t="s">
        <v>706</v>
      </c>
      <c r="E1257" s="93">
        <v>6</v>
      </c>
      <c r="F1257" s="125" t="e">
        <f t="shared" si="18"/>
        <v>#REF!</v>
      </c>
      <c r="G1257" s="87" t="e">
        <f>#REF!</f>
        <v>#REF!</v>
      </c>
    </row>
    <row r="1258" spans="1:7" ht="13" thickBot="1" x14ac:dyDescent="0.3">
      <c r="A1258" s="88" t="e">
        <f>#REF!</f>
        <v>#REF!</v>
      </c>
      <c r="B1258" s="84" t="s">
        <v>771</v>
      </c>
      <c r="C1258" s="84">
        <f>'CB1-Производство'!$D$10</f>
        <v>2021</v>
      </c>
      <c r="D1258" s="84" t="s">
        <v>706</v>
      </c>
      <c r="E1258" s="93" t="s">
        <v>666</v>
      </c>
      <c r="F1258" s="125" t="e">
        <f t="shared" si="18"/>
        <v>#REF!</v>
      </c>
      <c r="G1258" s="87" t="e">
        <f>#REF!</f>
        <v>#REF!</v>
      </c>
    </row>
    <row r="1259" spans="1:7" ht="13" thickBot="1" x14ac:dyDescent="0.3">
      <c r="A1259" s="88" t="e">
        <f>#REF!</f>
        <v>#REF!</v>
      </c>
      <c r="B1259" s="84" t="s">
        <v>771</v>
      </c>
      <c r="C1259" s="84">
        <f>'CB1-Производство'!$D$10</f>
        <v>2021</v>
      </c>
      <c r="D1259" s="84" t="s">
        <v>706</v>
      </c>
      <c r="E1259" s="93" t="s">
        <v>667</v>
      </c>
      <c r="F1259" s="125" t="e">
        <f t="shared" si="18"/>
        <v>#REF!</v>
      </c>
      <c r="G1259" s="87" t="e">
        <f>#REF!</f>
        <v>#REF!</v>
      </c>
    </row>
    <row r="1260" spans="1:7" ht="13" thickBot="1" x14ac:dyDescent="0.3">
      <c r="A1260" s="88" t="e">
        <f>#REF!</f>
        <v>#REF!</v>
      </c>
      <c r="B1260" s="84" t="s">
        <v>771</v>
      </c>
      <c r="C1260" s="84">
        <f>'CB1-Производство'!$D$10</f>
        <v>2021</v>
      </c>
      <c r="D1260" s="84" t="s">
        <v>706</v>
      </c>
      <c r="E1260" s="93" t="s">
        <v>668</v>
      </c>
      <c r="F1260" s="125" t="e">
        <f t="shared" si="18"/>
        <v>#REF!</v>
      </c>
      <c r="G1260" s="87" t="e">
        <f>#REF!</f>
        <v>#REF!</v>
      </c>
    </row>
    <row r="1261" spans="1:7" ht="13" thickBot="1" x14ac:dyDescent="0.3">
      <c r="A1261" s="88" t="e">
        <f>#REF!</f>
        <v>#REF!</v>
      </c>
      <c r="B1261" s="84" t="s">
        <v>771</v>
      </c>
      <c r="C1261" s="84">
        <f>'CB1-Производство'!$D$10</f>
        <v>2021</v>
      </c>
      <c r="D1261" s="84" t="s">
        <v>706</v>
      </c>
      <c r="E1261" s="93" t="s">
        <v>669</v>
      </c>
      <c r="F1261" s="125" t="e">
        <f t="shared" si="18"/>
        <v>#REF!</v>
      </c>
      <c r="G1261" s="87" t="e">
        <f>#REF!</f>
        <v>#REF!</v>
      </c>
    </row>
    <row r="1262" spans="1:7" ht="13" thickBot="1" x14ac:dyDescent="0.3">
      <c r="A1262" s="88" t="e">
        <f>#REF!</f>
        <v>#REF!</v>
      </c>
      <c r="B1262" s="84" t="s">
        <v>771</v>
      </c>
      <c r="C1262" s="84">
        <f>'CB1-Производство'!$D$10</f>
        <v>2021</v>
      </c>
      <c r="D1262" s="84" t="s">
        <v>706</v>
      </c>
      <c r="E1262" s="93" t="s">
        <v>670</v>
      </c>
      <c r="F1262" s="125" t="e">
        <f t="shared" si="18"/>
        <v>#REF!</v>
      </c>
      <c r="G1262" s="87" t="e">
        <f>#REF!</f>
        <v>#REF!</v>
      </c>
    </row>
    <row r="1263" spans="1:7" ht="13" thickBot="1" x14ac:dyDescent="0.3">
      <c r="A1263" s="88" t="e">
        <f>#REF!</f>
        <v>#REF!</v>
      </c>
      <c r="B1263" s="84" t="s">
        <v>771</v>
      </c>
      <c r="C1263" s="84">
        <f>'CB1-Производство'!$D$10</f>
        <v>2021</v>
      </c>
      <c r="D1263" s="84" t="s">
        <v>706</v>
      </c>
      <c r="E1263" s="93" t="s">
        <v>671</v>
      </c>
      <c r="F1263" s="125" t="e">
        <f t="shared" si="18"/>
        <v>#REF!</v>
      </c>
      <c r="G1263" s="87" t="e">
        <f>#REF!</f>
        <v>#REF!</v>
      </c>
    </row>
    <row r="1264" spans="1:7" ht="13" thickBot="1" x14ac:dyDescent="0.3">
      <c r="A1264" s="88" t="e">
        <f>#REF!</f>
        <v>#REF!</v>
      </c>
      <c r="B1264" s="84" t="s">
        <v>771</v>
      </c>
      <c r="C1264" s="84">
        <f>'CB1-Производство'!$D$10</f>
        <v>2021</v>
      </c>
      <c r="D1264" s="84" t="s">
        <v>706</v>
      </c>
      <c r="E1264" s="93" t="s">
        <v>672</v>
      </c>
      <c r="F1264" s="125" t="e">
        <f t="shared" si="18"/>
        <v>#REF!</v>
      </c>
      <c r="G1264" s="87" t="e">
        <f>#REF!</f>
        <v>#REF!</v>
      </c>
    </row>
    <row r="1265" spans="1:7" ht="13" thickBot="1" x14ac:dyDescent="0.3">
      <c r="A1265" s="88" t="e">
        <f>#REF!</f>
        <v>#REF!</v>
      </c>
      <c r="B1265" s="84" t="s">
        <v>771</v>
      </c>
      <c r="C1265" s="84">
        <f>'CB1-Производство'!$D$10</f>
        <v>2021</v>
      </c>
      <c r="D1265" s="84" t="s">
        <v>706</v>
      </c>
      <c r="E1265" s="93" t="s">
        <v>673</v>
      </c>
      <c r="F1265" s="125" t="e">
        <f t="shared" si="18"/>
        <v>#REF!</v>
      </c>
      <c r="G1265" s="87" t="e">
        <f>#REF!</f>
        <v>#REF!</v>
      </c>
    </row>
    <row r="1266" spans="1:7" ht="13" thickBot="1" x14ac:dyDescent="0.3">
      <c r="A1266" s="88" t="e">
        <f>#REF!</f>
        <v>#REF!</v>
      </c>
      <c r="B1266" s="84" t="s">
        <v>771</v>
      </c>
      <c r="C1266" s="84">
        <f>'CB1-Производство'!$D$10</f>
        <v>2021</v>
      </c>
      <c r="D1266" s="84" t="s">
        <v>706</v>
      </c>
      <c r="E1266" s="93" t="s">
        <v>674</v>
      </c>
      <c r="F1266" s="125" t="e">
        <f t="shared" si="18"/>
        <v>#REF!</v>
      </c>
      <c r="G1266" s="87" t="e">
        <f>#REF!</f>
        <v>#REF!</v>
      </c>
    </row>
    <row r="1267" spans="1:7" ht="13" thickBot="1" x14ac:dyDescent="0.3">
      <c r="A1267" s="88" t="e">
        <f>#REF!</f>
        <v>#REF!</v>
      </c>
      <c r="B1267" s="84" t="s">
        <v>771</v>
      </c>
      <c r="C1267" s="84">
        <f>'CB1-Производство'!$D$10</f>
        <v>2021</v>
      </c>
      <c r="D1267" s="84" t="s">
        <v>706</v>
      </c>
      <c r="E1267" s="93" t="s">
        <v>675</v>
      </c>
      <c r="F1267" s="125" t="e">
        <f t="shared" ref="F1267:F1334" si="19">CONCATENATE(A1267,"_",B1267,"_",C1267,"_",D1267,"_",E1267)</f>
        <v>#REF!</v>
      </c>
      <c r="G1267" s="87" t="e">
        <f>#REF!</f>
        <v>#REF!</v>
      </c>
    </row>
    <row r="1268" spans="1:7" ht="13" thickBot="1" x14ac:dyDescent="0.3">
      <c r="A1268" s="88" t="e">
        <f>#REF!</f>
        <v>#REF!</v>
      </c>
      <c r="B1268" s="84" t="s">
        <v>771</v>
      </c>
      <c r="C1268" s="84">
        <f>'CB1-Производство'!$D$10</f>
        <v>2021</v>
      </c>
      <c r="D1268" s="84" t="s">
        <v>706</v>
      </c>
      <c r="E1268" s="93" t="s">
        <v>676</v>
      </c>
      <c r="F1268" s="125" t="e">
        <f t="shared" si="19"/>
        <v>#REF!</v>
      </c>
      <c r="G1268" s="87" t="e">
        <f>#REF!</f>
        <v>#REF!</v>
      </c>
    </row>
    <row r="1269" spans="1:7" ht="13" thickBot="1" x14ac:dyDescent="0.3">
      <c r="A1269" s="88" t="e">
        <f>#REF!</f>
        <v>#REF!</v>
      </c>
      <c r="B1269" s="84" t="s">
        <v>771</v>
      </c>
      <c r="C1269" s="84">
        <f>'CB1-Производство'!$D$10</f>
        <v>2021</v>
      </c>
      <c r="D1269" s="84" t="s">
        <v>706</v>
      </c>
      <c r="E1269" s="93" t="s">
        <v>677</v>
      </c>
      <c r="F1269" s="125" t="e">
        <f t="shared" si="19"/>
        <v>#REF!</v>
      </c>
      <c r="G1269" s="87" t="e">
        <f>#REF!</f>
        <v>#REF!</v>
      </c>
    </row>
    <row r="1270" spans="1:7" ht="13" thickBot="1" x14ac:dyDescent="0.3">
      <c r="A1270" s="88" t="e">
        <f>#REF!</f>
        <v>#REF!</v>
      </c>
      <c r="B1270" s="84" t="s">
        <v>771</v>
      </c>
      <c r="C1270" s="84">
        <f>'CB1-Производство'!$D$10</f>
        <v>2021</v>
      </c>
      <c r="D1270" s="84" t="s">
        <v>706</v>
      </c>
      <c r="E1270" s="93" t="s">
        <v>678</v>
      </c>
      <c r="F1270" s="125" t="e">
        <f t="shared" si="19"/>
        <v>#REF!</v>
      </c>
      <c r="G1270" s="87" t="e">
        <f>#REF!</f>
        <v>#REF!</v>
      </c>
    </row>
    <row r="1271" spans="1:7" ht="13" thickBot="1" x14ac:dyDescent="0.3">
      <c r="A1271" s="88" t="e">
        <f>#REF!</f>
        <v>#REF!</v>
      </c>
      <c r="B1271" s="84" t="s">
        <v>771</v>
      </c>
      <c r="C1271" s="84">
        <f>'CB1-Производство'!$D$10</f>
        <v>2021</v>
      </c>
      <c r="D1271" s="84" t="s">
        <v>706</v>
      </c>
      <c r="E1271" s="93" t="s">
        <v>679</v>
      </c>
      <c r="F1271" s="125" t="e">
        <f t="shared" si="19"/>
        <v>#REF!</v>
      </c>
      <c r="G1271" s="87" t="e">
        <f>#REF!</f>
        <v>#REF!</v>
      </c>
    </row>
    <row r="1272" spans="1:7" ht="13" thickBot="1" x14ac:dyDescent="0.3">
      <c r="A1272" s="88" t="e">
        <f>#REF!</f>
        <v>#REF!</v>
      </c>
      <c r="B1272" s="84" t="s">
        <v>771</v>
      </c>
      <c r="C1272" s="84">
        <f>'CB1-Производство'!$D$10</f>
        <v>2021</v>
      </c>
      <c r="D1272" s="84" t="s">
        <v>706</v>
      </c>
      <c r="E1272" s="93">
        <v>7</v>
      </c>
      <c r="F1272" s="125" t="e">
        <f t="shared" si="19"/>
        <v>#REF!</v>
      </c>
      <c r="G1272" s="87" t="e">
        <f>#REF!</f>
        <v>#REF!</v>
      </c>
    </row>
    <row r="1273" spans="1:7" ht="13" thickBot="1" x14ac:dyDescent="0.3">
      <c r="A1273" s="88" t="e">
        <f>#REF!</f>
        <v>#REF!</v>
      </c>
      <c r="B1273" s="84" t="s">
        <v>771</v>
      </c>
      <c r="C1273" s="84">
        <f>'CB1-Производство'!$D$10</f>
        <v>2021</v>
      </c>
      <c r="D1273" s="84" t="s">
        <v>706</v>
      </c>
      <c r="E1273" s="93" t="s">
        <v>680</v>
      </c>
      <c r="F1273" s="125" t="e">
        <f t="shared" si="19"/>
        <v>#REF!</v>
      </c>
      <c r="G1273" s="87" t="e">
        <f>#REF!</f>
        <v>#REF!</v>
      </c>
    </row>
    <row r="1274" spans="1:7" ht="13" thickBot="1" x14ac:dyDescent="0.3">
      <c r="A1274" s="88" t="e">
        <f>#REF!</f>
        <v>#REF!</v>
      </c>
      <c r="B1274" s="84" t="s">
        <v>771</v>
      </c>
      <c r="C1274" s="84">
        <f>'CB1-Производство'!$D$10</f>
        <v>2021</v>
      </c>
      <c r="D1274" s="84" t="s">
        <v>706</v>
      </c>
      <c r="E1274" s="93" t="s">
        <v>681</v>
      </c>
      <c r="F1274" s="125" t="e">
        <f t="shared" si="19"/>
        <v>#REF!</v>
      </c>
      <c r="G1274" s="87" t="e">
        <f>#REF!</f>
        <v>#REF!</v>
      </c>
    </row>
    <row r="1275" spans="1:7" ht="13" thickBot="1" x14ac:dyDescent="0.3">
      <c r="A1275" s="88" t="e">
        <f>#REF!</f>
        <v>#REF!</v>
      </c>
      <c r="B1275" s="84" t="s">
        <v>771</v>
      </c>
      <c r="C1275" s="84">
        <f>'CB1-Производство'!$D$10</f>
        <v>2021</v>
      </c>
      <c r="D1275" s="84" t="s">
        <v>706</v>
      </c>
      <c r="E1275" s="93" t="s">
        <v>682</v>
      </c>
      <c r="F1275" s="125" t="e">
        <f t="shared" si="19"/>
        <v>#REF!</v>
      </c>
      <c r="G1275" s="87" t="e">
        <f>#REF!</f>
        <v>#REF!</v>
      </c>
    </row>
    <row r="1276" spans="1:7" ht="13" thickBot="1" x14ac:dyDescent="0.3">
      <c r="A1276" s="88" t="e">
        <f>#REF!</f>
        <v>#REF!</v>
      </c>
      <c r="B1276" s="84" t="s">
        <v>771</v>
      </c>
      <c r="C1276" s="84">
        <f>'CB1-Производство'!$D$10</f>
        <v>2021</v>
      </c>
      <c r="D1276" s="84" t="s">
        <v>706</v>
      </c>
      <c r="E1276" s="93" t="s">
        <v>683</v>
      </c>
      <c r="F1276" s="125" t="e">
        <f t="shared" si="19"/>
        <v>#REF!</v>
      </c>
      <c r="G1276" s="87" t="e">
        <f>#REF!</f>
        <v>#REF!</v>
      </c>
    </row>
    <row r="1277" spans="1:7" ht="13" thickBot="1" x14ac:dyDescent="0.3">
      <c r="A1277" s="88" t="e">
        <f>#REF!</f>
        <v>#REF!</v>
      </c>
      <c r="B1277" s="84" t="s">
        <v>771</v>
      </c>
      <c r="C1277" s="84">
        <f>'CB1-Производство'!$D$10</f>
        <v>2021</v>
      </c>
      <c r="D1277" s="84" t="s">
        <v>706</v>
      </c>
      <c r="E1277" s="93" t="s">
        <v>684</v>
      </c>
      <c r="F1277" s="125" t="e">
        <f t="shared" si="19"/>
        <v>#REF!</v>
      </c>
      <c r="G1277" s="87" t="e">
        <f>#REF!</f>
        <v>#REF!</v>
      </c>
    </row>
    <row r="1278" spans="1:7" ht="13" thickBot="1" x14ac:dyDescent="0.3">
      <c r="A1278" s="88" t="e">
        <f>#REF!</f>
        <v>#REF!</v>
      </c>
      <c r="B1278" s="84" t="s">
        <v>771</v>
      </c>
      <c r="C1278" s="84">
        <f>'CB1-Производство'!$D$10</f>
        <v>2021</v>
      </c>
      <c r="D1278" s="84" t="s">
        <v>706</v>
      </c>
      <c r="E1278" s="93" t="s">
        <v>685</v>
      </c>
      <c r="F1278" s="125" t="e">
        <f t="shared" si="19"/>
        <v>#REF!</v>
      </c>
      <c r="G1278" s="87" t="e">
        <f>#REF!</f>
        <v>#REF!</v>
      </c>
    </row>
    <row r="1279" spans="1:7" ht="13" thickBot="1" x14ac:dyDescent="0.3">
      <c r="A1279" s="88" t="e">
        <f>#REF!</f>
        <v>#REF!</v>
      </c>
      <c r="B1279" s="84" t="s">
        <v>771</v>
      </c>
      <c r="C1279" s="84">
        <f>'CB1-Производство'!$D$10</f>
        <v>2021</v>
      </c>
      <c r="D1279" s="84" t="s">
        <v>706</v>
      </c>
      <c r="E1279" s="93" t="s">
        <v>686</v>
      </c>
      <c r="F1279" s="125" t="e">
        <f t="shared" si="19"/>
        <v>#REF!</v>
      </c>
      <c r="G1279" s="87" t="e">
        <f>#REF!</f>
        <v>#REF!</v>
      </c>
    </row>
    <row r="1280" spans="1:7" ht="13" thickBot="1" x14ac:dyDescent="0.3">
      <c r="A1280" s="88" t="e">
        <f>#REF!</f>
        <v>#REF!</v>
      </c>
      <c r="B1280" s="84" t="s">
        <v>771</v>
      </c>
      <c r="C1280" s="84">
        <f>'CB1-Производство'!$D$10</f>
        <v>2021</v>
      </c>
      <c r="D1280" s="84" t="s">
        <v>706</v>
      </c>
      <c r="E1280" s="93" t="s">
        <v>687</v>
      </c>
      <c r="F1280" s="125" t="e">
        <f t="shared" si="19"/>
        <v>#REF!</v>
      </c>
      <c r="G1280" s="87" t="e">
        <f>#REF!</f>
        <v>#REF!</v>
      </c>
    </row>
    <row r="1281" spans="1:7" ht="13" thickBot="1" x14ac:dyDescent="0.3">
      <c r="A1281" s="88" t="e">
        <f>#REF!</f>
        <v>#REF!</v>
      </c>
      <c r="B1281" s="84" t="s">
        <v>771</v>
      </c>
      <c r="C1281" s="84">
        <f>'CB1-Производство'!$D$10</f>
        <v>2021</v>
      </c>
      <c r="D1281" s="84" t="s">
        <v>706</v>
      </c>
      <c r="E1281" s="93">
        <v>8</v>
      </c>
      <c r="F1281" s="125" t="e">
        <f t="shared" si="19"/>
        <v>#REF!</v>
      </c>
      <c r="G1281" s="87" t="e">
        <f>#REF!</f>
        <v>#REF!</v>
      </c>
    </row>
    <row r="1282" spans="1:7" ht="13" thickBot="1" x14ac:dyDescent="0.3">
      <c r="A1282" s="88" t="e">
        <f>#REF!</f>
        <v>#REF!</v>
      </c>
      <c r="B1282" s="84" t="s">
        <v>771</v>
      </c>
      <c r="C1282" s="84">
        <f>'CB1-Производство'!$D$10</f>
        <v>2021</v>
      </c>
      <c r="D1282" s="84" t="s">
        <v>706</v>
      </c>
      <c r="E1282" s="93" t="s">
        <v>688</v>
      </c>
      <c r="F1282" s="125" t="e">
        <f t="shared" si="19"/>
        <v>#REF!</v>
      </c>
      <c r="G1282" s="87" t="e">
        <f>#REF!</f>
        <v>#REF!</v>
      </c>
    </row>
    <row r="1283" spans="1:7" ht="13" thickBot="1" x14ac:dyDescent="0.3">
      <c r="A1283" s="88" t="e">
        <f>#REF!</f>
        <v>#REF!</v>
      </c>
      <c r="B1283" s="84" t="s">
        <v>771</v>
      </c>
      <c r="C1283" s="84">
        <f>'CB1-Производство'!$D$10</f>
        <v>2021</v>
      </c>
      <c r="D1283" s="84" t="s">
        <v>706</v>
      </c>
      <c r="E1283" s="93" t="s">
        <v>689</v>
      </c>
      <c r="F1283" s="125" t="e">
        <f t="shared" si="19"/>
        <v>#REF!</v>
      </c>
      <c r="G1283" s="87" t="e">
        <f>#REF!</f>
        <v>#REF!</v>
      </c>
    </row>
    <row r="1284" spans="1:7" ht="13" thickBot="1" x14ac:dyDescent="0.3">
      <c r="A1284" s="88" t="e">
        <f>#REF!</f>
        <v>#REF!</v>
      </c>
      <c r="B1284" s="84" t="s">
        <v>771</v>
      </c>
      <c r="C1284" s="84">
        <f>'CB1-Производство'!$D$10</f>
        <v>2021</v>
      </c>
      <c r="D1284" s="84" t="s">
        <v>706</v>
      </c>
      <c r="E1284" s="93">
        <v>9</v>
      </c>
      <c r="F1284" s="125" t="e">
        <f t="shared" si="19"/>
        <v>#REF!</v>
      </c>
      <c r="G1284" s="87" t="e">
        <f>#REF!</f>
        <v>#REF!</v>
      </c>
    </row>
    <row r="1285" spans="1:7" ht="13" thickBot="1" x14ac:dyDescent="0.3">
      <c r="A1285" s="88" t="e">
        <f>#REF!</f>
        <v>#REF!</v>
      </c>
      <c r="B1285" s="84" t="s">
        <v>771</v>
      </c>
      <c r="C1285" s="84">
        <f>'CB1-Производство'!$D$10</f>
        <v>2021</v>
      </c>
      <c r="D1285" s="84" t="s">
        <v>706</v>
      </c>
      <c r="E1285" s="93">
        <v>10</v>
      </c>
      <c r="F1285" s="125" t="e">
        <f t="shared" si="19"/>
        <v>#REF!</v>
      </c>
      <c r="G1285" s="87" t="e">
        <f>#REF!</f>
        <v>#REF!</v>
      </c>
    </row>
    <row r="1286" spans="1:7" ht="13" thickBot="1" x14ac:dyDescent="0.3">
      <c r="A1286" s="88" t="e">
        <f>#REF!</f>
        <v>#REF!</v>
      </c>
      <c r="B1286" s="84" t="s">
        <v>771</v>
      </c>
      <c r="C1286" s="84">
        <f>'CB1-Производство'!$D$10</f>
        <v>2021</v>
      </c>
      <c r="D1286" s="84" t="s">
        <v>706</v>
      </c>
      <c r="E1286" s="93" t="s">
        <v>690</v>
      </c>
      <c r="F1286" s="125" t="e">
        <f t="shared" si="19"/>
        <v>#REF!</v>
      </c>
      <c r="G1286" s="87" t="e">
        <f>#REF!</f>
        <v>#REF!</v>
      </c>
    </row>
    <row r="1287" spans="1:7" ht="13" thickBot="1" x14ac:dyDescent="0.3">
      <c r="A1287" s="88" t="e">
        <f>#REF!</f>
        <v>#REF!</v>
      </c>
      <c r="B1287" s="84" t="s">
        <v>771</v>
      </c>
      <c r="C1287" s="84">
        <f>'CB1-Производство'!$D$10</f>
        <v>2021</v>
      </c>
      <c r="D1287" s="84" t="s">
        <v>706</v>
      </c>
      <c r="E1287" s="93" t="s">
        <v>691</v>
      </c>
      <c r="F1287" s="125" t="e">
        <f t="shared" si="19"/>
        <v>#REF!</v>
      </c>
      <c r="G1287" s="87" t="e">
        <f>#REF!</f>
        <v>#REF!</v>
      </c>
    </row>
    <row r="1288" spans="1:7" ht="13" thickBot="1" x14ac:dyDescent="0.3">
      <c r="A1288" s="88" t="e">
        <f>#REF!</f>
        <v>#REF!</v>
      </c>
      <c r="B1288" s="84" t="s">
        <v>771</v>
      </c>
      <c r="C1288" s="84">
        <f>'CB1-Производство'!$D$10</f>
        <v>2021</v>
      </c>
      <c r="D1288" s="84" t="s">
        <v>706</v>
      </c>
      <c r="E1288" s="93" t="s">
        <v>692</v>
      </c>
      <c r="F1288" s="125" t="e">
        <f t="shared" si="19"/>
        <v>#REF!</v>
      </c>
      <c r="G1288" s="87" t="e">
        <f>#REF!</f>
        <v>#REF!</v>
      </c>
    </row>
    <row r="1289" spans="1:7" ht="13" thickBot="1" x14ac:dyDescent="0.3">
      <c r="A1289" s="88" t="e">
        <f>#REF!</f>
        <v>#REF!</v>
      </c>
      <c r="B1289" s="84" t="s">
        <v>771</v>
      </c>
      <c r="C1289" s="84">
        <f>'CB1-Производство'!$D$10</f>
        <v>2021</v>
      </c>
      <c r="D1289" s="84" t="s">
        <v>706</v>
      </c>
      <c r="E1289" s="93" t="s">
        <v>693</v>
      </c>
      <c r="F1289" s="125" t="e">
        <f t="shared" si="19"/>
        <v>#REF!</v>
      </c>
      <c r="G1289" s="87" t="e">
        <f>#REF!</f>
        <v>#REF!</v>
      </c>
    </row>
    <row r="1290" spans="1:7" ht="13" thickBot="1" x14ac:dyDescent="0.3">
      <c r="A1290" s="88" t="e">
        <f>#REF!</f>
        <v>#REF!</v>
      </c>
      <c r="B1290" s="84" t="s">
        <v>771</v>
      </c>
      <c r="C1290" s="84">
        <f>'CB1-Производство'!$D$10</f>
        <v>2021</v>
      </c>
      <c r="D1290" s="84" t="s">
        <v>706</v>
      </c>
      <c r="E1290" s="93" t="s">
        <v>694</v>
      </c>
      <c r="F1290" s="125" t="e">
        <f t="shared" si="19"/>
        <v>#REF!</v>
      </c>
      <c r="G1290" s="87" t="e">
        <f>#REF!</f>
        <v>#REF!</v>
      </c>
    </row>
    <row r="1291" spans="1:7" ht="13" thickBot="1" x14ac:dyDescent="0.3">
      <c r="A1291" s="88" t="e">
        <f>#REF!</f>
        <v>#REF!</v>
      </c>
      <c r="B1291" s="84" t="s">
        <v>771</v>
      </c>
      <c r="C1291" s="84">
        <f>'CB1-Производство'!$D$10</f>
        <v>2021</v>
      </c>
      <c r="D1291" s="84" t="s">
        <v>706</v>
      </c>
      <c r="E1291" s="93" t="s">
        <v>695</v>
      </c>
      <c r="F1291" s="125" t="e">
        <f t="shared" si="19"/>
        <v>#REF!</v>
      </c>
      <c r="G1291" s="87" t="e">
        <f>#REF!</f>
        <v>#REF!</v>
      </c>
    </row>
    <row r="1292" spans="1:7" ht="13" thickBot="1" x14ac:dyDescent="0.3">
      <c r="A1292" s="88" t="e">
        <f>#REF!</f>
        <v>#REF!</v>
      </c>
      <c r="B1292" s="84" t="s">
        <v>771</v>
      </c>
      <c r="C1292" s="84">
        <f>'CB1-Производство'!$D$10</f>
        <v>2021</v>
      </c>
      <c r="D1292" s="84" t="s">
        <v>706</v>
      </c>
      <c r="E1292" s="93" t="s">
        <v>696</v>
      </c>
      <c r="F1292" s="125" t="e">
        <f t="shared" si="19"/>
        <v>#REF!</v>
      </c>
      <c r="G1292" s="87" t="e">
        <f>#REF!</f>
        <v>#REF!</v>
      </c>
    </row>
    <row r="1293" spans="1:7" ht="13" thickBot="1" x14ac:dyDescent="0.3">
      <c r="A1293" s="88" t="e">
        <f>#REF!</f>
        <v>#REF!</v>
      </c>
      <c r="B1293" s="84" t="s">
        <v>771</v>
      </c>
      <c r="C1293" s="84">
        <f>'CB1-Производство'!$D$10</f>
        <v>2021</v>
      </c>
      <c r="D1293" s="84" t="s">
        <v>706</v>
      </c>
      <c r="E1293" s="93" t="s">
        <v>697</v>
      </c>
      <c r="F1293" s="125" t="e">
        <f t="shared" si="19"/>
        <v>#REF!</v>
      </c>
      <c r="G1293" s="87" t="e">
        <f>#REF!</f>
        <v>#REF!</v>
      </c>
    </row>
    <row r="1294" spans="1:7" ht="13" thickBot="1" x14ac:dyDescent="0.3">
      <c r="A1294" s="88" t="e">
        <f>#REF!</f>
        <v>#REF!</v>
      </c>
      <c r="B1294" s="84" t="s">
        <v>771</v>
      </c>
      <c r="C1294" s="84">
        <f>'CB1-Производство'!$D$10</f>
        <v>2021</v>
      </c>
      <c r="D1294" s="84" t="s">
        <v>706</v>
      </c>
      <c r="E1294" s="93" t="s">
        <v>698</v>
      </c>
      <c r="F1294" s="125" t="e">
        <f t="shared" si="19"/>
        <v>#REF!</v>
      </c>
      <c r="G1294" s="87" t="e">
        <f>#REF!</f>
        <v>#REF!</v>
      </c>
    </row>
    <row r="1295" spans="1:7" ht="13" thickBot="1" x14ac:dyDescent="0.3">
      <c r="A1295" s="88" t="e">
        <f>#REF!</f>
        <v>#REF!</v>
      </c>
      <c r="B1295" s="84" t="s">
        <v>771</v>
      </c>
      <c r="C1295" s="84">
        <f>'CB1-Производство'!$D$10</f>
        <v>2021</v>
      </c>
      <c r="D1295" s="84" t="s">
        <v>706</v>
      </c>
      <c r="E1295" s="93" t="s">
        <v>699</v>
      </c>
      <c r="F1295" s="125" t="e">
        <f t="shared" si="19"/>
        <v>#REF!</v>
      </c>
      <c r="G1295" s="87" t="e">
        <f>#REF!</f>
        <v>#REF!</v>
      </c>
    </row>
    <row r="1296" spans="1:7" ht="13" thickBot="1" x14ac:dyDescent="0.3">
      <c r="A1296" s="88" t="e">
        <f>#REF!</f>
        <v>#REF!</v>
      </c>
      <c r="B1296" s="84" t="s">
        <v>771</v>
      </c>
      <c r="C1296" s="84">
        <f>'CB1-Производство'!$D$10</f>
        <v>2021</v>
      </c>
      <c r="D1296" s="84" t="s">
        <v>706</v>
      </c>
      <c r="E1296" s="93" t="s">
        <v>700</v>
      </c>
      <c r="F1296" s="125" t="e">
        <f t="shared" si="19"/>
        <v>#REF!</v>
      </c>
      <c r="G1296" s="87" t="e">
        <f>#REF!</f>
        <v>#REF!</v>
      </c>
    </row>
    <row r="1297" spans="1:7" ht="13" thickBot="1" x14ac:dyDescent="0.3">
      <c r="A1297" s="90" t="e">
        <f>#REF!</f>
        <v>#REF!</v>
      </c>
      <c r="B1297" s="91" t="s">
        <v>771</v>
      </c>
      <c r="C1297" s="91">
        <f>'CB1-Производство'!$D$10</f>
        <v>2021</v>
      </c>
      <c r="D1297" s="91" t="s">
        <v>706</v>
      </c>
      <c r="E1297" s="101" t="s">
        <v>701</v>
      </c>
      <c r="F1297" s="125" t="e">
        <f t="shared" si="19"/>
        <v>#REF!</v>
      </c>
      <c r="G1297" s="87" t="e">
        <f>#REF!</f>
        <v>#REF!</v>
      </c>
    </row>
    <row r="1298" spans="1:7" ht="13" thickBot="1" x14ac:dyDescent="0.3">
      <c r="A1298" s="107" t="e">
        <f>#REF!</f>
        <v>#REF!</v>
      </c>
      <c r="B1298" s="94" t="s">
        <v>771</v>
      </c>
      <c r="C1298" s="94" t="str">
        <f>'CB1-Производство'!$E$10</f>
        <v>2022*</v>
      </c>
      <c r="D1298" s="94" t="s">
        <v>639</v>
      </c>
      <c r="E1298" s="95">
        <v>1</v>
      </c>
      <c r="F1298" s="125" t="e">
        <f t="shared" si="19"/>
        <v>#REF!</v>
      </c>
      <c r="G1298" s="104" t="e">
        <f>#REF!</f>
        <v>#REF!</v>
      </c>
    </row>
    <row r="1299" spans="1:7" ht="13" thickBot="1" x14ac:dyDescent="0.3">
      <c r="A1299" s="88" t="e">
        <f>#REF!</f>
        <v>#REF!</v>
      </c>
      <c r="B1299" s="84" t="s">
        <v>771</v>
      </c>
      <c r="C1299" s="84" t="str">
        <f>'CB1-Производство'!$E$10</f>
        <v>2022*</v>
      </c>
      <c r="D1299" s="84" t="s">
        <v>639</v>
      </c>
      <c r="E1299" s="93" t="s">
        <v>643</v>
      </c>
      <c r="F1299" s="125" t="e">
        <f t="shared" si="19"/>
        <v>#REF!</v>
      </c>
      <c r="G1299" s="89" t="e">
        <f>#REF!</f>
        <v>#REF!</v>
      </c>
    </row>
    <row r="1300" spans="1:7" ht="13" thickBot="1" x14ac:dyDescent="0.3">
      <c r="A1300" s="88" t="e">
        <f>#REF!</f>
        <v>#REF!</v>
      </c>
      <c r="B1300" s="84" t="s">
        <v>771</v>
      </c>
      <c r="C1300" s="84" t="str">
        <f>'CB1-Производство'!$E$10</f>
        <v>2022*</v>
      </c>
      <c r="D1300" s="84" t="s">
        <v>639</v>
      </c>
      <c r="E1300" s="93" t="s">
        <v>646</v>
      </c>
      <c r="F1300" s="125" t="e">
        <f t="shared" si="19"/>
        <v>#REF!</v>
      </c>
      <c r="G1300" s="89" t="e">
        <f>#REF!</f>
        <v>#REF!</v>
      </c>
    </row>
    <row r="1301" spans="1:7" ht="13" thickBot="1" x14ac:dyDescent="0.3">
      <c r="A1301" s="88" t="e">
        <f>#REF!</f>
        <v>#REF!</v>
      </c>
      <c r="B1301" s="84" t="s">
        <v>771</v>
      </c>
      <c r="C1301" s="84" t="str">
        <f>'CB1-Производство'!$E$10</f>
        <v>2022*</v>
      </c>
      <c r="D1301" s="84" t="s">
        <v>639</v>
      </c>
      <c r="E1301" s="93" t="s">
        <v>647</v>
      </c>
      <c r="F1301" s="125" t="e">
        <f t="shared" si="19"/>
        <v>#REF!</v>
      </c>
      <c r="G1301" s="89" t="e">
        <f>#REF!</f>
        <v>#REF!</v>
      </c>
    </row>
    <row r="1302" spans="1:7" ht="13" thickBot="1" x14ac:dyDescent="0.3">
      <c r="A1302" s="88" t="e">
        <f>#REF!</f>
        <v>#REF!</v>
      </c>
      <c r="B1302" s="84" t="s">
        <v>771</v>
      </c>
      <c r="C1302" s="84" t="str">
        <f>'CB1-Производство'!$E$10</f>
        <v>2022*</v>
      </c>
      <c r="D1302" s="84" t="s">
        <v>639</v>
      </c>
      <c r="E1302" s="93" t="s">
        <v>648</v>
      </c>
      <c r="F1302" s="125" t="e">
        <f t="shared" si="19"/>
        <v>#REF!</v>
      </c>
      <c r="G1302" s="89" t="e">
        <f>#REF!</f>
        <v>#REF!</v>
      </c>
    </row>
    <row r="1303" spans="1:7" ht="13" thickBot="1" x14ac:dyDescent="0.3">
      <c r="A1303" s="88" t="e">
        <f>#REF!</f>
        <v>#REF!</v>
      </c>
      <c r="B1303" s="84" t="s">
        <v>771</v>
      </c>
      <c r="C1303" s="84" t="str">
        <f>'CB1-Производство'!$E$10</f>
        <v>2022*</v>
      </c>
      <c r="D1303" s="84" t="s">
        <v>639</v>
      </c>
      <c r="E1303" s="93" t="s">
        <v>709</v>
      </c>
      <c r="F1303" s="125" t="e">
        <f t="shared" si="19"/>
        <v>#REF!</v>
      </c>
      <c r="G1303" s="89" t="e">
        <f>#REF!</f>
        <v>#REF!</v>
      </c>
    </row>
    <row r="1304" spans="1:7" ht="13" thickBot="1" x14ac:dyDescent="0.3">
      <c r="A1304" s="88" t="e">
        <f>#REF!</f>
        <v>#REF!</v>
      </c>
      <c r="B1304" s="84" t="s">
        <v>771</v>
      </c>
      <c r="C1304" s="84" t="str">
        <f>'CB1-Производство'!$E$10</f>
        <v>2022*</v>
      </c>
      <c r="D1304" s="84" t="s">
        <v>131</v>
      </c>
      <c r="E1304" s="93">
        <v>2</v>
      </c>
      <c r="F1304" s="125" t="e">
        <f t="shared" si="19"/>
        <v>#REF!</v>
      </c>
      <c r="G1304" s="89" t="e">
        <f>#REF!</f>
        <v>#REF!</v>
      </c>
    </row>
    <row r="1305" spans="1:7" ht="13" thickBot="1" x14ac:dyDescent="0.3">
      <c r="A1305" s="88" t="e">
        <f>#REF!</f>
        <v>#REF!</v>
      </c>
      <c r="B1305" s="84" t="s">
        <v>771</v>
      </c>
      <c r="C1305" s="84" t="str">
        <f>'CB1-Производство'!$E$10</f>
        <v>2022*</v>
      </c>
      <c r="D1305" s="84" t="s">
        <v>639</v>
      </c>
      <c r="E1305" s="93">
        <v>3</v>
      </c>
      <c r="F1305" s="125" t="e">
        <f t="shared" si="19"/>
        <v>#REF!</v>
      </c>
      <c r="G1305" s="89" t="e">
        <f>#REF!</f>
        <v>#REF!</v>
      </c>
    </row>
    <row r="1306" spans="1:7" ht="13" thickBot="1" x14ac:dyDescent="0.3">
      <c r="A1306" s="88" t="e">
        <f>#REF!</f>
        <v>#REF!</v>
      </c>
      <c r="B1306" s="84" t="s">
        <v>771</v>
      </c>
      <c r="C1306" s="84" t="str">
        <f>'CB1-Производство'!$E$10</f>
        <v>2022*</v>
      </c>
      <c r="D1306" s="84" t="s">
        <v>639</v>
      </c>
      <c r="E1306" s="93" t="s">
        <v>659</v>
      </c>
      <c r="F1306" s="125" t="e">
        <f>CONCATENATE(A1306,"_",B1306,"_",C1306,"_",D1306,"_",E1306)</f>
        <v>#REF!</v>
      </c>
      <c r="G1306" s="89" t="e">
        <f>#REF!</f>
        <v>#REF!</v>
      </c>
    </row>
    <row r="1307" spans="1:7" ht="13" thickBot="1" x14ac:dyDescent="0.3">
      <c r="A1307" s="88" t="e">
        <f>#REF!</f>
        <v>#REF!</v>
      </c>
      <c r="B1307" s="84" t="s">
        <v>771</v>
      </c>
      <c r="C1307" s="84" t="str">
        <f>'CB1-Производство'!$E$10</f>
        <v>2022*</v>
      </c>
      <c r="D1307" s="84" t="s">
        <v>639</v>
      </c>
      <c r="E1307" s="93" t="s">
        <v>660</v>
      </c>
      <c r="F1307" s="125" t="e">
        <f>CONCATENATE(A1307,"_",B1307,"_",C1307,"_",D1307,"_",E1307)</f>
        <v>#REF!</v>
      </c>
      <c r="G1307" s="89" t="e">
        <f>#REF!</f>
        <v>#REF!</v>
      </c>
    </row>
    <row r="1308" spans="1:7" ht="13" thickBot="1" x14ac:dyDescent="0.3">
      <c r="A1308" s="88" t="e">
        <f>#REF!</f>
        <v>#REF!</v>
      </c>
      <c r="B1308" s="84" t="s">
        <v>771</v>
      </c>
      <c r="C1308" s="84" t="str">
        <f>'CB1-Производство'!$E$10</f>
        <v>2022*</v>
      </c>
      <c r="D1308" s="84" t="s">
        <v>131</v>
      </c>
      <c r="E1308" s="93">
        <v>4</v>
      </c>
      <c r="F1308" s="125" t="e">
        <f>CONCATENATE(A1308,"_",B1308,"_",C1308,"_",D1308,"_",E1308)</f>
        <v>#REF!</v>
      </c>
      <c r="G1308" s="89" t="e">
        <f>#REF!</f>
        <v>#REF!</v>
      </c>
    </row>
    <row r="1309" spans="1:7" ht="13" thickBot="1" x14ac:dyDescent="0.3">
      <c r="A1309" s="88" t="e">
        <f>#REF!</f>
        <v>#REF!</v>
      </c>
      <c r="B1309" s="84" t="s">
        <v>771</v>
      </c>
      <c r="C1309" s="84" t="str">
        <f>'CB1-Производство'!$E$10</f>
        <v>2022*</v>
      </c>
      <c r="D1309" s="84" t="s">
        <v>131</v>
      </c>
      <c r="E1309" s="93" t="s">
        <v>661</v>
      </c>
      <c r="F1309" s="125" t="e">
        <f>CONCATENATE(A1309,"_",B1309,"_",C1309,"_",D1309,"_",E1309)</f>
        <v>#REF!</v>
      </c>
      <c r="G1309" s="89" t="e">
        <f>#REF!</f>
        <v>#REF!</v>
      </c>
    </row>
    <row r="1310" spans="1:7" ht="13" thickBot="1" x14ac:dyDescent="0.3">
      <c r="A1310" s="88" t="e">
        <f>#REF!</f>
        <v>#REF!</v>
      </c>
      <c r="B1310" s="84" t="s">
        <v>771</v>
      </c>
      <c r="C1310" s="84" t="str">
        <f>'CB1-Производство'!$E$10</f>
        <v>2022*</v>
      </c>
      <c r="D1310" s="84" t="s">
        <v>131</v>
      </c>
      <c r="E1310" s="93" t="s">
        <v>662</v>
      </c>
      <c r="F1310" s="125" t="e">
        <f>CONCATENATE(A1310,"_",B1310,"_",C1310,"_",D1310,"_",E1310)</f>
        <v>#REF!</v>
      </c>
      <c r="G1310" s="89" t="e">
        <f>#REF!</f>
        <v>#REF!</v>
      </c>
    </row>
    <row r="1311" spans="1:7" ht="13" thickBot="1" x14ac:dyDescent="0.3">
      <c r="A1311" s="88" t="e">
        <f>#REF!</f>
        <v>#REF!</v>
      </c>
      <c r="B1311" s="84" t="s">
        <v>771</v>
      </c>
      <c r="C1311" s="84" t="str">
        <f>'CB1-Производство'!$E$10</f>
        <v>2022*</v>
      </c>
      <c r="D1311" s="84" t="s">
        <v>639</v>
      </c>
      <c r="E1311" s="93">
        <v>5</v>
      </c>
      <c r="F1311" s="125" t="e">
        <f t="shared" si="19"/>
        <v>#REF!</v>
      </c>
      <c r="G1311" s="89" t="e">
        <f>#REF!</f>
        <v>#REF!</v>
      </c>
    </row>
    <row r="1312" spans="1:7" ht="13" thickBot="1" x14ac:dyDescent="0.3">
      <c r="A1312" s="88" t="e">
        <f>#REF!</f>
        <v>#REF!</v>
      </c>
      <c r="B1312" s="84" t="s">
        <v>771</v>
      </c>
      <c r="C1312" s="84" t="str">
        <f>'CB1-Производство'!$E$10</f>
        <v>2022*</v>
      </c>
      <c r="D1312" s="84" t="s">
        <v>639</v>
      </c>
      <c r="E1312" s="93" t="s">
        <v>663</v>
      </c>
      <c r="F1312" s="125" t="e">
        <f t="shared" si="19"/>
        <v>#REF!</v>
      </c>
      <c r="G1312" s="89" t="e">
        <f>#REF!</f>
        <v>#REF!</v>
      </c>
    </row>
    <row r="1313" spans="1:7" ht="13" thickBot="1" x14ac:dyDescent="0.3">
      <c r="A1313" s="88" t="e">
        <f>#REF!</f>
        <v>#REF!</v>
      </c>
      <c r="B1313" s="84" t="s">
        <v>771</v>
      </c>
      <c r="C1313" s="84" t="str">
        <f>'CB1-Производство'!$E$10</f>
        <v>2022*</v>
      </c>
      <c r="D1313" s="84" t="s">
        <v>639</v>
      </c>
      <c r="E1313" s="93" t="s">
        <v>664</v>
      </c>
      <c r="F1313" s="125" t="e">
        <f t="shared" si="19"/>
        <v>#REF!</v>
      </c>
      <c r="G1313" s="89" t="e">
        <f>#REF!</f>
        <v>#REF!</v>
      </c>
    </row>
    <row r="1314" spans="1:7" ht="13" thickBot="1" x14ac:dyDescent="0.3">
      <c r="A1314" s="88" t="e">
        <f>#REF!</f>
        <v>#REF!</v>
      </c>
      <c r="B1314" s="84" t="s">
        <v>771</v>
      </c>
      <c r="C1314" s="84" t="str">
        <f>'CB1-Производство'!$E$10</f>
        <v>2022*</v>
      </c>
      <c r="D1314" s="84" t="s">
        <v>639</v>
      </c>
      <c r="E1314" s="93" t="s">
        <v>665</v>
      </c>
      <c r="F1314" s="125" t="e">
        <f t="shared" si="19"/>
        <v>#REF!</v>
      </c>
      <c r="G1314" s="89" t="e">
        <f>#REF!</f>
        <v>#REF!</v>
      </c>
    </row>
    <row r="1315" spans="1:7" ht="13" thickBot="1" x14ac:dyDescent="0.3">
      <c r="A1315" s="88" t="e">
        <f>#REF!</f>
        <v>#REF!</v>
      </c>
      <c r="B1315" s="84" t="s">
        <v>771</v>
      </c>
      <c r="C1315" s="84" t="str">
        <f>'CB1-Производство'!$E$10</f>
        <v>2022*</v>
      </c>
      <c r="D1315" s="84" t="s">
        <v>639</v>
      </c>
      <c r="E1315" s="93">
        <v>6</v>
      </c>
      <c r="F1315" s="125" t="e">
        <f t="shared" si="19"/>
        <v>#REF!</v>
      </c>
      <c r="G1315" s="89" t="e">
        <f>#REF!</f>
        <v>#REF!</v>
      </c>
    </row>
    <row r="1316" spans="1:7" ht="13" thickBot="1" x14ac:dyDescent="0.3">
      <c r="A1316" s="88" t="e">
        <f>#REF!</f>
        <v>#REF!</v>
      </c>
      <c r="B1316" s="84" t="s">
        <v>771</v>
      </c>
      <c r="C1316" s="84" t="str">
        <f>'CB1-Производство'!$E$10</f>
        <v>2022*</v>
      </c>
      <c r="D1316" s="84" t="s">
        <v>639</v>
      </c>
      <c r="E1316" s="93" t="s">
        <v>666</v>
      </c>
      <c r="F1316" s="125" t="e">
        <f t="shared" si="19"/>
        <v>#REF!</v>
      </c>
      <c r="G1316" s="89" t="e">
        <f>#REF!</f>
        <v>#REF!</v>
      </c>
    </row>
    <row r="1317" spans="1:7" ht="13" thickBot="1" x14ac:dyDescent="0.3">
      <c r="A1317" s="88" t="e">
        <f>#REF!</f>
        <v>#REF!</v>
      </c>
      <c r="B1317" s="84" t="s">
        <v>771</v>
      </c>
      <c r="C1317" s="84" t="str">
        <f>'CB1-Производство'!$E$10</f>
        <v>2022*</v>
      </c>
      <c r="D1317" s="84" t="s">
        <v>639</v>
      </c>
      <c r="E1317" s="93" t="s">
        <v>667</v>
      </c>
      <c r="F1317" s="125" t="e">
        <f t="shared" si="19"/>
        <v>#REF!</v>
      </c>
      <c r="G1317" s="89" t="e">
        <f>#REF!</f>
        <v>#REF!</v>
      </c>
    </row>
    <row r="1318" spans="1:7" ht="13" thickBot="1" x14ac:dyDescent="0.3">
      <c r="A1318" s="88" t="e">
        <f>#REF!</f>
        <v>#REF!</v>
      </c>
      <c r="B1318" s="84" t="s">
        <v>771</v>
      </c>
      <c r="C1318" s="84" t="str">
        <f>'CB1-Производство'!$E$10</f>
        <v>2022*</v>
      </c>
      <c r="D1318" s="84" t="s">
        <v>639</v>
      </c>
      <c r="E1318" s="93" t="s">
        <v>668</v>
      </c>
      <c r="F1318" s="125" t="e">
        <f t="shared" si="19"/>
        <v>#REF!</v>
      </c>
      <c r="G1318" s="89" t="e">
        <f>#REF!</f>
        <v>#REF!</v>
      </c>
    </row>
    <row r="1319" spans="1:7" ht="13" thickBot="1" x14ac:dyDescent="0.3">
      <c r="A1319" s="88" t="e">
        <f>#REF!</f>
        <v>#REF!</v>
      </c>
      <c r="B1319" s="84" t="s">
        <v>771</v>
      </c>
      <c r="C1319" s="84" t="str">
        <f>'CB1-Производство'!$E$10</f>
        <v>2022*</v>
      </c>
      <c r="D1319" s="84" t="s">
        <v>639</v>
      </c>
      <c r="E1319" s="93" t="s">
        <v>669</v>
      </c>
      <c r="F1319" s="125" t="e">
        <f t="shared" si="19"/>
        <v>#REF!</v>
      </c>
      <c r="G1319" s="89" t="e">
        <f>#REF!</f>
        <v>#REF!</v>
      </c>
    </row>
    <row r="1320" spans="1:7" ht="13" thickBot="1" x14ac:dyDescent="0.3">
      <c r="A1320" s="88" t="e">
        <f>#REF!</f>
        <v>#REF!</v>
      </c>
      <c r="B1320" s="84" t="s">
        <v>771</v>
      </c>
      <c r="C1320" s="84" t="str">
        <f>'CB1-Производство'!$E$10</f>
        <v>2022*</v>
      </c>
      <c r="D1320" s="84" t="s">
        <v>639</v>
      </c>
      <c r="E1320" s="93" t="s">
        <v>670</v>
      </c>
      <c r="F1320" s="125" t="e">
        <f t="shared" si="19"/>
        <v>#REF!</v>
      </c>
      <c r="G1320" s="89" t="e">
        <f>#REF!</f>
        <v>#REF!</v>
      </c>
    </row>
    <row r="1321" spans="1:7" ht="13" thickBot="1" x14ac:dyDescent="0.3">
      <c r="A1321" s="88" t="e">
        <f>#REF!</f>
        <v>#REF!</v>
      </c>
      <c r="B1321" s="84" t="s">
        <v>771</v>
      </c>
      <c r="C1321" s="84" t="str">
        <f>'CB1-Производство'!$E$10</f>
        <v>2022*</v>
      </c>
      <c r="D1321" s="84" t="s">
        <v>639</v>
      </c>
      <c r="E1321" s="93" t="s">
        <v>671</v>
      </c>
      <c r="F1321" s="125" t="e">
        <f t="shared" si="19"/>
        <v>#REF!</v>
      </c>
      <c r="G1321" s="89" t="e">
        <f>#REF!</f>
        <v>#REF!</v>
      </c>
    </row>
    <row r="1322" spans="1:7" ht="13" thickBot="1" x14ac:dyDescent="0.3">
      <c r="A1322" s="88" t="e">
        <f>#REF!</f>
        <v>#REF!</v>
      </c>
      <c r="B1322" s="84" t="s">
        <v>771</v>
      </c>
      <c r="C1322" s="84" t="str">
        <f>'CB1-Производство'!$E$10</f>
        <v>2022*</v>
      </c>
      <c r="D1322" s="84" t="s">
        <v>639</v>
      </c>
      <c r="E1322" s="93" t="s">
        <v>672</v>
      </c>
      <c r="F1322" s="125" t="e">
        <f t="shared" si="19"/>
        <v>#REF!</v>
      </c>
      <c r="G1322" s="89" t="e">
        <f>#REF!</f>
        <v>#REF!</v>
      </c>
    </row>
    <row r="1323" spans="1:7" ht="13" thickBot="1" x14ac:dyDescent="0.3">
      <c r="A1323" s="88" t="e">
        <f>#REF!</f>
        <v>#REF!</v>
      </c>
      <c r="B1323" s="84" t="s">
        <v>771</v>
      </c>
      <c r="C1323" s="84" t="str">
        <f>'CB1-Производство'!$E$10</f>
        <v>2022*</v>
      </c>
      <c r="D1323" s="84" t="s">
        <v>639</v>
      </c>
      <c r="E1323" s="93" t="s">
        <v>673</v>
      </c>
      <c r="F1323" s="125" t="e">
        <f t="shared" si="19"/>
        <v>#REF!</v>
      </c>
      <c r="G1323" s="89" t="e">
        <f>#REF!</f>
        <v>#REF!</v>
      </c>
    </row>
    <row r="1324" spans="1:7" ht="13" thickBot="1" x14ac:dyDescent="0.3">
      <c r="A1324" s="88" t="e">
        <f>#REF!</f>
        <v>#REF!</v>
      </c>
      <c r="B1324" s="84" t="s">
        <v>771</v>
      </c>
      <c r="C1324" s="84" t="str">
        <f>'CB1-Производство'!$E$10</f>
        <v>2022*</v>
      </c>
      <c r="D1324" s="84" t="s">
        <v>639</v>
      </c>
      <c r="E1324" s="93" t="s">
        <v>674</v>
      </c>
      <c r="F1324" s="125" t="e">
        <f t="shared" si="19"/>
        <v>#REF!</v>
      </c>
      <c r="G1324" s="89" t="e">
        <f>#REF!</f>
        <v>#REF!</v>
      </c>
    </row>
    <row r="1325" spans="1:7" ht="13" thickBot="1" x14ac:dyDescent="0.3">
      <c r="A1325" s="88" t="e">
        <f>#REF!</f>
        <v>#REF!</v>
      </c>
      <c r="B1325" s="84" t="s">
        <v>771</v>
      </c>
      <c r="C1325" s="84" t="str">
        <f>'CB1-Производство'!$E$10</f>
        <v>2022*</v>
      </c>
      <c r="D1325" s="84" t="s">
        <v>639</v>
      </c>
      <c r="E1325" s="93" t="s">
        <v>675</v>
      </c>
      <c r="F1325" s="125" t="e">
        <f t="shared" si="19"/>
        <v>#REF!</v>
      </c>
      <c r="G1325" s="89" t="e">
        <f>#REF!</f>
        <v>#REF!</v>
      </c>
    </row>
    <row r="1326" spans="1:7" ht="13" thickBot="1" x14ac:dyDescent="0.3">
      <c r="A1326" s="88" t="e">
        <f>#REF!</f>
        <v>#REF!</v>
      </c>
      <c r="B1326" s="84" t="s">
        <v>771</v>
      </c>
      <c r="C1326" s="84" t="str">
        <f>'CB1-Производство'!$E$10</f>
        <v>2022*</v>
      </c>
      <c r="D1326" s="84" t="s">
        <v>639</v>
      </c>
      <c r="E1326" s="93" t="s">
        <v>676</v>
      </c>
      <c r="F1326" s="125" t="e">
        <f t="shared" si="19"/>
        <v>#REF!</v>
      </c>
      <c r="G1326" s="89" t="e">
        <f>#REF!</f>
        <v>#REF!</v>
      </c>
    </row>
    <row r="1327" spans="1:7" ht="13" thickBot="1" x14ac:dyDescent="0.3">
      <c r="A1327" s="88" t="e">
        <f>#REF!</f>
        <v>#REF!</v>
      </c>
      <c r="B1327" s="84" t="s">
        <v>771</v>
      </c>
      <c r="C1327" s="84" t="str">
        <f>'CB1-Производство'!$E$10</f>
        <v>2022*</v>
      </c>
      <c r="D1327" s="84" t="s">
        <v>639</v>
      </c>
      <c r="E1327" s="93" t="s">
        <v>677</v>
      </c>
      <c r="F1327" s="125" t="e">
        <f t="shared" si="19"/>
        <v>#REF!</v>
      </c>
      <c r="G1327" s="89" t="e">
        <f>#REF!</f>
        <v>#REF!</v>
      </c>
    </row>
    <row r="1328" spans="1:7" ht="13" thickBot="1" x14ac:dyDescent="0.3">
      <c r="A1328" s="88" t="e">
        <f>#REF!</f>
        <v>#REF!</v>
      </c>
      <c r="B1328" s="84" t="s">
        <v>771</v>
      </c>
      <c r="C1328" s="84" t="str">
        <f>'CB1-Производство'!$E$10</f>
        <v>2022*</v>
      </c>
      <c r="D1328" s="84" t="s">
        <v>639</v>
      </c>
      <c r="E1328" s="93" t="s">
        <v>678</v>
      </c>
      <c r="F1328" s="125" t="e">
        <f t="shared" si="19"/>
        <v>#REF!</v>
      </c>
      <c r="G1328" s="89" t="e">
        <f>#REF!</f>
        <v>#REF!</v>
      </c>
    </row>
    <row r="1329" spans="1:7" ht="13" thickBot="1" x14ac:dyDescent="0.3">
      <c r="A1329" s="88" t="e">
        <f>#REF!</f>
        <v>#REF!</v>
      </c>
      <c r="B1329" s="84" t="s">
        <v>771</v>
      </c>
      <c r="C1329" s="84" t="str">
        <f>'CB1-Производство'!$E$10</f>
        <v>2022*</v>
      </c>
      <c r="D1329" s="84" t="s">
        <v>639</v>
      </c>
      <c r="E1329" s="93" t="s">
        <v>679</v>
      </c>
      <c r="F1329" s="125" t="e">
        <f t="shared" si="19"/>
        <v>#REF!</v>
      </c>
      <c r="G1329" s="89" t="e">
        <f>#REF!</f>
        <v>#REF!</v>
      </c>
    </row>
    <row r="1330" spans="1:7" ht="13" thickBot="1" x14ac:dyDescent="0.3">
      <c r="A1330" s="88" t="e">
        <f>#REF!</f>
        <v>#REF!</v>
      </c>
      <c r="B1330" s="84" t="s">
        <v>771</v>
      </c>
      <c r="C1330" s="84" t="str">
        <f>'CB1-Производство'!$E$10</f>
        <v>2022*</v>
      </c>
      <c r="D1330" s="84" t="s">
        <v>131</v>
      </c>
      <c r="E1330" s="93">
        <v>7</v>
      </c>
      <c r="F1330" s="125" t="e">
        <f t="shared" si="19"/>
        <v>#REF!</v>
      </c>
      <c r="G1330" s="89" t="e">
        <f>#REF!</f>
        <v>#REF!</v>
      </c>
    </row>
    <row r="1331" spans="1:7" ht="13" thickBot="1" x14ac:dyDescent="0.3">
      <c r="A1331" s="88" t="e">
        <f>#REF!</f>
        <v>#REF!</v>
      </c>
      <c r="B1331" s="84" t="s">
        <v>771</v>
      </c>
      <c r="C1331" s="84" t="str">
        <f>'CB1-Производство'!$E$10</f>
        <v>2022*</v>
      </c>
      <c r="D1331" s="84" t="s">
        <v>131</v>
      </c>
      <c r="E1331" s="93" t="s">
        <v>680</v>
      </c>
      <c r="F1331" s="125" t="e">
        <f t="shared" si="19"/>
        <v>#REF!</v>
      </c>
      <c r="G1331" s="89" t="e">
        <f>#REF!</f>
        <v>#REF!</v>
      </c>
    </row>
    <row r="1332" spans="1:7" ht="13" thickBot="1" x14ac:dyDescent="0.3">
      <c r="A1332" s="88" t="e">
        <f>#REF!</f>
        <v>#REF!</v>
      </c>
      <c r="B1332" s="84" t="s">
        <v>771</v>
      </c>
      <c r="C1332" s="84" t="str">
        <f>'CB1-Производство'!$E$10</f>
        <v>2022*</v>
      </c>
      <c r="D1332" s="84" t="s">
        <v>131</v>
      </c>
      <c r="E1332" s="93" t="s">
        <v>681</v>
      </c>
      <c r="F1332" s="125" t="e">
        <f t="shared" si="19"/>
        <v>#REF!</v>
      </c>
      <c r="G1332" s="89" t="e">
        <f>#REF!</f>
        <v>#REF!</v>
      </c>
    </row>
    <row r="1333" spans="1:7" ht="13" thickBot="1" x14ac:dyDescent="0.3">
      <c r="A1333" s="88" t="e">
        <f>#REF!</f>
        <v>#REF!</v>
      </c>
      <c r="B1333" s="84" t="s">
        <v>771</v>
      </c>
      <c r="C1333" s="84" t="str">
        <f>'CB1-Производство'!$E$10</f>
        <v>2022*</v>
      </c>
      <c r="D1333" s="84" t="s">
        <v>131</v>
      </c>
      <c r="E1333" s="93" t="s">
        <v>682</v>
      </c>
      <c r="F1333" s="125" t="e">
        <f t="shared" si="19"/>
        <v>#REF!</v>
      </c>
      <c r="G1333" s="89" t="e">
        <f>#REF!</f>
        <v>#REF!</v>
      </c>
    </row>
    <row r="1334" spans="1:7" ht="13" thickBot="1" x14ac:dyDescent="0.3">
      <c r="A1334" s="88" t="e">
        <f>#REF!</f>
        <v>#REF!</v>
      </c>
      <c r="B1334" s="84" t="s">
        <v>771</v>
      </c>
      <c r="C1334" s="84" t="str">
        <f>'CB1-Производство'!$E$10</f>
        <v>2022*</v>
      </c>
      <c r="D1334" s="84" t="s">
        <v>131</v>
      </c>
      <c r="E1334" s="93" t="s">
        <v>683</v>
      </c>
      <c r="F1334" s="125" t="e">
        <f t="shared" si="19"/>
        <v>#REF!</v>
      </c>
      <c r="G1334" s="89" t="e">
        <f>#REF!</f>
        <v>#REF!</v>
      </c>
    </row>
    <row r="1335" spans="1:7" ht="13" thickBot="1" x14ac:dyDescent="0.3">
      <c r="A1335" s="88" t="e">
        <f>#REF!</f>
        <v>#REF!</v>
      </c>
      <c r="B1335" s="84" t="s">
        <v>771</v>
      </c>
      <c r="C1335" s="84" t="str">
        <f>'CB1-Производство'!$E$10</f>
        <v>2022*</v>
      </c>
      <c r="D1335" s="84" t="s">
        <v>131</v>
      </c>
      <c r="E1335" s="93" t="s">
        <v>684</v>
      </c>
      <c r="F1335" s="125" t="e">
        <f t="shared" ref="F1335:F1402" si="20">CONCATENATE(A1335,"_",B1335,"_",C1335,"_",D1335,"_",E1335)</f>
        <v>#REF!</v>
      </c>
      <c r="G1335" s="89" t="e">
        <f>#REF!</f>
        <v>#REF!</v>
      </c>
    </row>
    <row r="1336" spans="1:7" ht="13" thickBot="1" x14ac:dyDescent="0.3">
      <c r="A1336" s="88" t="e">
        <f>#REF!</f>
        <v>#REF!</v>
      </c>
      <c r="B1336" s="84" t="s">
        <v>771</v>
      </c>
      <c r="C1336" s="84" t="str">
        <f>'CB1-Производство'!$E$10</f>
        <v>2022*</v>
      </c>
      <c r="D1336" s="84" t="s">
        <v>131</v>
      </c>
      <c r="E1336" s="93" t="s">
        <v>685</v>
      </c>
      <c r="F1336" s="125" t="e">
        <f t="shared" si="20"/>
        <v>#REF!</v>
      </c>
      <c r="G1336" s="89" t="e">
        <f>#REF!</f>
        <v>#REF!</v>
      </c>
    </row>
    <row r="1337" spans="1:7" ht="13" thickBot="1" x14ac:dyDescent="0.3">
      <c r="A1337" s="88" t="e">
        <f>#REF!</f>
        <v>#REF!</v>
      </c>
      <c r="B1337" s="84" t="s">
        <v>771</v>
      </c>
      <c r="C1337" s="84" t="str">
        <f>'CB1-Производство'!$E$10</f>
        <v>2022*</v>
      </c>
      <c r="D1337" s="84" t="s">
        <v>131</v>
      </c>
      <c r="E1337" s="93" t="s">
        <v>686</v>
      </c>
      <c r="F1337" s="125" t="e">
        <f t="shared" si="20"/>
        <v>#REF!</v>
      </c>
      <c r="G1337" s="89" t="e">
        <f>#REF!</f>
        <v>#REF!</v>
      </c>
    </row>
    <row r="1338" spans="1:7" ht="13" thickBot="1" x14ac:dyDescent="0.3">
      <c r="A1338" s="88" t="e">
        <f>#REF!</f>
        <v>#REF!</v>
      </c>
      <c r="B1338" s="84" t="s">
        <v>771</v>
      </c>
      <c r="C1338" s="84" t="str">
        <f>'CB1-Производство'!$E$10</f>
        <v>2022*</v>
      </c>
      <c r="D1338" s="84" t="s">
        <v>131</v>
      </c>
      <c r="E1338" s="93" t="s">
        <v>687</v>
      </c>
      <c r="F1338" s="125" t="e">
        <f t="shared" si="20"/>
        <v>#REF!</v>
      </c>
      <c r="G1338" s="89" t="e">
        <f>#REF!</f>
        <v>#REF!</v>
      </c>
    </row>
    <row r="1339" spans="1:7" ht="13" thickBot="1" x14ac:dyDescent="0.3">
      <c r="A1339" s="88" t="e">
        <f>#REF!</f>
        <v>#REF!</v>
      </c>
      <c r="B1339" s="84" t="s">
        <v>771</v>
      </c>
      <c r="C1339" s="84" t="str">
        <f>'CB1-Производство'!$E$10</f>
        <v>2022*</v>
      </c>
      <c r="D1339" s="84" t="s">
        <v>131</v>
      </c>
      <c r="E1339" s="93">
        <v>8</v>
      </c>
      <c r="F1339" s="125" t="e">
        <f t="shared" si="20"/>
        <v>#REF!</v>
      </c>
      <c r="G1339" s="89" t="e">
        <f>#REF!</f>
        <v>#REF!</v>
      </c>
    </row>
    <row r="1340" spans="1:7" ht="13" thickBot="1" x14ac:dyDescent="0.3">
      <c r="A1340" s="88" t="e">
        <f>#REF!</f>
        <v>#REF!</v>
      </c>
      <c r="B1340" s="84" t="s">
        <v>771</v>
      </c>
      <c r="C1340" s="84" t="str">
        <f>'CB1-Производство'!$E$10</f>
        <v>2022*</v>
      </c>
      <c r="D1340" s="84" t="s">
        <v>131</v>
      </c>
      <c r="E1340" s="93" t="s">
        <v>688</v>
      </c>
      <c r="F1340" s="125" t="e">
        <f t="shared" si="20"/>
        <v>#REF!</v>
      </c>
      <c r="G1340" s="89" t="e">
        <f>#REF!</f>
        <v>#REF!</v>
      </c>
    </row>
    <row r="1341" spans="1:7" ht="13" thickBot="1" x14ac:dyDescent="0.3">
      <c r="A1341" s="88" t="e">
        <f>#REF!</f>
        <v>#REF!</v>
      </c>
      <c r="B1341" s="84" t="s">
        <v>771</v>
      </c>
      <c r="C1341" s="84" t="str">
        <f>'CB1-Производство'!$E$10</f>
        <v>2022*</v>
      </c>
      <c r="D1341" s="84" t="s">
        <v>131</v>
      </c>
      <c r="E1341" s="93" t="s">
        <v>689</v>
      </c>
      <c r="F1341" s="125" t="e">
        <f t="shared" si="20"/>
        <v>#REF!</v>
      </c>
      <c r="G1341" s="89" t="e">
        <f>#REF!</f>
        <v>#REF!</v>
      </c>
    </row>
    <row r="1342" spans="1:7" ht="13" thickBot="1" x14ac:dyDescent="0.3">
      <c r="A1342" s="88" t="e">
        <f>#REF!</f>
        <v>#REF!</v>
      </c>
      <c r="B1342" s="84" t="s">
        <v>771</v>
      </c>
      <c r="C1342" s="84" t="str">
        <f>'CB1-Производство'!$E$10</f>
        <v>2022*</v>
      </c>
      <c r="D1342" s="84" t="s">
        <v>131</v>
      </c>
      <c r="E1342" s="93">
        <v>9</v>
      </c>
      <c r="F1342" s="125" t="e">
        <f t="shared" si="20"/>
        <v>#REF!</v>
      </c>
      <c r="G1342" s="89" t="e">
        <f>#REF!</f>
        <v>#REF!</v>
      </c>
    </row>
    <row r="1343" spans="1:7" ht="13" thickBot="1" x14ac:dyDescent="0.3">
      <c r="A1343" s="88" t="e">
        <f>#REF!</f>
        <v>#REF!</v>
      </c>
      <c r="B1343" s="84" t="s">
        <v>771</v>
      </c>
      <c r="C1343" s="84" t="str">
        <f>'CB1-Производство'!$E$10</f>
        <v>2022*</v>
      </c>
      <c r="D1343" s="84" t="s">
        <v>131</v>
      </c>
      <c r="E1343" s="93">
        <v>10</v>
      </c>
      <c r="F1343" s="125" t="e">
        <f t="shared" si="20"/>
        <v>#REF!</v>
      </c>
      <c r="G1343" s="89" t="e">
        <f>#REF!</f>
        <v>#REF!</v>
      </c>
    </row>
    <row r="1344" spans="1:7" ht="13" thickBot="1" x14ac:dyDescent="0.3">
      <c r="A1344" s="88" t="e">
        <f>#REF!</f>
        <v>#REF!</v>
      </c>
      <c r="B1344" s="84" t="s">
        <v>771</v>
      </c>
      <c r="C1344" s="84" t="str">
        <f>'CB1-Производство'!$E$10</f>
        <v>2022*</v>
      </c>
      <c r="D1344" s="84" t="s">
        <v>131</v>
      </c>
      <c r="E1344" s="93" t="s">
        <v>690</v>
      </c>
      <c r="F1344" s="125" t="e">
        <f t="shared" si="20"/>
        <v>#REF!</v>
      </c>
      <c r="G1344" s="89" t="e">
        <f>#REF!</f>
        <v>#REF!</v>
      </c>
    </row>
    <row r="1345" spans="1:7" ht="13" thickBot="1" x14ac:dyDescent="0.3">
      <c r="A1345" s="88" t="e">
        <f>#REF!</f>
        <v>#REF!</v>
      </c>
      <c r="B1345" s="84" t="s">
        <v>771</v>
      </c>
      <c r="C1345" s="84" t="str">
        <f>'CB1-Производство'!$E$10</f>
        <v>2022*</v>
      </c>
      <c r="D1345" s="84" t="s">
        <v>131</v>
      </c>
      <c r="E1345" s="93" t="s">
        <v>691</v>
      </c>
      <c r="F1345" s="125" t="e">
        <f t="shared" si="20"/>
        <v>#REF!</v>
      </c>
      <c r="G1345" s="89" t="e">
        <f>#REF!</f>
        <v>#REF!</v>
      </c>
    </row>
    <row r="1346" spans="1:7" ht="13" thickBot="1" x14ac:dyDescent="0.3">
      <c r="A1346" s="88" t="e">
        <f>#REF!</f>
        <v>#REF!</v>
      </c>
      <c r="B1346" s="84" t="s">
        <v>771</v>
      </c>
      <c r="C1346" s="84" t="str">
        <f>'CB1-Производство'!$E$10</f>
        <v>2022*</v>
      </c>
      <c r="D1346" s="84" t="s">
        <v>131</v>
      </c>
      <c r="E1346" s="93" t="s">
        <v>692</v>
      </c>
      <c r="F1346" s="125" t="e">
        <f t="shared" si="20"/>
        <v>#REF!</v>
      </c>
      <c r="G1346" s="89" t="e">
        <f>#REF!</f>
        <v>#REF!</v>
      </c>
    </row>
    <row r="1347" spans="1:7" ht="13" thickBot="1" x14ac:dyDescent="0.3">
      <c r="A1347" s="88" t="e">
        <f>#REF!</f>
        <v>#REF!</v>
      </c>
      <c r="B1347" s="84" t="s">
        <v>771</v>
      </c>
      <c r="C1347" s="84" t="str">
        <f>'CB1-Производство'!$E$10</f>
        <v>2022*</v>
      </c>
      <c r="D1347" s="84" t="s">
        <v>131</v>
      </c>
      <c r="E1347" s="93" t="s">
        <v>693</v>
      </c>
      <c r="F1347" s="125" t="e">
        <f t="shared" si="20"/>
        <v>#REF!</v>
      </c>
      <c r="G1347" s="89" t="e">
        <f>#REF!</f>
        <v>#REF!</v>
      </c>
    </row>
    <row r="1348" spans="1:7" ht="13" thickBot="1" x14ac:dyDescent="0.3">
      <c r="A1348" s="88" t="e">
        <f>#REF!</f>
        <v>#REF!</v>
      </c>
      <c r="B1348" s="84" t="s">
        <v>771</v>
      </c>
      <c r="C1348" s="84" t="str">
        <f>'CB1-Производство'!$E$10</f>
        <v>2022*</v>
      </c>
      <c r="D1348" s="84" t="s">
        <v>131</v>
      </c>
      <c r="E1348" s="93" t="s">
        <v>694</v>
      </c>
      <c r="F1348" s="125" t="e">
        <f t="shared" si="20"/>
        <v>#REF!</v>
      </c>
      <c r="G1348" s="89" t="e">
        <f>#REF!</f>
        <v>#REF!</v>
      </c>
    </row>
    <row r="1349" spans="1:7" ht="13" thickBot="1" x14ac:dyDescent="0.3">
      <c r="A1349" s="88" t="e">
        <f>#REF!</f>
        <v>#REF!</v>
      </c>
      <c r="B1349" s="84" t="s">
        <v>771</v>
      </c>
      <c r="C1349" s="84" t="str">
        <f>'CB1-Производство'!$E$10</f>
        <v>2022*</v>
      </c>
      <c r="D1349" s="84" t="s">
        <v>131</v>
      </c>
      <c r="E1349" s="93" t="s">
        <v>695</v>
      </c>
      <c r="F1349" s="125" t="e">
        <f t="shared" si="20"/>
        <v>#REF!</v>
      </c>
      <c r="G1349" s="89" t="e">
        <f>#REF!</f>
        <v>#REF!</v>
      </c>
    </row>
    <row r="1350" spans="1:7" ht="13" thickBot="1" x14ac:dyDescent="0.3">
      <c r="A1350" s="88" t="e">
        <f>#REF!</f>
        <v>#REF!</v>
      </c>
      <c r="B1350" s="84" t="s">
        <v>771</v>
      </c>
      <c r="C1350" s="84" t="str">
        <f>'CB1-Производство'!$E$10</f>
        <v>2022*</v>
      </c>
      <c r="D1350" s="84" t="s">
        <v>131</v>
      </c>
      <c r="E1350" s="93" t="s">
        <v>696</v>
      </c>
      <c r="F1350" s="125" t="e">
        <f t="shared" si="20"/>
        <v>#REF!</v>
      </c>
      <c r="G1350" s="89" t="e">
        <f>#REF!</f>
        <v>#REF!</v>
      </c>
    </row>
    <row r="1351" spans="1:7" ht="13" thickBot="1" x14ac:dyDescent="0.3">
      <c r="A1351" s="88" t="e">
        <f>#REF!</f>
        <v>#REF!</v>
      </c>
      <c r="B1351" s="84" t="s">
        <v>771</v>
      </c>
      <c r="C1351" s="84" t="str">
        <f>'CB1-Производство'!$E$10</f>
        <v>2022*</v>
      </c>
      <c r="D1351" s="84" t="s">
        <v>131</v>
      </c>
      <c r="E1351" s="93" t="s">
        <v>697</v>
      </c>
      <c r="F1351" s="125" t="e">
        <f t="shared" si="20"/>
        <v>#REF!</v>
      </c>
      <c r="G1351" s="89" t="e">
        <f>#REF!</f>
        <v>#REF!</v>
      </c>
    </row>
    <row r="1352" spans="1:7" ht="13" thickBot="1" x14ac:dyDescent="0.3">
      <c r="A1352" s="88" t="e">
        <f>#REF!</f>
        <v>#REF!</v>
      </c>
      <c r="B1352" s="84" t="s">
        <v>771</v>
      </c>
      <c r="C1352" s="84" t="str">
        <f>'CB1-Производство'!$E$10</f>
        <v>2022*</v>
      </c>
      <c r="D1352" s="84" t="s">
        <v>131</v>
      </c>
      <c r="E1352" s="93" t="s">
        <v>698</v>
      </c>
      <c r="F1352" s="125" t="e">
        <f t="shared" si="20"/>
        <v>#REF!</v>
      </c>
      <c r="G1352" s="89" t="e">
        <f>#REF!</f>
        <v>#REF!</v>
      </c>
    </row>
    <row r="1353" spans="1:7" ht="13" thickBot="1" x14ac:dyDescent="0.3">
      <c r="A1353" s="88" t="e">
        <f>#REF!</f>
        <v>#REF!</v>
      </c>
      <c r="B1353" s="84" t="s">
        <v>771</v>
      </c>
      <c r="C1353" s="84" t="str">
        <f>'CB1-Производство'!$E$10</f>
        <v>2022*</v>
      </c>
      <c r="D1353" s="84" t="s">
        <v>131</v>
      </c>
      <c r="E1353" s="93" t="s">
        <v>699</v>
      </c>
      <c r="F1353" s="125" t="e">
        <f t="shared" si="20"/>
        <v>#REF!</v>
      </c>
      <c r="G1353" s="89" t="e">
        <f>#REF!</f>
        <v>#REF!</v>
      </c>
    </row>
    <row r="1354" spans="1:7" ht="13" thickBot="1" x14ac:dyDescent="0.3">
      <c r="A1354" s="88" t="e">
        <f>#REF!</f>
        <v>#REF!</v>
      </c>
      <c r="B1354" s="84" t="s">
        <v>771</v>
      </c>
      <c r="C1354" s="84" t="str">
        <f>'CB1-Производство'!$E$10</f>
        <v>2022*</v>
      </c>
      <c r="D1354" s="84" t="s">
        <v>131</v>
      </c>
      <c r="E1354" s="93" t="s">
        <v>700</v>
      </c>
      <c r="F1354" s="125" t="e">
        <f t="shared" si="20"/>
        <v>#REF!</v>
      </c>
      <c r="G1354" s="89" t="e">
        <f>#REF!</f>
        <v>#REF!</v>
      </c>
    </row>
    <row r="1355" spans="1:7" ht="13" thickBot="1" x14ac:dyDescent="0.3">
      <c r="A1355" s="105" t="e">
        <f>#REF!</f>
        <v>#REF!</v>
      </c>
      <c r="B1355" s="102" t="s">
        <v>771</v>
      </c>
      <c r="C1355" s="102" t="str">
        <f>'CB1-Производство'!$E$10</f>
        <v>2022*</v>
      </c>
      <c r="D1355" s="102" t="s">
        <v>131</v>
      </c>
      <c r="E1355" s="106" t="s">
        <v>701</v>
      </c>
      <c r="F1355" s="125" t="e">
        <f t="shared" si="20"/>
        <v>#REF!</v>
      </c>
      <c r="G1355" s="103" t="e">
        <f>#REF!</f>
        <v>#REF!</v>
      </c>
    </row>
    <row r="1356" spans="1:7" ht="13" thickBot="1" x14ac:dyDescent="0.3">
      <c r="A1356" s="85" t="e">
        <f>#REF!</f>
        <v>#REF!</v>
      </c>
      <c r="B1356" s="86" t="s">
        <v>771</v>
      </c>
      <c r="C1356" s="86" t="str">
        <f>'CB1-Производство'!$E$10</f>
        <v>2022*</v>
      </c>
      <c r="D1356" s="86" t="s">
        <v>706</v>
      </c>
      <c r="E1356" s="100">
        <v>1</v>
      </c>
      <c r="F1356" s="125" t="e">
        <f t="shared" si="20"/>
        <v>#REF!</v>
      </c>
      <c r="G1356" s="87" t="e">
        <f>#REF!</f>
        <v>#REF!</v>
      </c>
    </row>
    <row r="1357" spans="1:7" ht="13" thickBot="1" x14ac:dyDescent="0.3">
      <c r="A1357" s="88" t="e">
        <f>#REF!</f>
        <v>#REF!</v>
      </c>
      <c r="B1357" s="84" t="s">
        <v>771</v>
      </c>
      <c r="C1357" s="84" t="str">
        <f>'CB1-Производство'!$E$10</f>
        <v>2022*</v>
      </c>
      <c r="D1357" s="84" t="s">
        <v>706</v>
      </c>
      <c r="E1357" s="93" t="s">
        <v>643</v>
      </c>
      <c r="F1357" s="125" t="e">
        <f t="shared" si="20"/>
        <v>#REF!</v>
      </c>
      <c r="G1357" s="87" t="e">
        <f>#REF!</f>
        <v>#REF!</v>
      </c>
    </row>
    <row r="1358" spans="1:7" ht="13" thickBot="1" x14ac:dyDescent="0.3">
      <c r="A1358" s="88" t="e">
        <f>#REF!</f>
        <v>#REF!</v>
      </c>
      <c r="B1358" s="84" t="s">
        <v>771</v>
      </c>
      <c r="C1358" s="84" t="str">
        <f>'CB1-Производство'!$E$10</f>
        <v>2022*</v>
      </c>
      <c r="D1358" s="84" t="s">
        <v>706</v>
      </c>
      <c r="E1358" s="93" t="s">
        <v>646</v>
      </c>
      <c r="F1358" s="125" t="e">
        <f t="shared" si="20"/>
        <v>#REF!</v>
      </c>
      <c r="G1358" s="87" t="e">
        <f>#REF!</f>
        <v>#REF!</v>
      </c>
    </row>
    <row r="1359" spans="1:7" ht="13" thickBot="1" x14ac:dyDescent="0.3">
      <c r="A1359" s="88" t="e">
        <f>#REF!</f>
        <v>#REF!</v>
      </c>
      <c r="B1359" s="84" t="s">
        <v>771</v>
      </c>
      <c r="C1359" s="84" t="str">
        <f>'CB1-Производство'!$E$10</f>
        <v>2022*</v>
      </c>
      <c r="D1359" s="84" t="s">
        <v>706</v>
      </c>
      <c r="E1359" s="93" t="s">
        <v>647</v>
      </c>
      <c r="F1359" s="125" t="e">
        <f t="shared" si="20"/>
        <v>#REF!</v>
      </c>
      <c r="G1359" s="87" t="e">
        <f>#REF!</f>
        <v>#REF!</v>
      </c>
    </row>
    <row r="1360" spans="1:7" ht="13" thickBot="1" x14ac:dyDescent="0.3">
      <c r="A1360" s="88" t="e">
        <f>#REF!</f>
        <v>#REF!</v>
      </c>
      <c r="B1360" s="84" t="s">
        <v>771</v>
      </c>
      <c r="C1360" s="84" t="str">
        <f>'CB1-Производство'!$E$10</f>
        <v>2022*</v>
      </c>
      <c r="D1360" s="84" t="s">
        <v>706</v>
      </c>
      <c r="E1360" s="93" t="s">
        <v>648</v>
      </c>
      <c r="F1360" s="125" t="e">
        <f t="shared" si="20"/>
        <v>#REF!</v>
      </c>
      <c r="G1360" s="87" t="e">
        <f>#REF!</f>
        <v>#REF!</v>
      </c>
    </row>
    <row r="1361" spans="1:7" ht="13" thickBot="1" x14ac:dyDescent="0.3">
      <c r="A1361" s="88" t="e">
        <f>#REF!</f>
        <v>#REF!</v>
      </c>
      <c r="B1361" s="84" t="s">
        <v>771</v>
      </c>
      <c r="C1361" s="84" t="str">
        <f>'CB1-Производство'!$E$10</f>
        <v>2022*</v>
      </c>
      <c r="D1361" s="84" t="s">
        <v>706</v>
      </c>
      <c r="E1361" s="93" t="s">
        <v>709</v>
      </c>
      <c r="F1361" s="125" t="e">
        <f t="shared" si="20"/>
        <v>#REF!</v>
      </c>
      <c r="G1361" s="87" t="e">
        <f>#REF!</f>
        <v>#REF!</v>
      </c>
    </row>
    <row r="1362" spans="1:7" ht="13" thickBot="1" x14ac:dyDescent="0.3">
      <c r="A1362" s="88" t="e">
        <f>#REF!</f>
        <v>#REF!</v>
      </c>
      <c r="B1362" s="84" t="s">
        <v>771</v>
      </c>
      <c r="C1362" s="84" t="str">
        <f>'CB1-Производство'!$E$10</f>
        <v>2022*</v>
      </c>
      <c r="D1362" s="84" t="s">
        <v>706</v>
      </c>
      <c r="E1362" s="93">
        <v>2</v>
      </c>
      <c r="F1362" s="125" t="e">
        <f t="shared" si="20"/>
        <v>#REF!</v>
      </c>
      <c r="G1362" s="87" t="e">
        <f>#REF!</f>
        <v>#REF!</v>
      </c>
    </row>
    <row r="1363" spans="1:7" ht="13" thickBot="1" x14ac:dyDescent="0.3">
      <c r="A1363" s="88" t="e">
        <f>#REF!</f>
        <v>#REF!</v>
      </c>
      <c r="B1363" s="84" t="s">
        <v>771</v>
      </c>
      <c r="C1363" s="84" t="str">
        <f>'CB1-Производство'!$E$10</f>
        <v>2022*</v>
      </c>
      <c r="D1363" s="84" t="s">
        <v>706</v>
      </c>
      <c r="E1363" s="93">
        <v>3</v>
      </c>
      <c r="F1363" s="125" t="e">
        <f t="shared" si="20"/>
        <v>#REF!</v>
      </c>
      <c r="G1363" s="87" t="e">
        <f>#REF!</f>
        <v>#REF!</v>
      </c>
    </row>
    <row r="1364" spans="1:7" ht="13" thickBot="1" x14ac:dyDescent="0.3">
      <c r="A1364" s="88" t="e">
        <f>#REF!</f>
        <v>#REF!</v>
      </c>
      <c r="B1364" s="84" t="s">
        <v>771</v>
      </c>
      <c r="C1364" s="84" t="str">
        <f>'CB1-Производство'!$E$10</f>
        <v>2022*</v>
      </c>
      <c r="D1364" s="84" t="s">
        <v>706</v>
      </c>
      <c r="E1364" s="93" t="s">
        <v>659</v>
      </c>
      <c r="F1364" s="125" t="e">
        <f>CONCATENATE(A1364,"_",B1364,"_",C1364,"_",D1364,"_",E1364)</f>
        <v>#REF!</v>
      </c>
      <c r="G1364" s="87" t="e">
        <f>#REF!</f>
        <v>#REF!</v>
      </c>
    </row>
    <row r="1365" spans="1:7" ht="13" thickBot="1" x14ac:dyDescent="0.3">
      <c r="A1365" s="88" t="e">
        <f>#REF!</f>
        <v>#REF!</v>
      </c>
      <c r="B1365" s="84" t="s">
        <v>771</v>
      </c>
      <c r="C1365" s="84" t="str">
        <f>'CB1-Производство'!$E$10</f>
        <v>2022*</v>
      </c>
      <c r="D1365" s="84" t="s">
        <v>706</v>
      </c>
      <c r="E1365" s="93" t="s">
        <v>660</v>
      </c>
      <c r="F1365" s="125" t="e">
        <f>CONCATENATE(A1365,"_",B1365,"_",C1365,"_",D1365,"_",E1365)</f>
        <v>#REF!</v>
      </c>
      <c r="G1365" s="87" t="e">
        <f>#REF!</f>
        <v>#REF!</v>
      </c>
    </row>
    <row r="1366" spans="1:7" ht="13" thickBot="1" x14ac:dyDescent="0.3">
      <c r="A1366" s="88" t="e">
        <f>#REF!</f>
        <v>#REF!</v>
      </c>
      <c r="B1366" s="84" t="s">
        <v>771</v>
      </c>
      <c r="C1366" s="84" t="str">
        <f>'CB1-Производство'!$E$10</f>
        <v>2022*</v>
      </c>
      <c r="D1366" s="84" t="s">
        <v>706</v>
      </c>
      <c r="E1366" s="93">
        <v>4</v>
      </c>
      <c r="F1366" s="125" t="e">
        <f>CONCATENATE(A1366,"_",B1366,"_",C1366,"_",D1366,"_",E1366)</f>
        <v>#REF!</v>
      </c>
      <c r="G1366" s="87" t="e">
        <f>#REF!</f>
        <v>#REF!</v>
      </c>
    </row>
    <row r="1367" spans="1:7" ht="13" thickBot="1" x14ac:dyDescent="0.3">
      <c r="A1367" s="88" t="e">
        <f>#REF!</f>
        <v>#REF!</v>
      </c>
      <c r="B1367" s="84" t="s">
        <v>771</v>
      </c>
      <c r="C1367" s="84" t="str">
        <f>'CB1-Производство'!$E$10</f>
        <v>2022*</v>
      </c>
      <c r="D1367" s="84" t="s">
        <v>706</v>
      </c>
      <c r="E1367" s="93" t="s">
        <v>661</v>
      </c>
      <c r="F1367" s="125" t="e">
        <f>CONCATENATE(A1367,"_",B1367,"_",C1367,"_",D1367,"_",E1367)</f>
        <v>#REF!</v>
      </c>
      <c r="G1367" s="87" t="e">
        <f>#REF!</f>
        <v>#REF!</v>
      </c>
    </row>
    <row r="1368" spans="1:7" ht="13" thickBot="1" x14ac:dyDescent="0.3">
      <c r="A1368" s="88" t="e">
        <f>#REF!</f>
        <v>#REF!</v>
      </c>
      <c r="B1368" s="84" t="s">
        <v>771</v>
      </c>
      <c r="C1368" s="84" t="str">
        <f>'CB1-Производство'!$E$10</f>
        <v>2022*</v>
      </c>
      <c r="D1368" s="84" t="s">
        <v>706</v>
      </c>
      <c r="E1368" s="93" t="s">
        <v>662</v>
      </c>
      <c r="F1368" s="125" t="e">
        <f>CONCATENATE(A1368,"_",B1368,"_",C1368,"_",D1368,"_",E1368)</f>
        <v>#REF!</v>
      </c>
      <c r="G1368" s="87" t="e">
        <f>#REF!</f>
        <v>#REF!</v>
      </c>
    </row>
    <row r="1369" spans="1:7" ht="13" thickBot="1" x14ac:dyDescent="0.3">
      <c r="A1369" s="88" t="e">
        <f>#REF!</f>
        <v>#REF!</v>
      </c>
      <c r="B1369" s="84" t="s">
        <v>771</v>
      </c>
      <c r="C1369" s="84" t="str">
        <f>'CB1-Производство'!$E$10</f>
        <v>2022*</v>
      </c>
      <c r="D1369" s="84" t="s">
        <v>706</v>
      </c>
      <c r="E1369" s="93">
        <v>5</v>
      </c>
      <c r="F1369" s="125" t="e">
        <f t="shared" si="20"/>
        <v>#REF!</v>
      </c>
      <c r="G1369" s="87" t="e">
        <f>#REF!</f>
        <v>#REF!</v>
      </c>
    </row>
    <row r="1370" spans="1:7" ht="13" thickBot="1" x14ac:dyDescent="0.3">
      <c r="A1370" s="88" t="e">
        <f>#REF!</f>
        <v>#REF!</v>
      </c>
      <c r="B1370" s="84" t="s">
        <v>771</v>
      </c>
      <c r="C1370" s="84" t="str">
        <f>'CB1-Производство'!$E$10</f>
        <v>2022*</v>
      </c>
      <c r="D1370" s="84" t="s">
        <v>706</v>
      </c>
      <c r="E1370" s="93" t="s">
        <v>663</v>
      </c>
      <c r="F1370" s="125" t="e">
        <f t="shared" si="20"/>
        <v>#REF!</v>
      </c>
      <c r="G1370" s="87" t="e">
        <f>#REF!</f>
        <v>#REF!</v>
      </c>
    </row>
    <row r="1371" spans="1:7" ht="13" thickBot="1" x14ac:dyDescent="0.3">
      <c r="A1371" s="88" t="e">
        <f>#REF!</f>
        <v>#REF!</v>
      </c>
      <c r="B1371" s="84" t="s">
        <v>771</v>
      </c>
      <c r="C1371" s="84" t="str">
        <f>'CB1-Производство'!$E$10</f>
        <v>2022*</v>
      </c>
      <c r="D1371" s="84" t="s">
        <v>706</v>
      </c>
      <c r="E1371" s="93" t="s">
        <v>664</v>
      </c>
      <c r="F1371" s="125" t="e">
        <f t="shared" si="20"/>
        <v>#REF!</v>
      </c>
      <c r="G1371" s="87" t="e">
        <f>#REF!</f>
        <v>#REF!</v>
      </c>
    </row>
    <row r="1372" spans="1:7" ht="13" thickBot="1" x14ac:dyDescent="0.3">
      <c r="A1372" s="88" t="e">
        <f>#REF!</f>
        <v>#REF!</v>
      </c>
      <c r="B1372" s="84" t="s">
        <v>771</v>
      </c>
      <c r="C1372" s="84" t="str">
        <f>'CB1-Производство'!$E$10</f>
        <v>2022*</v>
      </c>
      <c r="D1372" s="84" t="s">
        <v>706</v>
      </c>
      <c r="E1372" s="93" t="s">
        <v>665</v>
      </c>
      <c r="F1372" s="125" t="e">
        <f t="shared" si="20"/>
        <v>#REF!</v>
      </c>
      <c r="G1372" s="87" t="e">
        <f>#REF!</f>
        <v>#REF!</v>
      </c>
    </row>
    <row r="1373" spans="1:7" ht="13" thickBot="1" x14ac:dyDescent="0.3">
      <c r="A1373" s="88" t="e">
        <f>#REF!</f>
        <v>#REF!</v>
      </c>
      <c r="B1373" s="84" t="s">
        <v>771</v>
      </c>
      <c r="C1373" s="84" t="str">
        <f>'CB1-Производство'!$E$10</f>
        <v>2022*</v>
      </c>
      <c r="D1373" s="84" t="s">
        <v>706</v>
      </c>
      <c r="E1373" s="93">
        <v>6</v>
      </c>
      <c r="F1373" s="125" t="e">
        <f t="shared" si="20"/>
        <v>#REF!</v>
      </c>
      <c r="G1373" s="87" t="e">
        <f>#REF!</f>
        <v>#REF!</v>
      </c>
    </row>
    <row r="1374" spans="1:7" ht="13" thickBot="1" x14ac:dyDescent="0.3">
      <c r="A1374" s="88" t="e">
        <f>#REF!</f>
        <v>#REF!</v>
      </c>
      <c r="B1374" s="84" t="s">
        <v>771</v>
      </c>
      <c r="C1374" s="84" t="str">
        <f>'CB1-Производство'!$E$10</f>
        <v>2022*</v>
      </c>
      <c r="D1374" s="84" t="s">
        <v>706</v>
      </c>
      <c r="E1374" s="93" t="s">
        <v>666</v>
      </c>
      <c r="F1374" s="125" t="e">
        <f t="shared" si="20"/>
        <v>#REF!</v>
      </c>
      <c r="G1374" s="87" t="e">
        <f>#REF!</f>
        <v>#REF!</v>
      </c>
    </row>
    <row r="1375" spans="1:7" ht="13" thickBot="1" x14ac:dyDescent="0.3">
      <c r="A1375" s="88" t="e">
        <f>#REF!</f>
        <v>#REF!</v>
      </c>
      <c r="B1375" s="84" t="s">
        <v>771</v>
      </c>
      <c r="C1375" s="84" t="str">
        <f>'CB1-Производство'!$E$10</f>
        <v>2022*</v>
      </c>
      <c r="D1375" s="84" t="s">
        <v>706</v>
      </c>
      <c r="E1375" s="93" t="s">
        <v>667</v>
      </c>
      <c r="F1375" s="125" t="e">
        <f t="shared" si="20"/>
        <v>#REF!</v>
      </c>
      <c r="G1375" s="87" t="e">
        <f>#REF!</f>
        <v>#REF!</v>
      </c>
    </row>
    <row r="1376" spans="1:7" ht="13" thickBot="1" x14ac:dyDescent="0.3">
      <c r="A1376" s="88" t="e">
        <f>#REF!</f>
        <v>#REF!</v>
      </c>
      <c r="B1376" s="84" t="s">
        <v>771</v>
      </c>
      <c r="C1376" s="84" t="str">
        <f>'CB1-Производство'!$E$10</f>
        <v>2022*</v>
      </c>
      <c r="D1376" s="84" t="s">
        <v>706</v>
      </c>
      <c r="E1376" s="93" t="s">
        <v>668</v>
      </c>
      <c r="F1376" s="125" t="e">
        <f t="shared" si="20"/>
        <v>#REF!</v>
      </c>
      <c r="G1376" s="87" t="e">
        <f>#REF!</f>
        <v>#REF!</v>
      </c>
    </row>
    <row r="1377" spans="1:7" ht="13" thickBot="1" x14ac:dyDescent="0.3">
      <c r="A1377" s="88" t="e">
        <f>#REF!</f>
        <v>#REF!</v>
      </c>
      <c r="B1377" s="84" t="s">
        <v>771</v>
      </c>
      <c r="C1377" s="84" t="str">
        <f>'CB1-Производство'!$E$10</f>
        <v>2022*</v>
      </c>
      <c r="D1377" s="84" t="s">
        <v>706</v>
      </c>
      <c r="E1377" s="93" t="s">
        <v>669</v>
      </c>
      <c r="F1377" s="125" t="e">
        <f t="shared" si="20"/>
        <v>#REF!</v>
      </c>
      <c r="G1377" s="87" t="e">
        <f>#REF!</f>
        <v>#REF!</v>
      </c>
    </row>
    <row r="1378" spans="1:7" ht="13" thickBot="1" x14ac:dyDescent="0.3">
      <c r="A1378" s="88" t="e">
        <f>#REF!</f>
        <v>#REF!</v>
      </c>
      <c r="B1378" s="84" t="s">
        <v>771</v>
      </c>
      <c r="C1378" s="84" t="str">
        <f>'CB1-Производство'!$E$10</f>
        <v>2022*</v>
      </c>
      <c r="D1378" s="84" t="s">
        <v>706</v>
      </c>
      <c r="E1378" s="93" t="s">
        <v>670</v>
      </c>
      <c r="F1378" s="125" t="e">
        <f t="shared" si="20"/>
        <v>#REF!</v>
      </c>
      <c r="G1378" s="87" t="e">
        <f>#REF!</f>
        <v>#REF!</v>
      </c>
    </row>
    <row r="1379" spans="1:7" ht="13" thickBot="1" x14ac:dyDescent="0.3">
      <c r="A1379" s="88" t="e">
        <f>#REF!</f>
        <v>#REF!</v>
      </c>
      <c r="B1379" s="84" t="s">
        <v>771</v>
      </c>
      <c r="C1379" s="84" t="str">
        <f>'CB1-Производство'!$E$10</f>
        <v>2022*</v>
      </c>
      <c r="D1379" s="84" t="s">
        <v>706</v>
      </c>
      <c r="E1379" s="93" t="s">
        <v>671</v>
      </c>
      <c r="F1379" s="125" t="e">
        <f t="shared" si="20"/>
        <v>#REF!</v>
      </c>
      <c r="G1379" s="87" t="e">
        <f>#REF!</f>
        <v>#REF!</v>
      </c>
    </row>
    <row r="1380" spans="1:7" ht="13" thickBot="1" x14ac:dyDescent="0.3">
      <c r="A1380" s="88" t="e">
        <f>#REF!</f>
        <v>#REF!</v>
      </c>
      <c r="B1380" s="84" t="s">
        <v>771</v>
      </c>
      <c r="C1380" s="84" t="str">
        <f>'CB1-Производство'!$E$10</f>
        <v>2022*</v>
      </c>
      <c r="D1380" s="84" t="s">
        <v>706</v>
      </c>
      <c r="E1380" s="93" t="s">
        <v>672</v>
      </c>
      <c r="F1380" s="125" t="e">
        <f t="shared" si="20"/>
        <v>#REF!</v>
      </c>
      <c r="G1380" s="87" t="e">
        <f>#REF!</f>
        <v>#REF!</v>
      </c>
    </row>
    <row r="1381" spans="1:7" ht="13" thickBot="1" x14ac:dyDescent="0.3">
      <c r="A1381" s="88" t="e">
        <f>#REF!</f>
        <v>#REF!</v>
      </c>
      <c r="B1381" s="84" t="s">
        <v>771</v>
      </c>
      <c r="C1381" s="84" t="str">
        <f>'CB1-Производство'!$E$10</f>
        <v>2022*</v>
      </c>
      <c r="D1381" s="84" t="s">
        <v>706</v>
      </c>
      <c r="E1381" s="93" t="s">
        <v>673</v>
      </c>
      <c r="F1381" s="125" t="e">
        <f t="shared" si="20"/>
        <v>#REF!</v>
      </c>
      <c r="G1381" s="87" t="e">
        <f>#REF!</f>
        <v>#REF!</v>
      </c>
    </row>
    <row r="1382" spans="1:7" ht="13" thickBot="1" x14ac:dyDescent="0.3">
      <c r="A1382" s="88" t="e">
        <f>#REF!</f>
        <v>#REF!</v>
      </c>
      <c r="B1382" s="84" t="s">
        <v>771</v>
      </c>
      <c r="C1382" s="84" t="str">
        <f>'CB1-Производство'!$E$10</f>
        <v>2022*</v>
      </c>
      <c r="D1382" s="84" t="s">
        <v>706</v>
      </c>
      <c r="E1382" s="93" t="s">
        <v>674</v>
      </c>
      <c r="F1382" s="125" t="e">
        <f t="shared" si="20"/>
        <v>#REF!</v>
      </c>
      <c r="G1382" s="87" t="e">
        <f>#REF!</f>
        <v>#REF!</v>
      </c>
    </row>
    <row r="1383" spans="1:7" ht="13" thickBot="1" x14ac:dyDescent="0.3">
      <c r="A1383" s="88" t="e">
        <f>#REF!</f>
        <v>#REF!</v>
      </c>
      <c r="B1383" s="84" t="s">
        <v>771</v>
      </c>
      <c r="C1383" s="84" t="str">
        <f>'CB1-Производство'!$E$10</f>
        <v>2022*</v>
      </c>
      <c r="D1383" s="84" t="s">
        <v>706</v>
      </c>
      <c r="E1383" s="93" t="s">
        <v>675</v>
      </c>
      <c r="F1383" s="125" t="e">
        <f t="shared" si="20"/>
        <v>#REF!</v>
      </c>
      <c r="G1383" s="87" t="e">
        <f>#REF!</f>
        <v>#REF!</v>
      </c>
    </row>
    <row r="1384" spans="1:7" ht="13" thickBot="1" x14ac:dyDescent="0.3">
      <c r="A1384" s="88" t="e">
        <f>#REF!</f>
        <v>#REF!</v>
      </c>
      <c r="B1384" s="84" t="s">
        <v>771</v>
      </c>
      <c r="C1384" s="84" t="str">
        <f>'CB1-Производство'!$E$10</f>
        <v>2022*</v>
      </c>
      <c r="D1384" s="84" t="s">
        <v>706</v>
      </c>
      <c r="E1384" s="93" t="s">
        <v>676</v>
      </c>
      <c r="F1384" s="125" t="e">
        <f t="shared" si="20"/>
        <v>#REF!</v>
      </c>
      <c r="G1384" s="87" t="e">
        <f>#REF!</f>
        <v>#REF!</v>
      </c>
    </row>
    <row r="1385" spans="1:7" ht="13" thickBot="1" x14ac:dyDescent="0.3">
      <c r="A1385" s="88" t="e">
        <f>#REF!</f>
        <v>#REF!</v>
      </c>
      <c r="B1385" s="84" t="s">
        <v>771</v>
      </c>
      <c r="C1385" s="84" t="str">
        <f>'CB1-Производство'!$E$10</f>
        <v>2022*</v>
      </c>
      <c r="D1385" s="84" t="s">
        <v>706</v>
      </c>
      <c r="E1385" s="93" t="s">
        <v>677</v>
      </c>
      <c r="F1385" s="125" t="e">
        <f t="shared" si="20"/>
        <v>#REF!</v>
      </c>
      <c r="G1385" s="87" t="e">
        <f>#REF!</f>
        <v>#REF!</v>
      </c>
    </row>
    <row r="1386" spans="1:7" ht="13" thickBot="1" x14ac:dyDescent="0.3">
      <c r="A1386" s="88" t="e">
        <f>#REF!</f>
        <v>#REF!</v>
      </c>
      <c r="B1386" s="84" t="s">
        <v>771</v>
      </c>
      <c r="C1386" s="84" t="str">
        <f>'CB1-Производство'!$E$10</f>
        <v>2022*</v>
      </c>
      <c r="D1386" s="84" t="s">
        <v>706</v>
      </c>
      <c r="E1386" s="93" t="s">
        <v>678</v>
      </c>
      <c r="F1386" s="125" t="e">
        <f t="shared" si="20"/>
        <v>#REF!</v>
      </c>
      <c r="G1386" s="87" t="e">
        <f>#REF!</f>
        <v>#REF!</v>
      </c>
    </row>
    <row r="1387" spans="1:7" ht="13" thickBot="1" x14ac:dyDescent="0.3">
      <c r="A1387" s="88" t="e">
        <f>#REF!</f>
        <v>#REF!</v>
      </c>
      <c r="B1387" s="84" t="s">
        <v>771</v>
      </c>
      <c r="C1387" s="84" t="str">
        <f>'CB1-Производство'!$E$10</f>
        <v>2022*</v>
      </c>
      <c r="D1387" s="84" t="s">
        <v>706</v>
      </c>
      <c r="E1387" s="93" t="s">
        <v>679</v>
      </c>
      <c r="F1387" s="125" t="e">
        <f t="shared" si="20"/>
        <v>#REF!</v>
      </c>
      <c r="G1387" s="87" t="e">
        <f>#REF!</f>
        <v>#REF!</v>
      </c>
    </row>
    <row r="1388" spans="1:7" ht="13" thickBot="1" x14ac:dyDescent="0.3">
      <c r="A1388" s="88" t="e">
        <f>#REF!</f>
        <v>#REF!</v>
      </c>
      <c r="B1388" s="84" t="s">
        <v>771</v>
      </c>
      <c r="C1388" s="84" t="str">
        <f>'CB1-Производство'!$E$10</f>
        <v>2022*</v>
      </c>
      <c r="D1388" s="84" t="s">
        <v>706</v>
      </c>
      <c r="E1388" s="93">
        <v>7</v>
      </c>
      <c r="F1388" s="125" t="e">
        <f t="shared" si="20"/>
        <v>#REF!</v>
      </c>
      <c r="G1388" s="87" t="e">
        <f>#REF!</f>
        <v>#REF!</v>
      </c>
    </row>
    <row r="1389" spans="1:7" ht="13" thickBot="1" x14ac:dyDescent="0.3">
      <c r="A1389" s="88" t="e">
        <f>#REF!</f>
        <v>#REF!</v>
      </c>
      <c r="B1389" s="84" t="s">
        <v>771</v>
      </c>
      <c r="C1389" s="84" t="str">
        <f>'CB1-Производство'!$E$10</f>
        <v>2022*</v>
      </c>
      <c r="D1389" s="84" t="s">
        <v>706</v>
      </c>
      <c r="E1389" s="93" t="s">
        <v>680</v>
      </c>
      <c r="F1389" s="125" t="e">
        <f t="shared" si="20"/>
        <v>#REF!</v>
      </c>
      <c r="G1389" s="87" t="e">
        <f>#REF!</f>
        <v>#REF!</v>
      </c>
    </row>
    <row r="1390" spans="1:7" ht="13" thickBot="1" x14ac:dyDescent="0.3">
      <c r="A1390" s="88" t="e">
        <f>#REF!</f>
        <v>#REF!</v>
      </c>
      <c r="B1390" s="84" t="s">
        <v>771</v>
      </c>
      <c r="C1390" s="84" t="str">
        <f>'CB1-Производство'!$E$10</f>
        <v>2022*</v>
      </c>
      <c r="D1390" s="84" t="s">
        <v>706</v>
      </c>
      <c r="E1390" s="93" t="s">
        <v>681</v>
      </c>
      <c r="F1390" s="125" t="e">
        <f t="shared" si="20"/>
        <v>#REF!</v>
      </c>
      <c r="G1390" s="87" t="e">
        <f>#REF!</f>
        <v>#REF!</v>
      </c>
    </row>
    <row r="1391" spans="1:7" ht="13" thickBot="1" x14ac:dyDescent="0.3">
      <c r="A1391" s="88" t="e">
        <f>#REF!</f>
        <v>#REF!</v>
      </c>
      <c r="B1391" s="84" t="s">
        <v>771</v>
      </c>
      <c r="C1391" s="84" t="str">
        <f>'CB1-Производство'!$E$10</f>
        <v>2022*</v>
      </c>
      <c r="D1391" s="84" t="s">
        <v>706</v>
      </c>
      <c r="E1391" s="93" t="s">
        <v>682</v>
      </c>
      <c r="F1391" s="125" t="e">
        <f t="shared" si="20"/>
        <v>#REF!</v>
      </c>
      <c r="G1391" s="87" t="e">
        <f>#REF!</f>
        <v>#REF!</v>
      </c>
    </row>
    <row r="1392" spans="1:7" ht="13" thickBot="1" x14ac:dyDescent="0.3">
      <c r="A1392" s="88" t="e">
        <f>#REF!</f>
        <v>#REF!</v>
      </c>
      <c r="B1392" s="84" t="s">
        <v>771</v>
      </c>
      <c r="C1392" s="84" t="str">
        <f>'CB1-Производство'!$E$10</f>
        <v>2022*</v>
      </c>
      <c r="D1392" s="84" t="s">
        <v>706</v>
      </c>
      <c r="E1392" s="93" t="s">
        <v>683</v>
      </c>
      <c r="F1392" s="125" t="e">
        <f t="shared" si="20"/>
        <v>#REF!</v>
      </c>
      <c r="G1392" s="87" t="e">
        <f>#REF!</f>
        <v>#REF!</v>
      </c>
    </row>
    <row r="1393" spans="1:7" ht="13" thickBot="1" x14ac:dyDescent="0.3">
      <c r="A1393" s="88" t="e">
        <f>#REF!</f>
        <v>#REF!</v>
      </c>
      <c r="B1393" s="84" t="s">
        <v>771</v>
      </c>
      <c r="C1393" s="84" t="str">
        <f>'CB1-Производство'!$E$10</f>
        <v>2022*</v>
      </c>
      <c r="D1393" s="84" t="s">
        <v>706</v>
      </c>
      <c r="E1393" s="93" t="s">
        <v>684</v>
      </c>
      <c r="F1393" s="125" t="e">
        <f t="shared" si="20"/>
        <v>#REF!</v>
      </c>
      <c r="G1393" s="87" t="e">
        <f>#REF!</f>
        <v>#REF!</v>
      </c>
    </row>
    <row r="1394" spans="1:7" ht="13" thickBot="1" x14ac:dyDescent="0.3">
      <c r="A1394" s="88" t="e">
        <f>#REF!</f>
        <v>#REF!</v>
      </c>
      <c r="B1394" s="84" t="s">
        <v>771</v>
      </c>
      <c r="C1394" s="84" t="str">
        <f>'CB1-Производство'!$E$10</f>
        <v>2022*</v>
      </c>
      <c r="D1394" s="84" t="s">
        <v>706</v>
      </c>
      <c r="E1394" s="93" t="s">
        <v>685</v>
      </c>
      <c r="F1394" s="125" t="e">
        <f t="shared" si="20"/>
        <v>#REF!</v>
      </c>
      <c r="G1394" s="87" t="e">
        <f>#REF!</f>
        <v>#REF!</v>
      </c>
    </row>
    <row r="1395" spans="1:7" ht="13" thickBot="1" x14ac:dyDescent="0.3">
      <c r="A1395" s="88" t="e">
        <f>#REF!</f>
        <v>#REF!</v>
      </c>
      <c r="B1395" s="84" t="s">
        <v>771</v>
      </c>
      <c r="C1395" s="84" t="str">
        <f>'CB1-Производство'!$E$10</f>
        <v>2022*</v>
      </c>
      <c r="D1395" s="84" t="s">
        <v>706</v>
      </c>
      <c r="E1395" s="93" t="s">
        <v>686</v>
      </c>
      <c r="F1395" s="125" t="e">
        <f t="shared" si="20"/>
        <v>#REF!</v>
      </c>
      <c r="G1395" s="87" t="e">
        <f>#REF!</f>
        <v>#REF!</v>
      </c>
    </row>
    <row r="1396" spans="1:7" ht="13" thickBot="1" x14ac:dyDescent="0.3">
      <c r="A1396" s="88" t="e">
        <f>#REF!</f>
        <v>#REF!</v>
      </c>
      <c r="B1396" s="84" t="s">
        <v>771</v>
      </c>
      <c r="C1396" s="84" t="str">
        <f>'CB1-Производство'!$E$10</f>
        <v>2022*</v>
      </c>
      <c r="D1396" s="84" t="s">
        <v>706</v>
      </c>
      <c r="E1396" s="93" t="s">
        <v>687</v>
      </c>
      <c r="F1396" s="125" t="e">
        <f t="shared" si="20"/>
        <v>#REF!</v>
      </c>
      <c r="G1396" s="87" t="e">
        <f>#REF!</f>
        <v>#REF!</v>
      </c>
    </row>
    <row r="1397" spans="1:7" ht="13" thickBot="1" x14ac:dyDescent="0.3">
      <c r="A1397" s="88" t="e">
        <f>#REF!</f>
        <v>#REF!</v>
      </c>
      <c r="B1397" s="84" t="s">
        <v>771</v>
      </c>
      <c r="C1397" s="84" t="str">
        <f>'CB1-Производство'!$E$10</f>
        <v>2022*</v>
      </c>
      <c r="D1397" s="84" t="s">
        <v>706</v>
      </c>
      <c r="E1397" s="93">
        <v>8</v>
      </c>
      <c r="F1397" s="125" t="e">
        <f t="shared" si="20"/>
        <v>#REF!</v>
      </c>
      <c r="G1397" s="87" t="e">
        <f>#REF!</f>
        <v>#REF!</v>
      </c>
    </row>
    <row r="1398" spans="1:7" ht="13" thickBot="1" x14ac:dyDescent="0.3">
      <c r="A1398" s="88" t="e">
        <f>#REF!</f>
        <v>#REF!</v>
      </c>
      <c r="B1398" s="84" t="s">
        <v>771</v>
      </c>
      <c r="C1398" s="84" t="str">
        <f>'CB1-Производство'!$E$10</f>
        <v>2022*</v>
      </c>
      <c r="D1398" s="84" t="s">
        <v>706</v>
      </c>
      <c r="E1398" s="93" t="s">
        <v>688</v>
      </c>
      <c r="F1398" s="125" t="e">
        <f t="shared" si="20"/>
        <v>#REF!</v>
      </c>
      <c r="G1398" s="87" t="e">
        <f>#REF!</f>
        <v>#REF!</v>
      </c>
    </row>
    <row r="1399" spans="1:7" ht="13" thickBot="1" x14ac:dyDescent="0.3">
      <c r="A1399" s="88" t="e">
        <f>#REF!</f>
        <v>#REF!</v>
      </c>
      <c r="B1399" s="84" t="s">
        <v>771</v>
      </c>
      <c r="C1399" s="84" t="str">
        <f>'CB1-Производство'!$E$10</f>
        <v>2022*</v>
      </c>
      <c r="D1399" s="84" t="s">
        <v>706</v>
      </c>
      <c r="E1399" s="93" t="s">
        <v>689</v>
      </c>
      <c r="F1399" s="125" t="e">
        <f t="shared" si="20"/>
        <v>#REF!</v>
      </c>
      <c r="G1399" s="87" t="e">
        <f>#REF!</f>
        <v>#REF!</v>
      </c>
    </row>
    <row r="1400" spans="1:7" ht="13" thickBot="1" x14ac:dyDescent="0.3">
      <c r="A1400" s="88" t="e">
        <f>#REF!</f>
        <v>#REF!</v>
      </c>
      <c r="B1400" s="84" t="s">
        <v>771</v>
      </c>
      <c r="C1400" s="84" t="str">
        <f>'CB1-Производство'!$E$10</f>
        <v>2022*</v>
      </c>
      <c r="D1400" s="84" t="s">
        <v>706</v>
      </c>
      <c r="E1400" s="93">
        <v>9</v>
      </c>
      <c r="F1400" s="125" t="e">
        <f t="shared" si="20"/>
        <v>#REF!</v>
      </c>
      <c r="G1400" s="87" t="e">
        <f>#REF!</f>
        <v>#REF!</v>
      </c>
    </row>
    <row r="1401" spans="1:7" ht="13" thickBot="1" x14ac:dyDescent="0.3">
      <c r="A1401" s="88" t="e">
        <f>#REF!</f>
        <v>#REF!</v>
      </c>
      <c r="B1401" s="84" t="s">
        <v>771</v>
      </c>
      <c r="C1401" s="84" t="str">
        <f>'CB1-Производство'!$E$10</f>
        <v>2022*</v>
      </c>
      <c r="D1401" s="84" t="s">
        <v>706</v>
      </c>
      <c r="E1401" s="93">
        <v>10</v>
      </c>
      <c r="F1401" s="125" t="e">
        <f t="shared" si="20"/>
        <v>#REF!</v>
      </c>
      <c r="G1401" s="87" t="e">
        <f>#REF!</f>
        <v>#REF!</v>
      </c>
    </row>
    <row r="1402" spans="1:7" ht="13" thickBot="1" x14ac:dyDescent="0.3">
      <c r="A1402" s="88" t="e">
        <f>#REF!</f>
        <v>#REF!</v>
      </c>
      <c r="B1402" s="84" t="s">
        <v>771</v>
      </c>
      <c r="C1402" s="84" t="str">
        <f>'CB1-Производство'!$E$10</f>
        <v>2022*</v>
      </c>
      <c r="D1402" s="84" t="s">
        <v>706</v>
      </c>
      <c r="E1402" s="93" t="s">
        <v>690</v>
      </c>
      <c r="F1402" s="125" t="e">
        <f t="shared" si="20"/>
        <v>#REF!</v>
      </c>
      <c r="G1402" s="87" t="e">
        <f>#REF!</f>
        <v>#REF!</v>
      </c>
    </row>
    <row r="1403" spans="1:7" ht="13" thickBot="1" x14ac:dyDescent="0.3">
      <c r="A1403" s="88" t="e">
        <f>#REF!</f>
        <v>#REF!</v>
      </c>
      <c r="B1403" s="84" t="s">
        <v>771</v>
      </c>
      <c r="C1403" s="84" t="str">
        <f>'CB1-Производство'!$E$10</f>
        <v>2022*</v>
      </c>
      <c r="D1403" s="84" t="s">
        <v>706</v>
      </c>
      <c r="E1403" s="93" t="s">
        <v>691</v>
      </c>
      <c r="F1403" s="125" t="e">
        <f t="shared" ref="F1403:F1455" si="21">CONCATENATE(A1403,"_",B1403,"_",C1403,"_",D1403,"_",E1403)</f>
        <v>#REF!</v>
      </c>
      <c r="G1403" s="87" t="e">
        <f>#REF!</f>
        <v>#REF!</v>
      </c>
    </row>
    <row r="1404" spans="1:7" ht="13" thickBot="1" x14ac:dyDescent="0.3">
      <c r="A1404" s="88" t="e">
        <f>#REF!</f>
        <v>#REF!</v>
      </c>
      <c r="B1404" s="84" t="s">
        <v>771</v>
      </c>
      <c r="C1404" s="84" t="str">
        <f>'CB1-Производство'!$E$10</f>
        <v>2022*</v>
      </c>
      <c r="D1404" s="84" t="s">
        <v>706</v>
      </c>
      <c r="E1404" s="93" t="s">
        <v>692</v>
      </c>
      <c r="F1404" s="125" t="e">
        <f t="shared" si="21"/>
        <v>#REF!</v>
      </c>
      <c r="G1404" s="87" t="e">
        <f>#REF!</f>
        <v>#REF!</v>
      </c>
    </row>
    <row r="1405" spans="1:7" ht="13" thickBot="1" x14ac:dyDescent="0.3">
      <c r="A1405" s="88" t="e">
        <f>#REF!</f>
        <v>#REF!</v>
      </c>
      <c r="B1405" s="84" t="s">
        <v>771</v>
      </c>
      <c r="C1405" s="84" t="str">
        <f>'CB1-Производство'!$E$10</f>
        <v>2022*</v>
      </c>
      <c r="D1405" s="84" t="s">
        <v>706</v>
      </c>
      <c r="E1405" s="93" t="s">
        <v>693</v>
      </c>
      <c r="F1405" s="125" t="e">
        <f t="shared" si="21"/>
        <v>#REF!</v>
      </c>
      <c r="G1405" s="87" t="e">
        <f>#REF!</f>
        <v>#REF!</v>
      </c>
    </row>
    <row r="1406" spans="1:7" ht="13" thickBot="1" x14ac:dyDescent="0.3">
      <c r="A1406" s="88" t="e">
        <f>#REF!</f>
        <v>#REF!</v>
      </c>
      <c r="B1406" s="84" t="s">
        <v>771</v>
      </c>
      <c r="C1406" s="84" t="str">
        <f>'CB1-Производство'!$E$10</f>
        <v>2022*</v>
      </c>
      <c r="D1406" s="84" t="s">
        <v>706</v>
      </c>
      <c r="E1406" s="93" t="s">
        <v>694</v>
      </c>
      <c r="F1406" s="125" t="e">
        <f t="shared" si="21"/>
        <v>#REF!</v>
      </c>
      <c r="G1406" s="87" t="e">
        <f>#REF!</f>
        <v>#REF!</v>
      </c>
    </row>
    <row r="1407" spans="1:7" ht="13" thickBot="1" x14ac:dyDescent="0.3">
      <c r="A1407" s="88" t="e">
        <f>#REF!</f>
        <v>#REF!</v>
      </c>
      <c r="B1407" s="84" t="s">
        <v>771</v>
      </c>
      <c r="C1407" s="84" t="str">
        <f>'CB1-Производство'!$E$10</f>
        <v>2022*</v>
      </c>
      <c r="D1407" s="84" t="s">
        <v>706</v>
      </c>
      <c r="E1407" s="93" t="s">
        <v>695</v>
      </c>
      <c r="F1407" s="125" t="e">
        <f t="shared" si="21"/>
        <v>#REF!</v>
      </c>
      <c r="G1407" s="87" t="e">
        <f>#REF!</f>
        <v>#REF!</v>
      </c>
    </row>
    <row r="1408" spans="1:7" ht="13" thickBot="1" x14ac:dyDescent="0.3">
      <c r="A1408" s="88" t="e">
        <f>#REF!</f>
        <v>#REF!</v>
      </c>
      <c r="B1408" s="84" t="s">
        <v>771</v>
      </c>
      <c r="C1408" s="84" t="str">
        <f>'CB1-Производство'!$E$10</f>
        <v>2022*</v>
      </c>
      <c r="D1408" s="84" t="s">
        <v>706</v>
      </c>
      <c r="E1408" s="93" t="s">
        <v>696</v>
      </c>
      <c r="F1408" s="125" t="e">
        <f t="shared" si="21"/>
        <v>#REF!</v>
      </c>
      <c r="G1408" s="87" t="e">
        <f>#REF!</f>
        <v>#REF!</v>
      </c>
    </row>
    <row r="1409" spans="1:8" ht="13" thickBot="1" x14ac:dyDescent="0.3">
      <c r="A1409" s="88" t="e">
        <f>#REF!</f>
        <v>#REF!</v>
      </c>
      <c r="B1409" s="84" t="s">
        <v>771</v>
      </c>
      <c r="C1409" s="84" t="str">
        <f>'CB1-Производство'!$E$10</f>
        <v>2022*</v>
      </c>
      <c r="D1409" s="84" t="s">
        <v>706</v>
      </c>
      <c r="E1409" s="93" t="s">
        <v>697</v>
      </c>
      <c r="F1409" s="125" t="e">
        <f t="shared" si="21"/>
        <v>#REF!</v>
      </c>
      <c r="G1409" s="87" t="e">
        <f>#REF!</f>
        <v>#REF!</v>
      </c>
    </row>
    <row r="1410" spans="1:8" ht="13" thickBot="1" x14ac:dyDescent="0.3">
      <c r="A1410" s="88" t="e">
        <f>#REF!</f>
        <v>#REF!</v>
      </c>
      <c r="B1410" s="84" t="s">
        <v>771</v>
      </c>
      <c r="C1410" s="84" t="str">
        <f>'CB1-Производство'!$E$10</f>
        <v>2022*</v>
      </c>
      <c r="D1410" s="84" t="s">
        <v>706</v>
      </c>
      <c r="E1410" s="93" t="s">
        <v>698</v>
      </c>
      <c r="F1410" s="125" t="e">
        <f t="shared" si="21"/>
        <v>#REF!</v>
      </c>
      <c r="G1410" s="87" t="e">
        <f>#REF!</f>
        <v>#REF!</v>
      </c>
    </row>
    <row r="1411" spans="1:8" ht="13" thickBot="1" x14ac:dyDescent="0.3">
      <c r="A1411" s="88" t="e">
        <f>#REF!</f>
        <v>#REF!</v>
      </c>
      <c r="B1411" s="84" t="s">
        <v>771</v>
      </c>
      <c r="C1411" s="84" t="str">
        <f>'CB1-Производство'!$E$10</f>
        <v>2022*</v>
      </c>
      <c r="D1411" s="84" t="s">
        <v>706</v>
      </c>
      <c r="E1411" s="93" t="s">
        <v>699</v>
      </c>
      <c r="F1411" s="125" t="e">
        <f t="shared" si="21"/>
        <v>#REF!</v>
      </c>
      <c r="G1411" s="87" t="e">
        <f>#REF!</f>
        <v>#REF!</v>
      </c>
    </row>
    <row r="1412" spans="1:8" ht="13" thickBot="1" x14ac:dyDescent="0.3">
      <c r="A1412" s="88" t="e">
        <f>#REF!</f>
        <v>#REF!</v>
      </c>
      <c r="B1412" s="84" t="s">
        <v>771</v>
      </c>
      <c r="C1412" s="84" t="str">
        <f>'CB1-Производство'!$E$10</f>
        <v>2022*</v>
      </c>
      <c r="D1412" s="84" t="s">
        <v>706</v>
      </c>
      <c r="E1412" s="93" t="s">
        <v>700</v>
      </c>
      <c r="F1412" s="125" t="e">
        <f t="shared" si="21"/>
        <v>#REF!</v>
      </c>
      <c r="G1412" s="87" t="e">
        <f>#REF!</f>
        <v>#REF!</v>
      </c>
    </row>
    <row r="1413" spans="1:8" ht="13" thickBot="1" x14ac:dyDescent="0.3">
      <c r="A1413" s="105" t="e">
        <f>#REF!</f>
        <v>#REF!</v>
      </c>
      <c r="B1413" s="102" t="s">
        <v>771</v>
      </c>
      <c r="C1413" s="102" t="str">
        <f>'CB1-Производство'!$E$10</f>
        <v>2022*</v>
      </c>
      <c r="D1413" s="102" t="s">
        <v>706</v>
      </c>
      <c r="E1413" s="106" t="s">
        <v>701</v>
      </c>
      <c r="F1413" s="125" t="e">
        <f t="shared" si="21"/>
        <v>#REF!</v>
      </c>
      <c r="G1413" s="87" t="e">
        <f>#REF!</f>
        <v>#REF!</v>
      </c>
    </row>
    <row r="1414" spans="1:8" ht="13" thickBot="1" x14ac:dyDescent="0.3">
      <c r="A1414" s="85" t="e">
        <f>#REF!</f>
        <v>#REF!</v>
      </c>
      <c r="B1414" s="86" t="s">
        <v>658</v>
      </c>
      <c r="C1414" s="86" t="e">
        <f>#REF!</f>
        <v>#REF!</v>
      </c>
      <c r="D1414" s="86" t="s">
        <v>639</v>
      </c>
      <c r="E1414" s="100" t="s">
        <v>773</v>
      </c>
      <c r="F1414" s="125" t="e">
        <f t="shared" si="21"/>
        <v>#REF!</v>
      </c>
      <c r="G1414" s="87" t="e">
        <f>#REF!</f>
        <v>#REF!</v>
      </c>
      <c r="H1414" s="82" t="s">
        <v>772</v>
      </c>
    </row>
    <row r="1415" spans="1:8" ht="13" thickBot="1" x14ac:dyDescent="0.3">
      <c r="A1415" s="88" t="e">
        <f>#REF!</f>
        <v>#REF!</v>
      </c>
      <c r="B1415" s="84" t="s">
        <v>658</v>
      </c>
      <c r="C1415" s="84" t="e">
        <f>#REF!</f>
        <v>#REF!</v>
      </c>
      <c r="D1415" s="84" t="s">
        <v>639</v>
      </c>
      <c r="E1415" s="93" t="s">
        <v>774</v>
      </c>
      <c r="F1415" s="125" t="e">
        <f t="shared" si="21"/>
        <v>#REF!</v>
      </c>
      <c r="G1415" s="89" t="e">
        <f>#REF!</f>
        <v>#REF!</v>
      </c>
    </row>
    <row r="1416" spans="1:8" ht="13" thickBot="1" x14ac:dyDescent="0.3">
      <c r="A1416" s="88" t="e">
        <f>#REF!</f>
        <v>#REF!</v>
      </c>
      <c r="B1416" s="84" t="s">
        <v>658</v>
      </c>
      <c r="C1416" s="84" t="e">
        <f>#REF!</f>
        <v>#REF!</v>
      </c>
      <c r="D1416" s="84" t="s">
        <v>639</v>
      </c>
      <c r="E1416" s="93" t="s">
        <v>775</v>
      </c>
      <c r="F1416" s="125" t="e">
        <f t="shared" si="21"/>
        <v>#REF!</v>
      </c>
      <c r="G1416" s="89" t="e">
        <f>#REF!</f>
        <v>#REF!</v>
      </c>
    </row>
    <row r="1417" spans="1:8" ht="13" thickBot="1" x14ac:dyDescent="0.3">
      <c r="A1417" s="88" t="e">
        <f>#REF!</f>
        <v>#REF!</v>
      </c>
      <c r="B1417" s="84" t="s">
        <v>658</v>
      </c>
      <c r="C1417" s="84" t="e">
        <f>#REF!</f>
        <v>#REF!</v>
      </c>
      <c r="D1417" s="84" t="s">
        <v>639</v>
      </c>
      <c r="E1417" s="93" t="s">
        <v>776</v>
      </c>
      <c r="F1417" s="125" t="e">
        <f t="shared" si="21"/>
        <v>#REF!</v>
      </c>
      <c r="G1417" s="89" t="e">
        <f>#REF!</f>
        <v>#REF!</v>
      </c>
    </row>
    <row r="1418" spans="1:8" ht="13" thickBot="1" x14ac:dyDescent="0.3">
      <c r="A1418" s="88" t="e">
        <f>#REF!</f>
        <v>#REF!</v>
      </c>
      <c r="B1418" s="84" t="s">
        <v>658</v>
      </c>
      <c r="C1418" s="84" t="e">
        <f>#REF!</f>
        <v>#REF!</v>
      </c>
      <c r="D1418" s="84" t="s">
        <v>639</v>
      </c>
      <c r="E1418" s="93" t="s">
        <v>777</v>
      </c>
      <c r="F1418" s="125" t="e">
        <f t="shared" si="21"/>
        <v>#REF!</v>
      </c>
      <c r="G1418" s="89" t="e">
        <f>#REF!</f>
        <v>#REF!</v>
      </c>
    </row>
    <row r="1419" spans="1:8" ht="13" thickBot="1" x14ac:dyDescent="0.3">
      <c r="A1419" s="88" t="e">
        <f>#REF!</f>
        <v>#REF!</v>
      </c>
      <c r="B1419" s="84" t="s">
        <v>658</v>
      </c>
      <c r="C1419" s="84" t="e">
        <f>#REF!</f>
        <v>#REF!</v>
      </c>
      <c r="D1419" s="84" t="s">
        <v>639</v>
      </c>
      <c r="E1419" s="93" t="s">
        <v>778</v>
      </c>
      <c r="F1419" s="125" t="e">
        <f t="shared" si="21"/>
        <v>#REF!</v>
      </c>
      <c r="G1419" s="89" t="e">
        <f>#REF!</f>
        <v>#REF!</v>
      </c>
    </row>
    <row r="1420" spans="1:8" ht="13" thickBot="1" x14ac:dyDescent="0.3">
      <c r="A1420" s="88" t="e">
        <f>#REF!</f>
        <v>#REF!</v>
      </c>
      <c r="B1420" s="84" t="s">
        <v>658</v>
      </c>
      <c r="C1420" s="84" t="e">
        <f>#REF!</f>
        <v>#REF!</v>
      </c>
      <c r="D1420" s="84" t="s">
        <v>639</v>
      </c>
      <c r="E1420" s="93" t="s">
        <v>779</v>
      </c>
      <c r="F1420" s="125" t="e">
        <f t="shared" si="21"/>
        <v>#REF!</v>
      </c>
      <c r="G1420" s="89" t="e">
        <f>#REF!</f>
        <v>#REF!</v>
      </c>
    </row>
    <row r="1421" spans="1:8" ht="13" thickBot="1" x14ac:dyDescent="0.3">
      <c r="A1421" s="88" t="e">
        <f>#REF!</f>
        <v>#REF!</v>
      </c>
      <c r="B1421" s="84" t="s">
        <v>658</v>
      </c>
      <c r="C1421" s="84" t="e">
        <f>#REF!</f>
        <v>#REF!</v>
      </c>
      <c r="D1421" s="84" t="s">
        <v>639</v>
      </c>
      <c r="E1421" s="93" t="s">
        <v>780</v>
      </c>
      <c r="F1421" s="125" t="e">
        <f t="shared" si="21"/>
        <v>#REF!</v>
      </c>
      <c r="G1421" s="89" t="e">
        <f>#REF!</f>
        <v>#REF!</v>
      </c>
    </row>
    <row r="1422" spans="1:8" ht="13" thickBot="1" x14ac:dyDescent="0.3">
      <c r="A1422" s="88" t="e">
        <f>#REF!</f>
        <v>#REF!</v>
      </c>
      <c r="B1422" s="84" t="s">
        <v>658</v>
      </c>
      <c r="C1422" s="84" t="e">
        <f>#REF!</f>
        <v>#REF!</v>
      </c>
      <c r="D1422" s="84" t="s">
        <v>639</v>
      </c>
      <c r="E1422" s="93" t="s">
        <v>781</v>
      </c>
      <c r="F1422" s="125" t="e">
        <f t="shared" si="21"/>
        <v>#REF!</v>
      </c>
      <c r="G1422" s="89" t="e">
        <f>#REF!</f>
        <v>#REF!</v>
      </c>
    </row>
    <row r="1423" spans="1:8" ht="13" thickBot="1" x14ac:dyDescent="0.3">
      <c r="A1423" s="88" t="e">
        <f>#REF!</f>
        <v>#REF!</v>
      </c>
      <c r="B1423" s="84" t="s">
        <v>658</v>
      </c>
      <c r="C1423" s="84" t="e">
        <f>#REF!</f>
        <v>#REF!</v>
      </c>
      <c r="D1423" s="84" t="s">
        <v>639</v>
      </c>
      <c r="E1423" s="93" t="s">
        <v>782</v>
      </c>
      <c r="F1423" s="125" t="e">
        <f t="shared" si="21"/>
        <v>#REF!</v>
      </c>
      <c r="G1423" s="89" t="e">
        <f>#REF!</f>
        <v>#REF!</v>
      </c>
    </row>
    <row r="1424" spans="1:8" ht="13" thickBot="1" x14ac:dyDescent="0.3">
      <c r="A1424" s="88" t="e">
        <f>#REF!</f>
        <v>#REF!</v>
      </c>
      <c r="B1424" s="84" t="s">
        <v>658</v>
      </c>
      <c r="C1424" s="84" t="e">
        <f>#REF!</f>
        <v>#REF!</v>
      </c>
      <c r="D1424" s="84" t="s">
        <v>639</v>
      </c>
      <c r="E1424" s="93" t="s">
        <v>783</v>
      </c>
      <c r="F1424" s="125" t="e">
        <f t="shared" si="21"/>
        <v>#REF!</v>
      </c>
      <c r="G1424" s="89" t="e">
        <f>#REF!</f>
        <v>#REF!</v>
      </c>
    </row>
    <row r="1425" spans="1:8" ht="13" thickBot="1" x14ac:dyDescent="0.3">
      <c r="A1425" s="90" t="e">
        <f>#REF!</f>
        <v>#REF!</v>
      </c>
      <c r="B1425" s="91" t="s">
        <v>658</v>
      </c>
      <c r="C1425" s="91" t="e">
        <f>#REF!</f>
        <v>#REF!</v>
      </c>
      <c r="D1425" s="91" t="s">
        <v>639</v>
      </c>
      <c r="E1425" s="101" t="s">
        <v>784</v>
      </c>
      <c r="F1425" s="125" t="e">
        <f t="shared" si="21"/>
        <v>#REF!</v>
      </c>
      <c r="G1425" s="92" t="e">
        <f>#REF!</f>
        <v>#REF!</v>
      </c>
    </row>
    <row r="1426" spans="1:8" ht="13" thickBot="1" x14ac:dyDescent="0.3">
      <c r="A1426" s="85" t="e">
        <f>#REF!</f>
        <v>#REF!</v>
      </c>
      <c r="B1426" s="86" t="s">
        <v>658</v>
      </c>
      <c r="C1426" s="86" t="e">
        <f>#REF!</f>
        <v>#REF!</v>
      </c>
      <c r="D1426" s="86" t="s">
        <v>639</v>
      </c>
      <c r="E1426" s="100" t="s">
        <v>773</v>
      </c>
      <c r="F1426" s="125" t="e">
        <f t="shared" si="21"/>
        <v>#REF!</v>
      </c>
      <c r="G1426" s="87" t="e">
        <f>#REF!</f>
        <v>#REF!</v>
      </c>
    </row>
    <row r="1427" spans="1:8" ht="13" thickBot="1" x14ac:dyDescent="0.3">
      <c r="A1427" s="88" t="e">
        <f>#REF!</f>
        <v>#REF!</v>
      </c>
      <c r="B1427" s="84" t="s">
        <v>658</v>
      </c>
      <c r="C1427" s="84" t="e">
        <f>#REF!</f>
        <v>#REF!</v>
      </c>
      <c r="D1427" s="84" t="s">
        <v>639</v>
      </c>
      <c r="E1427" s="93" t="s">
        <v>774</v>
      </c>
      <c r="F1427" s="125" t="e">
        <f t="shared" si="21"/>
        <v>#REF!</v>
      </c>
      <c r="G1427" s="104" t="e">
        <f>#REF!</f>
        <v>#REF!</v>
      </c>
    </row>
    <row r="1428" spans="1:8" ht="13" thickBot="1" x14ac:dyDescent="0.3">
      <c r="A1428" s="88" t="e">
        <f>#REF!</f>
        <v>#REF!</v>
      </c>
      <c r="B1428" s="84" t="s">
        <v>658</v>
      </c>
      <c r="C1428" s="84" t="e">
        <f>#REF!</f>
        <v>#REF!</v>
      </c>
      <c r="D1428" s="84" t="s">
        <v>639</v>
      </c>
      <c r="E1428" s="93" t="s">
        <v>775</v>
      </c>
      <c r="F1428" s="125" t="e">
        <f t="shared" si="21"/>
        <v>#REF!</v>
      </c>
      <c r="G1428" s="104" t="e">
        <f>#REF!</f>
        <v>#REF!</v>
      </c>
    </row>
    <row r="1429" spans="1:8" ht="13" thickBot="1" x14ac:dyDescent="0.3">
      <c r="A1429" s="88" t="e">
        <f>#REF!</f>
        <v>#REF!</v>
      </c>
      <c r="B1429" s="84" t="s">
        <v>658</v>
      </c>
      <c r="C1429" s="84" t="e">
        <f>#REF!</f>
        <v>#REF!</v>
      </c>
      <c r="D1429" s="84" t="s">
        <v>639</v>
      </c>
      <c r="E1429" s="93" t="s">
        <v>776</v>
      </c>
      <c r="F1429" s="125" t="e">
        <f t="shared" si="21"/>
        <v>#REF!</v>
      </c>
      <c r="G1429" s="104" t="e">
        <f>#REF!</f>
        <v>#REF!</v>
      </c>
    </row>
    <row r="1430" spans="1:8" ht="13" thickBot="1" x14ac:dyDescent="0.3">
      <c r="A1430" s="88" t="e">
        <f>#REF!</f>
        <v>#REF!</v>
      </c>
      <c r="B1430" s="84" t="s">
        <v>658</v>
      </c>
      <c r="C1430" s="84" t="e">
        <f>#REF!</f>
        <v>#REF!</v>
      </c>
      <c r="D1430" s="84" t="s">
        <v>639</v>
      </c>
      <c r="E1430" s="93" t="s">
        <v>777</v>
      </c>
      <c r="F1430" s="125" t="e">
        <f t="shared" si="21"/>
        <v>#REF!</v>
      </c>
      <c r="G1430" s="104" t="e">
        <f>#REF!</f>
        <v>#REF!</v>
      </c>
    </row>
    <row r="1431" spans="1:8" ht="13" thickBot="1" x14ac:dyDescent="0.3">
      <c r="A1431" s="88" t="e">
        <f>#REF!</f>
        <v>#REF!</v>
      </c>
      <c r="B1431" s="84" t="s">
        <v>658</v>
      </c>
      <c r="C1431" s="84" t="e">
        <f>#REF!</f>
        <v>#REF!</v>
      </c>
      <c r="D1431" s="84" t="s">
        <v>639</v>
      </c>
      <c r="E1431" s="93" t="s">
        <v>778</v>
      </c>
      <c r="F1431" s="125" t="e">
        <f t="shared" si="21"/>
        <v>#REF!</v>
      </c>
      <c r="G1431" s="104" t="e">
        <f>#REF!</f>
        <v>#REF!</v>
      </c>
    </row>
    <row r="1432" spans="1:8" ht="13" thickBot="1" x14ac:dyDescent="0.3">
      <c r="A1432" s="88" t="e">
        <f>#REF!</f>
        <v>#REF!</v>
      </c>
      <c r="B1432" s="84" t="s">
        <v>658</v>
      </c>
      <c r="C1432" s="84" t="e">
        <f>#REF!</f>
        <v>#REF!</v>
      </c>
      <c r="D1432" s="84" t="s">
        <v>639</v>
      </c>
      <c r="E1432" s="93" t="s">
        <v>779</v>
      </c>
      <c r="F1432" s="125" t="e">
        <f t="shared" si="21"/>
        <v>#REF!</v>
      </c>
      <c r="G1432" s="104" t="e">
        <f>#REF!</f>
        <v>#REF!</v>
      </c>
    </row>
    <row r="1433" spans="1:8" ht="13" thickBot="1" x14ac:dyDescent="0.3">
      <c r="A1433" s="88" t="e">
        <f>#REF!</f>
        <v>#REF!</v>
      </c>
      <c r="B1433" s="84" t="s">
        <v>658</v>
      </c>
      <c r="C1433" s="84" t="e">
        <f>#REF!</f>
        <v>#REF!</v>
      </c>
      <c r="D1433" s="84" t="s">
        <v>639</v>
      </c>
      <c r="E1433" s="93" t="s">
        <v>780</v>
      </c>
      <c r="F1433" s="125" t="e">
        <f t="shared" si="21"/>
        <v>#REF!</v>
      </c>
      <c r="G1433" s="104" t="e">
        <f>#REF!</f>
        <v>#REF!</v>
      </c>
    </row>
    <row r="1434" spans="1:8" ht="13" thickBot="1" x14ac:dyDescent="0.3">
      <c r="A1434" s="88" t="e">
        <f>#REF!</f>
        <v>#REF!</v>
      </c>
      <c r="B1434" s="84" t="s">
        <v>658</v>
      </c>
      <c r="C1434" s="84" t="e">
        <f>#REF!</f>
        <v>#REF!</v>
      </c>
      <c r="D1434" s="84" t="s">
        <v>639</v>
      </c>
      <c r="E1434" s="93" t="s">
        <v>781</v>
      </c>
      <c r="F1434" s="125" t="e">
        <f t="shared" si="21"/>
        <v>#REF!</v>
      </c>
      <c r="G1434" s="104" t="e">
        <f>#REF!</f>
        <v>#REF!</v>
      </c>
    </row>
    <row r="1435" spans="1:8" ht="13" thickBot="1" x14ac:dyDescent="0.3">
      <c r="A1435" s="88" t="e">
        <f>#REF!</f>
        <v>#REF!</v>
      </c>
      <c r="B1435" s="84" t="s">
        <v>658</v>
      </c>
      <c r="C1435" s="84" t="e">
        <f>#REF!</f>
        <v>#REF!</v>
      </c>
      <c r="D1435" s="84" t="s">
        <v>639</v>
      </c>
      <c r="E1435" s="93" t="s">
        <v>782</v>
      </c>
      <c r="F1435" s="125" t="e">
        <f t="shared" si="21"/>
        <v>#REF!</v>
      </c>
      <c r="G1435" s="104" t="e">
        <f>#REF!</f>
        <v>#REF!</v>
      </c>
    </row>
    <row r="1436" spans="1:8" ht="13" thickBot="1" x14ac:dyDescent="0.3">
      <c r="A1436" s="88" t="e">
        <f>#REF!</f>
        <v>#REF!</v>
      </c>
      <c r="B1436" s="84" t="s">
        <v>658</v>
      </c>
      <c r="C1436" s="84" t="e">
        <f>#REF!</f>
        <v>#REF!</v>
      </c>
      <c r="D1436" s="84" t="s">
        <v>639</v>
      </c>
      <c r="E1436" s="93" t="s">
        <v>783</v>
      </c>
      <c r="F1436" s="125" t="e">
        <f t="shared" si="21"/>
        <v>#REF!</v>
      </c>
      <c r="G1436" s="104" t="e">
        <f>#REF!</f>
        <v>#REF!</v>
      </c>
    </row>
    <row r="1437" spans="1:8" ht="13" thickBot="1" x14ac:dyDescent="0.3">
      <c r="A1437" s="90" t="e">
        <f>#REF!</f>
        <v>#REF!</v>
      </c>
      <c r="B1437" s="91" t="s">
        <v>658</v>
      </c>
      <c r="C1437" s="91" t="e">
        <f>#REF!</f>
        <v>#REF!</v>
      </c>
      <c r="D1437" s="91" t="s">
        <v>639</v>
      </c>
      <c r="E1437" s="101" t="s">
        <v>784</v>
      </c>
      <c r="F1437" s="125" t="e">
        <f t="shared" si="21"/>
        <v>#REF!</v>
      </c>
      <c r="G1437" s="111" t="e">
        <f>#REF!</f>
        <v>#REF!</v>
      </c>
    </row>
    <row r="1438" spans="1:8" ht="13" thickBot="1" x14ac:dyDescent="0.3">
      <c r="A1438" s="90" t="e">
        <f>#REF!</f>
        <v>#REF!</v>
      </c>
      <c r="B1438" s="91" t="s">
        <v>638</v>
      </c>
      <c r="C1438" s="86" t="e">
        <f>#REF!</f>
        <v>#REF!</v>
      </c>
      <c r="D1438" s="91" t="s">
        <v>639</v>
      </c>
      <c r="E1438" s="100" t="s">
        <v>640</v>
      </c>
      <c r="F1438" s="125" t="e">
        <f t="shared" si="21"/>
        <v>#REF!</v>
      </c>
      <c r="G1438" s="82" t="e">
        <f>#REF!</f>
        <v>#REF!</v>
      </c>
      <c r="H1438" s="82" t="s">
        <v>994</v>
      </c>
    </row>
    <row r="1439" spans="1:8" ht="13" thickBot="1" x14ac:dyDescent="0.3">
      <c r="A1439" s="90" t="e">
        <f>#REF!</f>
        <v>#REF!</v>
      </c>
      <c r="B1439" s="91" t="s">
        <v>638</v>
      </c>
      <c r="C1439" s="86" t="e">
        <f>#REF!</f>
        <v>#REF!</v>
      </c>
      <c r="D1439" s="91" t="s">
        <v>639</v>
      </c>
      <c r="E1439" s="93" t="s">
        <v>641</v>
      </c>
      <c r="F1439" s="125" t="e">
        <f t="shared" si="21"/>
        <v>#REF!</v>
      </c>
      <c r="G1439" s="82" t="e">
        <f>#REF!</f>
        <v>#REF!</v>
      </c>
    </row>
    <row r="1440" spans="1:8" ht="13" thickBot="1" x14ac:dyDescent="0.3">
      <c r="A1440" s="90" t="e">
        <f>#REF!</f>
        <v>#REF!</v>
      </c>
      <c r="B1440" s="91" t="s">
        <v>638</v>
      </c>
      <c r="C1440" s="86" t="e">
        <f>#REF!</f>
        <v>#REF!</v>
      </c>
      <c r="D1440" s="91" t="s">
        <v>639</v>
      </c>
      <c r="E1440" s="93" t="s">
        <v>642</v>
      </c>
      <c r="F1440" s="125" t="e">
        <f t="shared" si="21"/>
        <v>#REF!</v>
      </c>
      <c r="G1440" s="82" t="e">
        <f>#REF!</f>
        <v>#REF!</v>
      </c>
    </row>
    <row r="1441" spans="1:7" ht="13" thickBot="1" x14ac:dyDescent="0.3">
      <c r="A1441" s="90" t="e">
        <f>#REF!</f>
        <v>#REF!</v>
      </c>
      <c r="B1441" s="91" t="s">
        <v>638</v>
      </c>
      <c r="C1441" s="86" t="e">
        <f>#REF!</f>
        <v>#REF!</v>
      </c>
      <c r="D1441" s="91" t="s">
        <v>639</v>
      </c>
      <c r="E1441" s="93" t="s">
        <v>643</v>
      </c>
      <c r="F1441" s="125" t="e">
        <f t="shared" si="21"/>
        <v>#REF!</v>
      </c>
      <c r="G1441" s="82" t="e">
        <f>#REF!</f>
        <v>#REF!</v>
      </c>
    </row>
    <row r="1442" spans="1:7" ht="13" thickBot="1" x14ac:dyDescent="0.3">
      <c r="A1442" s="90" t="e">
        <f>#REF!</f>
        <v>#REF!</v>
      </c>
      <c r="B1442" s="91" t="s">
        <v>638</v>
      </c>
      <c r="C1442" s="86" t="e">
        <f>#REF!</f>
        <v>#REF!</v>
      </c>
      <c r="D1442" s="91" t="s">
        <v>639</v>
      </c>
      <c r="E1442" s="93" t="s">
        <v>644</v>
      </c>
      <c r="F1442" s="125" t="e">
        <f t="shared" si="21"/>
        <v>#REF!</v>
      </c>
      <c r="G1442" s="82" t="e">
        <f>#REF!</f>
        <v>#REF!</v>
      </c>
    </row>
    <row r="1443" spans="1:7" ht="13" thickBot="1" x14ac:dyDescent="0.3">
      <c r="A1443" s="90" t="e">
        <f>#REF!</f>
        <v>#REF!</v>
      </c>
      <c r="B1443" s="91" t="s">
        <v>638</v>
      </c>
      <c r="C1443" s="86" t="e">
        <f>#REF!</f>
        <v>#REF!</v>
      </c>
      <c r="D1443" s="91" t="s">
        <v>639</v>
      </c>
      <c r="E1443" s="93" t="s">
        <v>645</v>
      </c>
      <c r="F1443" s="125" t="e">
        <f t="shared" si="21"/>
        <v>#REF!</v>
      </c>
      <c r="G1443" s="82" t="e">
        <f>#REF!</f>
        <v>#REF!</v>
      </c>
    </row>
    <row r="1444" spans="1:7" ht="13" thickBot="1" x14ac:dyDescent="0.3">
      <c r="A1444" s="90" t="e">
        <f>#REF!</f>
        <v>#REF!</v>
      </c>
      <c r="B1444" s="91" t="s">
        <v>638</v>
      </c>
      <c r="C1444" s="86" t="e">
        <f>#REF!</f>
        <v>#REF!</v>
      </c>
      <c r="D1444" s="91" t="s">
        <v>639</v>
      </c>
      <c r="E1444" s="93" t="s">
        <v>646</v>
      </c>
      <c r="F1444" s="125" t="e">
        <f t="shared" si="21"/>
        <v>#REF!</v>
      </c>
      <c r="G1444" s="82" t="e">
        <f>#REF!</f>
        <v>#REF!</v>
      </c>
    </row>
    <row r="1445" spans="1:7" ht="13" thickBot="1" x14ac:dyDescent="0.3">
      <c r="A1445" s="90" t="e">
        <f>#REF!</f>
        <v>#REF!</v>
      </c>
      <c r="B1445" s="91" t="s">
        <v>638</v>
      </c>
      <c r="C1445" s="86" t="e">
        <f>#REF!</f>
        <v>#REF!</v>
      </c>
      <c r="D1445" s="91" t="s">
        <v>639</v>
      </c>
      <c r="E1445" s="93" t="s">
        <v>647</v>
      </c>
      <c r="F1445" s="125" t="e">
        <f t="shared" si="21"/>
        <v>#REF!</v>
      </c>
      <c r="G1445" s="82" t="e">
        <f>#REF!</f>
        <v>#REF!</v>
      </c>
    </row>
    <row r="1446" spans="1:7" ht="13" thickBot="1" x14ac:dyDescent="0.3">
      <c r="A1446" s="90" t="e">
        <f>#REF!</f>
        <v>#REF!</v>
      </c>
      <c r="B1446" s="91" t="s">
        <v>638</v>
      </c>
      <c r="C1446" s="86" t="e">
        <f>#REF!</f>
        <v>#REF!</v>
      </c>
      <c r="D1446" s="91" t="s">
        <v>639</v>
      </c>
      <c r="E1446" s="93" t="s">
        <v>648</v>
      </c>
      <c r="F1446" s="125" t="e">
        <f t="shared" si="21"/>
        <v>#REF!</v>
      </c>
      <c r="G1446" s="82" t="e">
        <f>#REF!</f>
        <v>#REF!</v>
      </c>
    </row>
    <row r="1447" spans="1:7" ht="13" thickBot="1" x14ac:dyDescent="0.3">
      <c r="A1447" s="90" t="e">
        <f>#REF!</f>
        <v>#REF!</v>
      </c>
      <c r="B1447" s="91" t="s">
        <v>638</v>
      </c>
      <c r="C1447" s="86" t="e">
        <f>#REF!</f>
        <v>#REF!</v>
      </c>
      <c r="D1447" s="91" t="s">
        <v>639</v>
      </c>
      <c r="E1447" s="93" t="s">
        <v>649</v>
      </c>
      <c r="F1447" s="125" t="e">
        <f t="shared" si="21"/>
        <v>#REF!</v>
      </c>
      <c r="G1447" s="82" t="e">
        <f>#REF!</f>
        <v>#REF!</v>
      </c>
    </row>
    <row r="1448" spans="1:7" ht="13" thickBot="1" x14ac:dyDescent="0.3">
      <c r="A1448" s="90" t="e">
        <f>#REF!</f>
        <v>#REF!</v>
      </c>
      <c r="B1448" s="91" t="s">
        <v>638</v>
      </c>
      <c r="C1448" s="86" t="e">
        <f>#REF!</f>
        <v>#REF!</v>
      </c>
      <c r="D1448" s="91" t="s">
        <v>639</v>
      </c>
      <c r="E1448" s="93" t="s">
        <v>650</v>
      </c>
      <c r="F1448" s="125" t="e">
        <f t="shared" si="21"/>
        <v>#REF!</v>
      </c>
      <c r="G1448" s="82" t="e">
        <f>#REF!</f>
        <v>#REF!</v>
      </c>
    </row>
    <row r="1449" spans="1:7" ht="13" thickBot="1" x14ac:dyDescent="0.3">
      <c r="A1449" s="90" t="e">
        <f>#REF!</f>
        <v>#REF!</v>
      </c>
      <c r="B1449" s="91" t="s">
        <v>638</v>
      </c>
      <c r="C1449" s="86" t="e">
        <f>#REF!</f>
        <v>#REF!</v>
      </c>
      <c r="D1449" s="91" t="s">
        <v>639</v>
      </c>
      <c r="E1449" s="93" t="s">
        <v>651</v>
      </c>
      <c r="F1449" s="125" t="e">
        <f t="shared" si="21"/>
        <v>#REF!</v>
      </c>
      <c r="G1449" s="82" t="e">
        <f>#REF!</f>
        <v>#REF!</v>
      </c>
    </row>
    <row r="1450" spans="1:7" ht="13" thickBot="1" x14ac:dyDescent="0.3">
      <c r="A1450" s="90" t="e">
        <f>#REF!</f>
        <v>#REF!</v>
      </c>
      <c r="B1450" s="91" t="s">
        <v>638</v>
      </c>
      <c r="C1450" s="86" t="e">
        <f>#REF!</f>
        <v>#REF!</v>
      </c>
      <c r="D1450" s="91" t="s">
        <v>639</v>
      </c>
      <c r="E1450" s="93" t="s">
        <v>652</v>
      </c>
      <c r="F1450" s="125" t="e">
        <f t="shared" si="21"/>
        <v>#REF!</v>
      </c>
      <c r="G1450" s="82" t="e">
        <f>#REF!</f>
        <v>#REF!</v>
      </c>
    </row>
    <row r="1451" spans="1:7" ht="13" thickBot="1" x14ac:dyDescent="0.3">
      <c r="A1451" s="90" t="e">
        <f>#REF!</f>
        <v>#REF!</v>
      </c>
      <c r="B1451" s="91" t="s">
        <v>638</v>
      </c>
      <c r="C1451" s="86" t="e">
        <f>#REF!</f>
        <v>#REF!</v>
      </c>
      <c r="D1451" s="91" t="s">
        <v>639</v>
      </c>
      <c r="E1451" s="93" t="s">
        <v>653</v>
      </c>
      <c r="F1451" s="125" t="e">
        <f t="shared" si="21"/>
        <v>#REF!</v>
      </c>
      <c r="G1451" s="82" t="e">
        <f>#REF!</f>
        <v>#REF!</v>
      </c>
    </row>
    <row r="1452" spans="1:7" ht="13" thickBot="1" x14ac:dyDescent="0.3">
      <c r="A1452" s="90" t="e">
        <f>#REF!</f>
        <v>#REF!</v>
      </c>
      <c r="B1452" s="91" t="s">
        <v>638</v>
      </c>
      <c r="C1452" s="86" t="e">
        <f>#REF!</f>
        <v>#REF!</v>
      </c>
      <c r="D1452" s="91" t="s">
        <v>639</v>
      </c>
      <c r="E1452" s="93" t="s">
        <v>654</v>
      </c>
      <c r="F1452" s="125" t="e">
        <f t="shared" si="21"/>
        <v>#REF!</v>
      </c>
      <c r="G1452" s="82" t="e">
        <f>#REF!</f>
        <v>#REF!</v>
      </c>
    </row>
    <row r="1453" spans="1:7" ht="13" thickBot="1" x14ac:dyDescent="0.3">
      <c r="A1453" s="90" t="e">
        <f>#REF!</f>
        <v>#REF!</v>
      </c>
      <c r="B1453" s="91" t="s">
        <v>638</v>
      </c>
      <c r="C1453" s="86" t="e">
        <f>#REF!</f>
        <v>#REF!</v>
      </c>
      <c r="D1453" s="91" t="s">
        <v>639</v>
      </c>
      <c r="E1453" s="93" t="s">
        <v>655</v>
      </c>
      <c r="F1453" s="125" t="e">
        <f t="shared" si="21"/>
        <v>#REF!</v>
      </c>
      <c r="G1453" s="82" t="e">
        <f>#REF!</f>
        <v>#REF!</v>
      </c>
    </row>
    <row r="1454" spans="1:7" ht="13" thickBot="1" x14ac:dyDescent="0.3">
      <c r="A1454" s="90" t="e">
        <f>#REF!</f>
        <v>#REF!</v>
      </c>
      <c r="B1454" s="91" t="s">
        <v>638</v>
      </c>
      <c r="C1454" s="86" t="e">
        <f>#REF!</f>
        <v>#REF!</v>
      </c>
      <c r="D1454" s="91" t="s">
        <v>639</v>
      </c>
      <c r="E1454" s="93" t="s">
        <v>656</v>
      </c>
      <c r="F1454" s="125" t="e">
        <f t="shared" si="21"/>
        <v>#REF!</v>
      </c>
      <c r="G1454" s="82" t="e">
        <f>#REF!</f>
        <v>#REF!</v>
      </c>
    </row>
    <row r="1455" spans="1:7" ht="13" thickBot="1" x14ac:dyDescent="0.3">
      <c r="A1455" s="90" t="e">
        <f>#REF!</f>
        <v>#REF!</v>
      </c>
      <c r="B1455" s="91" t="s">
        <v>638</v>
      </c>
      <c r="C1455" s="86" t="e">
        <f>#REF!</f>
        <v>#REF!</v>
      </c>
      <c r="D1455" s="91" t="s">
        <v>639</v>
      </c>
      <c r="E1455" s="93" t="s">
        <v>657</v>
      </c>
      <c r="F1455" s="125" t="e">
        <f t="shared" si="21"/>
        <v>#REF!</v>
      </c>
      <c r="G1455" s="82" t="e">
        <f>#REF!</f>
        <v>#REF!</v>
      </c>
    </row>
    <row r="1456" spans="1:7" ht="13" thickBot="1" x14ac:dyDescent="0.3">
      <c r="A1456" s="90" t="e">
        <f>#REF!</f>
        <v>#REF!</v>
      </c>
      <c r="B1456" s="91" t="s">
        <v>638</v>
      </c>
      <c r="C1456" s="91" t="e">
        <f>#REF!</f>
        <v>#REF!</v>
      </c>
      <c r="D1456" s="91" t="s">
        <v>639</v>
      </c>
      <c r="E1456" s="100" t="s">
        <v>640</v>
      </c>
      <c r="F1456" s="125" t="e">
        <f t="shared" ref="F1456:F1473" si="22">CONCATENATE(A1456,"_",B1456,"_",C1456,"_",D1456,"_",E1456)</f>
        <v>#REF!</v>
      </c>
      <c r="G1456" s="82" t="e">
        <f>#REF!</f>
        <v>#REF!</v>
      </c>
    </row>
    <row r="1457" spans="1:7" ht="13" thickBot="1" x14ac:dyDescent="0.3">
      <c r="A1457" s="90" t="e">
        <f>#REF!</f>
        <v>#REF!</v>
      </c>
      <c r="B1457" s="91" t="s">
        <v>638</v>
      </c>
      <c r="C1457" s="91" t="e">
        <f>#REF!</f>
        <v>#REF!</v>
      </c>
      <c r="D1457" s="91" t="s">
        <v>639</v>
      </c>
      <c r="E1457" s="93" t="s">
        <v>641</v>
      </c>
      <c r="F1457" s="125" t="e">
        <f t="shared" si="22"/>
        <v>#REF!</v>
      </c>
      <c r="G1457" s="82" t="e">
        <f>#REF!</f>
        <v>#REF!</v>
      </c>
    </row>
    <row r="1458" spans="1:7" ht="13" thickBot="1" x14ac:dyDescent="0.3">
      <c r="A1458" s="90" t="e">
        <f>#REF!</f>
        <v>#REF!</v>
      </c>
      <c r="B1458" s="91" t="s">
        <v>638</v>
      </c>
      <c r="C1458" s="91" t="e">
        <f>#REF!</f>
        <v>#REF!</v>
      </c>
      <c r="D1458" s="91" t="s">
        <v>639</v>
      </c>
      <c r="E1458" s="93" t="s">
        <v>642</v>
      </c>
      <c r="F1458" s="125" t="e">
        <f t="shared" si="22"/>
        <v>#REF!</v>
      </c>
      <c r="G1458" s="82" t="e">
        <f>#REF!</f>
        <v>#REF!</v>
      </c>
    </row>
    <row r="1459" spans="1:7" ht="13" thickBot="1" x14ac:dyDescent="0.3">
      <c r="A1459" s="90" t="e">
        <f>#REF!</f>
        <v>#REF!</v>
      </c>
      <c r="B1459" s="91" t="s">
        <v>638</v>
      </c>
      <c r="C1459" s="91" t="e">
        <f>#REF!</f>
        <v>#REF!</v>
      </c>
      <c r="D1459" s="91" t="s">
        <v>639</v>
      </c>
      <c r="E1459" s="93" t="s">
        <v>643</v>
      </c>
      <c r="F1459" s="125" t="e">
        <f t="shared" si="22"/>
        <v>#REF!</v>
      </c>
      <c r="G1459" s="82" t="e">
        <f>#REF!</f>
        <v>#REF!</v>
      </c>
    </row>
    <row r="1460" spans="1:7" ht="13" thickBot="1" x14ac:dyDescent="0.3">
      <c r="A1460" s="90" t="e">
        <f>#REF!</f>
        <v>#REF!</v>
      </c>
      <c r="B1460" s="91" t="s">
        <v>638</v>
      </c>
      <c r="C1460" s="91" t="e">
        <f>#REF!</f>
        <v>#REF!</v>
      </c>
      <c r="D1460" s="91" t="s">
        <v>639</v>
      </c>
      <c r="E1460" s="93" t="s">
        <v>644</v>
      </c>
      <c r="F1460" s="125" t="e">
        <f t="shared" si="22"/>
        <v>#REF!</v>
      </c>
      <c r="G1460" s="82" t="e">
        <f>#REF!</f>
        <v>#REF!</v>
      </c>
    </row>
    <row r="1461" spans="1:7" ht="13" thickBot="1" x14ac:dyDescent="0.3">
      <c r="A1461" s="90" t="e">
        <f>#REF!</f>
        <v>#REF!</v>
      </c>
      <c r="B1461" s="91" t="s">
        <v>638</v>
      </c>
      <c r="C1461" s="91" t="e">
        <f>#REF!</f>
        <v>#REF!</v>
      </c>
      <c r="D1461" s="91" t="s">
        <v>639</v>
      </c>
      <c r="E1461" s="93" t="s">
        <v>645</v>
      </c>
      <c r="F1461" s="125" t="e">
        <f t="shared" si="22"/>
        <v>#REF!</v>
      </c>
      <c r="G1461" s="82" t="e">
        <f>#REF!</f>
        <v>#REF!</v>
      </c>
    </row>
    <row r="1462" spans="1:7" ht="13" thickBot="1" x14ac:dyDescent="0.3">
      <c r="A1462" s="90" t="e">
        <f>#REF!</f>
        <v>#REF!</v>
      </c>
      <c r="B1462" s="91" t="s">
        <v>638</v>
      </c>
      <c r="C1462" s="91" t="e">
        <f>#REF!</f>
        <v>#REF!</v>
      </c>
      <c r="D1462" s="91" t="s">
        <v>639</v>
      </c>
      <c r="E1462" s="93" t="s">
        <v>646</v>
      </c>
      <c r="F1462" s="125" t="e">
        <f t="shared" si="22"/>
        <v>#REF!</v>
      </c>
      <c r="G1462" s="82" t="e">
        <f>#REF!</f>
        <v>#REF!</v>
      </c>
    </row>
    <row r="1463" spans="1:7" ht="13" thickBot="1" x14ac:dyDescent="0.3">
      <c r="A1463" s="90" t="e">
        <f>#REF!</f>
        <v>#REF!</v>
      </c>
      <c r="B1463" s="91" t="s">
        <v>638</v>
      </c>
      <c r="C1463" s="91" t="e">
        <f>#REF!</f>
        <v>#REF!</v>
      </c>
      <c r="D1463" s="91" t="s">
        <v>639</v>
      </c>
      <c r="E1463" s="93" t="s">
        <v>647</v>
      </c>
      <c r="F1463" s="125" t="e">
        <f t="shared" si="22"/>
        <v>#REF!</v>
      </c>
      <c r="G1463" s="82" t="e">
        <f>#REF!</f>
        <v>#REF!</v>
      </c>
    </row>
    <row r="1464" spans="1:7" ht="13" thickBot="1" x14ac:dyDescent="0.3">
      <c r="A1464" s="90" t="e">
        <f>#REF!</f>
        <v>#REF!</v>
      </c>
      <c r="B1464" s="91" t="s">
        <v>638</v>
      </c>
      <c r="C1464" s="91" t="e">
        <f>#REF!</f>
        <v>#REF!</v>
      </c>
      <c r="D1464" s="91" t="s">
        <v>639</v>
      </c>
      <c r="E1464" s="93" t="s">
        <v>648</v>
      </c>
      <c r="F1464" s="125" t="e">
        <f t="shared" si="22"/>
        <v>#REF!</v>
      </c>
      <c r="G1464" s="82" t="e">
        <f>#REF!</f>
        <v>#REF!</v>
      </c>
    </row>
    <row r="1465" spans="1:7" ht="13" thickBot="1" x14ac:dyDescent="0.3">
      <c r="A1465" s="90" t="e">
        <f>#REF!</f>
        <v>#REF!</v>
      </c>
      <c r="B1465" s="91" t="s">
        <v>638</v>
      </c>
      <c r="C1465" s="91" t="e">
        <f>#REF!</f>
        <v>#REF!</v>
      </c>
      <c r="D1465" s="91" t="s">
        <v>639</v>
      </c>
      <c r="E1465" s="93" t="s">
        <v>649</v>
      </c>
      <c r="F1465" s="125" t="e">
        <f t="shared" si="22"/>
        <v>#REF!</v>
      </c>
      <c r="G1465" s="82" t="e">
        <f>#REF!</f>
        <v>#REF!</v>
      </c>
    </row>
    <row r="1466" spans="1:7" ht="13" thickBot="1" x14ac:dyDescent="0.3">
      <c r="A1466" s="90" t="e">
        <f>#REF!</f>
        <v>#REF!</v>
      </c>
      <c r="B1466" s="91" t="s">
        <v>638</v>
      </c>
      <c r="C1466" s="91" t="e">
        <f>#REF!</f>
        <v>#REF!</v>
      </c>
      <c r="D1466" s="91" t="s">
        <v>639</v>
      </c>
      <c r="E1466" s="93" t="s">
        <v>650</v>
      </c>
      <c r="F1466" s="125" t="e">
        <f t="shared" si="22"/>
        <v>#REF!</v>
      </c>
      <c r="G1466" s="82" t="e">
        <f>#REF!</f>
        <v>#REF!</v>
      </c>
    </row>
    <row r="1467" spans="1:7" ht="13" thickBot="1" x14ac:dyDescent="0.3">
      <c r="A1467" s="90" t="e">
        <f>#REF!</f>
        <v>#REF!</v>
      </c>
      <c r="B1467" s="91" t="s">
        <v>638</v>
      </c>
      <c r="C1467" s="91" t="e">
        <f>#REF!</f>
        <v>#REF!</v>
      </c>
      <c r="D1467" s="91" t="s">
        <v>639</v>
      </c>
      <c r="E1467" s="93" t="s">
        <v>651</v>
      </c>
      <c r="F1467" s="125" t="e">
        <f t="shared" si="22"/>
        <v>#REF!</v>
      </c>
      <c r="G1467" s="82" t="e">
        <f>#REF!</f>
        <v>#REF!</v>
      </c>
    </row>
    <row r="1468" spans="1:7" ht="13" thickBot="1" x14ac:dyDescent="0.3">
      <c r="A1468" s="90" t="e">
        <f>#REF!</f>
        <v>#REF!</v>
      </c>
      <c r="B1468" s="91" t="s">
        <v>638</v>
      </c>
      <c r="C1468" s="91" t="e">
        <f>#REF!</f>
        <v>#REF!</v>
      </c>
      <c r="D1468" s="91" t="s">
        <v>639</v>
      </c>
      <c r="E1468" s="93" t="s">
        <v>652</v>
      </c>
      <c r="F1468" s="125" t="e">
        <f t="shared" si="22"/>
        <v>#REF!</v>
      </c>
      <c r="G1468" s="82" t="e">
        <f>#REF!</f>
        <v>#REF!</v>
      </c>
    </row>
    <row r="1469" spans="1:7" ht="13" thickBot="1" x14ac:dyDescent="0.3">
      <c r="A1469" s="90" t="e">
        <f>#REF!</f>
        <v>#REF!</v>
      </c>
      <c r="B1469" s="91" t="s">
        <v>638</v>
      </c>
      <c r="C1469" s="91" t="e">
        <f>#REF!</f>
        <v>#REF!</v>
      </c>
      <c r="D1469" s="91" t="s">
        <v>639</v>
      </c>
      <c r="E1469" s="93" t="s">
        <v>653</v>
      </c>
      <c r="F1469" s="125" t="e">
        <f t="shared" si="22"/>
        <v>#REF!</v>
      </c>
      <c r="G1469" s="82" t="e">
        <f>#REF!</f>
        <v>#REF!</v>
      </c>
    </row>
    <row r="1470" spans="1:7" ht="13" thickBot="1" x14ac:dyDescent="0.3">
      <c r="A1470" s="90" t="e">
        <f>#REF!</f>
        <v>#REF!</v>
      </c>
      <c r="B1470" s="91" t="s">
        <v>638</v>
      </c>
      <c r="C1470" s="91" t="e">
        <f>#REF!</f>
        <v>#REF!</v>
      </c>
      <c r="D1470" s="91" t="s">
        <v>639</v>
      </c>
      <c r="E1470" s="93" t="s">
        <v>654</v>
      </c>
      <c r="F1470" s="125" t="e">
        <f t="shared" si="22"/>
        <v>#REF!</v>
      </c>
      <c r="G1470" s="82" t="e">
        <f>#REF!</f>
        <v>#REF!</v>
      </c>
    </row>
    <row r="1471" spans="1:7" ht="13" thickBot="1" x14ac:dyDescent="0.3">
      <c r="A1471" s="90" t="e">
        <f>#REF!</f>
        <v>#REF!</v>
      </c>
      <c r="B1471" s="91" t="s">
        <v>638</v>
      </c>
      <c r="C1471" s="91" t="e">
        <f>#REF!</f>
        <v>#REF!</v>
      </c>
      <c r="D1471" s="91" t="s">
        <v>639</v>
      </c>
      <c r="E1471" s="93" t="s">
        <v>655</v>
      </c>
      <c r="F1471" s="125" t="e">
        <f t="shared" si="22"/>
        <v>#REF!</v>
      </c>
      <c r="G1471" s="82" t="e">
        <f>#REF!</f>
        <v>#REF!</v>
      </c>
    </row>
    <row r="1472" spans="1:7" ht="13" thickBot="1" x14ac:dyDescent="0.3">
      <c r="A1472" s="90" t="e">
        <f>#REF!</f>
        <v>#REF!</v>
      </c>
      <c r="B1472" s="91" t="s">
        <v>638</v>
      </c>
      <c r="C1472" s="91" t="e">
        <f>#REF!</f>
        <v>#REF!</v>
      </c>
      <c r="D1472" s="91" t="s">
        <v>639</v>
      </c>
      <c r="E1472" s="93" t="s">
        <v>656</v>
      </c>
      <c r="F1472" s="125" t="e">
        <f t="shared" si="22"/>
        <v>#REF!</v>
      </c>
      <c r="G1472" s="82" t="e">
        <f>#REF!</f>
        <v>#REF!</v>
      </c>
    </row>
    <row r="1473" spans="1:7" ht="13" thickBot="1" x14ac:dyDescent="0.3">
      <c r="A1473" s="90" t="e">
        <f>#REF!</f>
        <v>#REF!</v>
      </c>
      <c r="B1473" s="91" t="s">
        <v>638</v>
      </c>
      <c r="C1473" s="91" t="e">
        <f>#REF!</f>
        <v>#REF!</v>
      </c>
      <c r="D1473" s="91" t="s">
        <v>639</v>
      </c>
      <c r="E1473" s="93" t="s">
        <v>657</v>
      </c>
      <c r="F1473" s="125" t="e">
        <f t="shared" si="22"/>
        <v>#REF!</v>
      </c>
      <c r="G1473" s="82" t="e">
        <f>#REF!</f>
        <v>#REF!</v>
      </c>
    </row>
  </sheetData>
  <phoneticPr fontId="3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A1:G3739"/>
  <sheetViews>
    <sheetView workbookViewId="0">
      <selection activeCell="C5" sqref="C5"/>
    </sheetView>
  </sheetViews>
  <sheetFormatPr defaultColWidth="9" defaultRowHeight="12.5" x14ac:dyDescent="0.25"/>
  <cols>
    <col min="1" max="1" width="8.33203125" style="82" bestFit="1" customWidth="1"/>
    <col min="2" max="2" width="7.33203125" bestFit="1" customWidth="1"/>
    <col min="3" max="3" width="6.08203125" style="82" bestFit="1" customWidth="1"/>
    <col min="4" max="4" width="9.25" bestFit="1" customWidth="1"/>
    <col min="5" max="5" width="12.75" bestFit="1" customWidth="1"/>
    <col min="6" max="6" width="28.08203125" style="82" bestFit="1" customWidth="1"/>
    <col min="7" max="7" width="10.5" style="171" bestFit="1" customWidth="1"/>
    <col min="8" max="16384" width="9" style="82"/>
  </cols>
  <sheetData>
    <row r="1" spans="1:7" ht="13" thickBot="1" x14ac:dyDescent="0.3">
      <c r="A1" s="82" t="s">
        <v>636</v>
      </c>
      <c r="B1" s="97" t="s">
        <v>637</v>
      </c>
      <c r="C1" s="82" t="s">
        <v>991</v>
      </c>
      <c r="D1" s="97" t="s">
        <v>311</v>
      </c>
      <c r="E1" s="98" t="s">
        <v>22</v>
      </c>
      <c r="F1" s="82" t="s">
        <v>995</v>
      </c>
    </row>
    <row r="2" spans="1:7" ht="13" thickBot="1" x14ac:dyDescent="0.3">
      <c r="A2" s="82" t="e">
        <f>#REF!</f>
        <v>#REF!</v>
      </c>
      <c r="B2" s="86" t="s">
        <v>658</v>
      </c>
      <c r="C2" s="82">
        <v>2015</v>
      </c>
      <c r="D2" s="100" t="s">
        <v>639</v>
      </c>
      <c r="E2" s="100" t="s">
        <v>640</v>
      </c>
      <c r="F2" s="82" t="e">
        <f>CONCATENATE(A2,"_",B2,"_",C2,"_",D2,"_",E2)</f>
        <v>#REF!</v>
      </c>
      <c r="G2" s="172"/>
    </row>
    <row r="3" spans="1:7" ht="13" thickBot="1" x14ac:dyDescent="0.3">
      <c r="A3" s="82" t="e">
        <f>#REF!</f>
        <v>#REF!</v>
      </c>
      <c r="B3" s="84" t="s">
        <v>658</v>
      </c>
      <c r="C3" s="82">
        <v>2015</v>
      </c>
      <c r="D3" s="93" t="s">
        <v>639</v>
      </c>
      <c r="E3" s="93" t="s">
        <v>641</v>
      </c>
      <c r="F3" s="82" t="e">
        <f t="shared" ref="F3:F66" si="0">CONCATENATE(A3,"_",B3,"_",C3,"_",D3,"_",E3)</f>
        <v>#REF!</v>
      </c>
      <c r="G3" s="172"/>
    </row>
    <row r="4" spans="1:7" ht="13" thickBot="1" x14ac:dyDescent="0.3">
      <c r="A4" s="82" t="e">
        <f>#REF!</f>
        <v>#REF!</v>
      </c>
      <c r="B4" s="84" t="s">
        <v>658</v>
      </c>
      <c r="C4" s="82">
        <v>2015</v>
      </c>
      <c r="D4" s="93" t="s">
        <v>639</v>
      </c>
      <c r="E4" s="93" t="s">
        <v>642</v>
      </c>
      <c r="F4" s="82" t="e">
        <f t="shared" si="0"/>
        <v>#REF!</v>
      </c>
      <c r="G4" s="172"/>
    </row>
    <row r="5" spans="1:7" ht="13" thickBot="1" x14ac:dyDescent="0.3">
      <c r="A5" s="82" t="e">
        <f>#REF!</f>
        <v>#REF!</v>
      </c>
      <c r="B5" s="84" t="s">
        <v>658</v>
      </c>
      <c r="C5" s="82">
        <v>2015</v>
      </c>
      <c r="D5" s="93" t="s">
        <v>639</v>
      </c>
      <c r="E5" s="93" t="s">
        <v>643</v>
      </c>
      <c r="F5" s="82" t="e">
        <f t="shared" si="0"/>
        <v>#REF!</v>
      </c>
      <c r="G5" s="172"/>
    </row>
    <row r="6" spans="1:7" ht="13" thickBot="1" x14ac:dyDescent="0.3">
      <c r="A6" s="82" t="e">
        <f>#REF!</f>
        <v>#REF!</v>
      </c>
      <c r="B6" s="84" t="s">
        <v>658</v>
      </c>
      <c r="C6" s="82">
        <v>2015</v>
      </c>
      <c r="D6" s="93" t="s">
        <v>639</v>
      </c>
      <c r="E6" s="93" t="s">
        <v>644</v>
      </c>
      <c r="F6" s="82" t="e">
        <f t="shared" si="0"/>
        <v>#REF!</v>
      </c>
      <c r="G6" s="172"/>
    </row>
    <row r="7" spans="1:7" ht="13" thickBot="1" x14ac:dyDescent="0.3">
      <c r="A7" s="82" t="e">
        <f>#REF!</f>
        <v>#REF!</v>
      </c>
      <c r="B7" s="84" t="s">
        <v>658</v>
      </c>
      <c r="C7" s="82">
        <v>2015</v>
      </c>
      <c r="D7" s="93" t="s">
        <v>639</v>
      </c>
      <c r="E7" s="93" t="s">
        <v>645</v>
      </c>
      <c r="F7" s="82" t="e">
        <f t="shared" si="0"/>
        <v>#REF!</v>
      </c>
      <c r="G7" s="172"/>
    </row>
    <row r="8" spans="1:7" ht="13" thickBot="1" x14ac:dyDescent="0.3">
      <c r="A8" s="82" t="e">
        <f>#REF!</f>
        <v>#REF!</v>
      </c>
      <c r="B8" s="84" t="s">
        <v>658</v>
      </c>
      <c r="C8" s="82">
        <v>2015</v>
      </c>
      <c r="D8" s="93" t="s">
        <v>639</v>
      </c>
      <c r="E8" s="93" t="s">
        <v>646</v>
      </c>
      <c r="F8" s="82" t="e">
        <f t="shared" si="0"/>
        <v>#REF!</v>
      </c>
      <c r="G8" s="172"/>
    </row>
    <row r="9" spans="1:7" ht="13" thickBot="1" x14ac:dyDescent="0.3">
      <c r="A9" s="82" t="e">
        <f>#REF!</f>
        <v>#REF!</v>
      </c>
      <c r="B9" s="84" t="s">
        <v>658</v>
      </c>
      <c r="C9" s="82">
        <v>2015</v>
      </c>
      <c r="D9" s="93" t="s">
        <v>639</v>
      </c>
      <c r="E9" s="93" t="s">
        <v>647</v>
      </c>
      <c r="F9" s="82" t="e">
        <f t="shared" si="0"/>
        <v>#REF!</v>
      </c>
      <c r="G9" s="172"/>
    </row>
    <row r="10" spans="1:7" ht="13" thickBot="1" x14ac:dyDescent="0.3">
      <c r="A10" s="82" t="e">
        <f>#REF!</f>
        <v>#REF!</v>
      </c>
      <c r="B10" s="84" t="s">
        <v>658</v>
      </c>
      <c r="C10" s="82">
        <v>2015</v>
      </c>
      <c r="D10" s="93" t="s">
        <v>639</v>
      </c>
      <c r="E10" s="93" t="s">
        <v>648</v>
      </c>
      <c r="F10" s="82" t="e">
        <f t="shared" si="0"/>
        <v>#REF!</v>
      </c>
      <c r="G10" s="172"/>
    </row>
    <row r="11" spans="1:7" ht="13" thickBot="1" x14ac:dyDescent="0.3">
      <c r="A11" s="82" t="e">
        <f>#REF!</f>
        <v>#REF!</v>
      </c>
      <c r="B11" s="84" t="s">
        <v>658</v>
      </c>
      <c r="C11" s="82">
        <v>2015</v>
      </c>
      <c r="D11" s="93" t="s">
        <v>639</v>
      </c>
      <c r="E11" s="93" t="s">
        <v>649</v>
      </c>
      <c r="F11" s="82" t="e">
        <f t="shared" si="0"/>
        <v>#REF!</v>
      </c>
      <c r="G11" s="172"/>
    </row>
    <row r="12" spans="1:7" ht="13" thickBot="1" x14ac:dyDescent="0.3">
      <c r="A12" s="82" t="e">
        <f>#REF!</f>
        <v>#REF!</v>
      </c>
      <c r="B12" s="84" t="s">
        <v>658</v>
      </c>
      <c r="C12" s="82">
        <v>2015</v>
      </c>
      <c r="D12" s="93" t="s">
        <v>639</v>
      </c>
      <c r="E12" s="93" t="s">
        <v>650</v>
      </c>
      <c r="F12" s="82" t="e">
        <f t="shared" si="0"/>
        <v>#REF!</v>
      </c>
      <c r="G12" s="172"/>
    </row>
    <row r="13" spans="1:7" ht="13" thickBot="1" x14ac:dyDescent="0.3">
      <c r="A13" s="82" t="e">
        <f>#REF!</f>
        <v>#REF!</v>
      </c>
      <c r="B13" s="84" t="s">
        <v>658</v>
      </c>
      <c r="C13" s="82">
        <v>2015</v>
      </c>
      <c r="D13" s="93" t="s">
        <v>639</v>
      </c>
      <c r="E13" s="93" t="s">
        <v>651</v>
      </c>
      <c r="F13" s="82" t="e">
        <f t="shared" si="0"/>
        <v>#REF!</v>
      </c>
      <c r="G13" s="172"/>
    </row>
    <row r="14" spans="1:7" ht="13" thickBot="1" x14ac:dyDescent="0.3">
      <c r="A14" s="82" t="e">
        <f>#REF!</f>
        <v>#REF!</v>
      </c>
      <c r="B14" s="84" t="s">
        <v>658</v>
      </c>
      <c r="C14" s="82">
        <v>2015</v>
      </c>
      <c r="D14" s="93" t="s">
        <v>639</v>
      </c>
      <c r="E14" s="93" t="s">
        <v>652</v>
      </c>
      <c r="F14" s="82" t="e">
        <f t="shared" si="0"/>
        <v>#REF!</v>
      </c>
      <c r="G14" s="172"/>
    </row>
    <row r="15" spans="1:7" ht="13" thickBot="1" x14ac:dyDescent="0.3">
      <c r="A15" s="82" t="e">
        <f>#REF!</f>
        <v>#REF!</v>
      </c>
      <c r="B15" s="84" t="s">
        <v>658</v>
      </c>
      <c r="C15" s="82">
        <v>2015</v>
      </c>
      <c r="D15" s="93" t="s">
        <v>639</v>
      </c>
      <c r="E15" s="93" t="s">
        <v>653</v>
      </c>
      <c r="F15" s="82" t="e">
        <f t="shared" si="0"/>
        <v>#REF!</v>
      </c>
      <c r="G15" s="172"/>
    </row>
    <row r="16" spans="1:7" ht="13" thickBot="1" x14ac:dyDescent="0.3">
      <c r="A16" s="82" t="e">
        <f>#REF!</f>
        <v>#REF!</v>
      </c>
      <c r="B16" s="84" t="s">
        <v>658</v>
      </c>
      <c r="C16" s="82">
        <v>2015</v>
      </c>
      <c r="D16" s="93" t="s">
        <v>639</v>
      </c>
      <c r="E16" s="93" t="s">
        <v>654</v>
      </c>
      <c r="F16" s="82" t="e">
        <f t="shared" si="0"/>
        <v>#REF!</v>
      </c>
      <c r="G16" s="172"/>
    </row>
    <row r="17" spans="1:7" ht="13" thickBot="1" x14ac:dyDescent="0.3">
      <c r="A17" s="82" t="e">
        <f>#REF!</f>
        <v>#REF!</v>
      </c>
      <c r="B17" s="84" t="s">
        <v>658</v>
      </c>
      <c r="C17" s="82">
        <v>2015</v>
      </c>
      <c r="D17" s="93" t="s">
        <v>639</v>
      </c>
      <c r="E17" s="93" t="s">
        <v>655</v>
      </c>
      <c r="F17" s="82" t="e">
        <f t="shared" si="0"/>
        <v>#REF!</v>
      </c>
      <c r="G17" s="172"/>
    </row>
    <row r="18" spans="1:7" ht="13" thickBot="1" x14ac:dyDescent="0.3">
      <c r="A18" s="82" t="e">
        <f>#REF!</f>
        <v>#REF!</v>
      </c>
      <c r="B18" s="84" t="s">
        <v>658</v>
      </c>
      <c r="C18" s="82">
        <v>2015</v>
      </c>
      <c r="D18" s="93" t="s">
        <v>639</v>
      </c>
      <c r="E18" s="93" t="s">
        <v>656</v>
      </c>
      <c r="F18" s="82" t="e">
        <f t="shared" si="0"/>
        <v>#REF!</v>
      </c>
      <c r="G18" s="172"/>
    </row>
    <row r="19" spans="1:7" ht="13" thickBot="1" x14ac:dyDescent="0.3">
      <c r="A19" s="82" t="e">
        <f>#REF!</f>
        <v>#REF!</v>
      </c>
      <c r="B19" s="84" t="s">
        <v>658</v>
      </c>
      <c r="C19" s="82">
        <v>2015</v>
      </c>
      <c r="D19" s="93" t="s">
        <v>639</v>
      </c>
      <c r="E19" s="93" t="s">
        <v>657</v>
      </c>
      <c r="F19" s="82" t="e">
        <f t="shared" si="0"/>
        <v>#REF!</v>
      </c>
      <c r="G19" s="172"/>
    </row>
    <row r="20" spans="1:7" ht="13" thickBot="1" x14ac:dyDescent="0.3">
      <c r="A20" s="82" t="e">
        <f>#REF!</f>
        <v>#REF!</v>
      </c>
      <c r="B20" s="84" t="s">
        <v>658</v>
      </c>
      <c r="C20" s="82">
        <v>2015</v>
      </c>
      <c r="D20" s="84" t="s">
        <v>131</v>
      </c>
      <c r="E20" s="93">
        <v>2</v>
      </c>
      <c r="F20" s="82" t="e">
        <f t="shared" si="0"/>
        <v>#REF!</v>
      </c>
      <c r="G20" s="172"/>
    </row>
    <row r="21" spans="1:7" ht="13" thickBot="1" x14ac:dyDescent="0.3">
      <c r="A21" s="82" t="e">
        <f>#REF!</f>
        <v>#REF!</v>
      </c>
      <c r="B21" s="84" t="s">
        <v>658</v>
      </c>
      <c r="C21" s="82">
        <v>2015</v>
      </c>
      <c r="D21" s="93" t="s">
        <v>639</v>
      </c>
      <c r="E21" s="93">
        <v>3</v>
      </c>
      <c r="F21" s="82" t="e">
        <f t="shared" si="0"/>
        <v>#REF!</v>
      </c>
      <c r="G21" s="172"/>
    </row>
    <row r="22" spans="1:7" ht="13" thickBot="1" x14ac:dyDescent="0.3">
      <c r="A22" s="82" t="e">
        <f>#REF!</f>
        <v>#REF!</v>
      </c>
      <c r="B22" s="84" t="s">
        <v>658</v>
      </c>
      <c r="C22" s="82">
        <v>2015</v>
      </c>
      <c r="D22" s="93" t="s">
        <v>639</v>
      </c>
      <c r="E22" s="93" t="s">
        <v>659</v>
      </c>
      <c r="F22" s="82" t="e">
        <f t="shared" si="0"/>
        <v>#REF!</v>
      </c>
      <c r="G22" s="172"/>
    </row>
    <row r="23" spans="1:7" ht="13" thickBot="1" x14ac:dyDescent="0.3">
      <c r="A23" s="82" t="e">
        <f>#REF!</f>
        <v>#REF!</v>
      </c>
      <c r="B23" s="84" t="s">
        <v>658</v>
      </c>
      <c r="C23" s="82">
        <v>2015</v>
      </c>
      <c r="D23" s="93" t="s">
        <v>639</v>
      </c>
      <c r="E23" s="93" t="s">
        <v>660</v>
      </c>
      <c r="F23" s="82" t="e">
        <f t="shared" si="0"/>
        <v>#REF!</v>
      </c>
      <c r="G23" s="172"/>
    </row>
    <row r="24" spans="1:7" ht="13" thickBot="1" x14ac:dyDescent="0.3">
      <c r="A24" s="82" t="e">
        <f>#REF!</f>
        <v>#REF!</v>
      </c>
      <c r="B24" s="84" t="s">
        <v>658</v>
      </c>
      <c r="C24" s="82">
        <v>2015</v>
      </c>
      <c r="D24" s="93" t="s">
        <v>131</v>
      </c>
      <c r="E24" s="93">
        <v>4</v>
      </c>
      <c r="F24" s="82" t="e">
        <f t="shared" si="0"/>
        <v>#REF!</v>
      </c>
      <c r="G24" s="172"/>
    </row>
    <row r="25" spans="1:7" ht="13" thickBot="1" x14ac:dyDescent="0.3">
      <c r="A25" s="82" t="e">
        <f>#REF!</f>
        <v>#REF!</v>
      </c>
      <c r="B25" s="84" t="s">
        <v>658</v>
      </c>
      <c r="C25" s="82">
        <v>2015</v>
      </c>
      <c r="D25" s="93" t="s">
        <v>131</v>
      </c>
      <c r="E25" s="93" t="s">
        <v>661</v>
      </c>
      <c r="F25" s="82" t="e">
        <f t="shared" si="0"/>
        <v>#REF!</v>
      </c>
      <c r="G25" s="172"/>
    </row>
    <row r="26" spans="1:7" ht="13" thickBot="1" x14ac:dyDescent="0.3">
      <c r="A26" s="82" t="e">
        <f>#REF!</f>
        <v>#REF!</v>
      </c>
      <c r="B26" s="84" t="s">
        <v>658</v>
      </c>
      <c r="C26" s="82">
        <v>2015</v>
      </c>
      <c r="D26" s="93" t="s">
        <v>131</v>
      </c>
      <c r="E26" s="93" t="s">
        <v>662</v>
      </c>
      <c r="F26" s="82" t="e">
        <f t="shared" si="0"/>
        <v>#REF!</v>
      </c>
      <c r="G26" s="172"/>
    </row>
    <row r="27" spans="1:7" ht="13" thickBot="1" x14ac:dyDescent="0.3">
      <c r="A27" s="82" t="e">
        <f>#REF!</f>
        <v>#REF!</v>
      </c>
      <c r="B27" s="84" t="s">
        <v>658</v>
      </c>
      <c r="C27" s="82">
        <v>2015</v>
      </c>
      <c r="D27" s="93" t="s">
        <v>639</v>
      </c>
      <c r="E27" s="93">
        <v>5</v>
      </c>
      <c r="F27" s="82" t="e">
        <f t="shared" si="0"/>
        <v>#REF!</v>
      </c>
      <c r="G27" s="172"/>
    </row>
    <row r="28" spans="1:7" ht="13" thickBot="1" x14ac:dyDescent="0.3">
      <c r="A28" s="82" t="e">
        <f>#REF!</f>
        <v>#REF!</v>
      </c>
      <c r="B28" s="84" t="s">
        <v>658</v>
      </c>
      <c r="C28" s="82">
        <v>2015</v>
      </c>
      <c r="D28" s="93" t="s">
        <v>639</v>
      </c>
      <c r="E28" s="93" t="s">
        <v>663</v>
      </c>
      <c r="F28" s="82" t="e">
        <f t="shared" si="0"/>
        <v>#REF!</v>
      </c>
      <c r="G28" s="172"/>
    </row>
    <row r="29" spans="1:7" ht="13" thickBot="1" x14ac:dyDescent="0.3">
      <c r="A29" s="82" t="e">
        <f>#REF!</f>
        <v>#REF!</v>
      </c>
      <c r="B29" s="84" t="s">
        <v>658</v>
      </c>
      <c r="C29" s="82">
        <v>2015</v>
      </c>
      <c r="D29" s="93" t="s">
        <v>639</v>
      </c>
      <c r="E29" s="93" t="s">
        <v>664</v>
      </c>
      <c r="F29" s="82" t="e">
        <f t="shared" si="0"/>
        <v>#REF!</v>
      </c>
      <c r="G29" s="172"/>
    </row>
    <row r="30" spans="1:7" ht="13" thickBot="1" x14ac:dyDescent="0.3">
      <c r="A30" s="82" t="e">
        <f>#REF!</f>
        <v>#REF!</v>
      </c>
      <c r="B30" s="84" t="s">
        <v>658</v>
      </c>
      <c r="C30" s="82">
        <v>2015</v>
      </c>
      <c r="D30" s="93" t="s">
        <v>639</v>
      </c>
      <c r="E30" s="93" t="s">
        <v>665</v>
      </c>
      <c r="F30" s="82" t="e">
        <f t="shared" si="0"/>
        <v>#REF!</v>
      </c>
      <c r="G30" s="172"/>
    </row>
    <row r="31" spans="1:7" ht="13" thickBot="1" x14ac:dyDescent="0.3">
      <c r="A31" s="82" t="e">
        <f>#REF!</f>
        <v>#REF!</v>
      </c>
      <c r="B31" s="84" t="s">
        <v>658</v>
      </c>
      <c r="C31" s="82">
        <v>2015</v>
      </c>
      <c r="D31" s="93" t="s">
        <v>639</v>
      </c>
      <c r="E31" s="93">
        <v>6</v>
      </c>
      <c r="F31" s="82" t="e">
        <f t="shared" si="0"/>
        <v>#REF!</v>
      </c>
      <c r="G31" s="172"/>
    </row>
    <row r="32" spans="1:7" ht="13" thickBot="1" x14ac:dyDescent="0.3">
      <c r="A32" s="82" t="e">
        <f>#REF!</f>
        <v>#REF!</v>
      </c>
      <c r="B32" s="84" t="s">
        <v>658</v>
      </c>
      <c r="C32" s="82">
        <v>2015</v>
      </c>
      <c r="D32" s="93" t="s">
        <v>639</v>
      </c>
      <c r="E32" s="93" t="s">
        <v>666</v>
      </c>
      <c r="F32" s="82" t="e">
        <f t="shared" si="0"/>
        <v>#REF!</v>
      </c>
      <c r="G32" s="172"/>
    </row>
    <row r="33" spans="1:7" ht="13" thickBot="1" x14ac:dyDescent="0.3">
      <c r="A33" s="82" t="e">
        <f>#REF!</f>
        <v>#REF!</v>
      </c>
      <c r="B33" s="84" t="s">
        <v>658</v>
      </c>
      <c r="C33" s="82">
        <v>2015</v>
      </c>
      <c r="D33" s="93" t="s">
        <v>639</v>
      </c>
      <c r="E33" s="93" t="s">
        <v>667</v>
      </c>
      <c r="F33" s="82" t="e">
        <f t="shared" si="0"/>
        <v>#REF!</v>
      </c>
      <c r="G33" s="172"/>
    </row>
    <row r="34" spans="1:7" ht="13" thickBot="1" x14ac:dyDescent="0.3">
      <c r="A34" s="82" t="e">
        <f>#REF!</f>
        <v>#REF!</v>
      </c>
      <c r="B34" s="84" t="s">
        <v>658</v>
      </c>
      <c r="C34" s="82">
        <v>2015</v>
      </c>
      <c r="D34" s="93" t="s">
        <v>639</v>
      </c>
      <c r="E34" s="93" t="s">
        <v>668</v>
      </c>
      <c r="F34" s="82" t="e">
        <f t="shared" si="0"/>
        <v>#REF!</v>
      </c>
      <c r="G34" s="172"/>
    </row>
    <row r="35" spans="1:7" ht="13" thickBot="1" x14ac:dyDescent="0.3">
      <c r="A35" s="82" t="e">
        <f>#REF!</f>
        <v>#REF!</v>
      </c>
      <c r="B35" s="84" t="s">
        <v>658</v>
      </c>
      <c r="C35" s="82">
        <v>2015</v>
      </c>
      <c r="D35" s="93" t="s">
        <v>639</v>
      </c>
      <c r="E35" s="93" t="s">
        <v>669</v>
      </c>
      <c r="F35" s="82" t="e">
        <f t="shared" si="0"/>
        <v>#REF!</v>
      </c>
      <c r="G35" s="172"/>
    </row>
    <row r="36" spans="1:7" ht="13" thickBot="1" x14ac:dyDescent="0.3">
      <c r="A36" s="82" t="e">
        <f>#REF!</f>
        <v>#REF!</v>
      </c>
      <c r="B36" s="84" t="s">
        <v>658</v>
      </c>
      <c r="C36" s="82">
        <v>2015</v>
      </c>
      <c r="D36" s="93" t="s">
        <v>639</v>
      </c>
      <c r="E36" s="93" t="s">
        <v>670</v>
      </c>
      <c r="F36" s="82" t="e">
        <f t="shared" si="0"/>
        <v>#REF!</v>
      </c>
      <c r="G36" s="172"/>
    </row>
    <row r="37" spans="1:7" ht="13" thickBot="1" x14ac:dyDescent="0.3">
      <c r="A37" s="82" t="e">
        <f>#REF!</f>
        <v>#REF!</v>
      </c>
      <c r="B37" s="84" t="s">
        <v>658</v>
      </c>
      <c r="C37" s="82">
        <v>2015</v>
      </c>
      <c r="D37" s="93" t="s">
        <v>639</v>
      </c>
      <c r="E37" s="93" t="s">
        <v>671</v>
      </c>
      <c r="F37" s="82" t="e">
        <f t="shared" si="0"/>
        <v>#REF!</v>
      </c>
      <c r="G37" s="172"/>
    </row>
    <row r="38" spans="1:7" ht="13" thickBot="1" x14ac:dyDescent="0.3">
      <c r="A38" s="82" t="e">
        <f>#REF!</f>
        <v>#REF!</v>
      </c>
      <c r="B38" s="84" t="s">
        <v>658</v>
      </c>
      <c r="C38" s="82">
        <v>2015</v>
      </c>
      <c r="D38" s="93" t="s">
        <v>639</v>
      </c>
      <c r="E38" s="93" t="s">
        <v>672</v>
      </c>
      <c r="F38" s="82" t="e">
        <f t="shared" si="0"/>
        <v>#REF!</v>
      </c>
      <c r="G38" s="172"/>
    </row>
    <row r="39" spans="1:7" ht="13" thickBot="1" x14ac:dyDescent="0.3">
      <c r="A39" s="82" t="e">
        <f>#REF!</f>
        <v>#REF!</v>
      </c>
      <c r="B39" s="84" t="s">
        <v>658</v>
      </c>
      <c r="C39" s="82">
        <v>2015</v>
      </c>
      <c r="D39" s="93" t="s">
        <v>639</v>
      </c>
      <c r="E39" s="93" t="s">
        <v>673</v>
      </c>
      <c r="F39" s="82" t="e">
        <f t="shared" si="0"/>
        <v>#REF!</v>
      </c>
      <c r="G39" s="172"/>
    </row>
    <row r="40" spans="1:7" ht="13" thickBot="1" x14ac:dyDescent="0.3">
      <c r="A40" s="82" t="e">
        <f>#REF!</f>
        <v>#REF!</v>
      </c>
      <c r="B40" s="84" t="s">
        <v>658</v>
      </c>
      <c r="C40" s="82">
        <v>2015</v>
      </c>
      <c r="D40" s="93" t="s">
        <v>639</v>
      </c>
      <c r="E40" s="93" t="s">
        <v>674</v>
      </c>
      <c r="F40" s="82" t="e">
        <f t="shared" si="0"/>
        <v>#REF!</v>
      </c>
      <c r="G40" s="172"/>
    </row>
    <row r="41" spans="1:7" ht="13" thickBot="1" x14ac:dyDescent="0.3">
      <c r="A41" s="82" t="e">
        <f>#REF!</f>
        <v>#REF!</v>
      </c>
      <c r="B41" s="84" t="s">
        <v>658</v>
      </c>
      <c r="C41" s="82">
        <v>2015</v>
      </c>
      <c r="D41" s="93" t="s">
        <v>639</v>
      </c>
      <c r="E41" s="93" t="s">
        <v>675</v>
      </c>
      <c r="F41" s="82" t="e">
        <f t="shared" si="0"/>
        <v>#REF!</v>
      </c>
      <c r="G41" s="172"/>
    </row>
    <row r="42" spans="1:7" ht="13" thickBot="1" x14ac:dyDescent="0.3">
      <c r="A42" s="82" t="e">
        <f>#REF!</f>
        <v>#REF!</v>
      </c>
      <c r="B42" s="84" t="s">
        <v>658</v>
      </c>
      <c r="C42" s="82">
        <v>2015</v>
      </c>
      <c r="D42" s="84" t="s">
        <v>639</v>
      </c>
      <c r="E42" s="93" t="s">
        <v>676</v>
      </c>
      <c r="F42" s="82" t="e">
        <f t="shared" si="0"/>
        <v>#REF!</v>
      </c>
      <c r="G42" s="172"/>
    </row>
    <row r="43" spans="1:7" ht="13" thickBot="1" x14ac:dyDescent="0.3">
      <c r="A43" s="82" t="e">
        <f>#REF!</f>
        <v>#REF!</v>
      </c>
      <c r="B43" s="84" t="s">
        <v>658</v>
      </c>
      <c r="C43" s="82">
        <v>2015</v>
      </c>
      <c r="D43" s="84" t="s">
        <v>639</v>
      </c>
      <c r="E43" s="93" t="s">
        <v>677</v>
      </c>
      <c r="F43" s="82" t="e">
        <f t="shared" si="0"/>
        <v>#REF!</v>
      </c>
      <c r="G43" s="172"/>
    </row>
    <row r="44" spans="1:7" ht="13" thickBot="1" x14ac:dyDescent="0.3">
      <c r="A44" s="82" t="e">
        <f>#REF!</f>
        <v>#REF!</v>
      </c>
      <c r="B44" s="84" t="s">
        <v>658</v>
      </c>
      <c r="C44" s="82">
        <v>2015</v>
      </c>
      <c r="D44" s="84" t="s">
        <v>639</v>
      </c>
      <c r="E44" s="93" t="s">
        <v>678</v>
      </c>
      <c r="F44" s="82" t="e">
        <f t="shared" si="0"/>
        <v>#REF!</v>
      </c>
      <c r="G44" s="172"/>
    </row>
    <row r="45" spans="1:7" ht="13" thickBot="1" x14ac:dyDescent="0.3">
      <c r="A45" s="82" t="e">
        <f>#REF!</f>
        <v>#REF!</v>
      </c>
      <c r="B45" s="84" t="s">
        <v>658</v>
      </c>
      <c r="C45" s="82">
        <v>2015</v>
      </c>
      <c r="D45" s="84" t="s">
        <v>639</v>
      </c>
      <c r="E45" s="93" t="s">
        <v>679</v>
      </c>
      <c r="F45" s="82" t="e">
        <f t="shared" si="0"/>
        <v>#REF!</v>
      </c>
      <c r="G45" s="172"/>
    </row>
    <row r="46" spans="1:7" ht="13" thickBot="1" x14ac:dyDescent="0.3">
      <c r="A46" s="82" t="e">
        <f>#REF!</f>
        <v>#REF!</v>
      </c>
      <c r="B46" s="84" t="s">
        <v>658</v>
      </c>
      <c r="C46" s="82">
        <v>2015</v>
      </c>
      <c r="D46" s="84" t="s">
        <v>131</v>
      </c>
      <c r="E46" s="93">
        <v>7</v>
      </c>
      <c r="F46" s="82" t="e">
        <f t="shared" si="0"/>
        <v>#REF!</v>
      </c>
      <c r="G46" s="172"/>
    </row>
    <row r="47" spans="1:7" ht="13" thickBot="1" x14ac:dyDescent="0.3">
      <c r="A47" s="82" t="e">
        <f>#REF!</f>
        <v>#REF!</v>
      </c>
      <c r="B47" s="84" t="s">
        <v>658</v>
      </c>
      <c r="C47" s="82">
        <v>2015</v>
      </c>
      <c r="D47" s="84" t="s">
        <v>131</v>
      </c>
      <c r="E47" s="93" t="s">
        <v>680</v>
      </c>
      <c r="F47" s="82" t="e">
        <f t="shared" si="0"/>
        <v>#REF!</v>
      </c>
      <c r="G47" s="172"/>
    </row>
    <row r="48" spans="1:7" ht="13" thickBot="1" x14ac:dyDescent="0.3">
      <c r="A48" s="82" t="e">
        <f>#REF!</f>
        <v>#REF!</v>
      </c>
      <c r="B48" s="84" t="s">
        <v>658</v>
      </c>
      <c r="C48" s="82">
        <v>2015</v>
      </c>
      <c r="D48" s="84" t="s">
        <v>131</v>
      </c>
      <c r="E48" s="93" t="s">
        <v>681</v>
      </c>
      <c r="F48" s="82" t="e">
        <f t="shared" si="0"/>
        <v>#REF!</v>
      </c>
      <c r="G48" s="172"/>
    </row>
    <row r="49" spans="1:7" ht="13" thickBot="1" x14ac:dyDescent="0.3">
      <c r="A49" s="82" t="e">
        <f>#REF!</f>
        <v>#REF!</v>
      </c>
      <c r="B49" s="84" t="s">
        <v>658</v>
      </c>
      <c r="C49" s="82">
        <v>2015</v>
      </c>
      <c r="D49" s="84" t="s">
        <v>131</v>
      </c>
      <c r="E49" s="93" t="s">
        <v>682</v>
      </c>
      <c r="F49" s="82" t="e">
        <f t="shared" si="0"/>
        <v>#REF!</v>
      </c>
      <c r="G49" s="172"/>
    </row>
    <row r="50" spans="1:7" ht="13" thickBot="1" x14ac:dyDescent="0.3">
      <c r="A50" s="82" t="e">
        <f>#REF!</f>
        <v>#REF!</v>
      </c>
      <c r="B50" s="84" t="s">
        <v>658</v>
      </c>
      <c r="C50" s="82">
        <v>2015</v>
      </c>
      <c r="D50" s="84" t="s">
        <v>131</v>
      </c>
      <c r="E50" s="93" t="s">
        <v>683</v>
      </c>
      <c r="F50" s="82" t="e">
        <f t="shared" si="0"/>
        <v>#REF!</v>
      </c>
      <c r="G50" s="172"/>
    </row>
    <row r="51" spans="1:7" ht="13" thickBot="1" x14ac:dyDescent="0.3">
      <c r="A51" s="82" t="e">
        <f>#REF!</f>
        <v>#REF!</v>
      </c>
      <c r="B51" s="84" t="s">
        <v>658</v>
      </c>
      <c r="C51" s="82">
        <v>2015</v>
      </c>
      <c r="D51" s="84" t="s">
        <v>131</v>
      </c>
      <c r="E51" s="93" t="s">
        <v>684</v>
      </c>
      <c r="F51" s="82" t="e">
        <f t="shared" si="0"/>
        <v>#REF!</v>
      </c>
      <c r="G51" s="172"/>
    </row>
    <row r="52" spans="1:7" ht="13" thickBot="1" x14ac:dyDescent="0.3">
      <c r="A52" s="82" t="e">
        <f>#REF!</f>
        <v>#REF!</v>
      </c>
      <c r="B52" s="84" t="s">
        <v>658</v>
      </c>
      <c r="C52" s="82">
        <v>2015</v>
      </c>
      <c r="D52" s="84" t="s">
        <v>131</v>
      </c>
      <c r="E52" s="93" t="s">
        <v>685</v>
      </c>
      <c r="F52" s="82" t="e">
        <f t="shared" si="0"/>
        <v>#REF!</v>
      </c>
      <c r="G52" s="172"/>
    </row>
    <row r="53" spans="1:7" ht="13" thickBot="1" x14ac:dyDescent="0.3">
      <c r="A53" s="82" t="e">
        <f>#REF!</f>
        <v>#REF!</v>
      </c>
      <c r="B53" s="84" t="s">
        <v>658</v>
      </c>
      <c r="C53" s="82">
        <v>2015</v>
      </c>
      <c r="D53" s="84" t="s">
        <v>131</v>
      </c>
      <c r="E53" s="93" t="s">
        <v>686</v>
      </c>
      <c r="F53" s="82" t="e">
        <f t="shared" si="0"/>
        <v>#REF!</v>
      </c>
      <c r="G53" s="172"/>
    </row>
    <row r="54" spans="1:7" ht="13" thickBot="1" x14ac:dyDescent="0.3">
      <c r="A54" s="82" t="e">
        <f>#REF!</f>
        <v>#REF!</v>
      </c>
      <c r="B54" s="84" t="s">
        <v>658</v>
      </c>
      <c r="C54" s="82">
        <v>2015</v>
      </c>
      <c r="D54" s="84" t="s">
        <v>131</v>
      </c>
      <c r="E54" s="93" t="s">
        <v>687</v>
      </c>
      <c r="F54" s="82" t="e">
        <f t="shared" si="0"/>
        <v>#REF!</v>
      </c>
      <c r="G54" s="172"/>
    </row>
    <row r="55" spans="1:7" ht="13" thickBot="1" x14ac:dyDescent="0.3">
      <c r="A55" s="82" t="e">
        <f>#REF!</f>
        <v>#REF!</v>
      </c>
      <c r="B55" s="84" t="s">
        <v>658</v>
      </c>
      <c r="C55" s="82">
        <v>2015</v>
      </c>
      <c r="D55" s="84" t="s">
        <v>131</v>
      </c>
      <c r="E55" s="93">
        <v>8</v>
      </c>
      <c r="F55" s="82" t="e">
        <f t="shared" si="0"/>
        <v>#REF!</v>
      </c>
      <c r="G55" s="172"/>
    </row>
    <row r="56" spans="1:7" ht="13" thickBot="1" x14ac:dyDescent="0.3">
      <c r="A56" s="82" t="e">
        <f>#REF!</f>
        <v>#REF!</v>
      </c>
      <c r="B56" s="84" t="s">
        <v>658</v>
      </c>
      <c r="C56" s="82">
        <v>2015</v>
      </c>
      <c r="D56" s="84" t="s">
        <v>131</v>
      </c>
      <c r="E56" s="93" t="s">
        <v>688</v>
      </c>
      <c r="F56" s="82" t="e">
        <f t="shared" si="0"/>
        <v>#REF!</v>
      </c>
      <c r="G56" s="172"/>
    </row>
    <row r="57" spans="1:7" ht="13" thickBot="1" x14ac:dyDescent="0.3">
      <c r="A57" s="82" t="e">
        <f>#REF!</f>
        <v>#REF!</v>
      </c>
      <c r="B57" s="84" t="s">
        <v>658</v>
      </c>
      <c r="C57" s="82">
        <v>2015</v>
      </c>
      <c r="D57" s="84" t="s">
        <v>131</v>
      </c>
      <c r="E57" s="93" t="s">
        <v>689</v>
      </c>
      <c r="F57" s="82" t="e">
        <f t="shared" si="0"/>
        <v>#REF!</v>
      </c>
      <c r="G57" s="172"/>
    </row>
    <row r="58" spans="1:7" ht="13" thickBot="1" x14ac:dyDescent="0.3">
      <c r="A58" s="82" t="e">
        <f>#REF!</f>
        <v>#REF!</v>
      </c>
      <c r="B58" s="84" t="s">
        <v>658</v>
      </c>
      <c r="C58" s="82">
        <v>2015</v>
      </c>
      <c r="D58" s="84" t="s">
        <v>131</v>
      </c>
      <c r="E58" s="93">
        <v>9</v>
      </c>
      <c r="F58" s="82" t="e">
        <f t="shared" si="0"/>
        <v>#REF!</v>
      </c>
      <c r="G58" s="172"/>
    </row>
    <row r="59" spans="1:7" ht="13" thickBot="1" x14ac:dyDescent="0.3">
      <c r="A59" s="82" t="e">
        <f>#REF!</f>
        <v>#REF!</v>
      </c>
      <c r="B59" s="84" t="s">
        <v>658</v>
      </c>
      <c r="C59" s="82">
        <v>2015</v>
      </c>
      <c r="D59" s="84" t="s">
        <v>131</v>
      </c>
      <c r="E59" s="93">
        <v>10</v>
      </c>
      <c r="F59" s="82" t="e">
        <f t="shared" si="0"/>
        <v>#REF!</v>
      </c>
      <c r="G59" s="172"/>
    </row>
    <row r="60" spans="1:7" ht="13" thickBot="1" x14ac:dyDescent="0.3">
      <c r="A60" s="82" t="e">
        <f>#REF!</f>
        <v>#REF!</v>
      </c>
      <c r="B60" s="84" t="s">
        <v>658</v>
      </c>
      <c r="C60" s="82">
        <v>2015</v>
      </c>
      <c r="D60" s="84" t="s">
        <v>131</v>
      </c>
      <c r="E60" s="93" t="s">
        <v>690</v>
      </c>
      <c r="F60" s="82" t="e">
        <f t="shared" si="0"/>
        <v>#REF!</v>
      </c>
      <c r="G60" s="172"/>
    </row>
    <row r="61" spans="1:7" ht="13" thickBot="1" x14ac:dyDescent="0.3">
      <c r="A61" s="82" t="e">
        <f>#REF!</f>
        <v>#REF!</v>
      </c>
      <c r="B61" s="84" t="s">
        <v>658</v>
      </c>
      <c r="C61" s="82">
        <v>2015</v>
      </c>
      <c r="D61" s="84" t="s">
        <v>131</v>
      </c>
      <c r="E61" s="93" t="s">
        <v>691</v>
      </c>
      <c r="F61" s="82" t="e">
        <f t="shared" si="0"/>
        <v>#REF!</v>
      </c>
      <c r="G61" s="172"/>
    </row>
    <row r="62" spans="1:7" ht="13" thickBot="1" x14ac:dyDescent="0.3">
      <c r="A62" s="82" t="e">
        <f>#REF!</f>
        <v>#REF!</v>
      </c>
      <c r="B62" s="84" t="s">
        <v>658</v>
      </c>
      <c r="C62" s="82">
        <v>2015</v>
      </c>
      <c r="D62" s="84" t="s">
        <v>131</v>
      </c>
      <c r="E62" s="93" t="s">
        <v>692</v>
      </c>
      <c r="F62" s="82" t="e">
        <f t="shared" si="0"/>
        <v>#REF!</v>
      </c>
      <c r="G62" s="172"/>
    </row>
    <row r="63" spans="1:7" ht="13" thickBot="1" x14ac:dyDescent="0.3">
      <c r="A63" s="82" t="e">
        <f>#REF!</f>
        <v>#REF!</v>
      </c>
      <c r="B63" s="84" t="s">
        <v>658</v>
      </c>
      <c r="C63" s="82">
        <v>2015</v>
      </c>
      <c r="D63" s="84" t="s">
        <v>131</v>
      </c>
      <c r="E63" s="93" t="s">
        <v>693</v>
      </c>
      <c r="F63" s="82" t="e">
        <f t="shared" si="0"/>
        <v>#REF!</v>
      </c>
      <c r="G63" s="172"/>
    </row>
    <row r="64" spans="1:7" ht="13" thickBot="1" x14ac:dyDescent="0.3">
      <c r="A64" s="82" t="e">
        <f>#REF!</f>
        <v>#REF!</v>
      </c>
      <c r="B64" s="84" t="s">
        <v>658</v>
      </c>
      <c r="C64" s="82">
        <v>2015</v>
      </c>
      <c r="D64" s="84" t="s">
        <v>131</v>
      </c>
      <c r="E64" s="93" t="s">
        <v>694</v>
      </c>
      <c r="F64" s="82" t="e">
        <f t="shared" si="0"/>
        <v>#REF!</v>
      </c>
      <c r="G64" s="172"/>
    </row>
    <row r="65" spans="1:7" ht="13" thickBot="1" x14ac:dyDescent="0.3">
      <c r="A65" s="82" t="e">
        <f>#REF!</f>
        <v>#REF!</v>
      </c>
      <c r="B65" s="84" t="s">
        <v>658</v>
      </c>
      <c r="C65" s="82">
        <v>2015</v>
      </c>
      <c r="D65" s="84" t="s">
        <v>131</v>
      </c>
      <c r="E65" s="93" t="s">
        <v>695</v>
      </c>
      <c r="F65" s="82" t="e">
        <f t="shared" si="0"/>
        <v>#REF!</v>
      </c>
      <c r="G65" s="172"/>
    </row>
    <row r="66" spans="1:7" ht="13" thickBot="1" x14ac:dyDescent="0.3">
      <c r="A66" s="82" t="e">
        <f>#REF!</f>
        <v>#REF!</v>
      </c>
      <c r="B66" s="84" t="s">
        <v>658</v>
      </c>
      <c r="C66" s="82">
        <v>2015</v>
      </c>
      <c r="D66" s="84" t="s">
        <v>131</v>
      </c>
      <c r="E66" s="93" t="s">
        <v>696</v>
      </c>
      <c r="F66" s="82" t="e">
        <f t="shared" si="0"/>
        <v>#REF!</v>
      </c>
      <c r="G66" s="172"/>
    </row>
    <row r="67" spans="1:7" ht="13" thickBot="1" x14ac:dyDescent="0.3">
      <c r="A67" s="82" t="e">
        <f>#REF!</f>
        <v>#REF!</v>
      </c>
      <c r="B67" s="91" t="s">
        <v>658</v>
      </c>
      <c r="C67" s="82">
        <v>2015</v>
      </c>
      <c r="D67" s="91" t="s">
        <v>131</v>
      </c>
      <c r="E67" s="101" t="s">
        <v>697</v>
      </c>
      <c r="F67" s="82" t="e">
        <f t="shared" ref="F67:F130" si="1">CONCATENATE(A67,"_",B67,"_",C67,"_",D67,"_",E67)</f>
        <v>#REF!</v>
      </c>
      <c r="G67" s="172"/>
    </row>
    <row r="68" spans="1:7" ht="13" thickBot="1" x14ac:dyDescent="0.3">
      <c r="A68" s="82" t="e">
        <f>#REF!</f>
        <v>#REF!</v>
      </c>
      <c r="B68" s="86" t="s">
        <v>658</v>
      </c>
      <c r="C68" s="82">
        <v>2015</v>
      </c>
      <c r="D68" s="86" t="s">
        <v>131</v>
      </c>
      <c r="E68" s="100" t="s">
        <v>698</v>
      </c>
      <c r="F68" s="82" t="e">
        <f t="shared" si="1"/>
        <v>#REF!</v>
      </c>
      <c r="G68" s="172"/>
    </row>
    <row r="69" spans="1:7" ht="13" thickBot="1" x14ac:dyDescent="0.3">
      <c r="A69" s="82" t="e">
        <f>#REF!</f>
        <v>#REF!</v>
      </c>
      <c r="B69" s="84" t="s">
        <v>658</v>
      </c>
      <c r="C69" s="82">
        <v>2015</v>
      </c>
      <c r="D69" s="84" t="s">
        <v>131</v>
      </c>
      <c r="E69" s="93" t="s">
        <v>699</v>
      </c>
      <c r="F69" s="82" t="e">
        <f t="shared" si="1"/>
        <v>#REF!</v>
      </c>
      <c r="G69" s="172"/>
    </row>
    <row r="70" spans="1:7" ht="13" thickBot="1" x14ac:dyDescent="0.3">
      <c r="A70" s="82" t="e">
        <f>#REF!</f>
        <v>#REF!</v>
      </c>
      <c r="B70" s="84" t="s">
        <v>658</v>
      </c>
      <c r="C70" s="82">
        <v>2015</v>
      </c>
      <c r="D70" s="84" t="s">
        <v>131</v>
      </c>
      <c r="E70" s="93" t="s">
        <v>700</v>
      </c>
      <c r="F70" s="82" t="e">
        <f t="shared" si="1"/>
        <v>#REF!</v>
      </c>
      <c r="G70" s="172"/>
    </row>
    <row r="71" spans="1:7" ht="13" thickBot="1" x14ac:dyDescent="0.3">
      <c r="A71" s="82" t="e">
        <f>#REF!</f>
        <v>#REF!</v>
      </c>
      <c r="B71" s="84" t="s">
        <v>658</v>
      </c>
      <c r="C71" s="82">
        <v>2015</v>
      </c>
      <c r="D71" s="84" t="s">
        <v>131</v>
      </c>
      <c r="E71" s="93" t="s">
        <v>701</v>
      </c>
      <c r="F71" s="82" t="e">
        <f t="shared" si="1"/>
        <v>#REF!</v>
      </c>
      <c r="G71" s="172"/>
    </row>
    <row r="72" spans="1:7" ht="13" thickBot="1" x14ac:dyDescent="0.3">
      <c r="A72" s="82" t="e">
        <f>#REF!</f>
        <v>#REF!</v>
      </c>
      <c r="B72" s="84" t="s">
        <v>704</v>
      </c>
      <c r="C72" s="82">
        <v>2015</v>
      </c>
      <c r="D72" s="84" t="s">
        <v>639</v>
      </c>
      <c r="E72" s="93">
        <v>1</v>
      </c>
      <c r="F72" s="82" t="e">
        <f t="shared" si="1"/>
        <v>#REF!</v>
      </c>
      <c r="G72" s="172"/>
    </row>
    <row r="73" spans="1:7" ht="13" thickBot="1" x14ac:dyDescent="0.3">
      <c r="A73" s="82" t="e">
        <f>#REF!</f>
        <v>#REF!</v>
      </c>
      <c r="B73" s="84" t="s">
        <v>704</v>
      </c>
      <c r="C73" s="82">
        <v>2015</v>
      </c>
      <c r="D73" s="84" t="s">
        <v>639</v>
      </c>
      <c r="E73" s="93" t="s">
        <v>643</v>
      </c>
      <c r="F73" s="82" t="e">
        <f t="shared" si="1"/>
        <v>#REF!</v>
      </c>
      <c r="G73" s="172"/>
    </row>
    <row r="74" spans="1:7" ht="13" thickBot="1" x14ac:dyDescent="0.3">
      <c r="A74" s="82" t="e">
        <f>#REF!</f>
        <v>#REF!</v>
      </c>
      <c r="B74" s="84" t="s">
        <v>704</v>
      </c>
      <c r="C74" s="82">
        <v>2015</v>
      </c>
      <c r="D74" s="84" t="s">
        <v>639</v>
      </c>
      <c r="E74" s="93" t="s">
        <v>646</v>
      </c>
      <c r="F74" s="82" t="e">
        <f t="shared" si="1"/>
        <v>#REF!</v>
      </c>
      <c r="G74" s="172"/>
    </row>
    <row r="75" spans="1:7" ht="13" thickBot="1" x14ac:dyDescent="0.3">
      <c r="A75" s="82" t="e">
        <f>#REF!</f>
        <v>#REF!</v>
      </c>
      <c r="B75" s="84" t="s">
        <v>704</v>
      </c>
      <c r="C75" s="82">
        <v>2015</v>
      </c>
      <c r="D75" s="84" t="s">
        <v>639</v>
      </c>
      <c r="E75" s="93" t="s">
        <v>647</v>
      </c>
      <c r="F75" s="82" t="e">
        <f t="shared" si="1"/>
        <v>#REF!</v>
      </c>
      <c r="G75" s="172"/>
    </row>
    <row r="76" spans="1:7" ht="13" thickBot="1" x14ac:dyDescent="0.3">
      <c r="A76" s="82" t="e">
        <f>#REF!</f>
        <v>#REF!</v>
      </c>
      <c r="B76" s="84" t="s">
        <v>704</v>
      </c>
      <c r="C76" s="82">
        <v>2015</v>
      </c>
      <c r="D76" s="84" t="s">
        <v>639</v>
      </c>
      <c r="E76" s="93" t="s">
        <v>648</v>
      </c>
      <c r="F76" s="82" t="e">
        <f t="shared" si="1"/>
        <v>#REF!</v>
      </c>
      <c r="G76" s="172"/>
    </row>
    <row r="77" spans="1:7" ht="13" thickBot="1" x14ac:dyDescent="0.3">
      <c r="A77" s="82" t="e">
        <f>#REF!</f>
        <v>#REF!</v>
      </c>
      <c r="B77" s="84" t="s">
        <v>704</v>
      </c>
      <c r="C77" s="82">
        <v>2015</v>
      </c>
      <c r="D77" s="84" t="s">
        <v>639</v>
      </c>
      <c r="E77" s="93" t="s">
        <v>709</v>
      </c>
      <c r="F77" s="82" t="e">
        <f t="shared" si="1"/>
        <v>#REF!</v>
      </c>
      <c r="G77" s="172"/>
    </row>
    <row r="78" spans="1:7" ht="13" thickBot="1" x14ac:dyDescent="0.3">
      <c r="A78" s="82" t="e">
        <f>#REF!</f>
        <v>#REF!</v>
      </c>
      <c r="B78" s="84" t="s">
        <v>704</v>
      </c>
      <c r="C78" s="82">
        <v>2015</v>
      </c>
      <c r="D78" s="84" t="s">
        <v>131</v>
      </c>
      <c r="E78" s="93">
        <v>2</v>
      </c>
      <c r="F78" s="82" t="e">
        <f t="shared" si="1"/>
        <v>#REF!</v>
      </c>
      <c r="G78" s="172"/>
    </row>
    <row r="79" spans="1:7" ht="13" thickBot="1" x14ac:dyDescent="0.3">
      <c r="A79" s="82" t="e">
        <f>#REF!</f>
        <v>#REF!</v>
      </c>
      <c r="B79" s="84" t="s">
        <v>704</v>
      </c>
      <c r="C79" s="82">
        <v>2015</v>
      </c>
      <c r="D79" s="84" t="s">
        <v>639</v>
      </c>
      <c r="E79" s="93">
        <v>3</v>
      </c>
      <c r="F79" s="82" t="e">
        <f t="shared" si="1"/>
        <v>#REF!</v>
      </c>
      <c r="G79" s="172"/>
    </row>
    <row r="80" spans="1:7" ht="13" thickBot="1" x14ac:dyDescent="0.3">
      <c r="A80" s="82" t="e">
        <f>#REF!</f>
        <v>#REF!</v>
      </c>
      <c r="B80" s="84" t="s">
        <v>704</v>
      </c>
      <c r="C80" s="82">
        <v>2015</v>
      </c>
      <c r="D80" s="84" t="s">
        <v>639</v>
      </c>
      <c r="E80" s="93" t="s">
        <v>659</v>
      </c>
      <c r="F80" s="82" t="e">
        <f t="shared" si="1"/>
        <v>#REF!</v>
      </c>
      <c r="G80" s="172"/>
    </row>
    <row r="81" spans="1:7" ht="13" thickBot="1" x14ac:dyDescent="0.3">
      <c r="A81" s="82" t="e">
        <f>#REF!</f>
        <v>#REF!</v>
      </c>
      <c r="B81" s="84" t="s">
        <v>704</v>
      </c>
      <c r="C81" s="82">
        <v>2015</v>
      </c>
      <c r="D81" s="84" t="s">
        <v>639</v>
      </c>
      <c r="E81" s="93" t="s">
        <v>660</v>
      </c>
      <c r="F81" s="82" t="e">
        <f t="shared" si="1"/>
        <v>#REF!</v>
      </c>
      <c r="G81" s="172"/>
    </row>
    <row r="82" spans="1:7" ht="13" thickBot="1" x14ac:dyDescent="0.3">
      <c r="A82" s="82" t="e">
        <f>#REF!</f>
        <v>#REF!</v>
      </c>
      <c r="B82" s="84" t="s">
        <v>704</v>
      </c>
      <c r="C82" s="82">
        <v>2015</v>
      </c>
      <c r="D82" s="84" t="s">
        <v>131</v>
      </c>
      <c r="E82" s="93">
        <v>4</v>
      </c>
      <c r="F82" s="82" t="e">
        <f t="shared" si="1"/>
        <v>#REF!</v>
      </c>
      <c r="G82" s="172"/>
    </row>
    <row r="83" spans="1:7" ht="13" thickBot="1" x14ac:dyDescent="0.3">
      <c r="A83" s="82" t="e">
        <f>#REF!</f>
        <v>#REF!</v>
      </c>
      <c r="B83" s="84" t="s">
        <v>704</v>
      </c>
      <c r="C83" s="82">
        <v>2015</v>
      </c>
      <c r="D83" s="84" t="s">
        <v>131</v>
      </c>
      <c r="E83" s="93" t="s">
        <v>661</v>
      </c>
      <c r="F83" s="82" t="e">
        <f t="shared" si="1"/>
        <v>#REF!</v>
      </c>
      <c r="G83" s="172"/>
    </row>
    <row r="84" spans="1:7" ht="13" thickBot="1" x14ac:dyDescent="0.3">
      <c r="A84" s="82" t="e">
        <f>#REF!</f>
        <v>#REF!</v>
      </c>
      <c r="B84" s="84" t="s">
        <v>704</v>
      </c>
      <c r="C84" s="82">
        <v>2015</v>
      </c>
      <c r="D84" s="84" t="s">
        <v>131</v>
      </c>
      <c r="E84" s="93" t="s">
        <v>662</v>
      </c>
      <c r="F84" s="82" t="e">
        <f t="shared" si="1"/>
        <v>#REF!</v>
      </c>
      <c r="G84" s="172"/>
    </row>
    <row r="85" spans="1:7" ht="13" thickBot="1" x14ac:dyDescent="0.3">
      <c r="A85" s="82" t="e">
        <f>#REF!</f>
        <v>#REF!</v>
      </c>
      <c r="B85" s="84" t="s">
        <v>704</v>
      </c>
      <c r="C85" s="82">
        <v>2015</v>
      </c>
      <c r="D85" s="84" t="s">
        <v>639</v>
      </c>
      <c r="E85" s="93">
        <v>5</v>
      </c>
      <c r="F85" s="82" t="e">
        <f t="shared" si="1"/>
        <v>#REF!</v>
      </c>
      <c r="G85" s="172"/>
    </row>
    <row r="86" spans="1:7" ht="13" thickBot="1" x14ac:dyDescent="0.3">
      <c r="A86" s="82" t="e">
        <f>#REF!</f>
        <v>#REF!</v>
      </c>
      <c r="B86" s="84" t="s">
        <v>704</v>
      </c>
      <c r="C86" s="82">
        <v>2015</v>
      </c>
      <c r="D86" s="84" t="s">
        <v>639</v>
      </c>
      <c r="E86" s="93" t="s">
        <v>663</v>
      </c>
      <c r="F86" s="82" t="e">
        <f t="shared" si="1"/>
        <v>#REF!</v>
      </c>
      <c r="G86" s="172"/>
    </row>
    <row r="87" spans="1:7" ht="13" thickBot="1" x14ac:dyDescent="0.3">
      <c r="A87" s="82" t="e">
        <f>#REF!</f>
        <v>#REF!</v>
      </c>
      <c r="B87" s="84" t="s">
        <v>704</v>
      </c>
      <c r="C87" s="82">
        <v>2015</v>
      </c>
      <c r="D87" s="84" t="s">
        <v>639</v>
      </c>
      <c r="E87" s="93" t="s">
        <v>664</v>
      </c>
      <c r="F87" s="82" t="e">
        <f t="shared" si="1"/>
        <v>#REF!</v>
      </c>
      <c r="G87" s="172"/>
    </row>
    <row r="88" spans="1:7" ht="13" thickBot="1" x14ac:dyDescent="0.3">
      <c r="A88" s="82" t="e">
        <f>#REF!</f>
        <v>#REF!</v>
      </c>
      <c r="B88" s="84" t="s">
        <v>704</v>
      </c>
      <c r="C88" s="82">
        <v>2015</v>
      </c>
      <c r="D88" s="84" t="s">
        <v>639</v>
      </c>
      <c r="E88" s="93" t="s">
        <v>665</v>
      </c>
      <c r="F88" s="82" t="e">
        <f t="shared" si="1"/>
        <v>#REF!</v>
      </c>
      <c r="G88" s="172"/>
    </row>
    <row r="89" spans="1:7" ht="13" thickBot="1" x14ac:dyDescent="0.3">
      <c r="A89" s="82" t="e">
        <f>#REF!</f>
        <v>#REF!</v>
      </c>
      <c r="B89" s="84" t="s">
        <v>704</v>
      </c>
      <c r="C89" s="82">
        <v>2015</v>
      </c>
      <c r="D89" s="84" t="s">
        <v>639</v>
      </c>
      <c r="E89" s="93">
        <v>6</v>
      </c>
      <c r="F89" s="82" t="e">
        <f t="shared" si="1"/>
        <v>#REF!</v>
      </c>
      <c r="G89" s="172"/>
    </row>
    <row r="90" spans="1:7" ht="13" thickBot="1" x14ac:dyDescent="0.3">
      <c r="A90" s="82" t="e">
        <f>#REF!</f>
        <v>#REF!</v>
      </c>
      <c r="B90" s="84" t="s">
        <v>704</v>
      </c>
      <c r="C90" s="82">
        <v>2015</v>
      </c>
      <c r="D90" s="84" t="s">
        <v>639</v>
      </c>
      <c r="E90" s="93" t="s">
        <v>666</v>
      </c>
      <c r="F90" s="82" t="e">
        <f t="shared" si="1"/>
        <v>#REF!</v>
      </c>
      <c r="G90" s="172"/>
    </row>
    <row r="91" spans="1:7" ht="13" thickBot="1" x14ac:dyDescent="0.3">
      <c r="A91" s="82" t="e">
        <f>#REF!</f>
        <v>#REF!</v>
      </c>
      <c r="B91" s="84" t="s">
        <v>704</v>
      </c>
      <c r="C91" s="82">
        <v>2015</v>
      </c>
      <c r="D91" s="84" t="s">
        <v>639</v>
      </c>
      <c r="E91" s="93" t="s">
        <v>667</v>
      </c>
      <c r="F91" s="82" t="e">
        <f t="shared" si="1"/>
        <v>#REF!</v>
      </c>
      <c r="G91" s="172"/>
    </row>
    <row r="92" spans="1:7" ht="13" thickBot="1" x14ac:dyDescent="0.3">
      <c r="A92" s="82" t="e">
        <f>#REF!</f>
        <v>#REF!</v>
      </c>
      <c r="B92" s="84" t="s">
        <v>704</v>
      </c>
      <c r="C92" s="82">
        <v>2015</v>
      </c>
      <c r="D92" s="84" t="s">
        <v>639</v>
      </c>
      <c r="E92" s="93" t="s">
        <v>668</v>
      </c>
      <c r="F92" s="82" t="e">
        <f t="shared" si="1"/>
        <v>#REF!</v>
      </c>
      <c r="G92" s="172"/>
    </row>
    <row r="93" spans="1:7" ht="13" thickBot="1" x14ac:dyDescent="0.3">
      <c r="A93" s="82" t="e">
        <f>#REF!</f>
        <v>#REF!</v>
      </c>
      <c r="B93" s="84" t="s">
        <v>704</v>
      </c>
      <c r="C93" s="82">
        <v>2015</v>
      </c>
      <c r="D93" s="84" t="s">
        <v>639</v>
      </c>
      <c r="E93" s="93" t="s">
        <v>669</v>
      </c>
      <c r="F93" s="82" t="e">
        <f t="shared" si="1"/>
        <v>#REF!</v>
      </c>
      <c r="G93" s="172"/>
    </row>
    <row r="94" spans="1:7" ht="13" thickBot="1" x14ac:dyDescent="0.3">
      <c r="A94" s="82" t="e">
        <f>#REF!</f>
        <v>#REF!</v>
      </c>
      <c r="B94" s="84" t="s">
        <v>704</v>
      </c>
      <c r="C94" s="82">
        <v>2015</v>
      </c>
      <c r="D94" s="84" t="s">
        <v>639</v>
      </c>
      <c r="E94" s="93" t="s">
        <v>670</v>
      </c>
      <c r="F94" s="82" t="e">
        <f t="shared" si="1"/>
        <v>#REF!</v>
      </c>
      <c r="G94" s="172"/>
    </row>
    <row r="95" spans="1:7" ht="13" thickBot="1" x14ac:dyDescent="0.3">
      <c r="A95" s="82" t="e">
        <f>#REF!</f>
        <v>#REF!</v>
      </c>
      <c r="B95" s="84" t="s">
        <v>704</v>
      </c>
      <c r="C95" s="82">
        <v>2015</v>
      </c>
      <c r="D95" s="84" t="s">
        <v>639</v>
      </c>
      <c r="E95" s="93" t="s">
        <v>671</v>
      </c>
      <c r="F95" s="82" t="e">
        <f t="shared" si="1"/>
        <v>#REF!</v>
      </c>
      <c r="G95" s="172"/>
    </row>
    <row r="96" spans="1:7" ht="13" thickBot="1" x14ac:dyDescent="0.3">
      <c r="A96" s="82" t="e">
        <f>#REF!</f>
        <v>#REF!</v>
      </c>
      <c r="B96" s="84" t="s">
        <v>704</v>
      </c>
      <c r="C96" s="82">
        <v>2015</v>
      </c>
      <c r="D96" s="84" t="s">
        <v>639</v>
      </c>
      <c r="E96" s="93" t="s">
        <v>672</v>
      </c>
      <c r="F96" s="82" t="e">
        <f t="shared" si="1"/>
        <v>#REF!</v>
      </c>
      <c r="G96" s="172"/>
    </row>
    <row r="97" spans="1:7" ht="13" thickBot="1" x14ac:dyDescent="0.3">
      <c r="A97" s="82" t="e">
        <f>#REF!</f>
        <v>#REF!</v>
      </c>
      <c r="B97" s="84" t="s">
        <v>704</v>
      </c>
      <c r="C97" s="82">
        <v>2015</v>
      </c>
      <c r="D97" s="84" t="s">
        <v>639</v>
      </c>
      <c r="E97" s="93" t="s">
        <v>673</v>
      </c>
      <c r="F97" s="82" t="e">
        <f t="shared" si="1"/>
        <v>#REF!</v>
      </c>
      <c r="G97" s="172"/>
    </row>
    <row r="98" spans="1:7" ht="13" thickBot="1" x14ac:dyDescent="0.3">
      <c r="A98" s="82" t="e">
        <f>#REF!</f>
        <v>#REF!</v>
      </c>
      <c r="B98" s="84" t="s">
        <v>704</v>
      </c>
      <c r="C98" s="82">
        <v>2015</v>
      </c>
      <c r="D98" s="84" t="s">
        <v>639</v>
      </c>
      <c r="E98" s="93" t="s">
        <v>674</v>
      </c>
      <c r="F98" s="82" t="e">
        <f t="shared" si="1"/>
        <v>#REF!</v>
      </c>
      <c r="G98" s="172"/>
    </row>
    <row r="99" spans="1:7" ht="13" thickBot="1" x14ac:dyDescent="0.3">
      <c r="A99" s="82" t="e">
        <f>#REF!</f>
        <v>#REF!</v>
      </c>
      <c r="B99" s="84" t="s">
        <v>704</v>
      </c>
      <c r="C99" s="82">
        <v>2015</v>
      </c>
      <c r="D99" s="84" t="s">
        <v>639</v>
      </c>
      <c r="E99" s="93" t="s">
        <v>675</v>
      </c>
      <c r="F99" s="82" t="e">
        <f t="shared" si="1"/>
        <v>#REF!</v>
      </c>
      <c r="G99" s="172"/>
    </row>
    <row r="100" spans="1:7" ht="13" thickBot="1" x14ac:dyDescent="0.3">
      <c r="A100" s="82" t="e">
        <f>#REF!</f>
        <v>#REF!</v>
      </c>
      <c r="B100" s="84" t="s">
        <v>704</v>
      </c>
      <c r="C100" s="82">
        <v>2015</v>
      </c>
      <c r="D100" s="84" t="s">
        <v>639</v>
      </c>
      <c r="E100" s="93" t="s">
        <v>676</v>
      </c>
      <c r="F100" s="82" t="e">
        <f t="shared" si="1"/>
        <v>#REF!</v>
      </c>
      <c r="G100" s="172"/>
    </row>
    <row r="101" spans="1:7" ht="13" thickBot="1" x14ac:dyDescent="0.3">
      <c r="A101" s="82" t="e">
        <f>#REF!</f>
        <v>#REF!</v>
      </c>
      <c r="B101" s="84" t="s">
        <v>704</v>
      </c>
      <c r="C101" s="82">
        <v>2015</v>
      </c>
      <c r="D101" s="84" t="s">
        <v>639</v>
      </c>
      <c r="E101" s="93" t="s">
        <v>677</v>
      </c>
      <c r="F101" s="82" t="e">
        <f t="shared" si="1"/>
        <v>#REF!</v>
      </c>
      <c r="G101" s="172"/>
    </row>
    <row r="102" spans="1:7" ht="13" thickBot="1" x14ac:dyDescent="0.3">
      <c r="A102" s="82" t="e">
        <f>#REF!</f>
        <v>#REF!</v>
      </c>
      <c r="B102" s="84" t="s">
        <v>704</v>
      </c>
      <c r="C102" s="82">
        <v>2015</v>
      </c>
      <c r="D102" s="84" t="s">
        <v>639</v>
      </c>
      <c r="E102" s="93" t="s">
        <v>678</v>
      </c>
      <c r="F102" s="82" t="e">
        <f t="shared" si="1"/>
        <v>#REF!</v>
      </c>
      <c r="G102" s="172"/>
    </row>
    <row r="103" spans="1:7" ht="13" thickBot="1" x14ac:dyDescent="0.3">
      <c r="A103" s="82" t="e">
        <f>#REF!</f>
        <v>#REF!</v>
      </c>
      <c r="B103" s="84" t="s">
        <v>704</v>
      </c>
      <c r="C103" s="82">
        <v>2015</v>
      </c>
      <c r="D103" s="84" t="s">
        <v>639</v>
      </c>
      <c r="E103" s="93" t="s">
        <v>679</v>
      </c>
      <c r="F103" s="82" t="e">
        <f t="shared" si="1"/>
        <v>#REF!</v>
      </c>
      <c r="G103" s="172"/>
    </row>
    <row r="104" spans="1:7" ht="13" thickBot="1" x14ac:dyDescent="0.3">
      <c r="A104" s="82" t="e">
        <f>#REF!</f>
        <v>#REF!</v>
      </c>
      <c r="B104" s="84" t="s">
        <v>704</v>
      </c>
      <c r="C104" s="82">
        <v>2015</v>
      </c>
      <c r="D104" s="84" t="s">
        <v>131</v>
      </c>
      <c r="E104" s="93">
        <v>7</v>
      </c>
      <c r="F104" s="82" t="e">
        <f t="shared" si="1"/>
        <v>#REF!</v>
      </c>
      <c r="G104" s="172"/>
    </row>
    <row r="105" spans="1:7" ht="13" thickBot="1" x14ac:dyDescent="0.3">
      <c r="A105" s="82" t="e">
        <f>#REF!</f>
        <v>#REF!</v>
      </c>
      <c r="B105" s="84" t="s">
        <v>704</v>
      </c>
      <c r="C105" s="82">
        <v>2015</v>
      </c>
      <c r="D105" s="84" t="s">
        <v>131</v>
      </c>
      <c r="E105" s="93" t="s">
        <v>680</v>
      </c>
      <c r="F105" s="82" t="e">
        <f t="shared" si="1"/>
        <v>#REF!</v>
      </c>
      <c r="G105" s="172"/>
    </row>
    <row r="106" spans="1:7" ht="13" thickBot="1" x14ac:dyDescent="0.3">
      <c r="A106" s="82" t="e">
        <f>#REF!</f>
        <v>#REF!</v>
      </c>
      <c r="B106" s="84" t="s">
        <v>704</v>
      </c>
      <c r="C106" s="82">
        <v>2015</v>
      </c>
      <c r="D106" s="84" t="s">
        <v>131</v>
      </c>
      <c r="E106" s="93" t="s">
        <v>681</v>
      </c>
      <c r="F106" s="82" t="e">
        <f t="shared" si="1"/>
        <v>#REF!</v>
      </c>
      <c r="G106" s="172"/>
    </row>
    <row r="107" spans="1:7" ht="13" thickBot="1" x14ac:dyDescent="0.3">
      <c r="A107" s="82" t="e">
        <f>#REF!</f>
        <v>#REF!</v>
      </c>
      <c r="B107" s="84" t="s">
        <v>704</v>
      </c>
      <c r="C107" s="82">
        <v>2015</v>
      </c>
      <c r="D107" s="84" t="s">
        <v>131</v>
      </c>
      <c r="E107" s="93" t="s">
        <v>682</v>
      </c>
      <c r="F107" s="82" t="e">
        <f t="shared" si="1"/>
        <v>#REF!</v>
      </c>
      <c r="G107" s="172"/>
    </row>
    <row r="108" spans="1:7" ht="13" thickBot="1" x14ac:dyDescent="0.3">
      <c r="A108" s="82" t="e">
        <f>#REF!</f>
        <v>#REF!</v>
      </c>
      <c r="B108" s="84" t="s">
        <v>704</v>
      </c>
      <c r="C108" s="82">
        <v>2015</v>
      </c>
      <c r="D108" s="84" t="s">
        <v>131</v>
      </c>
      <c r="E108" s="93" t="s">
        <v>683</v>
      </c>
      <c r="F108" s="82" t="e">
        <f t="shared" si="1"/>
        <v>#REF!</v>
      </c>
      <c r="G108" s="172"/>
    </row>
    <row r="109" spans="1:7" ht="13" thickBot="1" x14ac:dyDescent="0.3">
      <c r="A109" s="82" t="e">
        <f>#REF!</f>
        <v>#REF!</v>
      </c>
      <c r="B109" s="84" t="s">
        <v>704</v>
      </c>
      <c r="C109" s="82">
        <v>2015</v>
      </c>
      <c r="D109" s="84" t="s">
        <v>131</v>
      </c>
      <c r="E109" s="93" t="s">
        <v>684</v>
      </c>
      <c r="F109" s="82" t="e">
        <f t="shared" si="1"/>
        <v>#REF!</v>
      </c>
      <c r="G109" s="172"/>
    </row>
    <row r="110" spans="1:7" ht="13" thickBot="1" x14ac:dyDescent="0.3">
      <c r="A110" s="82" t="e">
        <f>#REF!</f>
        <v>#REF!</v>
      </c>
      <c r="B110" s="84" t="s">
        <v>704</v>
      </c>
      <c r="C110" s="82">
        <v>2015</v>
      </c>
      <c r="D110" s="84" t="s">
        <v>131</v>
      </c>
      <c r="E110" s="93" t="s">
        <v>685</v>
      </c>
      <c r="F110" s="82" t="e">
        <f t="shared" si="1"/>
        <v>#REF!</v>
      </c>
      <c r="G110" s="172"/>
    </row>
    <row r="111" spans="1:7" ht="13" thickBot="1" x14ac:dyDescent="0.3">
      <c r="A111" s="82" t="e">
        <f>#REF!</f>
        <v>#REF!</v>
      </c>
      <c r="B111" s="84" t="s">
        <v>704</v>
      </c>
      <c r="C111" s="82">
        <v>2015</v>
      </c>
      <c r="D111" s="84" t="s">
        <v>131</v>
      </c>
      <c r="E111" s="93" t="s">
        <v>686</v>
      </c>
      <c r="F111" s="82" t="e">
        <f t="shared" si="1"/>
        <v>#REF!</v>
      </c>
      <c r="G111" s="172"/>
    </row>
    <row r="112" spans="1:7" ht="13" thickBot="1" x14ac:dyDescent="0.3">
      <c r="A112" s="82" t="e">
        <f>#REF!</f>
        <v>#REF!</v>
      </c>
      <c r="B112" s="84" t="s">
        <v>704</v>
      </c>
      <c r="C112" s="82">
        <v>2015</v>
      </c>
      <c r="D112" s="84" t="s">
        <v>131</v>
      </c>
      <c r="E112" s="93" t="s">
        <v>687</v>
      </c>
      <c r="F112" s="82" t="e">
        <f t="shared" si="1"/>
        <v>#REF!</v>
      </c>
      <c r="G112" s="172"/>
    </row>
    <row r="113" spans="1:7" ht="13" thickBot="1" x14ac:dyDescent="0.3">
      <c r="A113" s="82" t="e">
        <f>#REF!</f>
        <v>#REF!</v>
      </c>
      <c r="B113" s="84" t="s">
        <v>704</v>
      </c>
      <c r="C113" s="82">
        <v>2015</v>
      </c>
      <c r="D113" s="84" t="s">
        <v>131</v>
      </c>
      <c r="E113" s="93">
        <v>8</v>
      </c>
      <c r="F113" s="82" t="e">
        <f t="shared" si="1"/>
        <v>#REF!</v>
      </c>
      <c r="G113" s="172"/>
    </row>
    <row r="114" spans="1:7" ht="13" thickBot="1" x14ac:dyDescent="0.3">
      <c r="A114" s="82" t="e">
        <f>#REF!</f>
        <v>#REF!</v>
      </c>
      <c r="B114" s="84" t="s">
        <v>704</v>
      </c>
      <c r="C114" s="82">
        <v>2015</v>
      </c>
      <c r="D114" s="84" t="s">
        <v>131</v>
      </c>
      <c r="E114" s="93" t="s">
        <v>688</v>
      </c>
      <c r="F114" s="82" t="e">
        <f t="shared" si="1"/>
        <v>#REF!</v>
      </c>
      <c r="G114" s="172"/>
    </row>
    <row r="115" spans="1:7" ht="13" thickBot="1" x14ac:dyDescent="0.3">
      <c r="A115" s="82" t="e">
        <f>#REF!</f>
        <v>#REF!</v>
      </c>
      <c r="B115" s="84" t="s">
        <v>704</v>
      </c>
      <c r="C115" s="82">
        <v>2015</v>
      </c>
      <c r="D115" s="84" t="s">
        <v>131</v>
      </c>
      <c r="E115" s="93" t="s">
        <v>689</v>
      </c>
      <c r="F115" s="82" t="e">
        <f t="shared" si="1"/>
        <v>#REF!</v>
      </c>
      <c r="G115" s="172"/>
    </row>
    <row r="116" spans="1:7" ht="13" thickBot="1" x14ac:dyDescent="0.3">
      <c r="A116" s="82" t="e">
        <f>#REF!</f>
        <v>#REF!</v>
      </c>
      <c r="B116" s="84" t="s">
        <v>704</v>
      </c>
      <c r="C116" s="82">
        <v>2015</v>
      </c>
      <c r="D116" s="84" t="s">
        <v>131</v>
      </c>
      <c r="E116" s="93">
        <v>9</v>
      </c>
      <c r="F116" s="82" t="e">
        <f t="shared" si="1"/>
        <v>#REF!</v>
      </c>
      <c r="G116" s="172"/>
    </row>
    <row r="117" spans="1:7" ht="13" thickBot="1" x14ac:dyDescent="0.3">
      <c r="A117" s="82" t="e">
        <f>#REF!</f>
        <v>#REF!</v>
      </c>
      <c r="B117" s="84" t="s">
        <v>704</v>
      </c>
      <c r="C117" s="82">
        <v>2015</v>
      </c>
      <c r="D117" s="84" t="s">
        <v>131</v>
      </c>
      <c r="E117" s="93">
        <v>10</v>
      </c>
      <c r="F117" s="82" t="e">
        <f t="shared" si="1"/>
        <v>#REF!</v>
      </c>
      <c r="G117" s="172"/>
    </row>
    <row r="118" spans="1:7" ht="13" thickBot="1" x14ac:dyDescent="0.3">
      <c r="A118" s="82" t="e">
        <f>#REF!</f>
        <v>#REF!</v>
      </c>
      <c r="B118" s="84" t="s">
        <v>704</v>
      </c>
      <c r="C118" s="82">
        <v>2015</v>
      </c>
      <c r="D118" s="84" t="s">
        <v>131</v>
      </c>
      <c r="E118" s="93" t="s">
        <v>690</v>
      </c>
      <c r="F118" s="82" t="e">
        <f t="shared" si="1"/>
        <v>#REF!</v>
      </c>
      <c r="G118" s="172"/>
    </row>
    <row r="119" spans="1:7" ht="13" thickBot="1" x14ac:dyDescent="0.3">
      <c r="A119" s="82" t="e">
        <f>#REF!</f>
        <v>#REF!</v>
      </c>
      <c r="B119" s="84" t="s">
        <v>704</v>
      </c>
      <c r="C119" s="82">
        <v>2015</v>
      </c>
      <c r="D119" s="84" t="s">
        <v>131</v>
      </c>
      <c r="E119" s="93" t="s">
        <v>691</v>
      </c>
      <c r="F119" s="82" t="e">
        <f t="shared" si="1"/>
        <v>#REF!</v>
      </c>
      <c r="G119" s="172"/>
    </row>
    <row r="120" spans="1:7" ht="13" thickBot="1" x14ac:dyDescent="0.3">
      <c r="A120" s="82" t="e">
        <f>#REF!</f>
        <v>#REF!</v>
      </c>
      <c r="B120" s="84" t="s">
        <v>704</v>
      </c>
      <c r="C120" s="82">
        <v>2015</v>
      </c>
      <c r="D120" s="84" t="s">
        <v>131</v>
      </c>
      <c r="E120" s="93" t="s">
        <v>692</v>
      </c>
      <c r="F120" s="82" t="e">
        <f t="shared" si="1"/>
        <v>#REF!</v>
      </c>
      <c r="G120" s="172"/>
    </row>
    <row r="121" spans="1:7" ht="13" thickBot="1" x14ac:dyDescent="0.3">
      <c r="A121" s="82" t="e">
        <f>#REF!</f>
        <v>#REF!</v>
      </c>
      <c r="B121" s="102" t="s">
        <v>704</v>
      </c>
      <c r="C121" s="82">
        <v>2015</v>
      </c>
      <c r="D121" s="102" t="s">
        <v>131</v>
      </c>
      <c r="E121" s="106" t="s">
        <v>693</v>
      </c>
      <c r="F121" s="82" t="e">
        <f t="shared" si="1"/>
        <v>#REF!</v>
      </c>
      <c r="G121" s="172"/>
    </row>
    <row r="122" spans="1:7" ht="13" thickBot="1" x14ac:dyDescent="0.3">
      <c r="A122" s="82" t="e">
        <f>#REF!</f>
        <v>#REF!</v>
      </c>
      <c r="B122" s="86" t="s">
        <v>704</v>
      </c>
      <c r="C122" s="82">
        <v>2015</v>
      </c>
      <c r="D122" s="86" t="s">
        <v>131</v>
      </c>
      <c r="E122" s="100" t="s">
        <v>694</v>
      </c>
      <c r="F122" s="82" t="e">
        <f t="shared" si="1"/>
        <v>#REF!</v>
      </c>
      <c r="G122" s="172"/>
    </row>
    <row r="123" spans="1:7" ht="13" thickBot="1" x14ac:dyDescent="0.3">
      <c r="A123" s="82" t="e">
        <f>#REF!</f>
        <v>#REF!</v>
      </c>
      <c r="B123" s="84" t="s">
        <v>704</v>
      </c>
      <c r="C123" s="82">
        <v>2015</v>
      </c>
      <c r="D123" s="84" t="s">
        <v>131</v>
      </c>
      <c r="E123" s="93" t="s">
        <v>695</v>
      </c>
      <c r="F123" s="82" t="e">
        <f t="shared" si="1"/>
        <v>#REF!</v>
      </c>
      <c r="G123" s="172"/>
    </row>
    <row r="124" spans="1:7" ht="13" thickBot="1" x14ac:dyDescent="0.3">
      <c r="A124" s="82" t="e">
        <f>#REF!</f>
        <v>#REF!</v>
      </c>
      <c r="B124" s="84" t="s">
        <v>704</v>
      </c>
      <c r="C124" s="82">
        <v>2015</v>
      </c>
      <c r="D124" s="84" t="s">
        <v>131</v>
      </c>
      <c r="E124" s="93" t="s">
        <v>696</v>
      </c>
      <c r="F124" s="82" t="e">
        <f t="shared" si="1"/>
        <v>#REF!</v>
      </c>
      <c r="G124" s="172"/>
    </row>
    <row r="125" spans="1:7" ht="13" thickBot="1" x14ac:dyDescent="0.3">
      <c r="A125" s="82" t="e">
        <f>#REF!</f>
        <v>#REF!</v>
      </c>
      <c r="B125" s="84" t="s">
        <v>704</v>
      </c>
      <c r="C125" s="82">
        <v>2015</v>
      </c>
      <c r="D125" s="84" t="s">
        <v>131</v>
      </c>
      <c r="E125" s="93" t="s">
        <v>697</v>
      </c>
      <c r="F125" s="82" t="e">
        <f t="shared" si="1"/>
        <v>#REF!</v>
      </c>
      <c r="G125" s="172"/>
    </row>
    <row r="126" spans="1:7" ht="13" thickBot="1" x14ac:dyDescent="0.3">
      <c r="A126" s="82" t="e">
        <f>#REF!</f>
        <v>#REF!</v>
      </c>
      <c r="B126" s="84" t="s">
        <v>704</v>
      </c>
      <c r="C126" s="82">
        <v>2015</v>
      </c>
      <c r="D126" s="84" t="s">
        <v>131</v>
      </c>
      <c r="E126" s="93" t="s">
        <v>698</v>
      </c>
      <c r="F126" s="82" t="e">
        <f t="shared" si="1"/>
        <v>#REF!</v>
      </c>
      <c r="G126" s="172"/>
    </row>
    <row r="127" spans="1:7" ht="13" thickBot="1" x14ac:dyDescent="0.3">
      <c r="A127" s="82" t="e">
        <f>#REF!</f>
        <v>#REF!</v>
      </c>
      <c r="B127" s="84" t="s">
        <v>704</v>
      </c>
      <c r="C127" s="82">
        <v>2015</v>
      </c>
      <c r="D127" s="84" t="s">
        <v>131</v>
      </c>
      <c r="E127" s="93" t="s">
        <v>699</v>
      </c>
      <c r="F127" s="82" t="e">
        <f t="shared" si="1"/>
        <v>#REF!</v>
      </c>
      <c r="G127" s="172"/>
    </row>
    <row r="128" spans="1:7" ht="13" thickBot="1" x14ac:dyDescent="0.3">
      <c r="A128" s="82" t="e">
        <f>#REF!</f>
        <v>#REF!</v>
      </c>
      <c r="B128" s="84" t="s">
        <v>704</v>
      </c>
      <c r="C128" s="82">
        <v>2015</v>
      </c>
      <c r="D128" s="84" t="s">
        <v>131</v>
      </c>
      <c r="E128" s="93" t="s">
        <v>700</v>
      </c>
      <c r="F128" s="82" t="e">
        <f t="shared" si="1"/>
        <v>#REF!</v>
      </c>
      <c r="G128" s="172"/>
    </row>
    <row r="129" spans="1:7" ht="13" thickBot="1" x14ac:dyDescent="0.3">
      <c r="A129" s="82" t="e">
        <f>#REF!</f>
        <v>#REF!</v>
      </c>
      <c r="B129" s="84" t="s">
        <v>704</v>
      </c>
      <c r="C129" s="82">
        <v>2015</v>
      </c>
      <c r="D129" s="84" t="s">
        <v>131</v>
      </c>
      <c r="E129" s="93" t="s">
        <v>701</v>
      </c>
      <c r="F129" s="82" t="e">
        <f t="shared" si="1"/>
        <v>#REF!</v>
      </c>
      <c r="G129" s="172"/>
    </row>
    <row r="130" spans="1:7" ht="13" thickBot="1" x14ac:dyDescent="0.3">
      <c r="A130" s="82" t="e">
        <f>#REF!</f>
        <v>#REF!</v>
      </c>
      <c r="B130" s="84" t="s">
        <v>704</v>
      </c>
      <c r="C130" s="82">
        <v>2015</v>
      </c>
      <c r="D130" s="84" t="s">
        <v>706</v>
      </c>
      <c r="E130" s="93">
        <v>1</v>
      </c>
      <c r="F130" s="82" t="e">
        <f t="shared" si="1"/>
        <v>#REF!</v>
      </c>
      <c r="G130" s="172"/>
    </row>
    <row r="131" spans="1:7" ht="13" thickBot="1" x14ac:dyDescent="0.3">
      <c r="A131" s="82" t="e">
        <f>#REF!</f>
        <v>#REF!</v>
      </c>
      <c r="B131" s="84" t="s">
        <v>704</v>
      </c>
      <c r="C131" s="82">
        <v>2015</v>
      </c>
      <c r="D131" s="84" t="s">
        <v>706</v>
      </c>
      <c r="E131" s="93" t="s">
        <v>643</v>
      </c>
      <c r="F131" s="82" t="e">
        <f t="shared" ref="F131:F194" si="2">CONCATENATE(A131,"_",B131,"_",C131,"_",D131,"_",E131)</f>
        <v>#REF!</v>
      </c>
      <c r="G131" s="172"/>
    </row>
    <row r="132" spans="1:7" ht="13" thickBot="1" x14ac:dyDescent="0.3">
      <c r="A132" s="82" t="e">
        <f>#REF!</f>
        <v>#REF!</v>
      </c>
      <c r="B132" s="84" t="s">
        <v>704</v>
      </c>
      <c r="C132" s="82">
        <v>2015</v>
      </c>
      <c r="D132" s="84" t="s">
        <v>706</v>
      </c>
      <c r="E132" s="93" t="s">
        <v>646</v>
      </c>
      <c r="F132" s="82" t="e">
        <f t="shared" si="2"/>
        <v>#REF!</v>
      </c>
      <c r="G132" s="172"/>
    </row>
    <row r="133" spans="1:7" ht="13" thickBot="1" x14ac:dyDescent="0.3">
      <c r="A133" s="82" t="e">
        <f>#REF!</f>
        <v>#REF!</v>
      </c>
      <c r="B133" s="84" t="s">
        <v>704</v>
      </c>
      <c r="C133" s="82">
        <v>2015</v>
      </c>
      <c r="D133" s="84" t="s">
        <v>706</v>
      </c>
      <c r="E133" s="93" t="s">
        <v>647</v>
      </c>
      <c r="F133" s="82" t="e">
        <f t="shared" si="2"/>
        <v>#REF!</v>
      </c>
      <c r="G133" s="172"/>
    </row>
    <row r="134" spans="1:7" ht="13" thickBot="1" x14ac:dyDescent="0.3">
      <c r="A134" s="82" t="e">
        <f>#REF!</f>
        <v>#REF!</v>
      </c>
      <c r="B134" s="84" t="s">
        <v>704</v>
      </c>
      <c r="C134" s="82">
        <v>2015</v>
      </c>
      <c r="D134" s="84" t="s">
        <v>706</v>
      </c>
      <c r="E134" s="93" t="s">
        <v>648</v>
      </c>
      <c r="F134" s="82" t="e">
        <f t="shared" si="2"/>
        <v>#REF!</v>
      </c>
      <c r="G134" s="172"/>
    </row>
    <row r="135" spans="1:7" ht="13" thickBot="1" x14ac:dyDescent="0.3">
      <c r="A135" s="82" t="e">
        <f>#REF!</f>
        <v>#REF!</v>
      </c>
      <c r="B135" s="84" t="s">
        <v>704</v>
      </c>
      <c r="C135" s="82">
        <v>2015</v>
      </c>
      <c r="D135" s="84" t="s">
        <v>706</v>
      </c>
      <c r="E135" s="93" t="s">
        <v>709</v>
      </c>
      <c r="F135" s="82" t="e">
        <f t="shared" si="2"/>
        <v>#REF!</v>
      </c>
      <c r="G135" s="172"/>
    </row>
    <row r="136" spans="1:7" ht="13" thickBot="1" x14ac:dyDescent="0.3">
      <c r="A136" s="82" t="e">
        <f>#REF!</f>
        <v>#REF!</v>
      </c>
      <c r="B136" s="84" t="s">
        <v>704</v>
      </c>
      <c r="C136" s="82">
        <v>2015</v>
      </c>
      <c r="D136" s="84" t="s">
        <v>706</v>
      </c>
      <c r="E136" s="93">
        <v>2</v>
      </c>
      <c r="F136" s="82" t="e">
        <f t="shared" si="2"/>
        <v>#REF!</v>
      </c>
      <c r="G136" s="172"/>
    </row>
    <row r="137" spans="1:7" ht="13" thickBot="1" x14ac:dyDescent="0.3">
      <c r="A137" s="82" t="e">
        <f>#REF!</f>
        <v>#REF!</v>
      </c>
      <c r="B137" s="84" t="s">
        <v>704</v>
      </c>
      <c r="C137" s="82">
        <v>2015</v>
      </c>
      <c r="D137" s="84" t="s">
        <v>706</v>
      </c>
      <c r="E137" s="93">
        <v>3</v>
      </c>
      <c r="F137" s="82" t="e">
        <f t="shared" si="2"/>
        <v>#REF!</v>
      </c>
      <c r="G137" s="172"/>
    </row>
    <row r="138" spans="1:7" ht="13" thickBot="1" x14ac:dyDescent="0.3">
      <c r="A138" s="82" t="e">
        <f>#REF!</f>
        <v>#REF!</v>
      </c>
      <c r="B138" s="84" t="s">
        <v>704</v>
      </c>
      <c r="C138" s="82">
        <v>2015</v>
      </c>
      <c r="D138" s="84" t="s">
        <v>706</v>
      </c>
      <c r="E138" s="93" t="s">
        <v>659</v>
      </c>
      <c r="F138" s="82" t="e">
        <f t="shared" si="2"/>
        <v>#REF!</v>
      </c>
      <c r="G138" s="172"/>
    </row>
    <row r="139" spans="1:7" ht="13" thickBot="1" x14ac:dyDescent="0.3">
      <c r="A139" s="82" t="e">
        <f>#REF!</f>
        <v>#REF!</v>
      </c>
      <c r="B139" s="84" t="s">
        <v>704</v>
      </c>
      <c r="C139" s="82">
        <v>2015</v>
      </c>
      <c r="D139" s="84" t="s">
        <v>706</v>
      </c>
      <c r="E139" s="93" t="s">
        <v>660</v>
      </c>
      <c r="F139" s="82" t="e">
        <f t="shared" si="2"/>
        <v>#REF!</v>
      </c>
      <c r="G139" s="172"/>
    </row>
    <row r="140" spans="1:7" ht="13" thickBot="1" x14ac:dyDescent="0.3">
      <c r="A140" s="82" t="e">
        <f>#REF!</f>
        <v>#REF!</v>
      </c>
      <c r="B140" s="84" t="s">
        <v>704</v>
      </c>
      <c r="C140" s="82">
        <v>2015</v>
      </c>
      <c r="D140" s="84" t="s">
        <v>706</v>
      </c>
      <c r="E140" s="93">
        <v>4</v>
      </c>
      <c r="F140" s="82" t="e">
        <f t="shared" si="2"/>
        <v>#REF!</v>
      </c>
      <c r="G140" s="172"/>
    </row>
    <row r="141" spans="1:7" ht="13" thickBot="1" x14ac:dyDescent="0.3">
      <c r="A141" s="82" t="e">
        <f>#REF!</f>
        <v>#REF!</v>
      </c>
      <c r="B141" s="84" t="s">
        <v>704</v>
      </c>
      <c r="C141" s="82">
        <v>2015</v>
      </c>
      <c r="D141" s="84" t="s">
        <v>706</v>
      </c>
      <c r="E141" s="93" t="s">
        <v>661</v>
      </c>
      <c r="F141" s="82" t="e">
        <f t="shared" si="2"/>
        <v>#REF!</v>
      </c>
      <c r="G141" s="172"/>
    </row>
    <row r="142" spans="1:7" ht="13" thickBot="1" x14ac:dyDescent="0.3">
      <c r="A142" s="82" t="e">
        <f>#REF!</f>
        <v>#REF!</v>
      </c>
      <c r="B142" s="84" t="s">
        <v>704</v>
      </c>
      <c r="C142" s="82">
        <v>2015</v>
      </c>
      <c r="D142" s="84" t="s">
        <v>706</v>
      </c>
      <c r="E142" s="93" t="s">
        <v>662</v>
      </c>
      <c r="F142" s="82" t="e">
        <f t="shared" si="2"/>
        <v>#REF!</v>
      </c>
      <c r="G142" s="172"/>
    </row>
    <row r="143" spans="1:7" ht="13" thickBot="1" x14ac:dyDescent="0.3">
      <c r="A143" s="82" t="e">
        <f>#REF!</f>
        <v>#REF!</v>
      </c>
      <c r="B143" s="84" t="s">
        <v>704</v>
      </c>
      <c r="C143" s="82">
        <v>2015</v>
      </c>
      <c r="D143" s="84" t="s">
        <v>706</v>
      </c>
      <c r="E143" s="93">
        <v>5</v>
      </c>
      <c r="F143" s="82" t="e">
        <f t="shared" si="2"/>
        <v>#REF!</v>
      </c>
      <c r="G143" s="172"/>
    </row>
    <row r="144" spans="1:7" ht="13" thickBot="1" x14ac:dyDescent="0.3">
      <c r="A144" s="82" t="e">
        <f>#REF!</f>
        <v>#REF!</v>
      </c>
      <c r="B144" s="84" t="s">
        <v>704</v>
      </c>
      <c r="C144" s="82">
        <v>2015</v>
      </c>
      <c r="D144" s="84" t="s">
        <v>706</v>
      </c>
      <c r="E144" s="93" t="s">
        <v>663</v>
      </c>
      <c r="F144" s="82" t="e">
        <f t="shared" si="2"/>
        <v>#REF!</v>
      </c>
      <c r="G144" s="172"/>
    </row>
    <row r="145" spans="1:7" ht="13" thickBot="1" x14ac:dyDescent="0.3">
      <c r="A145" s="82" t="e">
        <f>#REF!</f>
        <v>#REF!</v>
      </c>
      <c r="B145" s="84" t="s">
        <v>704</v>
      </c>
      <c r="C145" s="82">
        <v>2015</v>
      </c>
      <c r="D145" s="84" t="s">
        <v>706</v>
      </c>
      <c r="E145" s="93" t="s">
        <v>664</v>
      </c>
      <c r="F145" s="82" t="e">
        <f t="shared" si="2"/>
        <v>#REF!</v>
      </c>
      <c r="G145" s="172"/>
    </row>
    <row r="146" spans="1:7" ht="13" thickBot="1" x14ac:dyDescent="0.3">
      <c r="A146" s="82" t="e">
        <f>#REF!</f>
        <v>#REF!</v>
      </c>
      <c r="B146" s="84" t="s">
        <v>704</v>
      </c>
      <c r="C146" s="82">
        <v>2015</v>
      </c>
      <c r="D146" s="84" t="s">
        <v>706</v>
      </c>
      <c r="E146" s="93" t="s">
        <v>665</v>
      </c>
      <c r="F146" s="82" t="e">
        <f t="shared" si="2"/>
        <v>#REF!</v>
      </c>
      <c r="G146" s="172"/>
    </row>
    <row r="147" spans="1:7" ht="13" thickBot="1" x14ac:dyDescent="0.3">
      <c r="A147" s="82" t="e">
        <f>#REF!</f>
        <v>#REF!</v>
      </c>
      <c r="B147" s="84" t="s">
        <v>704</v>
      </c>
      <c r="C147" s="82">
        <v>2015</v>
      </c>
      <c r="D147" s="84" t="s">
        <v>706</v>
      </c>
      <c r="E147" s="93">
        <v>6</v>
      </c>
      <c r="F147" s="82" t="e">
        <f t="shared" si="2"/>
        <v>#REF!</v>
      </c>
      <c r="G147" s="172"/>
    </row>
    <row r="148" spans="1:7" ht="13" thickBot="1" x14ac:dyDescent="0.3">
      <c r="A148" s="82" t="e">
        <f>#REF!</f>
        <v>#REF!</v>
      </c>
      <c r="B148" s="84" t="s">
        <v>704</v>
      </c>
      <c r="C148" s="82">
        <v>2015</v>
      </c>
      <c r="D148" s="84" t="s">
        <v>706</v>
      </c>
      <c r="E148" s="93" t="s">
        <v>666</v>
      </c>
      <c r="F148" s="82" t="e">
        <f t="shared" si="2"/>
        <v>#REF!</v>
      </c>
      <c r="G148" s="172"/>
    </row>
    <row r="149" spans="1:7" ht="13" thickBot="1" x14ac:dyDescent="0.3">
      <c r="A149" s="82" t="e">
        <f>#REF!</f>
        <v>#REF!</v>
      </c>
      <c r="B149" s="84" t="s">
        <v>704</v>
      </c>
      <c r="C149" s="82">
        <v>2015</v>
      </c>
      <c r="D149" s="84" t="s">
        <v>706</v>
      </c>
      <c r="E149" s="93" t="s">
        <v>667</v>
      </c>
      <c r="F149" s="82" t="e">
        <f t="shared" si="2"/>
        <v>#REF!</v>
      </c>
      <c r="G149" s="172"/>
    </row>
    <row r="150" spans="1:7" ht="13" thickBot="1" x14ac:dyDescent="0.3">
      <c r="A150" s="82" t="e">
        <f>#REF!</f>
        <v>#REF!</v>
      </c>
      <c r="B150" s="84" t="s">
        <v>704</v>
      </c>
      <c r="C150" s="82">
        <v>2015</v>
      </c>
      <c r="D150" s="84" t="s">
        <v>706</v>
      </c>
      <c r="E150" s="93" t="s">
        <v>668</v>
      </c>
      <c r="F150" s="82" t="e">
        <f t="shared" si="2"/>
        <v>#REF!</v>
      </c>
      <c r="G150" s="172"/>
    </row>
    <row r="151" spans="1:7" ht="13" thickBot="1" x14ac:dyDescent="0.3">
      <c r="A151" s="82" t="e">
        <f>#REF!</f>
        <v>#REF!</v>
      </c>
      <c r="B151" s="84" t="s">
        <v>704</v>
      </c>
      <c r="C151" s="82">
        <v>2015</v>
      </c>
      <c r="D151" s="84" t="s">
        <v>706</v>
      </c>
      <c r="E151" s="93" t="s">
        <v>669</v>
      </c>
      <c r="F151" s="82" t="e">
        <f t="shared" si="2"/>
        <v>#REF!</v>
      </c>
      <c r="G151" s="172"/>
    </row>
    <row r="152" spans="1:7" ht="13" thickBot="1" x14ac:dyDescent="0.3">
      <c r="A152" s="82" t="e">
        <f>#REF!</f>
        <v>#REF!</v>
      </c>
      <c r="B152" s="84" t="s">
        <v>704</v>
      </c>
      <c r="C152" s="82">
        <v>2015</v>
      </c>
      <c r="D152" s="84" t="s">
        <v>706</v>
      </c>
      <c r="E152" s="93" t="s">
        <v>670</v>
      </c>
      <c r="F152" s="82" t="e">
        <f t="shared" si="2"/>
        <v>#REF!</v>
      </c>
      <c r="G152" s="172"/>
    </row>
    <row r="153" spans="1:7" ht="13" thickBot="1" x14ac:dyDescent="0.3">
      <c r="A153" s="82" t="e">
        <f>#REF!</f>
        <v>#REF!</v>
      </c>
      <c r="B153" s="84" t="s">
        <v>704</v>
      </c>
      <c r="C153" s="82">
        <v>2015</v>
      </c>
      <c r="D153" s="84" t="s">
        <v>706</v>
      </c>
      <c r="E153" s="93" t="s">
        <v>671</v>
      </c>
      <c r="F153" s="82" t="e">
        <f t="shared" si="2"/>
        <v>#REF!</v>
      </c>
      <c r="G153" s="172"/>
    </row>
    <row r="154" spans="1:7" ht="13" thickBot="1" x14ac:dyDescent="0.3">
      <c r="A154" s="82" t="e">
        <f>#REF!</f>
        <v>#REF!</v>
      </c>
      <c r="B154" s="84" t="s">
        <v>704</v>
      </c>
      <c r="C154" s="82">
        <v>2015</v>
      </c>
      <c r="D154" s="84" t="s">
        <v>706</v>
      </c>
      <c r="E154" s="93" t="s">
        <v>672</v>
      </c>
      <c r="F154" s="82" t="e">
        <f t="shared" si="2"/>
        <v>#REF!</v>
      </c>
      <c r="G154" s="172"/>
    </row>
    <row r="155" spans="1:7" ht="13" thickBot="1" x14ac:dyDescent="0.3">
      <c r="A155" s="82" t="e">
        <f>#REF!</f>
        <v>#REF!</v>
      </c>
      <c r="B155" s="84" t="s">
        <v>704</v>
      </c>
      <c r="C155" s="82">
        <v>2015</v>
      </c>
      <c r="D155" s="84" t="s">
        <v>706</v>
      </c>
      <c r="E155" s="93" t="s">
        <v>673</v>
      </c>
      <c r="F155" s="82" t="e">
        <f t="shared" si="2"/>
        <v>#REF!</v>
      </c>
      <c r="G155" s="172"/>
    </row>
    <row r="156" spans="1:7" ht="13" thickBot="1" x14ac:dyDescent="0.3">
      <c r="A156" s="82" t="e">
        <f>#REF!</f>
        <v>#REF!</v>
      </c>
      <c r="B156" s="84" t="s">
        <v>704</v>
      </c>
      <c r="C156" s="82">
        <v>2015</v>
      </c>
      <c r="D156" s="84" t="s">
        <v>706</v>
      </c>
      <c r="E156" s="93" t="s">
        <v>674</v>
      </c>
      <c r="F156" s="82" t="e">
        <f t="shared" si="2"/>
        <v>#REF!</v>
      </c>
      <c r="G156" s="172"/>
    </row>
    <row r="157" spans="1:7" ht="13" thickBot="1" x14ac:dyDescent="0.3">
      <c r="A157" s="82" t="e">
        <f>#REF!</f>
        <v>#REF!</v>
      </c>
      <c r="B157" s="84" t="s">
        <v>704</v>
      </c>
      <c r="C157" s="82">
        <v>2015</v>
      </c>
      <c r="D157" s="84" t="s">
        <v>706</v>
      </c>
      <c r="E157" s="93" t="s">
        <v>675</v>
      </c>
      <c r="F157" s="82" t="e">
        <f t="shared" si="2"/>
        <v>#REF!</v>
      </c>
      <c r="G157" s="172"/>
    </row>
    <row r="158" spans="1:7" ht="13" thickBot="1" x14ac:dyDescent="0.3">
      <c r="A158" s="82" t="e">
        <f>#REF!</f>
        <v>#REF!</v>
      </c>
      <c r="B158" s="84" t="s">
        <v>704</v>
      </c>
      <c r="C158" s="82">
        <v>2015</v>
      </c>
      <c r="D158" s="84" t="s">
        <v>706</v>
      </c>
      <c r="E158" s="93" t="s">
        <v>676</v>
      </c>
      <c r="F158" s="82" t="e">
        <f t="shared" si="2"/>
        <v>#REF!</v>
      </c>
      <c r="G158" s="172"/>
    </row>
    <row r="159" spans="1:7" ht="13" thickBot="1" x14ac:dyDescent="0.3">
      <c r="A159" s="82" t="e">
        <f>#REF!</f>
        <v>#REF!</v>
      </c>
      <c r="B159" s="84" t="s">
        <v>704</v>
      </c>
      <c r="C159" s="82">
        <v>2015</v>
      </c>
      <c r="D159" s="84" t="s">
        <v>706</v>
      </c>
      <c r="E159" s="93" t="s">
        <v>677</v>
      </c>
      <c r="F159" s="82" t="e">
        <f t="shared" si="2"/>
        <v>#REF!</v>
      </c>
      <c r="G159" s="172"/>
    </row>
    <row r="160" spans="1:7" ht="13" thickBot="1" x14ac:dyDescent="0.3">
      <c r="A160" s="82" t="e">
        <f>#REF!</f>
        <v>#REF!</v>
      </c>
      <c r="B160" s="84" t="s">
        <v>704</v>
      </c>
      <c r="C160" s="82">
        <v>2015</v>
      </c>
      <c r="D160" s="84" t="s">
        <v>706</v>
      </c>
      <c r="E160" s="93" t="s">
        <v>678</v>
      </c>
      <c r="F160" s="82" t="e">
        <f t="shared" si="2"/>
        <v>#REF!</v>
      </c>
      <c r="G160" s="172"/>
    </row>
    <row r="161" spans="1:7" ht="13" thickBot="1" x14ac:dyDescent="0.3">
      <c r="A161" s="82" t="e">
        <f>#REF!</f>
        <v>#REF!</v>
      </c>
      <c r="B161" s="84" t="s">
        <v>704</v>
      </c>
      <c r="C161" s="82">
        <v>2015</v>
      </c>
      <c r="D161" s="84" t="s">
        <v>706</v>
      </c>
      <c r="E161" s="93" t="s">
        <v>679</v>
      </c>
      <c r="F161" s="82" t="e">
        <f t="shared" si="2"/>
        <v>#REF!</v>
      </c>
      <c r="G161" s="172"/>
    </row>
    <row r="162" spans="1:7" ht="13" thickBot="1" x14ac:dyDescent="0.3">
      <c r="A162" s="82" t="e">
        <f>#REF!</f>
        <v>#REF!</v>
      </c>
      <c r="B162" s="84" t="s">
        <v>704</v>
      </c>
      <c r="C162" s="82">
        <v>2015</v>
      </c>
      <c r="D162" s="84" t="s">
        <v>706</v>
      </c>
      <c r="E162" s="93">
        <v>7</v>
      </c>
      <c r="F162" s="82" t="e">
        <f t="shared" si="2"/>
        <v>#REF!</v>
      </c>
      <c r="G162" s="172"/>
    </row>
    <row r="163" spans="1:7" ht="13" thickBot="1" x14ac:dyDescent="0.3">
      <c r="A163" s="82" t="e">
        <f>#REF!</f>
        <v>#REF!</v>
      </c>
      <c r="B163" s="84" t="s">
        <v>704</v>
      </c>
      <c r="C163" s="82">
        <v>2015</v>
      </c>
      <c r="D163" s="84" t="s">
        <v>706</v>
      </c>
      <c r="E163" s="93" t="s">
        <v>680</v>
      </c>
      <c r="F163" s="82" t="e">
        <f t="shared" si="2"/>
        <v>#REF!</v>
      </c>
      <c r="G163" s="172"/>
    </row>
    <row r="164" spans="1:7" ht="13" thickBot="1" x14ac:dyDescent="0.3">
      <c r="A164" s="82" t="e">
        <f>#REF!</f>
        <v>#REF!</v>
      </c>
      <c r="B164" s="84" t="s">
        <v>704</v>
      </c>
      <c r="C164" s="82">
        <v>2015</v>
      </c>
      <c r="D164" s="84" t="s">
        <v>706</v>
      </c>
      <c r="E164" s="93" t="s">
        <v>681</v>
      </c>
      <c r="F164" s="82" t="e">
        <f t="shared" si="2"/>
        <v>#REF!</v>
      </c>
      <c r="G164" s="172"/>
    </row>
    <row r="165" spans="1:7" ht="13" thickBot="1" x14ac:dyDescent="0.3">
      <c r="A165" s="82" t="e">
        <f>#REF!</f>
        <v>#REF!</v>
      </c>
      <c r="B165" s="84" t="s">
        <v>704</v>
      </c>
      <c r="C165" s="82">
        <v>2015</v>
      </c>
      <c r="D165" s="84" t="s">
        <v>706</v>
      </c>
      <c r="E165" s="93" t="s">
        <v>682</v>
      </c>
      <c r="F165" s="82" t="e">
        <f t="shared" si="2"/>
        <v>#REF!</v>
      </c>
      <c r="G165" s="172"/>
    </row>
    <row r="166" spans="1:7" ht="13" thickBot="1" x14ac:dyDescent="0.3">
      <c r="A166" s="82" t="e">
        <f>#REF!</f>
        <v>#REF!</v>
      </c>
      <c r="B166" s="84" t="s">
        <v>704</v>
      </c>
      <c r="C166" s="82">
        <v>2015</v>
      </c>
      <c r="D166" s="84" t="s">
        <v>706</v>
      </c>
      <c r="E166" s="93" t="s">
        <v>683</v>
      </c>
      <c r="F166" s="82" t="e">
        <f t="shared" si="2"/>
        <v>#REF!</v>
      </c>
      <c r="G166" s="172"/>
    </row>
    <row r="167" spans="1:7" ht="13" thickBot="1" x14ac:dyDescent="0.3">
      <c r="A167" s="82" t="e">
        <f>#REF!</f>
        <v>#REF!</v>
      </c>
      <c r="B167" s="84" t="s">
        <v>704</v>
      </c>
      <c r="C167" s="82">
        <v>2015</v>
      </c>
      <c r="D167" s="84" t="s">
        <v>706</v>
      </c>
      <c r="E167" s="93" t="s">
        <v>684</v>
      </c>
      <c r="F167" s="82" t="e">
        <f t="shared" si="2"/>
        <v>#REF!</v>
      </c>
      <c r="G167" s="172"/>
    </row>
    <row r="168" spans="1:7" ht="13" thickBot="1" x14ac:dyDescent="0.3">
      <c r="A168" s="82" t="e">
        <f>#REF!</f>
        <v>#REF!</v>
      </c>
      <c r="B168" s="84" t="s">
        <v>704</v>
      </c>
      <c r="C168" s="82">
        <v>2015</v>
      </c>
      <c r="D168" s="84" t="s">
        <v>706</v>
      </c>
      <c r="E168" s="93" t="s">
        <v>685</v>
      </c>
      <c r="F168" s="82" t="e">
        <f t="shared" si="2"/>
        <v>#REF!</v>
      </c>
      <c r="G168" s="172"/>
    </row>
    <row r="169" spans="1:7" ht="13" thickBot="1" x14ac:dyDescent="0.3">
      <c r="A169" s="82" t="e">
        <f>#REF!</f>
        <v>#REF!</v>
      </c>
      <c r="B169" s="84" t="s">
        <v>704</v>
      </c>
      <c r="C169" s="82">
        <v>2015</v>
      </c>
      <c r="D169" s="84" t="s">
        <v>706</v>
      </c>
      <c r="E169" s="93" t="s">
        <v>686</v>
      </c>
      <c r="F169" s="82" t="e">
        <f t="shared" si="2"/>
        <v>#REF!</v>
      </c>
      <c r="G169" s="172"/>
    </row>
    <row r="170" spans="1:7" ht="13" thickBot="1" x14ac:dyDescent="0.3">
      <c r="A170" s="82" t="e">
        <f>#REF!</f>
        <v>#REF!</v>
      </c>
      <c r="B170" s="84" t="s">
        <v>704</v>
      </c>
      <c r="C170" s="82">
        <v>2015</v>
      </c>
      <c r="D170" s="84" t="s">
        <v>706</v>
      </c>
      <c r="E170" s="93" t="s">
        <v>687</v>
      </c>
      <c r="F170" s="82" t="e">
        <f t="shared" si="2"/>
        <v>#REF!</v>
      </c>
      <c r="G170" s="172"/>
    </row>
    <row r="171" spans="1:7" ht="13" thickBot="1" x14ac:dyDescent="0.3">
      <c r="A171" s="82" t="e">
        <f>#REF!</f>
        <v>#REF!</v>
      </c>
      <c r="B171" s="84" t="s">
        <v>704</v>
      </c>
      <c r="C171" s="82">
        <v>2015</v>
      </c>
      <c r="D171" s="84" t="s">
        <v>706</v>
      </c>
      <c r="E171" s="93">
        <v>8</v>
      </c>
      <c r="F171" s="82" t="e">
        <f t="shared" si="2"/>
        <v>#REF!</v>
      </c>
      <c r="G171" s="172"/>
    </row>
    <row r="172" spans="1:7" ht="13" thickBot="1" x14ac:dyDescent="0.3">
      <c r="A172" s="82" t="e">
        <f>#REF!</f>
        <v>#REF!</v>
      </c>
      <c r="B172" s="84" t="s">
        <v>704</v>
      </c>
      <c r="C172" s="82">
        <v>2015</v>
      </c>
      <c r="D172" s="84" t="s">
        <v>706</v>
      </c>
      <c r="E172" s="93" t="s">
        <v>688</v>
      </c>
      <c r="F172" s="82" t="e">
        <f t="shared" si="2"/>
        <v>#REF!</v>
      </c>
      <c r="G172" s="172"/>
    </row>
    <row r="173" spans="1:7" ht="13" thickBot="1" x14ac:dyDescent="0.3">
      <c r="A173" s="82" t="e">
        <f>#REF!</f>
        <v>#REF!</v>
      </c>
      <c r="B173" s="84" t="s">
        <v>704</v>
      </c>
      <c r="C173" s="82">
        <v>2015</v>
      </c>
      <c r="D173" s="84" t="s">
        <v>706</v>
      </c>
      <c r="E173" s="93" t="s">
        <v>689</v>
      </c>
      <c r="F173" s="82" t="e">
        <f t="shared" si="2"/>
        <v>#REF!</v>
      </c>
      <c r="G173" s="172"/>
    </row>
    <row r="174" spans="1:7" ht="13" thickBot="1" x14ac:dyDescent="0.3">
      <c r="A174" s="82" t="e">
        <f>#REF!</f>
        <v>#REF!</v>
      </c>
      <c r="B174" s="84" t="s">
        <v>704</v>
      </c>
      <c r="C174" s="82">
        <v>2015</v>
      </c>
      <c r="D174" s="84" t="s">
        <v>706</v>
      </c>
      <c r="E174" s="93">
        <v>9</v>
      </c>
      <c r="F174" s="82" t="e">
        <f t="shared" si="2"/>
        <v>#REF!</v>
      </c>
      <c r="G174" s="172"/>
    </row>
    <row r="175" spans="1:7" ht="13" thickBot="1" x14ac:dyDescent="0.3">
      <c r="A175" s="82" t="e">
        <f>#REF!</f>
        <v>#REF!</v>
      </c>
      <c r="B175" s="91" t="s">
        <v>704</v>
      </c>
      <c r="C175" s="82">
        <v>2015</v>
      </c>
      <c r="D175" s="91" t="s">
        <v>706</v>
      </c>
      <c r="E175" s="101">
        <v>10</v>
      </c>
      <c r="F175" s="82" t="e">
        <f t="shared" si="2"/>
        <v>#REF!</v>
      </c>
      <c r="G175" s="172"/>
    </row>
    <row r="176" spans="1:7" ht="13" thickBot="1" x14ac:dyDescent="0.3">
      <c r="A176" s="82" t="e">
        <f>#REF!</f>
        <v>#REF!</v>
      </c>
      <c r="B176" s="94" t="s">
        <v>704</v>
      </c>
      <c r="C176" s="82">
        <v>2015</v>
      </c>
      <c r="D176" s="94" t="s">
        <v>706</v>
      </c>
      <c r="E176" s="95" t="s">
        <v>690</v>
      </c>
      <c r="F176" s="82" t="e">
        <f t="shared" si="2"/>
        <v>#REF!</v>
      </c>
      <c r="G176" s="172"/>
    </row>
    <row r="177" spans="1:7" ht="13" thickBot="1" x14ac:dyDescent="0.3">
      <c r="A177" s="82" t="e">
        <f>#REF!</f>
        <v>#REF!</v>
      </c>
      <c r="B177" s="84" t="s">
        <v>704</v>
      </c>
      <c r="C177" s="82">
        <v>2015</v>
      </c>
      <c r="D177" s="84" t="s">
        <v>706</v>
      </c>
      <c r="E177" s="93" t="s">
        <v>691</v>
      </c>
      <c r="F177" s="82" t="e">
        <f t="shared" si="2"/>
        <v>#REF!</v>
      </c>
      <c r="G177" s="172"/>
    </row>
    <row r="178" spans="1:7" ht="13" thickBot="1" x14ac:dyDescent="0.3">
      <c r="A178" s="82" t="e">
        <f>#REF!</f>
        <v>#REF!</v>
      </c>
      <c r="B178" s="84" t="s">
        <v>704</v>
      </c>
      <c r="C178" s="82">
        <v>2015</v>
      </c>
      <c r="D178" s="84" t="s">
        <v>706</v>
      </c>
      <c r="E178" s="93" t="s">
        <v>692</v>
      </c>
      <c r="F178" s="82" t="e">
        <f t="shared" si="2"/>
        <v>#REF!</v>
      </c>
      <c r="G178" s="172"/>
    </row>
    <row r="179" spans="1:7" ht="13" thickBot="1" x14ac:dyDescent="0.3">
      <c r="A179" s="82" t="e">
        <f>#REF!</f>
        <v>#REF!</v>
      </c>
      <c r="B179" s="84" t="s">
        <v>704</v>
      </c>
      <c r="C179" s="82">
        <v>2015</v>
      </c>
      <c r="D179" s="84" t="s">
        <v>706</v>
      </c>
      <c r="E179" s="93" t="s">
        <v>693</v>
      </c>
      <c r="F179" s="82" t="e">
        <f t="shared" si="2"/>
        <v>#REF!</v>
      </c>
      <c r="G179" s="172"/>
    </row>
    <row r="180" spans="1:7" ht="13" thickBot="1" x14ac:dyDescent="0.3">
      <c r="A180" s="82" t="e">
        <f>#REF!</f>
        <v>#REF!</v>
      </c>
      <c r="B180" s="84" t="s">
        <v>704</v>
      </c>
      <c r="C180" s="82">
        <v>2015</v>
      </c>
      <c r="D180" s="84" t="s">
        <v>706</v>
      </c>
      <c r="E180" s="93" t="s">
        <v>694</v>
      </c>
      <c r="F180" s="82" t="e">
        <f t="shared" si="2"/>
        <v>#REF!</v>
      </c>
      <c r="G180" s="172"/>
    </row>
    <row r="181" spans="1:7" ht="13" thickBot="1" x14ac:dyDescent="0.3">
      <c r="A181" s="82" t="e">
        <f>#REF!</f>
        <v>#REF!</v>
      </c>
      <c r="B181" s="84" t="s">
        <v>704</v>
      </c>
      <c r="C181" s="82">
        <v>2015</v>
      </c>
      <c r="D181" s="84" t="s">
        <v>706</v>
      </c>
      <c r="E181" s="93" t="s">
        <v>695</v>
      </c>
      <c r="F181" s="82" t="e">
        <f t="shared" si="2"/>
        <v>#REF!</v>
      </c>
      <c r="G181" s="172"/>
    </row>
    <row r="182" spans="1:7" ht="13" thickBot="1" x14ac:dyDescent="0.3">
      <c r="A182" s="82" t="e">
        <f>#REF!</f>
        <v>#REF!</v>
      </c>
      <c r="B182" s="84" t="s">
        <v>704</v>
      </c>
      <c r="C182" s="82">
        <v>2015</v>
      </c>
      <c r="D182" s="84" t="s">
        <v>706</v>
      </c>
      <c r="E182" s="93" t="s">
        <v>696</v>
      </c>
      <c r="F182" s="82" t="e">
        <f t="shared" si="2"/>
        <v>#REF!</v>
      </c>
      <c r="G182" s="172"/>
    </row>
    <row r="183" spans="1:7" ht="13" thickBot="1" x14ac:dyDescent="0.3">
      <c r="A183" s="82" t="e">
        <f>#REF!</f>
        <v>#REF!</v>
      </c>
      <c r="B183" s="84" t="s">
        <v>704</v>
      </c>
      <c r="C183" s="82">
        <v>2015</v>
      </c>
      <c r="D183" s="84" t="s">
        <v>706</v>
      </c>
      <c r="E183" s="93" t="s">
        <v>697</v>
      </c>
      <c r="F183" s="82" t="e">
        <f t="shared" si="2"/>
        <v>#REF!</v>
      </c>
      <c r="G183" s="172"/>
    </row>
    <row r="184" spans="1:7" ht="13" thickBot="1" x14ac:dyDescent="0.3">
      <c r="A184" s="82" t="e">
        <f>#REF!</f>
        <v>#REF!</v>
      </c>
      <c r="B184" s="84" t="s">
        <v>704</v>
      </c>
      <c r="C184" s="82">
        <v>2015</v>
      </c>
      <c r="D184" s="84" t="s">
        <v>706</v>
      </c>
      <c r="E184" s="93" t="s">
        <v>698</v>
      </c>
      <c r="F184" s="82" t="e">
        <f t="shared" si="2"/>
        <v>#REF!</v>
      </c>
      <c r="G184" s="172"/>
    </row>
    <row r="185" spans="1:7" ht="13" thickBot="1" x14ac:dyDescent="0.3">
      <c r="A185" s="82" t="e">
        <f>#REF!</f>
        <v>#REF!</v>
      </c>
      <c r="B185" s="84" t="s">
        <v>704</v>
      </c>
      <c r="C185" s="82">
        <v>2015</v>
      </c>
      <c r="D185" s="84" t="s">
        <v>706</v>
      </c>
      <c r="E185" s="93" t="s">
        <v>699</v>
      </c>
      <c r="F185" s="82" t="e">
        <f t="shared" si="2"/>
        <v>#REF!</v>
      </c>
      <c r="G185" s="172"/>
    </row>
    <row r="186" spans="1:7" ht="13" thickBot="1" x14ac:dyDescent="0.3">
      <c r="A186" s="82" t="e">
        <f>#REF!</f>
        <v>#REF!</v>
      </c>
      <c r="B186" s="84" t="s">
        <v>704</v>
      </c>
      <c r="C186" s="82">
        <v>2015</v>
      </c>
      <c r="D186" s="84" t="s">
        <v>706</v>
      </c>
      <c r="E186" s="93" t="s">
        <v>700</v>
      </c>
      <c r="F186" s="82" t="e">
        <f t="shared" si="2"/>
        <v>#REF!</v>
      </c>
      <c r="G186" s="172"/>
    </row>
    <row r="187" spans="1:7" ht="13" thickBot="1" x14ac:dyDescent="0.3">
      <c r="A187" s="82" t="e">
        <f>#REF!</f>
        <v>#REF!</v>
      </c>
      <c r="B187" s="84" t="s">
        <v>704</v>
      </c>
      <c r="C187" s="82">
        <v>2015</v>
      </c>
      <c r="D187" s="84" t="s">
        <v>706</v>
      </c>
      <c r="E187" s="93" t="s">
        <v>701</v>
      </c>
      <c r="F187" s="82" t="e">
        <f t="shared" si="2"/>
        <v>#REF!</v>
      </c>
      <c r="G187" s="172"/>
    </row>
    <row r="188" spans="1:7" ht="13" thickBot="1" x14ac:dyDescent="0.3">
      <c r="A188" s="82" t="e">
        <f>#REF!</f>
        <v>#REF!</v>
      </c>
      <c r="B188" s="84" t="s">
        <v>708</v>
      </c>
      <c r="C188" s="82">
        <v>2015</v>
      </c>
      <c r="D188" s="84" t="s">
        <v>639</v>
      </c>
      <c r="E188" s="93">
        <v>1</v>
      </c>
      <c r="F188" s="82" t="e">
        <f t="shared" si="2"/>
        <v>#REF!</v>
      </c>
      <c r="G188" s="172"/>
    </row>
    <row r="189" spans="1:7" ht="13" thickBot="1" x14ac:dyDescent="0.3">
      <c r="A189" s="82" t="e">
        <f>#REF!</f>
        <v>#REF!</v>
      </c>
      <c r="B189" s="84" t="s">
        <v>708</v>
      </c>
      <c r="C189" s="82">
        <v>2015</v>
      </c>
      <c r="D189" s="84" t="s">
        <v>639</v>
      </c>
      <c r="E189" s="93" t="s">
        <v>643</v>
      </c>
      <c r="F189" s="82" t="e">
        <f t="shared" si="2"/>
        <v>#REF!</v>
      </c>
      <c r="G189" s="172"/>
    </row>
    <row r="190" spans="1:7" ht="13" thickBot="1" x14ac:dyDescent="0.3">
      <c r="A190" s="82" t="e">
        <f>#REF!</f>
        <v>#REF!</v>
      </c>
      <c r="B190" s="84" t="s">
        <v>708</v>
      </c>
      <c r="C190" s="82">
        <v>2015</v>
      </c>
      <c r="D190" s="84" t="s">
        <v>639</v>
      </c>
      <c r="E190" s="93" t="s">
        <v>646</v>
      </c>
      <c r="F190" s="82" t="e">
        <f t="shared" si="2"/>
        <v>#REF!</v>
      </c>
      <c r="G190" s="172"/>
    </row>
    <row r="191" spans="1:7" ht="13" thickBot="1" x14ac:dyDescent="0.3">
      <c r="A191" s="82" t="e">
        <f>#REF!</f>
        <v>#REF!</v>
      </c>
      <c r="B191" s="84" t="s">
        <v>708</v>
      </c>
      <c r="C191" s="82">
        <v>2015</v>
      </c>
      <c r="D191" s="84" t="s">
        <v>639</v>
      </c>
      <c r="E191" s="93" t="s">
        <v>647</v>
      </c>
      <c r="F191" s="82" t="e">
        <f t="shared" si="2"/>
        <v>#REF!</v>
      </c>
      <c r="G191" s="172"/>
    </row>
    <row r="192" spans="1:7" ht="13" thickBot="1" x14ac:dyDescent="0.3">
      <c r="A192" s="82" t="e">
        <f>#REF!</f>
        <v>#REF!</v>
      </c>
      <c r="B192" s="84" t="s">
        <v>708</v>
      </c>
      <c r="C192" s="82">
        <v>2015</v>
      </c>
      <c r="D192" s="84" t="s">
        <v>639</v>
      </c>
      <c r="E192" s="93" t="s">
        <v>648</v>
      </c>
      <c r="F192" s="82" t="e">
        <f t="shared" si="2"/>
        <v>#REF!</v>
      </c>
      <c r="G192" s="172"/>
    </row>
    <row r="193" spans="1:7" ht="13" thickBot="1" x14ac:dyDescent="0.3">
      <c r="A193" s="82" t="e">
        <f>#REF!</f>
        <v>#REF!</v>
      </c>
      <c r="B193" s="84" t="s">
        <v>708</v>
      </c>
      <c r="C193" s="82">
        <v>2015</v>
      </c>
      <c r="D193" s="84" t="s">
        <v>639</v>
      </c>
      <c r="E193" s="93" t="s">
        <v>709</v>
      </c>
      <c r="F193" s="82" t="e">
        <f t="shared" si="2"/>
        <v>#REF!</v>
      </c>
      <c r="G193" s="172"/>
    </row>
    <row r="194" spans="1:7" ht="13" thickBot="1" x14ac:dyDescent="0.3">
      <c r="A194" s="82" t="e">
        <f>#REF!</f>
        <v>#REF!</v>
      </c>
      <c r="B194" s="84" t="s">
        <v>708</v>
      </c>
      <c r="C194" s="82">
        <v>2015</v>
      </c>
      <c r="D194" s="84" t="s">
        <v>131</v>
      </c>
      <c r="E194" s="93">
        <v>2</v>
      </c>
      <c r="F194" s="82" t="e">
        <f t="shared" si="2"/>
        <v>#REF!</v>
      </c>
      <c r="G194" s="172"/>
    </row>
    <row r="195" spans="1:7" ht="13" thickBot="1" x14ac:dyDescent="0.3">
      <c r="A195" s="82" t="e">
        <f>#REF!</f>
        <v>#REF!</v>
      </c>
      <c r="B195" s="84" t="s">
        <v>708</v>
      </c>
      <c r="C195" s="82">
        <v>2015</v>
      </c>
      <c r="D195" s="84" t="s">
        <v>639</v>
      </c>
      <c r="E195" s="93">
        <v>3</v>
      </c>
      <c r="F195" s="82" t="e">
        <f t="shared" ref="F195:F258" si="3">CONCATENATE(A195,"_",B195,"_",C195,"_",D195,"_",E195)</f>
        <v>#REF!</v>
      </c>
      <c r="G195" s="172"/>
    </row>
    <row r="196" spans="1:7" ht="13" thickBot="1" x14ac:dyDescent="0.3">
      <c r="A196" s="82" t="e">
        <f>#REF!</f>
        <v>#REF!</v>
      </c>
      <c r="B196" s="84" t="s">
        <v>708</v>
      </c>
      <c r="C196" s="82">
        <v>2015</v>
      </c>
      <c r="D196" s="84" t="s">
        <v>639</v>
      </c>
      <c r="E196" s="93" t="s">
        <v>659</v>
      </c>
      <c r="F196" s="82" t="e">
        <f t="shared" si="3"/>
        <v>#REF!</v>
      </c>
      <c r="G196" s="172"/>
    </row>
    <row r="197" spans="1:7" ht="13" thickBot="1" x14ac:dyDescent="0.3">
      <c r="A197" s="82" t="e">
        <f>#REF!</f>
        <v>#REF!</v>
      </c>
      <c r="B197" s="84" t="s">
        <v>708</v>
      </c>
      <c r="C197" s="82">
        <v>2015</v>
      </c>
      <c r="D197" s="84" t="s">
        <v>639</v>
      </c>
      <c r="E197" s="93" t="s">
        <v>660</v>
      </c>
      <c r="F197" s="82" t="e">
        <f t="shared" si="3"/>
        <v>#REF!</v>
      </c>
      <c r="G197" s="172"/>
    </row>
    <row r="198" spans="1:7" ht="13" thickBot="1" x14ac:dyDescent="0.3">
      <c r="A198" s="82" t="e">
        <f>#REF!</f>
        <v>#REF!</v>
      </c>
      <c r="B198" s="84" t="s">
        <v>708</v>
      </c>
      <c r="C198" s="82">
        <v>2015</v>
      </c>
      <c r="D198" s="84" t="s">
        <v>131</v>
      </c>
      <c r="E198" s="93">
        <v>4</v>
      </c>
      <c r="F198" s="82" t="e">
        <f t="shared" si="3"/>
        <v>#REF!</v>
      </c>
      <c r="G198" s="172"/>
    </row>
    <row r="199" spans="1:7" ht="13" thickBot="1" x14ac:dyDescent="0.3">
      <c r="A199" s="82" t="e">
        <f>#REF!</f>
        <v>#REF!</v>
      </c>
      <c r="B199" s="84" t="s">
        <v>708</v>
      </c>
      <c r="C199" s="82">
        <v>2015</v>
      </c>
      <c r="D199" s="84" t="s">
        <v>131</v>
      </c>
      <c r="E199" s="93" t="s">
        <v>661</v>
      </c>
      <c r="F199" s="82" t="e">
        <f t="shared" si="3"/>
        <v>#REF!</v>
      </c>
      <c r="G199" s="172"/>
    </row>
    <row r="200" spans="1:7" ht="13" thickBot="1" x14ac:dyDescent="0.3">
      <c r="A200" s="82" t="e">
        <f>#REF!</f>
        <v>#REF!</v>
      </c>
      <c r="B200" s="84" t="s">
        <v>708</v>
      </c>
      <c r="C200" s="82">
        <v>2015</v>
      </c>
      <c r="D200" s="84" t="s">
        <v>131</v>
      </c>
      <c r="E200" s="93" t="s">
        <v>662</v>
      </c>
      <c r="F200" s="82" t="e">
        <f t="shared" si="3"/>
        <v>#REF!</v>
      </c>
      <c r="G200" s="172"/>
    </row>
    <row r="201" spans="1:7" ht="13" thickBot="1" x14ac:dyDescent="0.3">
      <c r="A201" s="82" t="e">
        <f>#REF!</f>
        <v>#REF!</v>
      </c>
      <c r="B201" s="84" t="s">
        <v>708</v>
      </c>
      <c r="C201" s="82">
        <v>2015</v>
      </c>
      <c r="D201" s="84" t="s">
        <v>639</v>
      </c>
      <c r="E201" s="93">
        <v>5</v>
      </c>
      <c r="F201" s="82" t="e">
        <f t="shared" si="3"/>
        <v>#REF!</v>
      </c>
      <c r="G201" s="172"/>
    </row>
    <row r="202" spans="1:7" ht="13" thickBot="1" x14ac:dyDescent="0.3">
      <c r="A202" s="82" t="e">
        <f>#REF!</f>
        <v>#REF!</v>
      </c>
      <c r="B202" s="84" t="s">
        <v>708</v>
      </c>
      <c r="C202" s="82">
        <v>2015</v>
      </c>
      <c r="D202" s="84" t="s">
        <v>639</v>
      </c>
      <c r="E202" s="93" t="s">
        <v>663</v>
      </c>
      <c r="F202" s="82" t="e">
        <f t="shared" si="3"/>
        <v>#REF!</v>
      </c>
      <c r="G202" s="172"/>
    </row>
    <row r="203" spans="1:7" ht="13" thickBot="1" x14ac:dyDescent="0.3">
      <c r="A203" s="82" t="e">
        <f>#REF!</f>
        <v>#REF!</v>
      </c>
      <c r="B203" s="84" t="s">
        <v>708</v>
      </c>
      <c r="C203" s="82">
        <v>2015</v>
      </c>
      <c r="D203" s="84" t="s">
        <v>639</v>
      </c>
      <c r="E203" s="93" t="s">
        <v>664</v>
      </c>
      <c r="F203" s="82" t="e">
        <f t="shared" si="3"/>
        <v>#REF!</v>
      </c>
      <c r="G203" s="172"/>
    </row>
    <row r="204" spans="1:7" ht="13" thickBot="1" x14ac:dyDescent="0.3">
      <c r="A204" s="82" t="e">
        <f>#REF!</f>
        <v>#REF!</v>
      </c>
      <c r="B204" s="84" t="s">
        <v>708</v>
      </c>
      <c r="C204" s="82">
        <v>2015</v>
      </c>
      <c r="D204" s="84" t="s">
        <v>639</v>
      </c>
      <c r="E204" s="93" t="s">
        <v>665</v>
      </c>
      <c r="F204" s="82" t="e">
        <f t="shared" si="3"/>
        <v>#REF!</v>
      </c>
      <c r="G204" s="172"/>
    </row>
    <row r="205" spans="1:7" ht="13" thickBot="1" x14ac:dyDescent="0.3">
      <c r="A205" s="82" t="e">
        <f>#REF!</f>
        <v>#REF!</v>
      </c>
      <c r="B205" s="84" t="s">
        <v>708</v>
      </c>
      <c r="C205" s="82">
        <v>2015</v>
      </c>
      <c r="D205" s="84" t="s">
        <v>639</v>
      </c>
      <c r="E205" s="93">
        <v>6</v>
      </c>
      <c r="F205" s="82" t="e">
        <f t="shared" si="3"/>
        <v>#REF!</v>
      </c>
      <c r="G205" s="172"/>
    </row>
    <row r="206" spans="1:7" ht="13" thickBot="1" x14ac:dyDescent="0.3">
      <c r="A206" s="82" t="e">
        <f>#REF!</f>
        <v>#REF!</v>
      </c>
      <c r="B206" s="84" t="s">
        <v>708</v>
      </c>
      <c r="C206" s="82">
        <v>2015</v>
      </c>
      <c r="D206" s="84" t="s">
        <v>639</v>
      </c>
      <c r="E206" s="93" t="s">
        <v>666</v>
      </c>
      <c r="F206" s="82" t="e">
        <f t="shared" si="3"/>
        <v>#REF!</v>
      </c>
      <c r="G206" s="172"/>
    </row>
    <row r="207" spans="1:7" ht="13" thickBot="1" x14ac:dyDescent="0.3">
      <c r="A207" s="82" t="e">
        <f>#REF!</f>
        <v>#REF!</v>
      </c>
      <c r="B207" s="84" t="s">
        <v>708</v>
      </c>
      <c r="C207" s="82">
        <v>2015</v>
      </c>
      <c r="D207" s="84" t="s">
        <v>639</v>
      </c>
      <c r="E207" s="93" t="s">
        <v>667</v>
      </c>
      <c r="F207" s="82" t="e">
        <f t="shared" si="3"/>
        <v>#REF!</v>
      </c>
      <c r="G207" s="172"/>
    </row>
    <row r="208" spans="1:7" ht="13" thickBot="1" x14ac:dyDescent="0.3">
      <c r="A208" s="82" t="e">
        <f>#REF!</f>
        <v>#REF!</v>
      </c>
      <c r="B208" s="84" t="s">
        <v>708</v>
      </c>
      <c r="C208" s="82">
        <v>2015</v>
      </c>
      <c r="D208" s="84" t="s">
        <v>639</v>
      </c>
      <c r="E208" s="93" t="s">
        <v>668</v>
      </c>
      <c r="F208" s="82" t="e">
        <f t="shared" si="3"/>
        <v>#REF!</v>
      </c>
      <c r="G208" s="172"/>
    </row>
    <row r="209" spans="1:7" ht="13" thickBot="1" x14ac:dyDescent="0.3">
      <c r="A209" s="82" t="e">
        <f>#REF!</f>
        <v>#REF!</v>
      </c>
      <c r="B209" s="84" t="s">
        <v>708</v>
      </c>
      <c r="C209" s="82">
        <v>2015</v>
      </c>
      <c r="D209" s="84" t="s">
        <v>639</v>
      </c>
      <c r="E209" s="93" t="s">
        <v>669</v>
      </c>
      <c r="F209" s="82" t="e">
        <f t="shared" si="3"/>
        <v>#REF!</v>
      </c>
      <c r="G209" s="172"/>
    </row>
    <row r="210" spans="1:7" ht="13" thickBot="1" x14ac:dyDescent="0.3">
      <c r="A210" s="82" t="e">
        <f>#REF!</f>
        <v>#REF!</v>
      </c>
      <c r="B210" s="84" t="s">
        <v>708</v>
      </c>
      <c r="C210" s="82">
        <v>2015</v>
      </c>
      <c r="D210" s="84" t="s">
        <v>639</v>
      </c>
      <c r="E210" s="93" t="s">
        <v>670</v>
      </c>
      <c r="F210" s="82" t="e">
        <f t="shared" si="3"/>
        <v>#REF!</v>
      </c>
      <c r="G210" s="172"/>
    </row>
    <row r="211" spans="1:7" ht="13" thickBot="1" x14ac:dyDescent="0.3">
      <c r="A211" s="82" t="e">
        <f>#REF!</f>
        <v>#REF!</v>
      </c>
      <c r="B211" s="84" t="s">
        <v>708</v>
      </c>
      <c r="C211" s="82">
        <v>2015</v>
      </c>
      <c r="D211" s="84" t="s">
        <v>639</v>
      </c>
      <c r="E211" s="93" t="s">
        <v>671</v>
      </c>
      <c r="F211" s="82" t="e">
        <f t="shared" si="3"/>
        <v>#REF!</v>
      </c>
      <c r="G211" s="172"/>
    </row>
    <row r="212" spans="1:7" ht="13" thickBot="1" x14ac:dyDescent="0.3">
      <c r="A212" s="82" t="e">
        <f>#REF!</f>
        <v>#REF!</v>
      </c>
      <c r="B212" s="84" t="s">
        <v>708</v>
      </c>
      <c r="C212" s="82">
        <v>2015</v>
      </c>
      <c r="D212" s="84" t="s">
        <v>639</v>
      </c>
      <c r="E212" s="93" t="s">
        <v>672</v>
      </c>
      <c r="F212" s="82" t="e">
        <f t="shared" si="3"/>
        <v>#REF!</v>
      </c>
      <c r="G212" s="172"/>
    </row>
    <row r="213" spans="1:7" ht="13" thickBot="1" x14ac:dyDescent="0.3">
      <c r="A213" s="82" t="e">
        <f>#REF!</f>
        <v>#REF!</v>
      </c>
      <c r="B213" s="84" t="s">
        <v>708</v>
      </c>
      <c r="C213" s="82">
        <v>2015</v>
      </c>
      <c r="D213" s="84" t="s">
        <v>639</v>
      </c>
      <c r="E213" s="93" t="s">
        <v>673</v>
      </c>
      <c r="F213" s="82" t="e">
        <f t="shared" si="3"/>
        <v>#REF!</v>
      </c>
      <c r="G213" s="172"/>
    </row>
    <row r="214" spans="1:7" ht="13" thickBot="1" x14ac:dyDescent="0.3">
      <c r="A214" s="82" t="e">
        <f>#REF!</f>
        <v>#REF!</v>
      </c>
      <c r="B214" s="84" t="s">
        <v>708</v>
      </c>
      <c r="C214" s="82">
        <v>2015</v>
      </c>
      <c r="D214" s="84" t="s">
        <v>639</v>
      </c>
      <c r="E214" s="93" t="s">
        <v>674</v>
      </c>
      <c r="F214" s="82" t="e">
        <f t="shared" si="3"/>
        <v>#REF!</v>
      </c>
      <c r="G214" s="172"/>
    </row>
    <row r="215" spans="1:7" ht="13" thickBot="1" x14ac:dyDescent="0.3">
      <c r="A215" s="82" t="e">
        <f>#REF!</f>
        <v>#REF!</v>
      </c>
      <c r="B215" s="84" t="s">
        <v>708</v>
      </c>
      <c r="C215" s="82">
        <v>2015</v>
      </c>
      <c r="D215" s="84" t="s">
        <v>639</v>
      </c>
      <c r="E215" s="93" t="s">
        <v>675</v>
      </c>
      <c r="F215" s="82" t="e">
        <f t="shared" si="3"/>
        <v>#REF!</v>
      </c>
      <c r="G215" s="172"/>
    </row>
    <row r="216" spans="1:7" ht="13" thickBot="1" x14ac:dyDescent="0.3">
      <c r="A216" s="82" t="e">
        <f>#REF!</f>
        <v>#REF!</v>
      </c>
      <c r="B216" s="84" t="s">
        <v>708</v>
      </c>
      <c r="C216" s="82">
        <v>2015</v>
      </c>
      <c r="D216" s="84" t="s">
        <v>639</v>
      </c>
      <c r="E216" s="93" t="s">
        <v>676</v>
      </c>
      <c r="F216" s="82" t="e">
        <f t="shared" si="3"/>
        <v>#REF!</v>
      </c>
      <c r="G216" s="172"/>
    </row>
    <row r="217" spans="1:7" ht="13" thickBot="1" x14ac:dyDescent="0.3">
      <c r="A217" s="82" t="e">
        <f>#REF!</f>
        <v>#REF!</v>
      </c>
      <c r="B217" s="84" t="s">
        <v>708</v>
      </c>
      <c r="C217" s="82">
        <v>2015</v>
      </c>
      <c r="D217" s="84" t="s">
        <v>639</v>
      </c>
      <c r="E217" s="93" t="s">
        <v>677</v>
      </c>
      <c r="F217" s="82" t="e">
        <f t="shared" si="3"/>
        <v>#REF!</v>
      </c>
      <c r="G217" s="172"/>
    </row>
    <row r="218" spans="1:7" ht="13" thickBot="1" x14ac:dyDescent="0.3">
      <c r="A218" s="82" t="e">
        <f>#REF!</f>
        <v>#REF!</v>
      </c>
      <c r="B218" s="84" t="s">
        <v>708</v>
      </c>
      <c r="C218" s="82">
        <v>2015</v>
      </c>
      <c r="D218" s="84" t="s">
        <v>639</v>
      </c>
      <c r="E218" s="93" t="s">
        <v>678</v>
      </c>
      <c r="F218" s="82" t="e">
        <f t="shared" si="3"/>
        <v>#REF!</v>
      </c>
      <c r="G218" s="172"/>
    </row>
    <row r="219" spans="1:7" ht="13" thickBot="1" x14ac:dyDescent="0.3">
      <c r="A219" s="82" t="e">
        <f>#REF!</f>
        <v>#REF!</v>
      </c>
      <c r="B219" s="84" t="s">
        <v>708</v>
      </c>
      <c r="C219" s="82">
        <v>2015</v>
      </c>
      <c r="D219" s="84" t="s">
        <v>639</v>
      </c>
      <c r="E219" s="93" t="s">
        <v>679</v>
      </c>
      <c r="F219" s="82" t="e">
        <f t="shared" si="3"/>
        <v>#REF!</v>
      </c>
      <c r="G219" s="172"/>
    </row>
    <row r="220" spans="1:7" ht="13" thickBot="1" x14ac:dyDescent="0.3">
      <c r="A220" s="82" t="e">
        <f>#REF!</f>
        <v>#REF!</v>
      </c>
      <c r="B220" s="84" t="s">
        <v>708</v>
      </c>
      <c r="C220" s="82">
        <v>2015</v>
      </c>
      <c r="D220" s="84" t="s">
        <v>131</v>
      </c>
      <c r="E220" s="93">
        <v>7</v>
      </c>
      <c r="F220" s="82" t="e">
        <f t="shared" si="3"/>
        <v>#REF!</v>
      </c>
      <c r="G220" s="172"/>
    </row>
    <row r="221" spans="1:7" ht="13" thickBot="1" x14ac:dyDescent="0.3">
      <c r="A221" s="82" t="e">
        <f>#REF!</f>
        <v>#REF!</v>
      </c>
      <c r="B221" s="84" t="s">
        <v>708</v>
      </c>
      <c r="C221" s="82">
        <v>2015</v>
      </c>
      <c r="D221" s="84" t="s">
        <v>131</v>
      </c>
      <c r="E221" s="93" t="s">
        <v>680</v>
      </c>
      <c r="F221" s="82" t="e">
        <f t="shared" si="3"/>
        <v>#REF!</v>
      </c>
      <c r="G221" s="172"/>
    </row>
    <row r="222" spans="1:7" ht="13" thickBot="1" x14ac:dyDescent="0.3">
      <c r="A222" s="82" t="e">
        <f>#REF!</f>
        <v>#REF!</v>
      </c>
      <c r="B222" s="84" t="s">
        <v>708</v>
      </c>
      <c r="C222" s="82">
        <v>2015</v>
      </c>
      <c r="D222" s="84" t="s">
        <v>131</v>
      </c>
      <c r="E222" s="93" t="s">
        <v>681</v>
      </c>
      <c r="F222" s="82" t="e">
        <f t="shared" si="3"/>
        <v>#REF!</v>
      </c>
      <c r="G222" s="172"/>
    </row>
    <row r="223" spans="1:7" ht="13" thickBot="1" x14ac:dyDescent="0.3">
      <c r="A223" s="82" t="e">
        <f>#REF!</f>
        <v>#REF!</v>
      </c>
      <c r="B223" s="84" t="s">
        <v>708</v>
      </c>
      <c r="C223" s="82">
        <v>2015</v>
      </c>
      <c r="D223" s="84" t="s">
        <v>131</v>
      </c>
      <c r="E223" s="93" t="s">
        <v>682</v>
      </c>
      <c r="F223" s="82" t="e">
        <f t="shared" si="3"/>
        <v>#REF!</v>
      </c>
      <c r="G223" s="172"/>
    </row>
    <row r="224" spans="1:7" ht="13" thickBot="1" x14ac:dyDescent="0.3">
      <c r="A224" s="82" t="e">
        <f>#REF!</f>
        <v>#REF!</v>
      </c>
      <c r="B224" s="84" t="s">
        <v>708</v>
      </c>
      <c r="C224" s="82">
        <v>2015</v>
      </c>
      <c r="D224" s="84" t="s">
        <v>131</v>
      </c>
      <c r="E224" s="93" t="s">
        <v>683</v>
      </c>
      <c r="F224" s="82" t="e">
        <f t="shared" si="3"/>
        <v>#REF!</v>
      </c>
      <c r="G224" s="172"/>
    </row>
    <row r="225" spans="1:7" ht="13" thickBot="1" x14ac:dyDescent="0.3">
      <c r="A225" s="82" t="e">
        <f>#REF!</f>
        <v>#REF!</v>
      </c>
      <c r="B225" s="84" t="s">
        <v>708</v>
      </c>
      <c r="C225" s="82">
        <v>2015</v>
      </c>
      <c r="D225" s="84" t="s">
        <v>131</v>
      </c>
      <c r="E225" s="93" t="s">
        <v>684</v>
      </c>
      <c r="F225" s="82" t="e">
        <f t="shared" si="3"/>
        <v>#REF!</v>
      </c>
      <c r="G225" s="172"/>
    </row>
    <row r="226" spans="1:7" ht="13" thickBot="1" x14ac:dyDescent="0.3">
      <c r="A226" s="82" t="e">
        <f>#REF!</f>
        <v>#REF!</v>
      </c>
      <c r="B226" s="84" t="s">
        <v>708</v>
      </c>
      <c r="C226" s="82">
        <v>2015</v>
      </c>
      <c r="D226" s="84" t="s">
        <v>131</v>
      </c>
      <c r="E226" s="93" t="s">
        <v>685</v>
      </c>
      <c r="F226" s="82" t="e">
        <f t="shared" si="3"/>
        <v>#REF!</v>
      </c>
      <c r="G226" s="172"/>
    </row>
    <row r="227" spans="1:7" ht="13" thickBot="1" x14ac:dyDescent="0.3">
      <c r="A227" s="82" t="e">
        <f>#REF!</f>
        <v>#REF!</v>
      </c>
      <c r="B227" s="84" t="s">
        <v>708</v>
      </c>
      <c r="C227" s="82">
        <v>2015</v>
      </c>
      <c r="D227" s="84" t="s">
        <v>131</v>
      </c>
      <c r="E227" s="93" t="s">
        <v>686</v>
      </c>
      <c r="F227" s="82" t="e">
        <f t="shared" si="3"/>
        <v>#REF!</v>
      </c>
      <c r="G227" s="172"/>
    </row>
    <row r="228" spans="1:7" ht="13" thickBot="1" x14ac:dyDescent="0.3">
      <c r="A228" s="82" t="e">
        <f>#REF!</f>
        <v>#REF!</v>
      </c>
      <c r="B228" s="84" t="s">
        <v>708</v>
      </c>
      <c r="C228" s="82">
        <v>2015</v>
      </c>
      <c r="D228" s="84" t="s">
        <v>131</v>
      </c>
      <c r="E228" s="93" t="s">
        <v>687</v>
      </c>
      <c r="F228" s="82" t="e">
        <f t="shared" si="3"/>
        <v>#REF!</v>
      </c>
      <c r="G228" s="172"/>
    </row>
    <row r="229" spans="1:7" ht="13" thickBot="1" x14ac:dyDescent="0.3">
      <c r="A229" s="82" t="e">
        <f>#REF!</f>
        <v>#REF!</v>
      </c>
      <c r="B229" s="102" t="s">
        <v>708</v>
      </c>
      <c r="C229" s="82">
        <v>2015</v>
      </c>
      <c r="D229" s="102" t="s">
        <v>131</v>
      </c>
      <c r="E229" s="106">
        <v>8</v>
      </c>
      <c r="F229" s="82" t="e">
        <f t="shared" si="3"/>
        <v>#REF!</v>
      </c>
      <c r="G229" s="172"/>
    </row>
    <row r="230" spans="1:7" ht="13" thickBot="1" x14ac:dyDescent="0.3">
      <c r="A230" s="82" t="e">
        <f>#REF!</f>
        <v>#REF!</v>
      </c>
      <c r="B230" s="86" t="s">
        <v>708</v>
      </c>
      <c r="C230" s="82">
        <v>2015</v>
      </c>
      <c r="D230" s="86" t="s">
        <v>131</v>
      </c>
      <c r="E230" s="100" t="s">
        <v>688</v>
      </c>
      <c r="F230" s="82" t="e">
        <f t="shared" si="3"/>
        <v>#REF!</v>
      </c>
      <c r="G230" s="172"/>
    </row>
    <row r="231" spans="1:7" ht="13" thickBot="1" x14ac:dyDescent="0.3">
      <c r="A231" s="82" t="e">
        <f>#REF!</f>
        <v>#REF!</v>
      </c>
      <c r="B231" s="84" t="s">
        <v>708</v>
      </c>
      <c r="C231" s="82">
        <v>2015</v>
      </c>
      <c r="D231" s="84" t="s">
        <v>131</v>
      </c>
      <c r="E231" s="93" t="s">
        <v>689</v>
      </c>
      <c r="F231" s="82" t="e">
        <f t="shared" si="3"/>
        <v>#REF!</v>
      </c>
      <c r="G231" s="172"/>
    </row>
    <row r="232" spans="1:7" ht="13" thickBot="1" x14ac:dyDescent="0.3">
      <c r="A232" s="82" t="e">
        <f>#REF!</f>
        <v>#REF!</v>
      </c>
      <c r="B232" s="84" t="s">
        <v>708</v>
      </c>
      <c r="C232" s="82">
        <v>2015</v>
      </c>
      <c r="D232" s="84" t="s">
        <v>131</v>
      </c>
      <c r="E232" s="93">
        <v>9</v>
      </c>
      <c r="F232" s="82" t="e">
        <f t="shared" si="3"/>
        <v>#REF!</v>
      </c>
      <c r="G232" s="172"/>
    </row>
    <row r="233" spans="1:7" ht="13" thickBot="1" x14ac:dyDescent="0.3">
      <c r="A233" s="82" t="e">
        <f>#REF!</f>
        <v>#REF!</v>
      </c>
      <c r="B233" s="84" t="s">
        <v>708</v>
      </c>
      <c r="C233" s="82">
        <v>2015</v>
      </c>
      <c r="D233" s="84" t="s">
        <v>131</v>
      </c>
      <c r="E233" s="93">
        <v>10</v>
      </c>
      <c r="F233" s="82" t="e">
        <f t="shared" si="3"/>
        <v>#REF!</v>
      </c>
      <c r="G233" s="172"/>
    </row>
    <row r="234" spans="1:7" ht="13" thickBot="1" x14ac:dyDescent="0.3">
      <c r="A234" s="82" t="e">
        <f>#REF!</f>
        <v>#REF!</v>
      </c>
      <c r="B234" s="84" t="s">
        <v>708</v>
      </c>
      <c r="C234" s="82">
        <v>2015</v>
      </c>
      <c r="D234" s="84" t="s">
        <v>131</v>
      </c>
      <c r="E234" s="93" t="s">
        <v>690</v>
      </c>
      <c r="F234" s="82" t="e">
        <f t="shared" si="3"/>
        <v>#REF!</v>
      </c>
      <c r="G234" s="172"/>
    </row>
    <row r="235" spans="1:7" ht="13" thickBot="1" x14ac:dyDescent="0.3">
      <c r="A235" s="82" t="e">
        <f>#REF!</f>
        <v>#REF!</v>
      </c>
      <c r="B235" s="84" t="s">
        <v>708</v>
      </c>
      <c r="C235" s="82">
        <v>2015</v>
      </c>
      <c r="D235" s="84" t="s">
        <v>131</v>
      </c>
      <c r="E235" s="93" t="s">
        <v>691</v>
      </c>
      <c r="F235" s="82" t="e">
        <f t="shared" si="3"/>
        <v>#REF!</v>
      </c>
      <c r="G235" s="172"/>
    </row>
    <row r="236" spans="1:7" ht="13" thickBot="1" x14ac:dyDescent="0.3">
      <c r="A236" s="82" t="e">
        <f>#REF!</f>
        <v>#REF!</v>
      </c>
      <c r="B236" s="84" t="s">
        <v>708</v>
      </c>
      <c r="C236" s="82">
        <v>2015</v>
      </c>
      <c r="D236" s="84" t="s">
        <v>131</v>
      </c>
      <c r="E236" s="93" t="s">
        <v>692</v>
      </c>
      <c r="F236" s="82" t="e">
        <f t="shared" si="3"/>
        <v>#REF!</v>
      </c>
      <c r="G236" s="172"/>
    </row>
    <row r="237" spans="1:7" ht="13" thickBot="1" x14ac:dyDescent="0.3">
      <c r="A237" s="82" t="e">
        <f>#REF!</f>
        <v>#REF!</v>
      </c>
      <c r="B237" s="84" t="s">
        <v>708</v>
      </c>
      <c r="C237" s="82">
        <v>2015</v>
      </c>
      <c r="D237" s="84" t="s">
        <v>131</v>
      </c>
      <c r="E237" s="93" t="s">
        <v>693</v>
      </c>
      <c r="F237" s="82" t="e">
        <f t="shared" si="3"/>
        <v>#REF!</v>
      </c>
      <c r="G237" s="172"/>
    </row>
    <row r="238" spans="1:7" ht="13" thickBot="1" x14ac:dyDescent="0.3">
      <c r="A238" s="82" t="e">
        <f>#REF!</f>
        <v>#REF!</v>
      </c>
      <c r="B238" s="84" t="s">
        <v>708</v>
      </c>
      <c r="C238" s="82">
        <v>2015</v>
      </c>
      <c r="D238" s="84" t="s">
        <v>131</v>
      </c>
      <c r="E238" s="93" t="s">
        <v>694</v>
      </c>
      <c r="F238" s="82" t="e">
        <f t="shared" si="3"/>
        <v>#REF!</v>
      </c>
      <c r="G238" s="172"/>
    </row>
    <row r="239" spans="1:7" ht="13" thickBot="1" x14ac:dyDescent="0.3">
      <c r="A239" s="82" t="e">
        <f>#REF!</f>
        <v>#REF!</v>
      </c>
      <c r="B239" s="84" t="s">
        <v>708</v>
      </c>
      <c r="C239" s="82">
        <v>2015</v>
      </c>
      <c r="D239" s="84" t="s">
        <v>131</v>
      </c>
      <c r="E239" s="93" t="s">
        <v>695</v>
      </c>
      <c r="F239" s="82" t="e">
        <f t="shared" si="3"/>
        <v>#REF!</v>
      </c>
      <c r="G239" s="172"/>
    </row>
    <row r="240" spans="1:7" ht="13" thickBot="1" x14ac:dyDescent="0.3">
      <c r="A240" s="82" t="e">
        <f>#REF!</f>
        <v>#REF!</v>
      </c>
      <c r="B240" s="84" t="s">
        <v>708</v>
      </c>
      <c r="C240" s="82">
        <v>2015</v>
      </c>
      <c r="D240" s="84" t="s">
        <v>131</v>
      </c>
      <c r="E240" s="93" t="s">
        <v>696</v>
      </c>
      <c r="F240" s="82" t="e">
        <f t="shared" si="3"/>
        <v>#REF!</v>
      </c>
      <c r="G240" s="172"/>
    </row>
    <row r="241" spans="1:7" ht="13" thickBot="1" x14ac:dyDescent="0.3">
      <c r="A241" s="82" t="e">
        <f>#REF!</f>
        <v>#REF!</v>
      </c>
      <c r="B241" s="84" t="s">
        <v>708</v>
      </c>
      <c r="C241" s="82">
        <v>2015</v>
      </c>
      <c r="D241" s="84" t="s">
        <v>131</v>
      </c>
      <c r="E241" s="93" t="s">
        <v>697</v>
      </c>
      <c r="F241" s="82" t="e">
        <f t="shared" si="3"/>
        <v>#REF!</v>
      </c>
      <c r="G241" s="172"/>
    </row>
    <row r="242" spans="1:7" ht="13" thickBot="1" x14ac:dyDescent="0.3">
      <c r="A242" s="82" t="e">
        <f>#REF!</f>
        <v>#REF!</v>
      </c>
      <c r="B242" s="84" t="s">
        <v>708</v>
      </c>
      <c r="C242" s="82">
        <v>2015</v>
      </c>
      <c r="D242" s="84" t="s">
        <v>131</v>
      </c>
      <c r="E242" s="93" t="s">
        <v>698</v>
      </c>
      <c r="F242" s="82" t="e">
        <f t="shared" si="3"/>
        <v>#REF!</v>
      </c>
      <c r="G242" s="172"/>
    </row>
    <row r="243" spans="1:7" ht="13" thickBot="1" x14ac:dyDescent="0.3">
      <c r="A243" s="82" t="e">
        <f>#REF!</f>
        <v>#REF!</v>
      </c>
      <c r="B243" s="84" t="s">
        <v>708</v>
      </c>
      <c r="C243" s="82">
        <v>2015</v>
      </c>
      <c r="D243" s="84" t="s">
        <v>131</v>
      </c>
      <c r="E243" s="93" t="s">
        <v>699</v>
      </c>
      <c r="F243" s="82" t="e">
        <f t="shared" si="3"/>
        <v>#REF!</v>
      </c>
      <c r="G243" s="172"/>
    </row>
    <row r="244" spans="1:7" ht="13" thickBot="1" x14ac:dyDescent="0.3">
      <c r="A244" s="82" t="e">
        <f>#REF!</f>
        <v>#REF!</v>
      </c>
      <c r="B244" s="84" t="s">
        <v>708</v>
      </c>
      <c r="C244" s="82">
        <v>2015</v>
      </c>
      <c r="D244" s="84" t="s">
        <v>131</v>
      </c>
      <c r="E244" s="93" t="s">
        <v>700</v>
      </c>
      <c r="F244" s="82" t="e">
        <f t="shared" si="3"/>
        <v>#REF!</v>
      </c>
      <c r="G244" s="172"/>
    </row>
    <row r="245" spans="1:7" ht="13" thickBot="1" x14ac:dyDescent="0.3">
      <c r="A245" s="82" t="e">
        <f>#REF!</f>
        <v>#REF!</v>
      </c>
      <c r="B245" s="84" t="s">
        <v>708</v>
      </c>
      <c r="C245" s="82">
        <v>2015</v>
      </c>
      <c r="D245" s="84" t="s">
        <v>131</v>
      </c>
      <c r="E245" s="93" t="s">
        <v>701</v>
      </c>
      <c r="F245" s="82" t="e">
        <f t="shared" si="3"/>
        <v>#REF!</v>
      </c>
      <c r="G245" s="172"/>
    </row>
    <row r="246" spans="1:7" ht="13" thickBot="1" x14ac:dyDescent="0.3">
      <c r="A246" s="82" t="e">
        <f>#REF!</f>
        <v>#REF!</v>
      </c>
      <c r="B246" s="84" t="s">
        <v>708</v>
      </c>
      <c r="C246" s="82">
        <v>2015</v>
      </c>
      <c r="D246" s="84" t="s">
        <v>706</v>
      </c>
      <c r="E246" s="93">
        <v>1</v>
      </c>
      <c r="F246" s="82" t="e">
        <f t="shared" si="3"/>
        <v>#REF!</v>
      </c>
      <c r="G246" s="172"/>
    </row>
    <row r="247" spans="1:7" ht="13" thickBot="1" x14ac:dyDescent="0.3">
      <c r="A247" s="82" t="e">
        <f>#REF!</f>
        <v>#REF!</v>
      </c>
      <c r="B247" s="84" t="s">
        <v>708</v>
      </c>
      <c r="C247" s="82">
        <v>2015</v>
      </c>
      <c r="D247" s="84" t="s">
        <v>706</v>
      </c>
      <c r="E247" s="93" t="s">
        <v>643</v>
      </c>
      <c r="F247" s="82" t="e">
        <f t="shared" si="3"/>
        <v>#REF!</v>
      </c>
      <c r="G247" s="172"/>
    </row>
    <row r="248" spans="1:7" ht="13" thickBot="1" x14ac:dyDescent="0.3">
      <c r="A248" s="82" t="e">
        <f>#REF!</f>
        <v>#REF!</v>
      </c>
      <c r="B248" s="84" t="s">
        <v>708</v>
      </c>
      <c r="C248" s="82">
        <v>2015</v>
      </c>
      <c r="D248" s="84" t="s">
        <v>706</v>
      </c>
      <c r="E248" s="93" t="s">
        <v>646</v>
      </c>
      <c r="F248" s="82" t="e">
        <f t="shared" si="3"/>
        <v>#REF!</v>
      </c>
      <c r="G248" s="172"/>
    </row>
    <row r="249" spans="1:7" ht="13" thickBot="1" x14ac:dyDescent="0.3">
      <c r="A249" s="82" t="e">
        <f>#REF!</f>
        <v>#REF!</v>
      </c>
      <c r="B249" s="84" t="s">
        <v>708</v>
      </c>
      <c r="C249" s="82">
        <v>2015</v>
      </c>
      <c r="D249" s="84" t="s">
        <v>706</v>
      </c>
      <c r="E249" s="93" t="s">
        <v>647</v>
      </c>
      <c r="F249" s="82" t="e">
        <f t="shared" si="3"/>
        <v>#REF!</v>
      </c>
      <c r="G249" s="172"/>
    </row>
    <row r="250" spans="1:7" ht="13" thickBot="1" x14ac:dyDescent="0.3">
      <c r="A250" s="82" t="e">
        <f>#REF!</f>
        <v>#REF!</v>
      </c>
      <c r="B250" s="84" t="s">
        <v>708</v>
      </c>
      <c r="C250" s="82">
        <v>2015</v>
      </c>
      <c r="D250" s="84" t="s">
        <v>706</v>
      </c>
      <c r="E250" s="93" t="s">
        <v>648</v>
      </c>
      <c r="F250" s="82" t="e">
        <f t="shared" si="3"/>
        <v>#REF!</v>
      </c>
      <c r="G250" s="172"/>
    </row>
    <row r="251" spans="1:7" ht="13" thickBot="1" x14ac:dyDescent="0.3">
      <c r="A251" s="82" t="e">
        <f>#REF!</f>
        <v>#REF!</v>
      </c>
      <c r="B251" s="84" t="s">
        <v>708</v>
      </c>
      <c r="C251" s="82">
        <v>2015</v>
      </c>
      <c r="D251" s="84" t="s">
        <v>706</v>
      </c>
      <c r="E251" s="93" t="s">
        <v>709</v>
      </c>
      <c r="F251" s="82" t="e">
        <f t="shared" si="3"/>
        <v>#REF!</v>
      </c>
      <c r="G251" s="172"/>
    </row>
    <row r="252" spans="1:7" ht="13" thickBot="1" x14ac:dyDescent="0.3">
      <c r="A252" s="82" t="e">
        <f>#REF!</f>
        <v>#REF!</v>
      </c>
      <c r="B252" s="84" t="s">
        <v>708</v>
      </c>
      <c r="C252" s="82">
        <v>2015</v>
      </c>
      <c r="D252" s="84" t="s">
        <v>706</v>
      </c>
      <c r="E252" s="93">
        <v>2</v>
      </c>
      <c r="F252" s="82" t="e">
        <f t="shared" si="3"/>
        <v>#REF!</v>
      </c>
      <c r="G252" s="172"/>
    </row>
    <row r="253" spans="1:7" ht="13" thickBot="1" x14ac:dyDescent="0.3">
      <c r="A253" s="82" t="e">
        <f>#REF!</f>
        <v>#REF!</v>
      </c>
      <c r="B253" s="84" t="s">
        <v>708</v>
      </c>
      <c r="C253" s="82">
        <v>2015</v>
      </c>
      <c r="D253" s="84" t="s">
        <v>706</v>
      </c>
      <c r="E253" s="93">
        <v>3</v>
      </c>
      <c r="F253" s="82" t="e">
        <f t="shared" si="3"/>
        <v>#REF!</v>
      </c>
      <c r="G253" s="172"/>
    </row>
    <row r="254" spans="1:7" ht="13" thickBot="1" x14ac:dyDescent="0.3">
      <c r="A254" s="82" t="e">
        <f>#REF!</f>
        <v>#REF!</v>
      </c>
      <c r="B254" s="84" t="s">
        <v>708</v>
      </c>
      <c r="C254" s="82">
        <v>2015</v>
      </c>
      <c r="D254" s="84" t="s">
        <v>706</v>
      </c>
      <c r="E254" s="93" t="s">
        <v>659</v>
      </c>
      <c r="F254" s="82" t="e">
        <f t="shared" si="3"/>
        <v>#REF!</v>
      </c>
      <c r="G254" s="172"/>
    </row>
    <row r="255" spans="1:7" ht="13" thickBot="1" x14ac:dyDescent="0.3">
      <c r="A255" s="82" t="e">
        <f>#REF!</f>
        <v>#REF!</v>
      </c>
      <c r="B255" s="84" t="s">
        <v>708</v>
      </c>
      <c r="C255" s="82">
        <v>2015</v>
      </c>
      <c r="D255" s="84" t="s">
        <v>706</v>
      </c>
      <c r="E255" s="93" t="s">
        <v>660</v>
      </c>
      <c r="F255" s="82" t="e">
        <f t="shared" si="3"/>
        <v>#REF!</v>
      </c>
      <c r="G255" s="172"/>
    </row>
    <row r="256" spans="1:7" ht="13" thickBot="1" x14ac:dyDescent="0.3">
      <c r="A256" s="82" t="e">
        <f>#REF!</f>
        <v>#REF!</v>
      </c>
      <c r="B256" s="84" t="s">
        <v>708</v>
      </c>
      <c r="C256" s="82">
        <v>2015</v>
      </c>
      <c r="D256" s="84" t="s">
        <v>706</v>
      </c>
      <c r="E256" s="93">
        <v>4</v>
      </c>
      <c r="F256" s="82" t="e">
        <f t="shared" si="3"/>
        <v>#REF!</v>
      </c>
      <c r="G256" s="172"/>
    </row>
    <row r="257" spans="1:7" ht="13" thickBot="1" x14ac:dyDescent="0.3">
      <c r="A257" s="82" t="e">
        <f>#REF!</f>
        <v>#REF!</v>
      </c>
      <c r="B257" s="84" t="s">
        <v>708</v>
      </c>
      <c r="C257" s="82">
        <v>2015</v>
      </c>
      <c r="D257" s="84" t="s">
        <v>706</v>
      </c>
      <c r="E257" s="93" t="s">
        <v>661</v>
      </c>
      <c r="F257" s="82" t="e">
        <f t="shared" si="3"/>
        <v>#REF!</v>
      </c>
      <c r="G257" s="172"/>
    </row>
    <row r="258" spans="1:7" ht="13" thickBot="1" x14ac:dyDescent="0.3">
      <c r="A258" s="82" t="e">
        <f>#REF!</f>
        <v>#REF!</v>
      </c>
      <c r="B258" s="84" t="s">
        <v>708</v>
      </c>
      <c r="C258" s="82">
        <v>2015</v>
      </c>
      <c r="D258" s="84" t="s">
        <v>706</v>
      </c>
      <c r="E258" s="93" t="s">
        <v>662</v>
      </c>
      <c r="F258" s="82" t="e">
        <f t="shared" si="3"/>
        <v>#REF!</v>
      </c>
      <c r="G258" s="172"/>
    </row>
    <row r="259" spans="1:7" ht="13" thickBot="1" x14ac:dyDescent="0.3">
      <c r="A259" s="82" t="e">
        <f>#REF!</f>
        <v>#REF!</v>
      </c>
      <c r="B259" s="84" t="s">
        <v>708</v>
      </c>
      <c r="C259" s="82">
        <v>2015</v>
      </c>
      <c r="D259" s="84" t="s">
        <v>706</v>
      </c>
      <c r="E259" s="93">
        <v>5</v>
      </c>
      <c r="F259" s="82" t="e">
        <f t="shared" ref="F259:F322" si="4">CONCATENATE(A259,"_",B259,"_",C259,"_",D259,"_",E259)</f>
        <v>#REF!</v>
      </c>
      <c r="G259" s="172"/>
    </row>
    <row r="260" spans="1:7" ht="13" thickBot="1" x14ac:dyDescent="0.3">
      <c r="A260" s="82" t="e">
        <f>#REF!</f>
        <v>#REF!</v>
      </c>
      <c r="B260" s="84" t="s">
        <v>708</v>
      </c>
      <c r="C260" s="82">
        <v>2015</v>
      </c>
      <c r="D260" s="84" t="s">
        <v>706</v>
      </c>
      <c r="E260" s="93" t="s">
        <v>663</v>
      </c>
      <c r="F260" s="82" t="e">
        <f t="shared" si="4"/>
        <v>#REF!</v>
      </c>
      <c r="G260" s="172"/>
    </row>
    <row r="261" spans="1:7" ht="13" thickBot="1" x14ac:dyDescent="0.3">
      <c r="A261" s="82" t="e">
        <f>#REF!</f>
        <v>#REF!</v>
      </c>
      <c r="B261" s="84" t="s">
        <v>708</v>
      </c>
      <c r="C261" s="82">
        <v>2015</v>
      </c>
      <c r="D261" s="84" t="s">
        <v>706</v>
      </c>
      <c r="E261" s="93" t="s">
        <v>664</v>
      </c>
      <c r="F261" s="82" t="e">
        <f t="shared" si="4"/>
        <v>#REF!</v>
      </c>
      <c r="G261" s="172"/>
    </row>
    <row r="262" spans="1:7" ht="13" thickBot="1" x14ac:dyDescent="0.3">
      <c r="A262" s="82" t="e">
        <f>#REF!</f>
        <v>#REF!</v>
      </c>
      <c r="B262" s="84" t="s">
        <v>708</v>
      </c>
      <c r="C262" s="82">
        <v>2015</v>
      </c>
      <c r="D262" s="84" t="s">
        <v>706</v>
      </c>
      <c r="E262" s="93" t="s">
        <v>665</v>
      </c>
      <c r="F262" s="82" t="e">
        <f t="shared" si="4"/>
        <v>#REF!</v>
      </c>
      <c r="G262" s="172"/>
    </row>
    <row r="263" spans="1:7" ht="13" thickBot="1" x14ac:dyDescent="0.3">
      <c r="A263" s="82" t="e">
        <f>#REF!</f>
        <v>#REF!</v>
      </c>
      <c r="B263" s="84" t="s">
        <v>708</v>
      </c>
      <c r="C263" s="82">
        <v>2015</v>
      </c>
      <c r="D263" s="84" t="s">
        <v>706</v>
      </c>
      <c r="E263" s="93">
        <v>6</v>
      </c>
      <c r="F263" s="82" t="e">
        <f t="shared" si="4"/>
        <v>#REF!</v>
      </c>
      <c r="G263" s="172"/>
    </row>
    <row r="264" spans="1:7" ht="13" thickBot="1" x14ac:dyDescent="0.3">
      <c r="A264" s="82" t="e">
        <f>#REF!</f>
        <v>#REF!</v>
      </c>
      <c r="B264" s="84" t="s">
        <v>708</v>
      </c>
      <c r="C264" s="82">
        <v>2015</v>
      </c>
      <c r="D264" s="84" t="s">
        <v>706</v>
      </c>
      <c r="E264" s="93" t="s">
        <v>666</v>
      </c>
      <c r="F264" s="82" t="e">
        <f t="shared" si="4"/>
        <v>#REF!</v>
      </c>
      <c r="G264" s="172"/>
    </row>
    <row r="265" spans="1:7" ht="13" thickBot="1" x14ac:dyDescent="0.3">
      <c r="A265" s="82" t="e">
        <f>#REF!</f>
        <v>#REF!</v>
      </c>
      <c r="B265" s="84" t="s">
        <v>708</v>
      </c>
      <c r="C265" s="82">
        <v>2015</v>
      </c>
      <c r="D265" s="84" t="s">
        <v>706</v>
      </c>
      <c r="E265" s="93" t="s">
        <v>667</v>
      </c>
      <c r="F265" s="82" t="e">
        <f t="shared" si="4"/>
        <v>#REF!</v>
      </c>
      <c r="G265" s="172"/>
    </row>
    <row r="266" spans="1:7" ht="13" thickBot="1" x14ac:dyDescent="0.3">
      <c r="A266" s="82" t="e">
        <f>#REF!</f>
        <v>#REF!</v>
      </c>
      <c r="B266" s="84" t="s">
        <v>708</v>
      </c>
      <c r="C266" s="82">
        <v>2015</v>
      </c>
      <c r="D266" s="84" t="s">
        <v>706</v>
      </c>
      <c r="E266" s="93" t="s">
        <v>668</v>
      </c>
      <c r="F266" s="82" t="e">
        <f t="shared" si="4"/>
        <v>#REF!</v>
      </c>
      <c r="G266" s="172"/>
    </row>
    <row r="267" spans="1:7" ht="13" thickBot="1" x14ac:dyDescent="0.3">
      <c r="A267" s="82" t="e">
        <f>#REF!</f>
        <v>#REF!</v>
      </c>
      <c r="B267" s="84" t="s">
        <v>708</v>
      </c>
      <c r="C267" s="82">
        <v>2015</v>
      </c>
      <c r="D267" s="84" t="s">
        <v>706</v>
      </c>
      <c r="E267" s="93" t="s">
        <v>669</v>
      </c>
      <c r="F267" s="82" t="e">
        <f t="shared" si="4"/>
        <v>#REF!</v>
      </c>
      <c r="G267" s="172"/>
    </row>
    <row r="268" spans="1:7" ht="13" thickBot="1" x14ac:dyDescent="0.3">
      <c r="A268" s="82" t="e">
        <f>#REF!</f>
        <v>#REF!</v>
      </c>
      <c r="B268" s="84" t="s">
        <v>708</v>
      </c>
      <c r="C268" s="82">
        <v>2015</v>
      </c>
      <c r="D268" s="84" t="s">
        <v>706</v>
      </c>
      <c r="E268" s="93" t="s">
        <v>670</v>
      </c>
      <c r="F268" s="82" t="e">
        <f t="shared" si="4"/>
        <v>#REF!</v>
      </c>
      <c r="G268" s="172"/>
    </row>
    <row r="269" spans="1:7" ht="13" thickBot="1" x14ac:dyDescent="0.3">
      <c r="A269" s="82" t="e">
        <f>#REF!</f>
        <v>#REF!</v>
      </c>
      <c r="B269" s="84" t="s">
        <v>708</v>
      </c>
      <c r="C269" s="82">
        <v>2015</v>
      </c>
      <c r="D269" s="84" t="s">
        <v>706</v>
      </c>
      <c r="E269" s="93" t="s">
        <v>671</v>
      </c>
      <c r="F269" s="82" t="e">
        <f t="shared" si="4"/>
        <v>#REF!</v>
      </c>
      <c r="G269" s="172"/>
    </row>
    <row r="270" spans="1:7" ht="13" thickBot="1" x14ac:dyDescent="0.3">
      <c r="A270" s="82" t="e">
        <f>#REF!</f>
        <v>#REF!</v>
      </c>
      <c r="B270" s="84" t="s">
        <v>708</v>
      </c>
      <c r="C270" s="82">
        <v>2015</v>
      </c>
      <c r="D270" s="84" t="s">
        <v>706</v>
      </c>
      <c r="E270" s="93" t="s">
        <v>672</v>
      </c>
      <c r="F270" s="82" t="e">
        <f t="shared" si="4"/>
        <v>#REF!</v>
      </c>
      <c r="G270" s="172"/>
    </row>
    <row r="271" spans="1:7" ht="13" thickBot="1" x14ac:dyDescent="0.3">
      <c r="A271" s="82" t="e">
        <f>#REF!</f>
        <v>#REF!</v>
      </c>
      <c r="B271" s="84" t="s">
        <v>708</v>
      </c>
      <c r="C271" s="82">
        <v>2015</v>
      </c>
      <c r="D271" s="84" t="s">
        <v>706</v>
      </c>
      <c r="E271" s="93" t="s">
        <v>673</v>
      </c>
      <c r="F271" s="82" t="e">
        <f t="shared" si="4"/>
        <v>#REF!</v>
      </c>
      <c r="G271" s="172"/>
    </row>
    <row r="272" spans="1:7" ht="13" thickBot="1" x14ac:dyDescent="0.3">
      <c r="A272" s="82" t="e">
        <f>#REF!</f>
        <v>#REF!</v>
      </c>
      <c r="B272" s="84" t="s">
        <v>708</v>
      </c>
      <c r="C272" s="82">
        <v>2015</v>
      </c>
      <c r="D272" s="84" t="s">
        <v>706</v>
      </c>
      <c r="E272" s="93" t="s">
        <v>674</v>
      </c>
      <c r="F272" s="82" t="e">
        <f t="shared" si="4"/>
        <v>#REF!</v>
      </c>
      <c r="G272" s="172"/>
    </row>
    <row r="273" spans="1:7" ht="13" thickBot="1" x14ac:dyDescent="0.3">
      <c r="A273" s="82" t="e">
        <f>#REF!</f>
        <v>#REF!</v>
      </c>
      <c r="B273" s="84" t="s">
        <v>708</v>
      </c>
      <c r="C273" s="82">
        <v>2015</v>
      </c>
      <c r="D273" s="84" t="s">
        <v>706</v>
      </c>
      <c r="E273" s="93" t="s">
        <v>675</v>
      </c>
      <c r="F273" s="82" t="e">
        <f t="shared" si="4"/>
        <v>#REF!</v>
      </c>
      <c r="G273" s="172"/>
    </row>
    <row r="274" spans="1:7" ht="13" thickBot="1" x14ac:dyDescent="0.3">
      <c r="A274" s="82" t="e">
        <f>#REF!</f>
        <v>#REF!</v>
      </c>
      <c r="B274" s="84" t="s">
        <v>708</v>
      </c>
      <c r="C274" s="82">
        <v>2015</v>
      </c>
      <c r="D274" s="84" t="s">
        <v>706</v>
      </c>
      <c r="E274" s="93" t="s">
        <v>676</v>
      </c>
      <c r="F274" s="82" t="e">
        <f t="shared" si="4"/>
        <v>#REF!</v>
      </c>
      <c r="G274" s="172"/>
    </row>
    <row r="275" spans="1:7" ht="13" thickBot="1" x14ac:dyDescent="0.3">
      <c r="A275" s="82" t="e">
        <f>#REF!</f>
        <v>#REF!</v>
      </c>
      <c r="B275" s="84" t="s">
        <v>708</v>
      </c>
      <c r="C275" s="82">
        <v>2015</v>
      </c>
      <c r="D275" s="84" t="s">
        <v>706</v>
      </c>
      <c r="E275" s="93" t="s">
        <v>677</v>
      </c>
      <c r="F275" s="82" t="e">
        <f t="shared" si="4"/>
        <v>#REF!</v>
      </c>
      <c r="G275" s="172"/>
    </row>
    <row r="276" spans="1:7" ht="13" thickBot="1" x14ac:dyDescent="0.3">
      <c r="A276" s="82" t="e">
        <f>#REF!</f>
        <v>#REF!</v>
      </c>
      <c r="B276" s="84" t="s">
        <v>708</v>
      </c>
      <c r="C276" s="82">
        <v>2015</v>
      </c>
      <c r="D276" s="84" t="s">
        <v>706</v>
      </c>
      <c r="E276" s="93" t="s">
        <v>678</v>
      </c>
      <c r="F276" s="82" t="e">
        <f t="shared" si="4"/>
        <v>#REF!</v>
      </c>
      <c r="G276" s="172"/>
    </row>
    <row r="277" spans="1:7" ht="13" thickBot="1" x14ac:dyDescent="0.3">
      <c r="A277" s="82" t="e">
        <f>#REF!</f>
        <v>#REF!</v>
      </c>
      <c r="B277" s="84" t="s">
        <v>708</v>
      </c>
      <c r="C277" s="82">
        <v>2015</v>
      </c>
      <c r="D277" s="84" t="s">
        <v>706</v>
      </c>
      <c r="E277" s="93" t="s">
        <v>679</v>
      </c>
      <c r="F277" s="82" t="e">
        <f t="shared" si="4"/>
        <v>#REF!</v>
      </c>
      <c r="G277" s="172"/>
    </row>
    <row r="278" spans="1:7" ht="13" thickBot="1" x14ac:dyDescent="0.3">
      <c r="A278" s="82" t="e">
        <f>#REF!</f>
        <v>#REF!</v>
      </c>
      <c r="B278" s="84" t="s">
        <v>708</v>
      </c>
      <c r="C278" s="82">
        <v>2015</v>
      </c>
      <c r="D278" s="84" t="s">
        <v>706</v>
      </c>
      <c r="E278" s="93">
        <v>7</v>
      </c>
      <c r="F278" s="82" t="e">
        <f t="shared" si="4"/>
        <v>#REF!</v>
      </c>
      <c r="G278" s="172"/>
    </row>
    <row r="279" spans="1:7" ht="13" thickBot="1" x14ac:dyDescent="0.3">
      <c r="A279" s="82" t="e">
        <f>#REF!</f>
        <v>#REF!</v>
      </c>
      <c r="B279" s="84" t="s">
        <v>708</v>
      </c>
      <c r="C279" s="82">
        <v>2015</v>
      </c>
      <c r="D279" s="84" t="s">
        <v>706</v>
      </c>
      <c r="E279" s="93" t="s">
        <v>680</v>
      </c>
      <c r="F279" s="82" t="e">
        <f t="shared" si="4"/>
        <v>#REF!</v>
      </c>
      <c r="G279" s="172"/>
    </row>
    <row r="280" spans="1:7" ht="13" thickBot="1" x14ac:dyDescent="0.3">
      <c r="A280" s="82" t="e">
        <f>#REF!</f>
        <v>#REF!</v>
      </c>
      <c r="B280" s="84" t="s">
        <v>708</v>
      </c>
      <c r="C280" s="82">
        <v>2015</v>
      </c>
      <c r="D280" s="84" t="s">
        <v>706</v>
      </c>
      <c r="E280" s="93" t="s">
        <v>681</v>
      </c>
      <c r="F280" s="82" t="e">
        <f t="shared" si="4"/>
        <v>#REF!</v>
      </c>
      <c r="G280" s="172"/>
    </row>
    <row r="281" spans="1:7" ht="13" thickBot="1" x14ac:dyDescent="0.3">
      <c r="A281" s="82" t="e">
        <f>#REF!</f>
        <v>#REF!</v>
      </c>
      <c r="B281" s="84" t="s">
        <v>708</v>
      </c>
      <c r="C281" s="82">
        <v>2015</v>
      </c>
      <c r="D281" s="84" t="s">
        <v>706</v>
      </c>
      <c r="E281" s="93" t="s">
        <v>682</v>
      </c>
      <c r="F281" s="82" t="e">
        <f t="shared" si="4"/>
        <v>#REF!</v>
      </c>
      <c r="G281" s="172"/>
    </row>
    <row r="282" spans="1:7" ht="13" thickBot="1" x14ac:dyDescent="0.3">
      <c r="A282" s="82" t="e">
        <f>#REF!</f>
        <v>#REF!</v>
      </c>
      <c r="B282" s="84" t="s">
        <v>708</v>
      </c>
      <c r="C282" s="82">
        <v>2015</v>
      </c>
      <c r="D282" s="84" t="s">
        <v>706</v>
      </c>
      <c r="E282" s="93" t="s">
        <v>683</v>
      </c>
      <c r="F282" s="82" t="e">
        <f t="shared" si="4"/>
        <v>#REF!</v>
      </c>
      <c r="G282" s="172"/>
    </row>
    <row r="283" spans="1:7" ht="13" thickBot="1" x14ac:dyDescent="0.3">
      <c r="A283" s="82" t="e">
        <f>#REF!</f>
        <v>#REF!</v>
      </c>
      <c r="B283" s="91" t="s">
        <v>708</v>
      </c>
      <c r="C283" s="82">
        <v>2015</v>
      </c>
      <c r="D283" s="91" t="s">
        <v>706</v>
      </c>
      <c r="E283" s="101" t="s">
        <v>684</v>
      </c>
      <c r="F283" s="82" t="e">
        <f t="shared" si="4"/>
        <v>#REF!</v>
      </c>
      <c r="G283" s="172"/>
    </row>
    <row r="284" spans="1:7" ht="13" thickBot="1" x14ac:dyDescent="0.3">
      <c r="A284" s="82" t="e">
        <f>#REF!</f>
        <v>#REF!</v>
      </c>
      <c r="B284" s="86" t="s">
        <v>708</v>
      </c>
      <c r="C284" s="82">
        <v>2015</v>
      </c>
      <c r="D284" s="86" t="s">
        <v>706</v>
      </c>
      <c r="E284" s="100" t="s">
        <v>685</v>
      </c>
      <c r="F284" s="82" t="e">
        <f t="shared" si="4"/>
        <v>#REF!</v>
      </c>
      <c r="G284" s="172"/>
    </row>
    <row r="285" spans="1:7" ht="13" thickBot="1" x14ac:dyDescent="0.3">
      <c r="A285" s="82" t="e">
        <f>#REF!</f>
        <v>#REF!</v>
      </c>
      <c r="B285" s="94" t="s">
        <v>708</v>
      </c>
      <c r="C285" s="82">
        <v>2015</v>
      </c>
      <c r="D285" s="84" t="s">
        <v>706</v>
      </c>
      <c r="E285" s="93" t="s">
        <v>686</v>
      </c>
      <c r="F285" s="82" t="e">
        <f t="shared" si="4"/>
        <v>#REF!</v>
      </c>
      <c r="G285" s="172"/>
    </row>
    <row r="286" spans="1:7" ht="13" thickBot="1" x14ac:dyDescent="0.3">
      <c r="A286" s="82" t="e">
        <f>#REF!</f>
        <v>#REF!</v>
      </c>
      <c r="B286" s="94" t="s">
        <v>708</v>
      </c>
      <c r="C286" s="82">
        <v>2015</v>
      </c>
      <c r="D286" s="84" t="s">
        <v>706</v>
      </c>
      <c r="E286" s="93" t="s">
        <v>687</v>
      </c>
      <c r="F286" s="82" t="e">
        <f t="shared" si="4"/>
        <v>#REF!</v>
      </c>
      <c r="G286" s="172"/>
    </row>
    <row r="287" spans="1:7" ht="13" thickBot="1" x14ac:dyDescent="0.3">
      <c r="A287" s="82" t="e">
        <f>#REF!</f>
        <v>#REF!</v>
      </c>
      <c r="B287" s="94" t="s">
        <v>708</v>
      </c>
      <c r="C287" s="82">
        <v>2015</v>
      </c>
      <c r="D287" s="84" t="s">
        <v>706</v>
      </c>
      <c r="E287" s="93">
        <v>8</v>
      </c>
      <c r="F287" s="82" t="e">
        <f t="shared" si="4"/>
        <v>#REF!</v>
      </c>
      <c r="G287" s="172"/>
    </row>
    <row r="288" spans="1:7" ht="13" thickBot="1" x14ac:dyDescent="0.3">
      <c r="A288" s="82" t="e">
        <f>#REF!</f>
        <v>#REF!</v>
      </c>
      <c r="B288" s="94" t="s">
        <v>708</v>
      </c>
      <c r="C288" s="82">
        <v>2015</v>
      </c>
      <c r="D288" s="84" t="s">
        <v>706</v>
      </c>
      <c r="E288" s="93" t="s">
        <v>688</v>
      </c>
      <c r="F288" s="82" t="e">
        <f t="shared" si="4"/>
        <v>#REF!</v>
      </c>
      <c r="G288" s="172"/>
    </row>
    <row r="289" spans="1:7" ht="13" thickBot="1" x14ac:dyDescent="0.3">
      <c r="A289" s="82" t="e">
        <f>#REF!</f>
        <v>#REF!</v>
      </c>
      <c r="B289" s="94" t="s">
        <v>708</v>
      </c>
      <c r="C289" s="82">
        <v>2015</v>
      </c>
      <c r="D289" s="84" t="s">
        <v>706</v>
      </c>
      <c r="E289" s="93" t="s">
        <v>689</v>
      </c>
      <c r="F289" s="82" t="e">
        <f t="shared" si="4"/>
        <v>#REF!</v>
      </c>
      <c r="G289" s="172"/>
    </row>
    <row r="290" spans="1:7" ht="13" thickBot="1" x14ac:dyDescent="0.3">
      <c r="A290" s="82" t="e">
        <f>#REF!</f>
        <v>#REF!</v>
      </c>
      <c r="B290" s="94" t="s">
        <v>708</v>
      </c>
      <c r="C290" s="82">
        <v>2015</v>
      </c>
      <c r="D290" s="84" t="s">
        <v>706</v>
      </c>
      <c r="E290" s="93">
        <v>9</v>
      </c>
      <c r="F290" s="82" t="e">
        <f t="shared" si="4"/>
        <v>#REF!</v>
      </c>
      <c r="G290" s="172"/>
    </row>
    <row r="291" spans="1:7" ht="13" thickBot="1" x14ac:dyDescent="0.3">
      <c r="A291" s="82" t="e">
        <f>#REF!</f>
        <v>#REF!</v>
      </c>
      <c r="B291" s="94" t="s">
        <v>708</v>
      </c>
      <c r="C291" s="82">
        <v>2015</v>
      </c>
      <c r="D291" s="84" t="s">
        <v>706</v>
      </c>
      <c r="E291" s="93">
        <v>10</v>
      </c>
      <c r="F291" s="82" t="e">
        <f t="shared" si="4"/>
        <v>#REF!</v>
      </c>
      <c r="G291" s="172"/>
    </row>
    <row r="292" spans="1:7" ht="13" thickBot="1" x14ac:dyDescent="0.3">
      <c r="A292" s="82" t="e">
        <f>#REF!</f>
        <v>#REF!</v>
      </c>
      <c r="B292" s="94" t="s">
        <v>708</v>
      </c>
      <c r="C292" s="82">
        <v>2015</v>
      </c>
      <c r="D292" s="84" t="s">
        <v>706</v>
      </c>
      <c r="E292" s="93" t="s">
        <v>690</v>
      </c>
      <c r="F292" s="82" t="e">
        <f t="shared" si="4"/>
        <v>#REF!</v>
      </c>
      <c r="G292" s="172"/>
    </row>
    <row r="293" spans="1:7" ht="13" thickBot="1" x14ac:dyDescent="0.3">
      <c r="A293" s="82" t="e">
        <f>#REF!</f>
        <v>#REF!</v>
      </c>
      <c r="B293" s="94" t="s">
        <v>708</v>
      </c>
      <c r="C293" s="82">
        <v>2015</v>
      </c>
      <c r="D293" s="84" t="s">
        <v>706</v>
      </c>
      <c r="E293" s="93" t="s">
        <v>691</v>
      </c>
      <c r="F293" s="82" t="e">
        <f t="shared" si="4"/>
        <v>#REF!</v>
      </c>
      <c r="G293" s="172"/>
    </row>
    <row r="294" spans="1:7" ht="13" thickBot="1" x14ac:dyDescent="0.3">
      <c r="A294" s="82" t="e">
        <f>#REF!</f>
        <v>#REF!</v>
      </c>
      <c r="B294" s="94" t="s">
        <v>708</v>
      </c>
      <c r="C294" s="82">
        <v>2015</v>
      </c>
      <c r="D294" s="84" t="s">
        <v>706</v>
      </c>
      <c r="E294" s="93" t="s">
        <v>692</v>
      </c>
      <c r="F294" s="82" t="e">
        <f t="shared" si="4"/>
        <v>#REF!</v>
      </c>
      <c r="G294" s="172"/>
    </row>
    <row r="295" spans="1:7" ht="13" thickBot="1" x14ac:dyDescent="0.3">
      <c r="A295" s="82" t="e">
        <f>#REF!</f>
        <v>#REF!</v>
      </c>
      <c r="B295" s="94" t="s">
        <v>708</v>
      </c>
      <c r="C295" s="82">
        <v>2015</v>
      </c>
      <c r="D295" s="84" t="s">
        <v>706</v>
      </c>
      <c r="E295" s="93" t="s">
        <v>693</v>
      </c>
      <c r="F295" s="82" t="e">
        <f t="shared" si="4"/>
        <v>#REF!</v>
      </c>
      <c r="G295" s="172"/>
    </row>
    <row r="296" spans="1:7" ht="13" thickBot="1" x14ac:dyDescent="0.3">
      <c r="A296" s="82" t="e">
        <f>#REF!</f>
        <v>#REF!</v>
      </c>
      <c r="B296" s="94" t="s">
        <v>708</v>
      </c>
      <c r="C296" s="82">
        <v>2015</v>
      </c>
      <c r="D296" s="84" t="s">
        <v>706</v>
      </c>
      <c r="E296" s="93" t="s">
        <v>694</v>
      </c>
      <c r="F296" s="82" t="e">
        <f t="shared" si="4"/>
        <v>#REF!</v>
      </c>
      <c r="G296" s="172"/>
    </row>
    <row r="297" spans="1:7" ht="13" thickBot="1" x14ac:dyDescent="0.3">
      <c r="A297" s="82" t="e">
        <f>#REF!</f>
        <v>#REF!</v>
      </c>
      <c r="B297" s="94" t="s">
        <v>708</v>
      </c>
      <c r="C297" s="82">
        <v>2015</v>
      </c>
      <c r="D297" s="84" t="s">
        <v>706</v>
      </c>
      <c r="E297" s="93" t="s">
        <v>695</v>
      </c>
      <c r="F297" s="82" t="e">
        <f t="shared" si="4"/>
        <v>#REF!</v>
      </c>
      <c r="G297" s="172"/>
    </row>
    <row r="298" spans="1:7" ht="13" thickBot="1" x14ac:dyDescent="0.3">
      <c r="A298" s="82" t="e">
        <f>#REF!</f>
        <v>#REF!</v>
      </c>
      <c r="B298" s="94" t="s">
        <v>708</v>
      </c>
      <c r="C298" s="82">
        <v>2015</v>
      </c>
      <c r="D298" s="84" t="s">
        <v>706</v>
      </c>
      <c r="E298" s="93" t="s">
        <v>696</v>
      </c>
      <c r="F298" s="82" t="e">
        <f t="shared" si="4"/>
        <v>#REF!</v>
      </c>
      <c r="G298" s="172"/>
    </row>
    <row r="299" spans="1:7" ht="13" thickBot="1" x14ac:dyDescent="0.3">
      <c r="A299" s="82" t="e">
        <f>#REF!</f>
        <v>#REF!</v>
      </c>
      <c r="B299" s="94" t="s">
        <v>708</v>
      </c>
      <c r="C299" s="82">
        <v>2015</v>
      </c>
      <c r="D299" s="84" t="s">
        <v>706</v>
      </c>
      <c r="E299" s="93" t="s">
        <v>697</v>
      </c>
      <c r="F299" s="82" t="e">
        <f t="shared" si="4"/>
        <v>#REF!</v>
      </c>
      <c r="G299" s="172"/>
    </row>
    <row r="300" spans="1:7" ht="13" thickBot="1" x14ac:dyDescent="0.3">
      <c r="A300" s="82" t="e">
        <f>#REF!</f>
        <v>#REF!</v>
      </c>
      <c r="B300" s="94" t="s">
        <v>708</v>
      </c>
      <c r="C300" s="82">
        <v>2015</v>
      </c>
      <c r="D300" s="84" t="s">
        <v>706</v>
      </c>
      <c r="E300" s="93" t="s">
        <v>698</v>
      </c>
      <c r="F300" s="82" t="e">
        <f t="shared" si="4"/>
        <v>#REF!</v>
      </c>
      <c r="G300" s="172"/>
    </row>
    <row r="301" spans="1:7" ht="13" thickBot="1" x14ac:dyDescent="0.3">
      <c r="A301" s="82" t="e">
        <f>#REF!</f>
        <v>#REF!</v>
      </c>
      <c r="B301" s="94" t="s">
        <v>708</v>
      </c>
      <c r="C301" s="82">
        <v>2015</v>
      </c>
      <c r="D301" s="84" t="s">
        <v>706</v>
      </c>
      <c r="E301" s="93" t="s">
        <v>699</v>
      </c>
      <c r="F301" s="82" t="e">
        <f t="shared" si="4"/>
        <v>#REF!</v>
      </c>
      <c r="G301" s="172"/>
    </row>
    <row r="302" spans="1:7" ht="13" thickBot="1" x14ac:dyDescent="0.3">
      <c r="A302" s="82" t="e">
        <f>#REF!</f>
        <v>#REF!</v>
      </c>
      <c r="B302" s="94" t="s">
        <v>708</v>
      </c>
      <c r="C302" s="82">
        <v>2015</v>
      </c>
      <c r="D302" s="84" t="s">
        <v>706</v>
      </c>
      <c r="E302" s="93" t="s">
        <v>700</v>
      </c>
      <c r="F302" s="82" t="e">
        <f t="shared" si="4"/>
        <v>#REF!</v>
      </c>
      <c r="G302" s="172"/>
    </row>
    <row r="303" spans="1:7" ht="13" thickBot="1" x14ac:dyDescent="0.3">
      <c r="A303" s="82" t="e">
        <f>#REF!</f>
        <v>#REF!</v>
      </c>
      <c r="B303" s="94" t="s">
        <v>708</v>
      </c>
      <c r="C303" s="82">
        <v>2015</v>
      </c>
      <c r="D303" s="84" t="s">
        <v>706</v>
      </c>
      <c r="E303" s="93" t="s">
        <v>701</v>
      </c>
      <c r="F303" s="82" t="e">
        <f t="shared" si="4"/>
        <v>#REF!</v>
      </c>
      <c r="G303" s="172"/>
    </row>
    <row r="304" spans="1:7" ht="13" thickBot="1" x14ac:dyDescent="0.3">
      <c r="A304" s="82" t="e">
        <f>#REF!</f>
        <v>#REF!</v>
      </c>
      <c r="B304" s="94" t="s">
        <v>704</v>
      </c>
      <c r="C304" s="82">
        <v>2015</v>
      </c>
      <c r="D304" s="84" t="s">
        <v>706</v>
      </c>
      <c r="E304" s="93" t="s">
        <v>711</v>
      </c>
      <c r="F304" s="82" t="e">
        <f t="shared" si="4"/>
        <v>#REF!</v>
      </c>
      <c r="G304" s="172"/>
    </row>
    <row r="305" spans="1:7" ht="13" thickBot="1" x14ac:dyDescent="0.3">
      <c r="A305" s="82" t="e">
        <f>#REF!</f>
        <v>#REF!</v>
      </c>
      <c r="B305" s="94" t="s">
        <v>704</v>
      </c>
      <c r="C305" s="82">
        <v>2015</v>
      </c>
      <c r="D305" s="84" t="s">
        <v>706</v>
      </c>
      <c r="E305" s="93" t="s">
        <v>712</v>
      </c>
      <c r="F305" s="82" t="e">
        <f t="shared" si="4"/>
        <v>#REF!</v>
      </c>
      <c r="G305" s="172"/>
    </row>
    <row r="306" spans="1:7" ht="13" thickBot="1" x14ac:dyDescent="0.3">
      <c r="A306" s="82" t="e">
        <f>#REF!</f>
        <v>#REF!</v>
      </c>
      <c r="B306" s="94" t="s">
        <v>704</v>
      </c>
      <c r="C306" s="82">
        <v>2015</v>
      </c>
      <c r="D306" s="84" t="s">
        <v>706</v>
      </c>
      <c r="E306" s="93" t="s">
        <v>713</v>
      </c>
      <c r="F306" s="82" t="e">
        <f t="shared" si="4"/>
        <v>#REF!</v>
      </c>
      <c r="G306" s="172"/>
    </row>
    <row r="307" spans="1:7" ht="13" thickBot="1" x14ac:dyDescent="0.3">
      <c r="A307" s="82" t="e">
        <f>#REF!</f>
        <v>#REF!</v>
      </c>
      <c r="B307" s="110" t="s">
        <v>704</v>
      </c>
      <c r="C307" s="82">
        <v>2015</v>
      </c>
      <c r="D307" s="91" t="s">
        <v>706</v>
      </c>
      <c r="E307" s="101" t="s">
        <v>714</v>
      </c>
      <c r="F307" s="82" t="e">
        <f t="shared" si="4"/>
        <v>#REF!</v>
      </c>
      <c r="G307" s="172"/>
    </row>
    <row r="308" spans="1:7" ht="13" thickBot="1" x14ac:dyDescent="0.3">
      <c r="A308" s="82" t="e">
        <f>#REF!</f>
        <v>#REF!</v>
      </c>
      <c r="B308" s="86" t="s">
        <v>704</v>
      </c>
      <c r="C308" s="82">
        <v>2015</v>
      </c>
      <c r="D308" s="86" t="s">
        <v>706</v>
      </c>
      <c r="E308" s="100" t="s">
        <v>715</v>
      </c>
      <c r="F308" s="82" t="e">
        <f t="shared" si="4"/>
        <v>#REF!</v>
      </c>
      <c r="G308" s="172"/>
    </row>
    <row r="309" spans="1:7" ht="13" thickBot="1" x14ac:dyDescent="0.3">
      <c r="A309" s="82" t="e">
        <f>#REF!</f>
        <v>#REF!</v>
      </c>
      <c r="B309" s="94" t="s">
        <v>704</v>
      </c>
      <c r="C309" s="82">
        <v>2015</v>
      </c>
      <c r="D309" s="84" t="s">
        <v>706</v>
      </c>
      <c r="E309" s="93" t="s">
        <v>716</v>
      </c>
      <c r="F309" s="82" t="e">
        <f t="shared" si="4"/>
        <v>#REF!</v>
      </c>
      <c r="G309" s="172"/>
    </row>
    <row r="310" spans="1:7" ht="13" thickBot="1" x14ac:dyDescent="0.3">
      <c r="A310" s="82" t="e">
        <f>#REF!</f>
        <v>#REF!</v>
      </c>
      <c r="B310" s="94" t="s">
        <v>704</v>
      </c>
      <c r="C310" s="82">
        <v>2015</v>
      </c>
      <c r="D310" s="84" t="s">
        <v>706</v>
      </c>
      <c r="E310" s="93" t="s">
        <v>717</v>
      </c>
      <c r="F310" s="82" t="e">
        <f t="shared" si="4"/>
        <v>#REF!</v>
      </c>
      <c r="G310" s="172"/>
    </row>
    <row r="311" spans="1:7" ht="13" thickBot="1" x14ac:dyDescent="0.3">
      <c r="A311" s="82" t="e">
        <f>#REF!</f>
        <v>#REF!</v>
      </c>
      <c r="B311" s="94" t="s">
        <v>704</v>
      </c>
      <c r="C311" s="82">
        <v>2015</v>
      </c>
      <c r="D311" s="84" t="s">
        <v>706</v>
      </c>
      <c r="E311" s="93" t="s">
        <v>718</v>
      </c>
      <c r="F311" s="82" t="e">
        <f t="shared" si="4"/>
        <v>#REF!</v>
      </c>
      <c r="G311" s="172"/>
    </row>
    <row r="312" spans="1:7" ht="13" thickBot="1" x14ac:dyDescent="0.3">
      <c r="A312" s="82" t="e">
        <f>#REF!</f>
        <v>#REF!</v>
      </c>
      <c r="B312" s="94" t="s">
        <v>704</v>
      </c>
      <c r="C312" s="82">
        <v>2015</v>
      </c>
      <c r="D312" s="84" t="s">
        <v>706</v>
      </c>
      <c r="E312" s="93" t="s">
        <v>719</v>
      </c>
      <c r="F312" s="82" t="e">
        <f t="shared" si="4"/>
        <v>#REF!</v>
      </c>
      <c r="G312" s="172"/>
    </row>
    <row r="313" spans="1:7" ht="13" thickBot="1" x14ac:dyDescent="0.3">
      <c r="A313" s="82" t="e">
        <f>#REF!</f>
        <v>#REF!</v>
      </c>
      <c r="B313" s="94" t="s">
        <v>704</v>
      </c>
      <c r="C313" s="82">
        <v>2015</v>
      </c>
      <c r="D313" s="84" t="s">
        <v>706</v>
      </c>
      <c r="E313" s="93" t="s">
        <v>720</v>
      </c>
      <c r="F313" s="82" t="e">
        <f t="shared" si="4"/>
        <v>#REF!</v>
      </c>
      <c r="G313" s="172"/>
    </row>
    <row r="314" spans="1:7" ht="13" thickBot="1" x14ac:dyDescent="0.3">
      <c r="A314" s="82" t="e">
        <f>#REF!</f>
        <v>#REF!</v>
      </c>
      <c r="B314" s="94" t="s">
        <v>704</v>
      </c>
      <c r="C314" s="82">
        <v>2015</v>
      </c>
      <c r="D314" s="84" t="s">
        <v>706</v>
      </c>
      <c r="E314" s="93" t="s">
        <v>721</v>
      </c>
      <c r="F314" s="82" t="e">
        <f t="shared" si="4"/>
        <v>#REF!</v>
      </c>
      <c r="G314" s="172"/>
    </row>
    <row r="315" spans="1:7" ht="13" thickBot="1" x14ac:dyDescent="0.3">
      <c r="A315" s="82" t="e">
        <f>#REF!</f>
        <v>#REF!</v>
      </c>
      <c r="B315" s="94" t="s">
        <v>704</v>
      </c>
      <c r="C315" s="82">
        <v>2015</v>
      </c>
      <c r="D315" s="84" t="s">
        <v>706</v>
      </c>
      <c r="E315" s="93" t="s">
        <v>722</v>
      </c>
      <c r="F315" s="82" t="e">
        <f t="shared" si="4"/>
        <v>#REF!</v>
      </c>
      <c r="G315" s="172"/>
    </row>
    <row r="316" spans="1:7" ht="13" thickBot="1" x14ac:dyDescent="0.3">
      <c r="A316" s="82" t="e">
        <f>#REF!</f>
        <v>#REF!</v>
      </c>
      <c r="B316" s="94" t="s">
        <v>704</v>
      </c>
      <c r="C316" s="82">
        <v>2015</v>
      </c>
      <c r="D316" s="84" t="s">
        <v>706</v>
      </c>
      <c r="E316" s="93" t="s">
        <v>723</v>
      </c>
      <c r="F316" s="82" t="e">
        <f t="shared" si="4"/>
        <v>#REF!</v>
      </c>
      <c r="G316" s="172"/>
    </row>
    <row r="317" spans="1:7" ht="13" thickBot="1" x14ac:dyDescent="0.3">
      <c r="A317" s="82" t="e">
        <f>#REF!</f>
        <v>#REF!</v>
      </c>
      <c r="B317" s="94" t="s">
        <v>704</v>
      </c>
      <c r="C317" s="82">
        <v>2015</v>
      </c>
      <c r="D317" s="84" t="s">
        <v>706</v>
      </c>
      <c r="E317" s="93" t="s">
        <v>724</v>
      </c>
      <c r="F317" s="82" t="e">
        <f t="shared" si="4"/>
        <v>#REF!</v>
      </c>
      <c r="G317" s="172"/>
    </row>
    <row r="318" spans="1:7" ht="13" thickBot="1" x14ac:dyDescent="0.3">
      <c r="A318" s="82" t="e">
        <f>#REF!</f>
        <v>#REF!</v>
      </c>
      <c r="B318" s="94" t="s">
        <v>704</v>
      </c>
      <c r="C318" s="82">
        <v>2015</v>
      </c>
      <c r="D318" s="84" t="s">
        <v>706</v>
      </c>
      <c r="E318" s="93" t="s">
        <v>725</v>
      </c>
      <c r="F318" s="82" t="e">
        <f t="shared" si="4"/>
        <v>#REF!</v>
      </c>
      <c r="G318" s="172"/>
    </row>
    <row r="319" spans="1:7" ht="13" thickBot="1" x14ac:dyDescent="0.3">
      <c r="A319" s="82" t="e">
        <f>#REF!</f>
        <v>#REF!</v>
      </c>
      <c r="B319" s="94" t="s">
        <v>704</v>
      </c>
      <c r="C319" s="82">
        <v>2015</v>
      </c>
      <c r="D319" s="84" t="s">
        <v>706</v>
      </c>
      <c r="E319" s="93" t="s">
        <v>726</v>
      </c>
      <c r="F319" s="82" t="e">
        <f t="shared" si="4"/>
        <v>#REF!</v>
      </c>
      <c r="G319" s="172"/>
    </row>
    <row r="320" spans="1:7" ht="13" thickBot="1" x14ac:dyDescent="0.3">
      <c r="A320" s="82" t="e">
        <f>#REF!</f>
        <v>#REF!</v>
      </c>
      <c r="B320" s="94" t="s">
        <v>704</v>
      </c>
      <c r="C320" s="82">
        <v>2015</v>
      </c>
      <c r="D320" s="84" t="s">
        <v>706</v>
      </c>
      <c r="E320" s="93" t="s">
        <v>727</v>
      </c>
      <c r="F320" s="82" t="e">
        <f t="shared" si="4"/>
        <v>#REF!</v>
      </c>
      <c r="G320" s="172"/>
    </row>
    <row r="321" spans="1:7" ht="13" thickBot="1" x14ac:dyDescent="0.3">
      <c r="A321" s="82" t="e">
        <f>#REF!</f>
        <v>#REF!</v>
      </c>
      <c r="B321" s="94" t="s">
        <v>704</v>
      </c>
      <c r="C321" s="82">
        <v>2015</v>
      </c>
      <c r="D321" s="84" t="s">
        <v>706</v>
      </c>
      <c r="E321" s="93" t="s">
        <v>728</v>
      </c>
      <c r="F321" s="82" t="e">
        <f t="shared" si="4"/>
        <v>#REF!</v>
      </c>
      <c r="G321" s="172"/>
    </row>
    <row r="322" spans="1:7" ht="13" thickBot="1" x14ac:dyDescent="0.3">
      <c r="A322" s="82" t="e">
        <f>#REF!</f>
        <v>#REF!</v>
      </c>
      <c r="B322" s="94" t="s">
        <v>704</v>
      </c>
      <c r="C322" s="82">
        <v>2015</v>
      </c>
      <c r="D322" s="84" t="s">
        <v>706</v>
      </c>
      <c r="E322" s="93" t="s">
        <v>729</v>
      </c>
      <c r="F322" s="82" t="e">
        <f t="shared" si="4"/>
        <v>#REF!</v>
      </c>
      <c r="G322" s="172"/>
    </row>
    <row r="323" spans="1:7" ht="13" thickBot="1" x14ac:dyDescent="0.3">
      <c r="A323" s="82" t="e">
        <f>#REF!</f>
        <v>#REF!</v>
      </c>
      <c r="B323" s="94" t="s">
        <v>704</v>
      </c>
      <c r="C323" s="82">
        <v>2015</v>
      </c>
      <c r="D323" s="84" t="s">
        <v>706</v>
      </c>
      <c r="E323" s="93" t="s">
        <v>730</v>
      </c>
      <c r="F323" s="82" t="e">
        <f t="shared" ref="F323:F386" si="5">CONCATENATE(A323,"_",B323,"_",C323,"_",D323,"_",E323)</f>
        <v>#REF!</v>
      </c>
      <c r="G323" s="172"/>
    </row>
    <row r="324" spans="1:7" ht="13" thickBot="1" x14ac:dyDescent="0.3">
      <c r="A324" s="82" t="e">
        <f>#REF!</f>
        <v>#REF!</v>
      </c>
      <c r="B324" s="94" t="s">
        <v>704</v>
      </c>
      <c r="C324" s="82">
        <v>2015</v>
      </c>
      <c r="D324" s="84" t="s">
        <v>706</v>
      </c>
      <c r="E324" s="93" t="s">
        <v>731</v>
      </c>
      <c r="F324" s="82" t="e">
        <f t="shared" si="5"/>
        <v>#REF!</v>
      </c>
      <c r="G324" s="172"/>
    </row>
    <row r="325" spans="1:7" ht="13" thickBot="1" x14ac:dyDescent="0.3">
      <c r="A325" s="82" t="e">
        <f>#REF!</f>
        <v>#REF!</v>
      </c>
      <c r="B325" s="94" t="s">
        <v>704</v>
      </c>
      <c r="C325" s="82">
        <v>2015</v>
      </c>
      <c r="D325" s="84" t="s">
        <v>706</v>
      </c>
      <c r="E325" s="93" t="s">
        <v>732</v>
      </c>
      <c r="F325" s="82" t="e">
        <f t="shared" si="5"/>
        <v>#REF!</v>
      </c>
      <c r="G325" s="172"/>
    </row>
    <row r="326" spans="1:7" ht="13" thickBot="1" x14ac:dyDescent="0.3">
      <c r="A326" s="82" t="e">
        <f>#REF!</f>
        <v>#REF!</v>
      </c>
      <c r="B326" s="94" t="s">
        <v>704</v>
      </c>
      <c r="C326" s="82">
        <v>2015</v>
      </c>
      <c r="D326" s="84" t="s">
        <v>706</v>
      </c>
      <c r="E326" s="93" t="s">
        <v>733</v>
      </c>
      <c r="F326" s="82" t="e">
        <f t="shared" si="5"/>
        <v>#REF!</v>
      </c>
      <c r="G326" s="172"/>
    </row>
    <row r="327" spans="1:7" ht="13" thickBot="1" x14ac:dyDescent="0.3">
      <c r="A327" s="82" t="e">
        <f>#REF!</f>
        <v>#REF!</v>
      </c>
      <c r="B327" s="94" t="s">
        <v>704</v>
      </c>
      <c r="C327" s="82">
        <v>2015</v>
      </c>
      <c r="D327" s="84" t="s">
        <v>706</v>
      </c>
      <c r="E327" s="93" t="s">
        <v>734</v>
      </c>
      <c r="F327" s="82" t="e">
        <f t="shared" si="5"/>
        <v>#REF!</v>
      </c>
      <c r="G327" s="172"/>
    </row>
    <row r="328" spans="1:7" ht="13" thickBot="1" x14ac:dyDescent="0.3">
      <c r="A328" s="82" t="e">
        <f>#REF!</f>
        <v>#REF!</v>
      </c>
      <c r="B328" s="94" t="s">
        <v>708</v>
      </c>
      <c r="C328" s="82">
        <v>2015</v>
      </c>
      <c r="D328" s="84" t="s">
        <v>706</v>
      </c>
      <c r="E328" s="93" t="s">
        <v>711</v>
      </c>
      <c r="F328" s="82" t="e">
        <f t="shared" si="5"/>
        <v>#REF!</v>
      </c>
      <c r="G328" s="172"/>
    </row>
    <row r="329" spans="1:7" ht="13" thickBot="1" x14ac:dyDescent="0.3">
      <c r="A329" s="82" t="e">
        <f>#REF!</f>
        <v>#REF!</v>
      </c>
      <c r="B329" s="94" t="s">
        <v>708</v>
      </c>
      <c r="C329" s="82">
        <v>2015</v>
      </c>
      <c r="D329" s="84" t="s">
        <v>706</v>
      </c>
      <c r="E329" s="93" t="s">
        <v>712</v>
      </c>
      <c r="F329" s="82" t="e">
        <f t="shared" si="5"/>
        <v>#REF!</v>
      </c>
      <c r="G329" s="172"/>
    </row>
    <row r="330" spans="1:7" ht="13" thickBot="1" x14ac:dyDescent="0.3">
      <c r="A330" s="82" t="e">
        <f>#REF!</f>
        <v>#REF!</v>
      </c>
      <c r="B330" s="94" t="s">
        <v>708</v>
      </c>
      <c r="C330" s="82">
        <v>2015</v>
      </c>
      <c r="D330" s="84" t="s">
        <v>706</v>
      </c>
      <c r="E330" s="93" t="s">
        <v>713</v>
      </c>
      <c r="F330" s="82" t="e">
        <f t="shared" si="5"/>
        <v>#REF!</v>
      </c>
      <c r="G330" s="172"/>
    </row>
    <row r="331" spans="1:7" ht="13" thickBot="1" x14ac:dyDescent="0.3">
      <c r="A331" s="82" t="e">
        <f>#REF!</f>
        <v>#REF!</v>
      </c>
      <c r="B331" s="109" t="s">
        <v>708</v>
      </c>
      <c r="C331" s="82">
        <v>2015</v>
      </c>
      <c r="D331" s="102" t="s">
        <v>706</v>
      </c>
      <c r="E331" s="106" t="s">
        <v>714</v>
      </c>
      <c r="F331" s="82" t="e">
        <f t="shared" si="5"/>
        <v>#REF!</v>
      </c>
      <c r="G331" s="172"/>
    </row>
    <row r="332" spans="1:7" ht="13" thickBot="1" x14ac:dyDescent="0.3">
      <c r="A332" s="82" t="e">
        <f>#REF!</f>
        <v>#REF!</v>
      </c>
      <c r="B332" s="86" t="s">
        <v>708</v>
      </c>
      <c r="C332" s="82">
        <v>2015</v>
      </c>
      <c r="D332" s="86" t="s">
        <v>706</v>
      </c>
      <c r="E332" s="100" t="s">
        <v>715</v>
      </c>
      <c r="F332" s="82" t="e">
        <f t="shared" si="5"/>
        <v>#REF!</v>
      </c>
      <c r="G332" s="172"/>
    </row>
    <row r="333" spans="1:7" ht="13" thickBot="1" x14ac:dyDescent="0.3">
      <c r="A333" s="82" t="e">
        <f>#REF!</f>
        <v>#REF!</v>
      </c>
      <c r="B333" s="84" t="s">
        <v>708</v>
      </c>
      <c r="C333" s="82">
        <v>2015</v>
      </c>
      <c r="D333" s="84" t="s">
        <v>706</v>
      </c>
      <c r="E333" s="93" t="s">
        <v>716</v>
      </c>
      <c r="F333" s="82" t="e">
        <f t="shared" si="5"/>
        <v>#REF!</v>
      </c>
      <c r="G333" s="172"/>
    </row>
    <row r="334" spans="1:7" ht="13" thickBot="1" x14ac:dyDescent="0.3">
      <c r="A334" s="82" t="e">
        <f>#REF!</f>
        <v>#REF!</v>
      </c>
      <c r="B334" s="84" t="s">
        <v>708</v>
      </c>
      <c r="C334" s="82">
        <v>2015</v>
      </c>
      <c r="D334" s="84" t="s">
        <v>706</v>
      </c>
      <c r="E334" s="93" t="s">
        <v>717</v>
      </c>
      <c r="F334" s="82" t="e">
        <f t="shared" si="5"/>
        <v>#REF!</v>
      </c>
      <c r="G334" s="172"/>
    </row>
    <row r="335" spans="1:7" ht="13" thickBot="1" x14ac:dyDescent="0.3">
      <c r="A335" s="82" t="e">
        <f>#REF!</f>
        <v>#REF!</v>
      </c>
      <c r="B335" s="84" t="s">
        <v>708</v>
      </c>
      <c r="C335" s="82">
        <v>2015</v>
      </c>
      <c r="D335" s="84" t="s">
        <v>706</v>
      </c>
      <c r="E335" s="93" t="s">
        <v>718</v>
      </c>
      <c r="F335" s="82" t="e">
        <f t="shared" si="5"/>
        <v>#REF!</v>
      </c>
      <c r="G335" s="172"/>
    </row>
    <row r="336" spans="1:7" ht="13" thickBot="1" x14ac:dyDescent="0.3">
      <c r="A336" s="82" t="e">
        <f>#REF!</f>
        <v>#REF!</v>
      </c>
      <c r="B336" s="84" t="s">
        <v>708</v>
      </c>
      <c r="C336" s="82">
        <v>2015</v>
      </c>
      <c r="D336" s="84" t="s">
        <v>706</v>
      </c>
      <c r="E336" s="93" t="s">
        <v>719</v>
      </c>
      <c r="F336" s="82" t="e">
        <f t="shared" si="5"/>
        <v>#REF!</v>
      </c>
      <c r="G336" s="172"/>
    </row>
    <row r="337" spans="1:7" ht="13" thickBot="1" x14ac:dyDescent="0.3">
      <c r="A337" s="82" t="e">
        <f>#REF!</f>
        <v>#REF!</v>
      </c>
      <c r="B337" s="84" t="s">
        <v>708</v>
      </c>
      <c r="C337" s="82">
        <v>2015</v>
      </c>
      <c r="D337" s="84" t="s">
        <v>706</v>
      </c>
      <c r="E337" s="93" t="s">
        <v>720</v>
      </c>
      <c r="F337" s="82" t="e">
        <f t="shared" si="5"/>
        <v>#REF!</v>
      </c>
      <c r="G337" s="172"/>
    </row>
    <row r="338" spans="1:7" ht="13" thickBot="1" x14ac:dyDescent="0.3">
      <c r="A338" s="82" t="e">
        <f>#REF!</f>
        <v>#REF!</v>
      </c>
      <c r="B338" s="84" t="s">
        <v>708</v>
      </c>
      <c r="C338" s="82">
        <v>2015</v>
      </c>
      <c r="D338" s="84" t="s">
        <v>706</v>
      </c>
      <c r="E338" s="93" t="s">
        <v>721</v>
      </c>
      <c r="F338" s="82" t="e">
        <f t="shared" si="5"/>
        <v>#REF!</v>
      </c>
      <c r="G338" s="172"/>
    </row>
    <row r="339" spans="1:7" ht="13" thickBot="1" x14ac:dyDescent="0.3">
      <c r="A339" s="82" t="e">
        <f>#REF!</f>
        <v>#REF!</v>
      </c>
      <c r="B339" s="84" t="s">
        <v>708</v>
      </c>
      <c r="C339" s="82">
        <v>2015</v>
      </c>
      <c r="D339" s="84" t="s">
        <v>706</v>
      </c>
      <c r="E339" s="93" t="s">
        <v>722</v>
      </c>
      <c r="F339" s="82" t="e">
        <f t="shared" si="5"/>
        <v>#REF!</v>
      </c>
      <c r="G339" s="172"/>
    </row>
    <row r="340" spans="1:7" ht="13" thickBot="1" x14ac:dyDescent="0.3">
      <c r="A340" s="82" t="e">
        <f>#REF!</f>
        <v>#REF!</v>
      </c>
      <c r="B340" s="84" t="s">
        <v>708</v>
      </c>
      <c r="C340" s="82">
        <v>2015</v>
      </c>
      <c r="D340" s="84" t="s">
        <v>706</v>
      </c>
      <c r="E340" s="93" t="s">
        <v>723</v>
      </c>
      <c r="F340" s="82" t="e">
        <f t="shared" si="5"/>
        <v>#REF!</v>
      </c>
      <c r="G340" s="172"/>
    </row>
    <row r="341" spans="1:7" ht="13" thickBot="1" x14ac:dyDescent="0.3">
      <c r="A341" s="82" t="e">
        <f>#REF!</f>
        <v>#REF!</v>
      </c>
      <c r="B341" s="84" t="s">
        <v>708</v>
      </c>
      <c r="C341" s="82">
        <v>2015</v>
      </c>
      <c r="D341" s="84" t="s">
        <v>706</v>
      </c>
      <c r="E341" s="93" t="s">
        <v>724</v>
      </c>
      <c r="F341" s="82" t="e">
        <f t="shared" si="5"/>
        <v>#REF!</v>
      </c>
      <c r="G341" s="172"/>
    </row>
    <row r="342" spans="1:7" ht="13" thickBot="1" x14ac:dyDescent="0.3">
      <c r="A342" s="82" t="e">
        <f>#REF!</f>
        <v>#REF!</v>
      </c>
      <c r="B342" s="84" t="s">
        <v>708</v>
      </c>
      <c r="C342" s="82">
        <v>2015</v>
      </c>
      <c r="D342" s="84" t="s">
        <v>706</v>
      </c>
      <c r="E342" s="93" t="s">
        <v>725</v>
      </c>
      <c r="F342" s="82" t="e">
        <f t="shared" si="5"/>
        <v>#REF!</v>
      </c>
      <c r="G342" s="172"/>
    </row>
    <row r="343" spans="1:7" ht="13" thickBot="1" x14ac:dyDescent="0.3">
      <c r="A343" s="82" t="e">
        <f>#REF!</f>
        <v>#REF!</v>
      </c>
      <c r="B343" s="84" t="s">
        <v>708</v>
      </c>
      <c r="C343" s="82">
        <v>2015</v>
      </c>
      <c r="D343" s="84" t="s">
        <v>706</v>
      </c>
      <c r="E343" s="93" t="s">
        <v>726</v>
      </c>
      <c r="F343" s="82" t="e">
        <f t="shared" si="5"/>
        <v>#REF!</v>
      </c>
      <c r="G343" s="172"/>
    </row>
    <row r="344" spans="1:7" ht="13" thickBot="1" x14ac:dyDescent="0.3">
      <c r="A344" s="82" t="e">
        <f>#REF!</f>
        <v>#REF!</v>
      </c>
      <c r="B344" s="84" t="s">
        <v>708</v>
      </c>
      <c r="C344" s="82">
        <v>2015</v>
      </c>
      <c r="D344" s="84" t="s">
        <v>706</v>
      </c>
      <c r="E344" s="93" t="s">
        <v>727</v>
      </c>
      <c r="F344" s="82" t="e">
        <f t="shared" si="5"/>
        <v>#REF!</v>
      </c>
      <c r="G344" s="172"/>
    </row>
    <row r="345" spans="1:7" ht="13" thickBot="1" x14ac:dyDescent="0.3">
      <c r="A345" s="82" t="e">
        <f>#REF!</f>
        <v>#REF!</v>
      </c>
      <c r="B345" s="84" t="s">
        <v>708</v>
      </c>
      <c r="C345" s="82">
        <v>2015</v>
      </c>
      <c r="D345" s="84" t="s">
        <v>706</v>
      </c>
      <c r="E345" s="93" t="s">
        <v>728</v>
      </c>
      <c r="F345" s="82" t="e">
        <f t="shared" si="5"/>
        <v>#REF!</v>
      </c>
      <c r="G345" s="172"/>
    </row>
    <row r="346" spans="1:7" ht="13" thickBot="1" x14ac:dyDescent="0.3">
      <c r="A346" s="82" t="e">
        <f>#REF!</f>
        <v>#REF!</v>
      </c>
      <c r="B346" s="84" t="s">
        <v>708</v>
      </c>
      <c r="C346" s="82">
        <v>2015</v>
      </c>
      <c r="D346" s="84" t="s">
        <v>706</v>
      </c>
      <c r="E346" s="93" t="s">
        <v>729</v>
      </c>
      <c r="F346" s="82" t="e">
        <f t="shared" si="5"/>
        <v>#REF!</v>
      </c>
      <c r="G346" s="172"/>
    </row>
    <row r="347" spans="1:7" ht="13" thickBot="1" x14ac:dyDescent="0.3">
      <c r="A347" s="82" t="e">
        <f>#REF!</f>
        <v>#REF!</v>
      </c>
      <c r="B347" s="84" t="s">
        <v>708</v>
      </c>
      <c r="C347" s="82">
        <v>2015</v>
      </c>
      <c r="D347" s="84" t="s">
        <v>706</v>
      </c>
      <c r="E347" s="93" t="s">
        <v>730</v>
      </c>
      <c r="F347" s="82" t="e">
        <f t="shared" si="5"/>
        <v>#REF!</v>
      </c>
      <c r="G347" s="172"/>
    </row>
    <row r="348" spans="1:7" ht="13" thickBot="1" x14ac:dyDescent="0.3">
      <c r="A348" s="82" t="e">
        <f>#REF!</f>
        <v>#REF!</v>
      </c>
      <c r="B348" s="84" t="s">
        <v>708</v>
      </c>
      <c r="C348" s="82">
        <v>2015</v>
      </c>
      <c r="D348" s="84" t="s">
        <v>706</v>
      </c>
      <c r="E348" s="93" t="s">
        <v>731</v>
      </c>
      <c r="F348" s="82" t="e">
        <f t="shared" si="5"/>
        <v>#REF!</v>
      </c>
      <c r="G348" s="172"/>
    </row>
    <row r="349" spans="1:7" ht="13" thickBot="1" x14ac:dyDescent="0.3">
      <c r="A349" s="82" t="e">
        <f>#REF!</f>
        <v>#REF!</v>
      </c>
      <c r="B349" s="84" t="s">
        <v>708</v>
      </c>
      <c r="C349" s="82">
        <v>2015</v>
      </c>
      <c r="D349" s="84" t="s">
        <v>706</v>
      </c>
      <c r="E349" s="93" t="s">
        <v>732</v>
      </c>
      <c r="F349" s="82" t="e">
        <f t="shared" si="5"/>
        <v>#REF!</v>
      </c>
      <c r="G349" s="172"/>
    </row>
    <row r="350" spans="1:7" ht="13" thickBot="1" x14ac:dyDescent="0.3">
      <c r="A350" s="82" t="e">
        <f>#REF!</f>
        <v>#REF!</v>
      </c>
      <c r="B350" s="84" t="s">
        <v>708</v>
      </c>
      <c r="C350" s="82">
        <v>2015</v>
      </c>
      <c r="D350" s="84" t="s">
        <v>706</v>
      </c>
      <c r="E350" s="93" t="s">
        <v>733</v>
      </c>
      <c r="F350" s="82" t="e">
        <f t="shared" si="5"/>
        <v>#REF!</v>
      </c>
      <c r="G350" s="172"/>
    </row>
    <row r="351" spans="1:7" ht="13" thickBot="1" x14ac:dyDescent="0.3">
      <c r="A351" s="82" t="e">
        <f>#REF!</f>
        <v>#REF!</v>
      </c>
      <c r="B351" s="84" t="s">
        <v>708</v>
      </c>
      <c r="C351" s="82">
        <v>2015</v>
      </c>
      <c r="D351" s="84" t="s">
        <v>706</v>
      </c>
      <c r="E351" s="93" t="s">
        <v>734</v>
      </c>
      <c r="F351" s="82" t="e">
        <f t="shared" si="5"/>
        <v>#REF!</v>
      </c>
      <c r="G351" s="172"/>
    </row>
    <row r="352" spans="1:7" ht="13" thickBot="1" x14ac:dyDescent="0.3">
      <c r="A352" s="82" t="e">
        <f>#REF!</f>
        <v>#REF!</v>
      </c>
      <c r="B352" s="84" t="s">
        <v>704</v>
      </c>
      <c r="C352" s="82">
        <v>2015</v>
      </c>
      <c r="D352" s="84" t="s">
        <v>639</v>
      </c>
      <c r="E352" s="93" t="s">
        <v>736</v>
      </c>
      <c r="F352" s="82" t="e">
        <f t="shared" si="5"/>
        <v>#REF!</v>
      </c>
      <c r="G352" s="172"/>
    </row>
    <row r="353" spans="1:7" ht="13" thickBot="1" x14ac:dyDescent="0.3">
      <c r="A353" s="82" t="e">
        <f>#REF!</f>
        <v>#REF!</v>
      </c>
      <c r="B353" s="84" t="s">
        <v>704</v>
      </c>
      <c r="C353" s="82">
        <v>2015</v>
      </c>
      <c r="D353" s="84" t="s">
        <v>639</v>
      </c>
      <c r="E353" s="93" t="s">
        <v>737</v>
      </c>
      <c r="F353" s="82" t="e">
        <f t="shared" si="5"/>
        <v>#REF!</v>
      </c>
      <c r="G353" s="172"/>
    </row>
    <row r="354" spans="1:7" ht="13" thickBot="1" x14ac:dyDescent="0.3">
      <c r="A354" s="82" t="e">
        <f>#REF!</f>
        <v>#REF!</v>
      </c>
      <c r="B354" s="84" t="s">
        <v>704</v>
      </c>
      <c r="C354" s="82">
        <v>2015</v>
      </c>
      <c r="D354" s="84" t="s">
        <v>639</v>
      </c>
      <c r="E354" s="93" t="s">
        <v>738</v>
      </c>
      <c r="F354" s="82" t="e">
        <f t="shared" si="5"/>
        <v>#REF!</v>
      </c>
      <c r="G354" s="172"/>
    </row>
    <row r="355" spans="1:7" ht="13" thickBot="1" x14ac:dyDescent="0.3">
      <c r="A355" s="82" t="e">
        <f>#REF!</f>
        <v>#REF!</v>
      </c>
      <c r="B355" s="84" t="s">
        <v>704</v>
      </c>
      <c r="C355" s="82">
        <v>2015</v>
      </c>
      <c r="D355" s="84" t="s">
        <v>639</v>
      </c>
      <c r="E355" s="93" t="s">
        <v>742</v>
      </c>
      <c r="F355" s="82" t="e">
        <f t="shared" si="5"/>
        <v>#REF!</v>
      </c>
      <c r="G355" s="172"/>
    </row>
    <row r="356" spans="1:7" ht="13" thickBot="1" x14ac:dyDescent="0.3">
      <c r="A356" s="82" t="e">
        <f>#REF!</f>
        <v>#REF!</v>
      </c>
      <c r="B356" s="84" t="s">
        <v>704</v>
      </c>
      <c r="C356" s="82">
        <v>2015</v>
      </c>
      <c r="D356" s="84" t="s">
        <v>639</v>
      </c>
      <c r="E356" s="93" t="s">
        <v>741</v>
      </c>
      <c r="F356" s="82" t="e">
        <f t="shared" si="5"/>
        <v>#REF!</v>
      </c>
      <c r="G356" s="172"/>
    </row>
    <row r="357" spans="1:7" ht="13" thickBot="1" x14ac:dyDescent="0.3">
      <c r="A357" s="82" t="e">
        <f>#REF!</f>
        <v>#REF!</v>
      </c>
      <c r="B357" s="84" t="s">
        <v>704</v>
      </c>
      <c r="C357" s="82">
        <v>2015</v>
      </c>
      <c r="D357" s="84" t="s">
        <v>639</v>
      </c>
      <c r="E357" s="93" t="s">
        <v>739</v>
      </c>
      <c r="F357" s="82" t="e">
        <f t="shared" si="5"/>
        <v>#REF!</v>
      </c>
      <c r="G357" s="172"/>
    </row>
    <row r="358" spans="1:7" ht="13" thickBot="1" x14ac:dyDescent="0.3">
      <c r="A358" s="82" t="e">
        <f>#REF!</f>
        <v>#REF!</v>
      </c>
      <c r="B358" s="84" t="s">
        <v>704</v>
      </c>
      <c r="C358" s="82">
        <v>2015</v>
      </c>
      <c r="D358" s="84" t="s">
        <v>639</v>
      </c>
      <c r="E358" s="93" t="s">
        <v>743</v>
      </c>
      <c r="F358" s="82" t="e">
        <f t="shared" si="5"/>
        <v>#REF!</v>
      </c>
      <c r="G358" s="172"/>
    </row>
    <row r="359" spans="1:7" ht="13" thickBot="1" x14ac:dyDescent="0.3">
      <c r="A359" s="82" t="e">
        <f>#REF!</f>
        <v>#REF!</v>
      </c>
      <c r="B359" s="84" t="s">
        <v>704</v>
      </c>
      <c r="C359" s="82">
        <v>2015</v>
      </c>
      <c r="D359" s="84" t="s">
        <v>639</v>
      </c>
      <c r="E359" s="93" t="s">
        <v>745</v>
      </c>
      <c r="F359" s="82" t="e">
        <f t="shared" si="5"/>
        <v>#REF!</v>
      </c>
      <c r="G359" s="172"/>
    </row>
    <row r="360" spans="1:7" ht="13" thickBot="1" x14ac:dyDescent="0.3">
      <c r="A360" s="82" t="e">
        <f>#REF!</f>
        <v>#REF!</v>
      </c>
      <c r="B360" s="84" t="s">
        <v>704</v>
      </c>
      <c r="C360" s="82">
        <v>2015</v>
      </c>
      <c r="D360" s="84" t="s">
        <v>639</v>
      </c>
      <c r="E360" s="93" t="s">
        <v>740</v>
      </c>
      <c r="F360" s="82" t="e">
        <f t="shared" si="5"/>
        <v>#REF!</v>
      </c>
      <c r="G360" s="172"/>
    </row>
    <row r="361" spans="1:7" ht="13" thickBot="1" x14ac:dyDescent="0.3">
      <c r="A361" s="82" t="e">
        <f>#REF!</f>
        <v>#REF!</v>
      </c>
      <c r="B361" s="84" t="s">
        <v>704</v>
      </c>
      <c r="C361" s="82">
        <v>2015</v>
      </c>
      <c r="D361" s="84" t="s">
        <v>639</v>
      </c>
      <c r="E361" s="93" t="s">
        <v>744</v>
      </c>
      <c r="F361" s="82" t="e">
        <f t="shared" si="5"/>
        <v>#REF!</v>
      </c>
      <c r="G361" s="172"/>
    </row>
    <row r="362" spans="1:7" ht="13" thickBot="1" x14ac:dyDescent="0.3">
      <c r="A362" s="82" t="e">
        <f>#REF!</f>
        <v>#REF!</v>
      </c>
      <c r="B362" s="84" t="s">
        <v>704</v>
      </c>
      <c r="C362" s="82">
        <v>2015</v>
      </c>
      <c r="D362" s="84" t="s">
        <v>639</v>
      </c>
      <c r="E362" s="93" t="s">
        <v>746</v>
      </c>
      <c r="F362" s="82" t="e">
        <f t="shared" si="5"/>
        <v>#REF!</v>
      </c>
      <c r="G362" s="172"/>
    </row>
    <row r="363" spans="1:7" ht="13" thickBot="1" x14ac:dyDescent="0.3">
      <c r="A363" s="82" t="e">
        <f>#REF!</f>
        <v>#REF!</v>
      </c>
      <c r="B363" s="84" t="s">
        <v>704</v>
      </c>
      <c r="C363" s="82">
        <v>2015</v>
      </c>
      <c r="D363" s="84" t="s">
        <v>639</v>
      </c>
      <c r="E363" s="93" t="s">
        <v>747</v>
      </c>
      <c r="F363" s="82" t="e">
        <f t="shared" si="5"/>
        <v>#REF!</v>
      </c>
      <c r="G363" s="172"/>
    </row>
    <row r="364" spans="1:7" ht="13" thickBot="1" x14ac:dyDescent="0.3">
      <c r="A364" s="82" t="e">
        <f>#REF!</f>
        <v>#REF!</v>
      </c>
      <c r="B364" s="91" t="s">
        <v>704</v>
      </c>
      <c r="C364" s="82">
        <v>2015</v>
      </c>
      <c r="D364" s="91" t="s">
        <v>639</v>
      </c>
      <c r="E364" s="101" t="s">
        <v>748</v>
      </c>
      <c r="F364" s="82" t="e">
        <f t="shared" si="5"/>
        <v>#REF!</v>
      </c>
      <c r="G364" s="172"/>
    </row>
    <row r="365" spans="1:7" ht="13" thickBot="1" x14ac:dyDescent="0.3">
      <c r="A365" s="82" t="e">
        <f>#REF!</f>
        <v>#REF!</v>
      </c>
      <c r="B365" s="86" t="s">
        <v>704</v>
      </c>
      <c r="C365" s="82">
        <v>2015</v>
      </c>
      <c r="D365" s="86" t="s">
        <v>639</v>
      </c>
      <c r="E365" s="100" t="s">
        <v>752</v>
      </c>
      <c r="F365" s="82" t="e">
        <f t="shared" si="5"/>
        <v>#REF!</v>
      </c>
      <c r="G365" s="172"/>
    </row>
    <row r="366" spans="1:7" ht="13" thickBot="1" x14ac:dyDescent="0.3">
      <c r="A366" s="82" t="e">
        <f>#REF!</f>
        <v>#REF!</v>
      </c>
      <c r="B366" s="84" t="s">
        <v>704</v>
      </c>
      <c r="C366" s="82">
        <v>2015</v>
      </c>
      <c r="D366" s="84" t="s">
        <v>639</v>
      </c>
      <c r="E366" s="93" t="s">
        <v>751</v>
      </c>
      <c r="F366" s="82" t="e">
        <f t="shared" si="5"/>
        <v>#REF!</v>
      </c>
      <c r="G366" s="172"/>
    </row>
    <row r="367" spans="1:7" ht="13" thickBot="1" x14ac:dyDescent="0.3">
      <c r="A367" s="82" t="e">
        <f>#REF!</f>
        <v>#REF!</v>
      </c>
      <c r="B367" s="84" t="s">
        <v>704</v>
      </c>
      <c r="C367" s="82">
        <v>2015</v>
      </c>
      <c r="D367" s="84" t="s">
        <v>639</v>
      </c>
      <c r="E367" s="93" t="s">
        <v>749</v>
      </c>
      <c r="F367" s="82" t="e">
        <f t="shared" si="5"/>
        <v>#REF!</v>
      </c>
      <c r="G367" s="172"/>
    </row>
    <row r="368" spans="1:7" ht="13" thickBot="1" x14ac:dyDescent="0.3">
      <c r="A368" s="82" t="e">
        <f>#REF!</f>
        <v>#REF!</v>
      </c>
      <c r="B368" s="84" t="s">
        <v>704</v>
      </c>
      <c r="C368" s="82">
        <v>2015</v>
      </c>
      <c r="D368" s="84" t="s">
        <v>639</v>
      </c>
      <c r="E368" s="93" t="s">
        <v>753</v>
      </c>
      <c r="F368" s="82" t="e">
        <f t="shared" si="5"/>
        <v>#REF!</v>
      </c>
      <c r="G368" s="172"/>
    </row>
    <row r="369" spans="1:7" ht="13" thickBot="1" x14ac:dyDescent="0.3">
      <c r="A369" s="82" t="e">
        <f>#REF!</f>
        <v>#REF!</v>
      </c>
      <c r="B369" s="84" t="s">
        <v>704</v>
      </c>
      <c r="C369" s="82">
        <v>2015</v>
      </c>
      <c r="D369" s="84" t="s">
        <v>639</v>
      </c>
      <c r="E369" s="93" t="s">
        <v>755</v>
      </c>
      <c r="F369" s="82" t="e">
        <f t="shared" si="5"/>
        <v>#REF!</v>
      </c>
      <c r="G369" s="172"/>
    </row>
    <row r="370" spans="1:7" ht="13" thickBot="1" x14ac:dyDescent="0.3">
      <c r="A370" s="82" t="e">
        <f>#REF!</f>
        <v>#REF!</v>
      </c>
      <c r="B370" s="84" t="s">
        <v>704</v>
      </c>
      <c r="C370" s="82">
        <v>2015</v>
      </c>
      <c r="D370" s="84" t="s">
        <v>639</v>
      </c>
      <c r="E370" s="93" t="s">
        <v>750</v>
      </c>
      <c r="F370" s="82" t="e">
        <f t="shared" si="5"/>
        <v>#REF!</v>
      </c>
      <c r="G370" s="172"/>
    </row>
    <row r="371" spans="1:7" ht="13" thickBot="1" x14ac:dyDescent="0.3">
      <c r="A371" s="82" t="e">
        <f>#REF!</f>
        <v>#REF!</v>
      </c>
      <c r="B371" s="84" t="s">
        <v>704</v>
      </c>
      <c r="C371" s="82">
        <v>2015</v>
      </c>
      <c r="D371" s="84" t="s">
        <v>639</v>
      </c>
      <c r="E371" s="93" t="s">
        <v>754</v>
      </c>
      <c r="F371" s="82" t="e">
        <f t="shared" si="5"/>
        <v>#REF!</v>
      </c>
      <c r="G371" s="172"/>
    </row>
    <row r="372" spans="1:7" ht="13" thickBot="1" x14ac:dyDescent="0.3">
      <c r="A372" s="82" t="e">
        <f>#REF!</f>
        <v>#REF!</v>
      </c>
      <c r="B372" s="84" t="s">
        <v>704</v>
      </c>
      <c r="C372" s="82">
        <v>2015</v>
      </c>
      <c r="D372" s="84" t="s">
        <v>639</v>
      </c>
      <c r="E372" s="93" t="s">
        <v>756</v>
      </c>
      <c r="F372" s="82" t="e">
        <f t="shared" si="5"/>
        <v>#REF!</v>
      </c>
      <c r="G372" s="172"/>
    </row>
    <row r="373" spans="1:7" ht="13" thickBot="1" x14ac:dyDescent="0.3">
      <c r="A373" s="82" t="e">
        <f>#REF!</f>
        <v>#REF!</v>
      </c>
      <c r="B373" s="84" t="s">
        <v>704</v>
      </c>
      <c r="C373" s="82">
        <v>2015</v>
      </c>
      <c r="D373" s="84" t="s">
        <v>639</v>
      </c>
      <c r="E373" s="93" t="s">
        <v>757</v>
      </c>
      <c r="F373" s="82" t="e">
        <f t="shared" si="5"/>
        <v>#REF!</v>
      </c>
      <c r="G373" s="172"/>
    </row>
    <row r="374" spans="1:7" ht="13" thickBot="1" x14ac:dyDescent="0.3">
      <c r="A374" s="82" t="e">
        <f>#REF!</f>
        <v>#REF!</v>
      </c>
      <c r="B374" s="84" t="s">
        <v>704</v>
      </c>
      <c r="C374" s="82">
        <v>2015</v>
      </c>
      <c r="D374" s="84" t="s">
        <v>639</v>
      </c>
      <c r="E374" s="93" t="s">
        <v>758</v>
      </c>
      <c r="F374" s="82" t="e">
        <f t="shared" si="5"/>
        <v>#REF!</v>
      </c>
      <c r="G374" s="172"/>
    </row>
    <row r="375" spans="1:7" ht="13" thickBot="1" x14ac:dyDescent="0.3">
      <c r="A375" s="82" t="e">
        <f>#REF!</f>
        <v>#REF!</v>
      </c>
      <c r="B375" s="84" t="s">
        <v>704</v>
      </c>
      <c r="C375" s="82">
        <v>2015</v>
      </c>
      <c r="D375" s="84" t="s">
        <v>639</v>
      </c>
      <c r="E375" s="93" t="s">
        <v>759</v>
      </c>
      <c r="F375" s="82" t="e">
        <f t="shared" si="5"/>
        <v>#REF!</v>
      </c>
      <c r="G375" s="172"/>
    </row>
    <row r="376" spans="1:7" ht="13" thickBot="1" x14ac:dyDescent="0.3">
      <c r="A376" s="82" t="e">
        <f>#REF!</f>
        <v>#REF!</v>
      </c>
      <c r="B376" s="84" t="s">
        <v>704</v>
      </c>
      <c r="C376" s="82">
        <v>2015</v>
      </c>
      <c r="D376" s="84" t="s">
        <v>639</v>
      </c>
      <c r="E376" s="93" t="s">
        <v>760</v>
      </c>
      <c r="F376" s="82" t="e">
        <f t="shared" si="5"/>
        <v>#REF!</v>
      </c>
      <c r="G376" s="172"/>
    </row>
    <row r="377" spans="1:7" ht="13" thickBot="1" x14ac:dyDescent="0.3">
      <c r="A377" s="82" t="e">
        <f>#REF!</f>
        <v>#REF!</v>
      </c>
      <c r="B377" s="84" t="s">
        <v>704</v>
      </c>
      <c r="C377" s="82">
        <v>2015</v>
      </c>
      <c r="D377" s="84" t="s">
        <v>639</v>
      </c>
      <c r="E377" s="93" t="s">
        <v>761</v>
      </c>
      <c r="F377" s="82" t="e">
        <f t="shared" si="5"/>
        <v>#REF!</v>
      </c>
      <c r="G377" s="172"/>
    </row>
    <row r="378" spans="1:7" ht="13" thickBot="1" x14ac:dyDescent="0.3">
      <c r="A378" s="82" t="e">
        <f>#REF!</f>
        <v>#REF!</v>
      </c>
      <c r="B378" s="84" t="s">
        <v>704</v>
      </c>
      <c r="C378" s="82">
        <v>2015</v>
      </c>
      <c r="D378" s="84" t="s">
        <v>639</v>
      </c>
      <c r="E378" s="93" t="s">
        <v>762</v>
      </c>
      <c r="F378" s="82" t="e">
        <f t="shared" si="5"/>
        <v>#REF!</v>
      </c>
      <c r="G378" s="172"/>
    </row>
    <row r="379" spans="1:7" ht="13" thickBot="1" x14ac:dyDescent="0.3">
      <c r="A379" s="82" t="e">
        <f>#REF!</f>
        <v>#REF!</v>
      </c>
      <c r="B379" s="84" t="s">
        <v>704</v>
      </c>
      <c r="C379" s="82">
        <v>2015</v>
      </c>
      <c r="D379" s="84" t="s">
        <v>639</v>
      </c>
      <c r="E379" s="93" t="s">
        <v>763</v>
      </c>
      <c r="F379" s="82" t="e">
        <f t="shared" si="5"/>
        <v>#REF!</v>
      </c>
      <c r="G379" s="172"/>
    </row>
    <row r="380" spans="1:7" ht="13" thickBot="1" x14ac:dyDescent="0.3">
      <c r="A380" s="82" t="e">
        <f>#REF!</f>
        <v>#REF!</v>
      </c>
      <c r="B380" s="84" t="s">
        <v>704</v>
      </c>
      <c r="C380" s="82">
        <v>2015</v>
      </c>
      <c r="D380" s="84" t="s">
        <v>639</v>
      </c>
      <c r="E380" s="93" t="s">
        <v>764</v>
      </c>
      <c r="F380" s="82" t="e">
        <f t="shared" si="5"/>
        <v>#REF!</v>
      </c>
      <c r="G380" s="172"/>
    </row>
    <row r="381" spans="1:7" ht="13" thickBot="1" x14ac:dyDescent="0.3">
      <c r="A381" s="82" t="e">
        <f>#REF!</f>
        <v>#REF!</v>
      </c>
      <c r="B381" s="84" t="s">
        <v>704</v>
      </c>
      <c r="C381" s="82">
        <v>2015</v>
      </c>
      <c r="D381" s="84" t="s">
        <v>639</v>
      </c>
      <c r="E381" s="93" t="s">
        <v>765</v>
      </c>
      <c r="F381" s="82" t="e">
        <f t="shared" si="5"/>
        <v>#REF!</v>
      </c>
      <c r="G381" s="172"/>
    </row>
    <row r="382" spans="1:7" ht="13" thickBot="1" x14ac:dyDescent="0.3">
      <c r="A382" s="82" t="e">
        <f>#REF!</f>
        <v>#REF!</v>
      </c>
      <c r="B382" s="84" t="s">
        <v>704</v>
      </c>
      <c r="C382" s="82">
        <v>2015</v>
      </c>
      <c r="D382" s="84" t="s">
        <v>639</v>
      </c>
      <c r="E382" s="93" t="s">
        <v>766</v>
      </c>
      <c r="F382" s="82" t="e">
        <f t="shared" si="5"/>
        <v>#REF!</v>
      </c>
      <c r="G382" s="172"/>
    </row>
    <row r="383" spans="1:7" ht="13" thickBot="1" x14ac:dyDescent="0.3">
      <c r="A383" s="82" t="e">
        <f>#REF!</f>
        <v>#REF!</v>
      </c>
      <c r="B383" s="84" t="s">
        <v>704</v>
      </c>
      <c r="C383" s="82">
        <v>2015</v>
      </c>
      <c r="D383" s="84" t="s">
        <v>639</v>
      </c>
      <c r="E383" s="93" t="s">
        <v>767</v>
      </c>
      <c r="F383" s="82" t="e">
        <f t="shared" si="5"/>
        <v>#REF!</v>
      </c>
      <c r="G383" s="172"/>
    </row>
    <row r="384" spans="1:7" ht="13" thickBot="1" x14ac:dyDescent="0.3">
      <c r="A384" s="82" t="e">
        <f>#REF!</f>
        <v>#REF!</v>
      </c>
      <c r="B384" s="84" t="s">
        <v>704</v>
      </c>
      <c r="C384" s="82">
        <v>2015</v>
      </c>
      <c r="D384" s="84" t="s">
        <v>639</v>
      </c>
      <c r="E384" s="93" t="s">
        <v>768</v>
      </c>
      <c r="F384" s="82" t="e">
        <f t="shared" si="5"/>
        <v>#REF!</v>
      </c>
      <c r="G384" s="172"/>
    </row>
    <row r="385" spans="1:7" ht="13" thickBot="1" x14ac:dyDescent="0.3">
      <c r="A385" s="82" t="e">
        <f>#REF!</f>
        <v>#REF!</v>
      </c>
      <c r="B385" s="84" t="s">
        <v>704</v>
      </c>
      <c r="C385" s="82">
        <v>2015</v>
      </c>
      <c r="D385" s="84" t="s">
        <v>706</v>
      </c>
      <c r="E385" s="93" t="s">
        <v>736</v>
      </c>
      <c r="F385" s="82" t="e">
        <f t="shared" si="5"/>
        <v>#REF!</v>
      </c>
      <c r="G385" s="172"/>
    </row>
    <row r="386" spans="1:7" ht="13" thickBot="1" x14ac:dyDescent="0.3">
      <c r="A386" s="82" t="e">
        <f>#REF!</f>
        <v>#REF!</v>
      </c>
      <c r="B386" s="84" t="s">
        <v>704</v>
      </c>
      <c r="C386" s="82">
        <v>2015</v>
      </c>
      <c r="D386" s="84" t="s">
        <v>706</v>
      </c>
      <c r="E386" s="93" t="s">
        <v>737</v>
      </c>
      <c r="F386" s="82" t="e">
        <f t="shared" si="5"/>
        <v>#REF!</v>
      </c>
      <c r="G386" s="172"/>
    </row>
    <row r="387" spans="1:7" ht="13" thickBot="1" x14ac:dyDescent="0.3">
      <c r="A387" s="82" t="e">
        <f>#REF!</f>
        <v>#REF!</v>
      </c>
      <c r="B387" s="84" t="s">
        <v>704</v>
      </c>
      <c r="C387" s="82">
        <v>2015</v>
      </c>
      <c r="D387" s="84" t="s">
        <v>706</v>
      </c>
      <c r="E387" s="93" t="s">
        <v>738</v>
      </c>
      <c r="F387" s="82" t="e">
        <f t="shared" ref="F387:F450" si="6">CONCATENATE(A387,"_",B387,"_",C387,"_",D387,"_",E387)</f>
        <v>#REF!</v>
      </c>
      <c r="G387" s="172"/>
    </row>
    <row r="388" spans="1:7" ht="13" thickBot="1" x14ac:dyDescent="0.3">
      <c r="A388" s="82" t="e">
        <f>#REF!</f>
        <v>#REF!</v>
      </c>
      <c r="B388" s="84" t="s">
        <v>704</v>
      </c>
      <c r="C388" s="82">
        <v>2015</v>
      </c>
      <c r="D388" s="84" t="s">
        <v>706</v>
      </c>
      <c r="E388" s="93" t="s">
        <v>742</v>
      </c>
      <c r="F388" s="82" t="e">
        <f t="shared" si="6"/>
        <v>#REF!</v>
      </c>
      <c r="G388" s="172"/>
    </row>
    <row r="389" spans="1:7" ht="13" thickBot="1" x14ac:dyDescent="0.3">
      <c r="A389" s="82" t="e">
        <f>#REF!</f>
        <v>#REF!</v>
      </c>
      <c r="B389" s="84" t="s">
        <v>704</v>
      </c>
      <c r="C389" s="82">
        <v>2015</v>
      </c>
      <c r="D389" s="84" t="s">
        <v>706</v>
      </c>
      <c r="E389" s="93" t="s">
        <v>741</v>
      </c>
      <c r="F389" s="82" t="e">
        <f t="shared" si="6"/>
        <v>#REF!</v>
      </c>
      <c r="G389" s="172"/>
    </row>
    <row r="390" spans="1:7" ht="13" thickBot="1" x14ac:dyDescent="0.3">
      <c r="A390" s="82" t="e">
        <f>#REF!</f>
        <v>#REF!</v>
      </c>
      <c r="B390" s="84" t="s">
        <v>704</v>
      </c>
      <c r="C390" s="82">
        <v>2015</v>
      </c>
      <c r="D390" s="84" t="s">
        <v>706</v>
      </c>
      <c r="E390" s="93" t="s">
        <v>739</v>
      </c>
      <c r="F390" s="82" t="e">
        <f t="shared" si="6"/>
        <v>#REF!</v>
      </c>
      <c r="G390" s="172"/>
    </row>
    <row r="391" spans="1:7" ht="13" thickBot="1" x14ac:dyDescent="0.3">
      <c r="A391" s="82" t="e">
        <f>#REF!</f>
        <v>#REF!</v>
      </c>
      <c r="B391" s="84" t="s">
        <v>704</v>
      </c>
      <c r="C391" s="82">
        <v>2015</v>
      </c>
      <c r="D391" s="84" t="s">
        <v>706</v>
      </c>
      <c r="E391" s="93" t="s">
        <v>743</v>
      </c>
      <c r="F391" s="82" t="e">
        <f t="shared" si="6"/>
        <v>#REF!</v>
      </c>
      <c r="G391" s="172"/>
    </row>
    <row r="392" spans="1:7" ht="13" thickBot="1" x14ac:dyDescent="0.3">
      <c r="A392" s="82" t="e">
        <f>#REF!</f>
        <v>#REF!</v>
      </c>
      <c r="B392" s="84" t="s">
        <v>704</v>
      </c>
      <c r="C392" s="82">
        <v>2015</v>
      </c>
      <c r="D392" s="84" t="s">
        <v>706</v>
      </c>
      <c r="E392" s="93" t="s">
        <v>745</v>
      </c>
      <c r="F392" s="82" t="e">
        <f t="shared" si="6"/>
        <v>#REF!</v>
      </c>
      <c r="G392" s="172"/>
    </row>
    <row r="393" spans="1:7" ht="13" thickBot="1" x14ac:dyDescent="0.3">
      <c r="A393" s="82" t="e">
        <f>#REF!</f>
        <v>#REF!</v>
      </c>
      <c r="B393" s="84" t="s">
        <v>704</v>
      </c>
      <c r="C393" s="82">
        <v>2015</v>
      </c>
      <c r="D393" s="84" t="s">
        <v>706</v>
      </c>
      <c r="E393" s="93" t="s">
        <v>740</v>
      </c>
      <c r="F393" s="82" t="e">
        <f t="shared" si="6"/>
        <v>#REF!</v>
      </c>
      <c r="G393" s="172"/>
    </row>
    <row r="394" spans="1:7" ht="13" thickBot="1" x14ac:dyDescent="0.3">
      <c r="A394" s="82" t="e">
        <f>#REF!</f>
        <v>#REF!</v>
      </c>
      <c r="B394" s="84" t="s">
        <v>704</v>
      </c>
      <c r="C394" s="82">
        <v>2015</v>
      </c>
      <c r="D394" s="84" t="s">
        <v>706</v>
      </c>
      <c r="E394" s="93" t="s">
        <v>744</v>
      </c>
      <c r="F394" s="82" t="e">
        <f t="shared" si="6"/>
        <v>#REF!</v>
      </c>
      <c r="G394" s="172"/>
    </row>
    <row r="395" spans="1:7" ht="13" thickBot="1" x14ac:dyDescent="0.3">
      <c r="A395" s="82" t="e">
        <f>#REF!</f>
        <v>#REF!</v>
      </c>
      <c r="B395" s="84" t="s">
        <v>704</v>
      </c>
      <c r="C395" s="82">
        <v>2015</v>
      </c>
      <c r="D395" s="84" t="s">
        <v>706</v>
      </c>
      <c r="E395" s="93" t="s">
        <v>746</v>
      </c>
      <c r="F395" s="82" t="e">
        <f t="shared" si="6"/>
        <v>#REF!</v>
      </c>
      <c r="G395" s="172"/>
    </row>
    <row r="396" spans="1:7" ht="13" thickBot="1" x14ac:dyDescent="0.3">
      <c r="A396" s="82" t="e">
        <f>#REF!</f>
        <v>#REF!</v>
      </c>
      <c r="B396" s="84" t="s">
        <v>704</v>
      </c>
      <c r="C396" s="82">
        <v>2015</v>
      </c>
      <c r="D396" s="84" t="s">
        <v>706</v>
      </c>
      <c r="E396" s="93" t="s">
        <v>747</v>
      </c>
      <c r="F396" s="82" t="e">
        <f t="shared" si="6"/>
        <v>#REF!</v>
      </c>
      <c r="G396" s="172"/>
    </row>
    <row r="397" spans="1:7" ht="13" thickBot="1" x14ac:dyDescent="0.3">
      <c r="A397" s="82" t="e">
        <f>#REF!</f>
        <v>#REF!</v>
      </c>
      <c r="B397" s="91" t="s">
        <v>704</v>
      </c>
      <c r="C397" s="82">
        <v>2015</v>
      </c>
      <c r="D397" s="91" t="s">
        <v>706</v>
      </c>
      <c r="E397" s="101" t="s">
        <v>748</v>
      </c>
      <c r="F397" s="82" t="e">
        <f t="shared" si="6"/>
        <v>#REF!</v>
      </c>
      <c r="G397" s="172"/>
    </row>
    <row r="398" spans="1:7" ht="13" thickBot="1" x14ac:dyDescent="0.3">
      <c r="A398" s="82" t="e">
        <f>#REF!</f>
        <v>#REF!</v>
      </c>
      <c r="B398" s="86" t="s">
        <v>704</v>
      </c>
      <c r="C398" s="82">
        <v>2015</v>
      </c>
      <c r="D398" s="86" t="s">
        <v>706</v>
      </c>
      <c r="E398" s="100" t="s">
        <v>752</v>
      </c>
      <c r="F398" s="82" t="e">
        <f t="shared" si="6"/>
        <v>#REF!</v>
      </c>
      <c r="G398" s="172"/>
    </row>
    <row r="399" spans="1:7" ht="13" thickBot="1" x14ac:dyDescent="0.3">
      <c r="A399" s="82" t="e">
        <f>#REF!</f>
        <v>#REF!</v>
      </c>
      <c r="B399" s="84" t="s">
        <v>704</v>
      </c>
      <c r="C399" s="82">
        <v>2015</v>
      </c>
      <c r="D399" s="84" t="s">
        <v>706</v>
      </c>
      <c r="E399" s="93" t="s">
        <v>751</v>
      </c>
      <c r="F399" s="82" t="e">
        <f t="shared" si="6"/>
        <v>#REF!</v>
      </c>
      <c r="G399" s="172"/>
    </row>
    <row r="400" spans="1:7" ht="13" thickBot="1" x14ac:dyDescent="0.3">
      <c r="A400" s="82" t="e">
        <f>#REF!</f>
        <v>#REF!</v>
      </c>
      <c r="B400" s="84" t="s">
        <v>704</v>
      </c>
      <c r="C400" s="82">
        <v>2015</v>
      </c>
      <c r="D400" s="84" t="s">
        <v>706</v>
      </c>
      <c r="E400" s="93" t="s">
        <v>749</v>
      </c>
      <c r="F400" s="82" t="e">
        <f t="shared" si="6"/>
        <v>#REF!</v>
      </c>
      <c r="G400" s="172"/>
    </row>
    <row r="401" spans="1:7" ht="13" thickBot="1" x14ac:dyDescent="0.3">
      <c r="A401" s="82" t="e">
        <f>#REF!</f>
        <v>#REF!</v>
      </c>
      <c r="B401" s="84" t="s">
        <v>704</v>
      </c>
      <c r="C401" s="82">
        <v>2015</v>
      </c>
      <c r="D401" s="84" t="s">
        <v>706</v>
      </c>
      <c r="E401" s="93" t="s">
        <v>753</v>
      </c>
      <c r="F401" s="82" t="e">
        <f t="shared" si="6"/>
        <v>#REF!</v>
      </c>
      <c r="G401" s="172"/>
    </row>
    <row r="402" spans="1:7" ht="13" thickBot="1" x14ac:dyDescent="0.3">
      <c r="A402" s="82" t="e">
        <f>#REF!</f>
        <v>#REF!</v>
      </c>
      <c r="B402" s="84" t="s">
        <v>704</v>
      </c>
      <c r="C402" s="82">
        <v>2015</v>
      </c>
      <c r="D402" s="84" t="s">
        <v>706</v>
      </c>
      <c r="E402" s="93" t="s">
        <v>755</v>
      </c>
      <c r="F402" s="82" t="e">
        <f t="shared" si="6"/>
        <v>#REF!</v>
      </c>
      <c r="G402" s="172"/>
    </row>
    <row r="403" spans="1:7" ht="13" thickBot="1" x14ac:dyDescent="0.3">
      <c r="A403" s="82" t="e">
        <f>#REF!</f>
        <v>#REF!</v>
      </c>
      <c r="B403" s="84" t="s">
        <v>704</v>
      </c>
      <c r="C403" s="82">
        <v>2015</v>
      </c>
      <c r="D403" s="84" t="s">
        <v>706</v>
      </c>
      <c r="E403" s="93" t="s">
        <v>750</v>
      </c>
      <c r="F403" s="82" t="e">
        <f t="shared" si="6"/>
        <v>#REF!</v>
      </c>
      <c r="G403" s="172"/>
    </row>
    <row r="404" spans="1:7" ht="13" thickBot="1" x14ac:dyDescent="0.3">
      <c r="A404" s="82" t="e">
        <f>#REF!</f>
        <v>#REF!</v>
      </c>
      <c r="B404" s="84" t="s">
        <v>704</v>
      </c>
      <c r="C404" s="82">
        <v>2015</v>
      </c>
      <c r="D404" s="84" t="s">
        <v>706</v>
      </c>
      <c r="E404" s="93" t="s">
        <v>754</v>
      </c>
      <c r="F404" s="82" t="e">
        <f t="shared" si="6"/>
        <v>#REF!</v>
      </c>
      <c r="G404" s="172"/>
    </row>
    <row r="405" spans="1:7" ht="13" thickBot="1" x14ac:dyDescent="0.3">
      <c r="A405" s="82" t="e">
        <f>#REF!</f>
        <v>#REF!</v>
      </c>
      <c r="B405" s="84" t="s">
        <v>704</v>
      </c>
      <c r="C405" s="82">
        <v>2015</v>
      </c>
      <c r="D405" s="84" t="s">
        <v>706</v>
      </c>
      <c r="E405" s="93" t="s">
        <v>756</v>
      </c>
      <c r="F405" s="82" t="e">
        <f t="shared" si="6"/>
        <v>#REF!</v>
      </c>
      <c r="G405" s="172"/>
    </row>
    <row r="406" spans="1:7" ht="13" thickBot="1" x14ac:dyDescent="0.3">
      <c r="A406" s="82" t="e">
        <f>#REF!</f>
        <v>#REF!</v>
      </c>
      <c r="B406" s="84" t="s">
        <v>704</v>
      </c>
      <c r="C406" s="82">
        <v>2015</v>
      </c>
      <c r="D406" s="84" t="s">
        <v>706</v>
      </c>
      <c r="E406" s="93" t="s">
        <v>757</v>
      </c>
      <c r="F406" s="82" t="e">
        <f t="shared" si="6"/>
        <v>#REF!</v>
      </c>
      <c r="G406" s="172"/>
    </row>
    <row r="407" spans="1:7" ht="13" thickBot="1" x14ac:dyDescent="0.3">
      <c r="A407" s="82" t="e">
        <f>#REF!</f>
        <v>#REF!</v>
      </c>
      <c r="B407" s="84" t="s">
        <v>704</v>
      </c>
      <c r="C407" s="82">
        <v>2015</v>
      </c>
      <c r="D407" s="84" t="s">
        <v>706</v>
      </c>
      <c r="E407" s="93" t="s">
        <v>758</v>
      </c>
      <c r="F407" s="82" t="e">
        <f t="shared" si="6"/>
        <v>#REF!</v>
      </c>
      <c r="G407" s="172"/>
    </row>
    <row r="408" spans="1:7" ht="13" thickBot="1" x14ac:dyDescent="0.3">
      <c r="A408" s="82" t="e">
        <f>#REF!</f>
        <v>#REF!</v>
      </c>
      <c r="B408" s="84" t="s">
        <v>704</v>
      </c>
      <c r="C408" s="82">
        <v>2015</v>
      </c>
      <c r="D408" s="84" t="s">
        <v>706</v>
      </c>
      <c r="E408" s="93" t="s">
        <v>759</v>
      </c>
      <c r="F408" s="82" t="e">
        <f t="shared" si="6"/>
        <v>#REF!</v>
      </c>
      <c r="G408" s="172"/>
    </row>
    <row r="409" spans="1:7" ht="13" thickBot="1" x14ac:dyDescent="0.3">
      <c r="A409" s="82" t="e">
        <f>#REF!</f>
        <v>#REF!</v>
      </c>
      <c r="B409" s="84" t="s">
        <v>704</v>
      </c>
      <c r="C409" s="82">
        <v>2015</v>
      </c>
      <c r="D409" s="84" t="s">
        <v>706</v>
      </c>
      <c r="E409" s="93" t="s">
        <v>760</v>
      </c>
      <c r="F409" s="82" t="e">
        <f t="shared" si="6"/>
        <v>#REF!</v>
      </c>
      <c r="G409" s="172"/>
    </row>
    <row r="410" spans="1:7" ht="13" thickBot="1" x14ac:dyDescent="0.3">
      <c r="A410" s="82" t="e">
        <f>#REF!</f>
        <v>#REF!</v>
      </c>
      <c r="B410" s="84" t="s">
        <v>704</v>
      </c>
      <c r="C410" s="82">
        <v>2015</v>
      </c>
      <c r="D410" s="84" t="s">
        <v>706</v>
      </c>
      <c r="E410" s="93" t="s">
        <v>761</v>
      </c>
      <c r="F410" s="82" t="e">
        <f t="shared" si="6"/>
        <v>#REF!</v>
      </c>
      <c r="G410" s="172"/>
    </row>
    <row r="411" spans="1:7" ht="13" thickBot="1" x14ac:dyDescent="0.3">
      <c r="A411" s="82" t="e">
        <f>#REF!</f>
        <v>#REF!</v>
      </c>
      <c r="B411" s="84" t="s">
        <v>704</v>
      </c>
      <c r="C411" s="82">
        <v>2015</v>
      </c>
      <c r="D411" s="84" t="s">
        <v>706</v>
      </c>
      <c r="E411" s="93" t="s">
        <v>762</v>
      </c>
      <c r="F411" s="82" t="e">
        <f t="shared" si="6"/>
        <v>#REF!</v>
      </c>
      <c r="G411" s="172"/>
    </row>
    <row r="412" spans="1:7" ht="13" thickBot="1" x14ac:dyDescent="0.3">
      <c r="A412" s="82" t="e">
        <f>#REF!</f>
        <v>#REF!</v>
      </c>
      <c r="B412" s="84" t="s">
        <v>704</v>
      </c>
      <c r="C412" s="82">
        <v>2015</v>
      </c>
      <c r="D412" s="84" t="s">
        <v>706</v>
      </c>
      <c r="E412" s="93" t="s">
        <v>763</v>
      </c>
      <c r="F412" s="82" t="e">
        <f t="shared" si="6"/>
        <v>#REF!</v>
      </c>
      <c r="G412" s="172"/>
    </row>
    <row r="413" spans="1:7" ht="13" thickBot="1" x14ac:dyDescent="0.3">
      <c r="A413" s="82" t="e">
        <f>#REF!</f>
        <v>#REF!</v>
      </c>
      <c r="B413" s="84" t="s">
        <v>704</v>
      </c>
      <c r="C413" s="82">
        <v>2015</v>
      </c>
      <c r="D413" s="84" t="s">
        <v>706</v>
      </c>
      <c r="E413" s="93" t="s">
        <v>764</v>
      </c>
      <c r="F413" s="82" t="e">
        <f t="shared" si="6"/>
        <v>#REF!</v>
      </c>
      <c r="G413" s="172"/>
    </row>
    <row r="414" spans="1:7" ht="13" thickBot="1" x14ac:dyDescent="0.3">
      <c r="A414" s="82" t="e">
        <f>#REF!</f>
        <v>#REF!</v>
      </c>
      <c r="B414" s="84" t="s">
        <v>704</v>
      </c>
      <c r="C414" s="82">
        <v>2015</v>
      </c>
      <c r="D414" s="84" t="s">
        <v>706</v>
      </c>
      <c r="E414" s="93" t="s">
        <v>765</v>
      </c>
      <c r="F414" s="82" t="e">
        <f t="shared" si="6"/>
        <v>#REF!</v>
      </c>
      <c r="G414" s="172"/>
    </row>
    <row r="415" spans="1:7" ht="13" thickBot="1" x14ac:dyDescent="0.3">
      <c r="A415" s="82" t="e">
        <f>#REF!</f>
        <v>#REF!</v>
      </c>
      <c r="B415" s="84" t="s">
        <v>704</v>
      </c>
      <c r="C415" s="82">
        <v>2015</v>
      </c>
      <c r="D415" s="84" t="s">
        <v>706</v>
      </c>
      <c r="E415" s="93" t="s">
        <v>766</v>
      </c>
      <c r="F415" s="82" t="e">
        <f t="shared" si="6"/>
        <v>#REF!</v>
      </c>
      <c r="G415" s="172"/>
    </row>
    <row r="416" spans="1:7" ht="13" thickBot="1" x14ac:dyDescent="0.3">
      <c r="A416" s="82" t="e">
        <f>#REF!</f>
        <v>#REF!</v>
      </c>
      <c r="B416" s="84" t="s">
        <v>704</v>
      </c>
      <c r="C416" s="82">
        <v>2015</v>
      </c>
      <c r="D416" s="84" t="s">
        <v>706</v>
      </c>
      <c r="E416" s="93" t="s">
        <v>767</v>
      </c>
      <c r="F416" s="82" t="e">
        <f t="shared" si="6"/>
        <v>#REF!</v>
      </c>
      <c r="G416" s="172"/>
    </row>
    <row r="417" spans="1:7" ht="13" thickBot="1" x14ac:dyDescent="0.3">
      <c r="A417" s="82" t="e">
        <f>#REF!</f>
        <v>#REF!</v>
      </c>
      <c r="B417" s="84" t="s">
        <v>704</v>
      </c>
      <c r="C417" s="82">
        <v>2015</v>
      </c>
      <c r="D417" s="84" t="s">
        <v>706</v>
      </c>
      <c r="E417" s="93" t="s">
        <v>768</v>
      </c>
      <c r="F417" s="82" t="e">
        <f t="shared" si="6"/>
        <v>#REF!</v>
      </c>
      <c r="G417" s="172"/>
    </row>
    <row r="418" spans="1:7" ht="13" thickBot="1" x14ac:dyDescent="0.3">
      <c r="A418" s="82" t="e">
        <f>#REF!</f>
        <v>#REF!</v>
      </c>
      <c r="B418" s="84" t="s">
        <v>708</v>
      </c>
      <c r="C418" s="82">
        <v>2015</v>
      </c>
      <c r="D418" s="84" t="s">
        <v>639</v>
      </c>
      <c r="E418" s="93" t="s">
        <v>736</v>
      </c>
      <c r="F418" s="82" t="e">
        <f t="shared" si="6"/>
        <v>#REF!</v>
      </c>
      <c r="G418" s="172"/>
    </row>
    <row r="419" spans="1:7" ht="13" thickBot="1" x14ac:dyDescent="0.3">
      <c r="A419" s="82" t="e">
        <f>#REF!</f>
        <v>#REF!</v>
      </c>
      <c r="B419" s="84" t="s">
        <v>708</v>
      </c>
      <c r="C419" s="82">
        <v>2015</v>
      </c>
      <c r="D419" s="84" t="s">
        <v>639</v>
      </c>
      <c r="E419" s="93" t="s">
        <v>737</v>
      </c>
      <c r="F419" s="82" t="e">
        <f t="shared" si="6"/>
        <v>#REF!</v>
      </c>
      <c r="G419" s="172"/>
    </row>
    <row r="420" spans="1:7" ht="13" thickBot="1" x14ac:dyDescent="0.3">
      <c r="A420" s="82" t="e">
        <f>#REF!</f>
        <v>#REF!</v>
      </c>
      <c r="B420" s="84" t="s">
        <v>708</v>
      </c>
      <c r="C420" s="82">
        <v>2015</v>
      </c>
      <c r="D420" s="84" t="s">
        <v>639</v>
      </c>
      <c r="E420" s="93" t="s">
        <v>738</v>
      </c>
      <c r="F420" s="82" t="e">
        <f t="shared" si="6"/>
        <v>#REF!</v>
      </c>
      <c r="G420" s="172"/>
    </row>
    <row r="421" spans="1:7" ht="13" thickBot="1" x14ac:dyDescent="0.3">
      <c r="A421" s="82" t="e">
        <f>#REF!</f>
        <v>#REF!</v>
      </c>
      <c r="B421" s="84" t="s">
        <v>708</v>
      </c>
      <c r="C421" s="82">
        <v>2015</v>
      </c>
      <c r="D421" s="84" t="s">
        <v>639</v>
      </c>
      <c r="E421" s="93" t="s">
        <v>742</v>
      </c>
      <c r="F421" s="82" t="e">
        <f t="shared" si="6"/>
        <v>#REF!</v>
      </c>
      <c r="G421" s="172"/>
    </row>
    <row r="422" spans="1:7" ht="13" thickBot="1" x14ac:dyDescent="0.3">
      <c r="A422" s="82" t="e">
        <f>#REF!</f>
        <v>#REF!</v>
      </c>
      <c r="B422" s="84" t="s">
        <v>708</v>
      </c>
      <c r="C422" s="82">
        <v>2015</v>
      </c>
      <c r="D422" s="84" t="s">
        <v>639</v>
      </c>
      <c r="E422" s="93" t="s">
        <v>741</v>
      </c>
      <c r="F422" s="82" t="e">
        <f t="shared" si="6"/>
        <v>#REF!</v>
      </c>
      <c r="G422" s="172"/>
    </row>
    <row r="423" spans="1:7" ht="13" thickBot="1" x14ac:dyDescent="0.3">
      <c r="A423" s="82" t="e">
        <f>#REF!</f>
        <v>#REF!</v>
      </c>
      <c r="B423" s="84" t="s">
        <v>708</v>
      </c>
      <c r="C423" s="82">
        <v>2015</v>
      </c>
      <c r="D423" s="84" t="s">
        <v>639</v>
      </c>
      <c r="E423" s="93" t="s">
        <v>739</v>
      </c>
      <c r="F423" s="82" t="e">
        <f t="shared" si="6"/>
        <v>#REF!</v>
      </c>
      <c r="G423" s="172"/>
    </row>
    <row r="424" spans="1:7" ht="13" thickBot="1" x14ac:dyDescent="0.3">
      <c r="A424" s="82" t="e">
        <f>#REF!</f>
        <v>#REF!</v>
      </c>
      <c r="B424" s="84" t="s">
        <v>708</v>
      </c>
      <c r="C424" s="82">
        <v>2015</v>
      </c>
      <c r="D424" s="84" t="s">
        <v>639</v>
      </c>
      <c r="E424" s="93" t="s">
        <v>743</v>
      </c>
      <c r="F424" s="82" t="e">
        <f t="shared" si="6"/>
        <v>#REF!</v>
      </c>
      <c r="G424" s="172"/>
    </row>
    <row r="425" spans="1:7" ht="13" thickBot="1" x14ac:dyDescent="0.3">
      <c r="A425" s="82" t="e">
        <f>#REF!</f>
        <v>#REF!</v>
      </c>
      <c r="B425" s="84" t="s">
        <v>708</v>
      </c>
      <c r="C425" s="82">
        <v>2015</v>
      </c>
      <c r="D425" s="84" t="s">
        <v>639</v>
      </c>
      <c r="E425" s="93" t="s">
        <v>745</v>
      </c>
      <c r="F425" s="82" t="e">
        <f t="shared" si="6"/>
        <v>#REF!</v>
      </c>
      <c r="G425" s="172"/>
    </row>
    <row r="426" spans="1:7" ht="13" thickBot="1" x14ac:dyDescent="0.3">
      <c r="A426" s="82" t="e">
        <f>#REF!</f>
        <v>#REF!</v>
      </c>
      <c r="B426" s="84" t="s">
        <v>708</v>
      </c>
      <c r="C426" s="82">
        <v>2015</v>
      </c>
      <c r="D426" s="84" t="s">
        <v>639</v>
      </c>
      <c r="E426" s="93" t="s">
        <v>740</v>
      </c>
      <c r="F426" s="82" t="e">
        <f t="shared" si="6"/>
        <v>#REF!</v>
      </c>
      <c r="G426" s="172"/>
    </row>
    <row r="427" spans="1:7" ht="13" thickBot="1" x14ac:dyDescent="0.3">
      <c r="A427" s="82" t="e">
        <f>#REF!</f>
        <v>#REF!</v>
      </c>
      <c r="B427" s="84" t="s">
        <v>708</v>
      </c>
      <c r="C427" s="82">
        <v>2015</v>
      </c>
      <c r="D427" s="84" t="s">
        <v>639</v>
      </c>
      <c r="E427" s="93" t="s">
        <v>744</v>
      </c>
      <c r="F427" s="82" t="e">
        <f t="shared" si="6"/>
        <v>#REF!</v>
      </c>
      <c r="G427" s="172"/>
    </row>
    <row r="428" spans="1:7" ht="13" thickBot="1" x14ac:dyDescent="0.3">
      <c r="A428" s="82" t="e">
        <f>#REF!</f>
        <v>#REF!</v>
      </c>
      <c r="B428" s="84" t="s">
        <v>708</v>
      </c>
      <c r="C428" s="82">
        <v>2015</v>
      </c>
      <c r="D428" s="84" t="s">
        <v>639</v>
      </c>
      <c r="E428" s="93" t="s">
        <v>746</v>
      </c>
      <c r="F428" s="82" t="e">
        <f t="shared" si="6"/>
        <v>#REF!</v>
      </c>
      <c r="G428" s="172"/>
    </row>
    <row r="429" spans="1:7" ht="13" thickBot="1" x14ac:dyDescent="0.3">
      <c r="A429" s="82" t="e">
        <f>#REF!</f>
        <v>#REF!</v>
      </c>
      <c r="B429" s="84" t="s">
        <v>708</v>
      </c>
      <c r="C429" s="82">
        <v>2015</v>
      </c>
      <c r="D429" s="84" t="s">
        <v>639</v>
      </c>
      <c r="E429" s="93" t="s">
        <v>747</v>
      </c>
      <c r="F429" s="82" t="e">
        <f t="shared" si="6"/>
        <v>#REF!</v>
      </c>
      <c r="G429" s="172"/>
    </row>
    <row r="430" spans="1:7" ht="13" thickBot="1" x14ac:dyDescent="0.3">
      <c r="A430" s="82" t="e">
        <f>#REF!</f>
        <v>#REF!</v>
      </c>
      <c r="B430" s="91" t="s">
        <v>708</v>
      </c>
      <c r="C430" s="82">
        <v>2015</v>
      </c>
      <c r="D430" s="91" t="s">
        <v>639</v>
      </c>
      <c r="E430" s="101" t="s">
        <v>748</v>
      </c>
      <c r="F430" s="82" t="e">
        <f t="shared" si="6"/>
        <v>#REF!</v>
      </c>
      <c r="G430" s="172"/>
    </row>
    <row r="431" spans="1:7" ht="13" thickBot="1" x14ac:dyDescent="0.3">
      <c r="A431" s="82" t="e">
        <f>#REF!</f>
        <v>#REF!</v>
      </c>
      <c r="B431" s="86" t="s">
        <v>708</v>
      </c>
      <c r="C431" s="82">
        <v>2015</v>
      </c>
      <c r="D431" s="86" t="s">
        <v>639</v>
      </c>
      <c r="E431" s="100" t="s">
        <v>752</v>
      </c>
      <c r="F431" s="82" t="e">
        <f t="shared" si="6"/>
        <v>#REF!</v>
      </c>
      <c r="G431" s="172"/>
    </row>
    <row r="432" spans="1:7" ht="13" thickBot="1" x14ac:dyDescent="0.3">
      <c r="A432" s="82" t="e">
        <f>#REF!</f>
        <v>#REF!</v>
      </c>
      <c r="B432" s="84" t="s">
        <v>708</v>
      </c>
      <c r="C432" s="82">
        <v>2015</v>
      </c>
      <c r="D432" s="84" t="s">
        <v>639</v>
      </c>
      <c r="E432" s="93" t="s">
        <v>751</v>
      </c>
      <c r="F432" s="82" t="e">
        <f t="shared" si="6"/>
        <v>#REF!</v>
      </c>
      <c r="G432" s="172"/>
    </row>
    <row r="433" spans="1:7" ht="13" thickBot="1" x14ac:dyDescent="0.3">
      <c r="A433" s="82" t="e">
        <f>#REF!</f>
        <v>#REF!</v>
      </c>
      <c r="B433" s="84" t="s">
        <v>708</v>
      </c>
      <c r="C433" s="82">
        <v>2015</v>
      </c>
      <c r="D433" s="84" t="s">
        <v>639</v>
      </c>
      <c r="E433" s="93" t="s">
        <v>749</v>
      </c>
      <c r="F433" s="82" t="e">
        <f t="shared" si="6"/>
        <v>#REF!</v>
      </c>
      <c r="G433" s="172"/>
    </row>
    <row r="434" spans="1:7" ht="13" thickBot="1" x14ac:dyDescent="0.3">
      <c r="A434" s="82" t="e">
        <f>#REF!</f>
        <v>#REF!</v>
      </c>
      <c r="B434" s="84" t="s">
        <v>708</v>
      </c>
      <c r="C434" s="82">
        <v>2015</v>
      </c>
      <c r="D434" s="84" t="s">
        <v>639</v>
      </c>
      <c r="E434" s="93" t="s">
        <v>753</v>
      </c>
      <c r="F434" s="82" t="e">
        <f t="shared" si="6"/>
        <v>#REF!</v>
      </c>
      <c r="G434" s="172"/>
    </row>
    <row r="435" spans="1:7" ht="13" thickBot="1" x14ac:dyDescent="0.3">
      <c r="A435" s="82" t="e">
        <f>#REF!</f>
        <v>#REF!</v>
      </c>
      <c r="B435" s="84" t="s">
        <v>708</v>
      </c>
      <c r="C435" s="82">
        <v>2015</v>
      </c>
      <c r="D435" s="84" t="s">
        <v>639</v>
      </c>
      <c r="E435" s="93" t="s">
        <v>755</v>
      </c>
      <c r="F435" s="82" t="e">
        <f t="shared" si="6"/>
        <v>#REF!</v>
      </c>
      <c r="G435" s="172"/>
    </row>
    <row r="436" spans="1:7" ht="13" thickBot="1" x14ac:dyDescent="0.3">
      <c r="A436" s="82" t="e">
        <f>#REF!</f>
        <v>#REF!</v>
      </c>
      <c r="B436" s="84" t="s">
        <v>708</v>
      </c>
      <c r="C436" s="82">
        <v>2015</v>
      </c>
      <c r="D436" s="84" t="s">
        <v>639</v>
      </c>
      <c r="E436" s="93" t="s">
        <v>750</v>
      </c>
      <c r="F436" s="82" t="e">
        <f t="shared" si="6"/>
        <v>#REF!</v>
      </c>
      <c r="G436" s="172"/>
    </row>
    <row r="437" spans="1:7" ht="13" thickBot="1" x14ac:dyDescent="0.3">
      <c r="A437" s="82" t="e">
        <f>#REF!</f>
        <v>#REF!</v>
      </c>
      <c r="B437" s="84" t="s">
        <v>708</v>
      </c>
      <c r="C437" s="82">
        <v>2015</v>
      </c>
      <c r="D437" s="84" t="s">
        <v>639</v>
      </c>
      <c r="E437" s="93" t="s">
        <v>754</v>
      </c>
      <c r="F437" s="82" t="e">
        <f t="shared" si="6"/>
        <v>#REF!</v>
      </c>
      <c r="G437" s="172"/>
    </row>
    <row r="438" spans="1:7" ht="13" thickBot="1" x14ac:dyDescent="0.3">
      <c r="A438" s="82" t="e">
        <f>#REF!</f>
        <v>#REF!</v>
      </c>
      <c r="B438" s="84" t="s">
        <v>708</v>
      </c>
      <c r="C438" s="82">
        <v>2015</v>
      </c>
      <c r="D438" s="84" t="s">
        <v>639</v>
      </c>
      <c r="E438" s="93" t="s">
        <v>756</v>
      </c>
      <c r="F438" s="82" t="e">
        <f t="shared" si="6"/>
        <v>#REF!</v>
      </c>
      <c r="G438" s="172"/>
    </row>
    <row r="439" spans="1:7" ht="13" thickBot="1" x14ac:dyDescent="0.3">
      <c r="A439" s="82" t="e">
        <f>#REF!</f>
        <v>#REF!</v>
      </c>
      <c r="B439" s="84" t="s">
        <v>708</v>
      </c>
      <c r="C439" s="82">
        <v>2015</v>
      </c>
      <c r="D439" s="84" t="s">
        <v>639</v>
      </c>
      <c r="E439" s="93" t="s">
        <v>757</v>
      </c>
      <c r="F439" s="82" t="e">
        <f t="shared" si="6"/>
        <v>#REF!</v>
      </c>
      <c r="G439" s="172"/>
    </row>
    <row r="440" spans="1:7" ht="13" thickBot="1" x14ac:dyDescent="0.3">
      <c r="A440" s="82" t="e">
        <f>#REF!</f>
        <v>#REF!</v>
      </c>
      <c r="B440" s="84" t="s">
        <v>708</v>
      </c>
      <c r="C440" s="82">
        <v>2015</v>
      </c>
      <c r="D440" s="84" t="s">
        <v>639</v>
      </c>
      <c r="E440" s="93" t="s">
        <v>758</v>
      </c>
      <c r="F440" s="82" t="e">
        <f t="shared" si="6"/>
        <v>#REF!</v>
      </c>
      <c r="G440" s="172"/>
    </row>
    <row r="441" spans="1:7" ht="13" thickBot="1" x14ac:dyDescent="0.3">
      <c r="A441" s="82" t="e">
        <f>#REF!</f>
        <v>#REF!</v>
      </c>
      <c r="B441" s="84" t="s">
        <v>708</v>
      </c>
      <c r="C441" s="82">
        <v>2015</v>
      </c>
      <c r="D441" s="84" t="s">
        <v>639</v>
      </c>
      <c r="E441" s="93" t="s">
        <v>759</v>
      </c>
      <c r="F441" s="82" t="e">
        <f t="shared" si="6"/>
        <v>#REF!</v>
      </c>
      <c r="G441" s="172"/>
    </row>
    <row r="442" spans="1:7" ht="13" thickBot="1" x14ac:dyDescent="0.3">
      <c r="A442" s="82" t="e">
        <f>#REF!</f>
        <v>#REF!</v>
      </c>
      <c r="B442" s="84" t="s">
        <v>708</v>
      </c>
      <c r="C442" s="82">
        <v>2015</v>
      </c>
      <c r="D442" s="84" t="s">
        <v>639</v>
      </c>
      <c r="E442" s="93" t="s">
        <v>760</v>
      </c>
      <c r="F442" s="82" t="e">
        <f t="shared" si="6"/>
        <v>#REF!</v>
      </c>
      <c r="G442" s="172"/>
    </row>
    <row r="443" spans="1:7" ht="13" thickBot="1" x14ac:dyDescent="0.3">
      <c r="A443" s="82" t="e">
        <f>#REF!</f>
        <v>#REF!</v>
      </c>
      <c r="B443" s="84" t="s">
        <v>708</v>
      </c>
      <c r="C443" s="82">
        <v>2015</v>
      </c>
      <c r="D443" s="84" t="s">
        <v>639</v>
      </c>
      <c r="E443" s="93" t="s">
        <v>761</v>
      </c>
      <c r="F443" s="82" t="e">
        <f t="shared" si="6"/>
        <v>#REF!</v>
      </c>
      <c r="G443" s="172"/>
    </row>
    <row r="444" spans="1:7" ht="13" thickBot="1" x14ac:dyDescent="0.3">
      <c r="A444" s="82" t="e">
        <f>#REF!</f>
        <v>#REF!</v>
      </c>
      <c r="B444" s="84" t="s">
        <v>708</v>
      </c>
      <c r="C444" s="82">
        <v>2015</v>
      </c>
      <c r="D444" s="84" t="s">
        <v>639</v>
      </c>
      <c r="E444" s="93" t="s">
        <v>762</v>
      </c>
      <c r="F444" s="82" t="e">
        <f t="shared" si="6"/>
        <v>#REF!</v>
      </c>
      <c r="G444" s="172"/>
    </row>
    <row r="445" spans="1:7" ht="13" thickBot="1" x14ac:dyDescent="0.3">
      <c r="A445" s="82" t="e">
        <f>#REF!</f>
        <v>#REF!</v>
      </c>
      <c r="B445" s="84" t="s">
        <v>708</v>
      </c>
      <c r="C445" s="82">
        <v>2015</v>
      </c>
      <c r="D445" s="84" t="s">
        <v>639</v>
      </c>
      <c r="E445" s="93" t="s">
        <v>763</v>
      </c>
      <c r="F445" s="82" t="e">
        <f t="shared" si="6"/>
        <v>#REF!</v>
      </c>
      <c r="G445" s="172"/>
    </row>
    <row r="446" spans="1:7" ht="13" thickBot="1" x14ac:dyDescent="0.3">
      <c r="A446" s="82" t="e">
        <f>#REF!</f>
        <v>#REF!</v>
      </c>
      <c r="B446" s="84" t="s">
        <v>708</v>
      </c>
      <c r="C446" s="82">
        <v>2015</v>
      </c>
      <c r="D446" s="84" t="s">
        <v>639</v>
      </c>
      <c r="E446" s="93" t="s">
        <v>764</v>
      </c>
      <c r="F446" s="82" t="e">
        <f t="shared" si="6"/>
        <v>#REF!</v>
      </c>
      <c r="G446" s="172"/>
    </row>
    <row r="447" spans="1:7" ht="13" thickBot="1" x14ac:dyDescent="0.3">
      <c r="A447" s="82" t="e">
        <f>#REF!</f>
        <v>#REF!</v>
      </c>
      <c r="B447" s="84" t="s">
        <v>708</v>
      </c>
      <c r="C447" s="82">
        <v>2015</v>
      </c>
      <c r="D447" s="84" t="s">
        <v>639</v>
      </c>
      <c r="E447" s="93" t="s">
        <v>765</v>
      </c>
      <c r="F447" s="82" t="e">
        <f t="shared" si="6"/>
        <v>#REF!</v>
      </c>
      <c r="G447" s="172"/>
    </row>
    <row r="448" spans="1:7" ht="13" thickBot="1" x14ac:dyDescent="0.3">
      <c r="A448" s="82" t="e">
        <f>#REF!</f>
        <v>#REF!</v>
      </c>
      <c r="B448" s="84" t="s">
        <v>708</v>
      </c>
      <c r="C448" s="82">
        <v>2015</v>
      </c>
      <c r="D448" s="84" t="s">
        <v>639</v>
      </c>
      <c r="E448" s="93" t="s">
        <v>766</v>
      </c>
      <c r="F448" s="82" t="e">
        <f t="shared" si="6"/>
        <v>#REF!</v>
      </c>
      <c r="G448" s="172"/>
    </row>
    <row r="449" spans="1:7" ht="13" thickBot="1" x14ac:dyDescent="0.3">
      <c r="A449" s="82" t="e">
        <f>#REF!</f>
        <v>#REF!</v>
      </c>
      <c r="B449" s="84" t="s">
        <v>708</v>
      </c>
      <c r="C449" s="82">
        <v>2015</v>
      </c>
      <c r="D449" s="84" t="s">
        <v>639</v>
      </c>
      <c r="E449" s="93" t="s">
        <v>767</v>
      </c>
      <c r="F449" s="82" t="e">
        <f t="shared" si="6"/>
        <v>#REF!</v>
      </c>
      <c r="G449" s="172"/>
    </row>
    <row r="450" spans="1:7" ht="13" thickBot="1" x14ac:dyDescent="0.3">
      <c r="A450" s="82" t="e">
        <f>#REF!</f>
        <v>#REF!</v>
      </c>
      <c r="B450" s="84" t="s">
        <v>708</v>
      </c>
      <c r="C450" s="82">
        <v>2015</v>
      </c>
      <c r="D450" s="84" t="s">
        <v>639</v>
      </c>
      <c r="E450" s="93" t="s">
        <v>768</v>
      </c>
      <c r="F450" s="82" t="e">
        <f t="shared" si="6"/>
        <v>#REF!</v>
      </c>
      <c r="G450" s="172"/>
    </row>
    <row r="451" spans="1:7" ht="13" thickBot="1" x14ac:dyDescent="0.3">
      <c r="A451" s="82" t="e">
        <f>#REF!</f>
        <v>#REF!</v>
      </c>
      <c r="B451" s="84" t="s">
        <v>708</v>
      </c>
      <c r="C451" s="82">
        <v>2015</v>
      </c>
      <c r="D451" s="84" t="s">
        <v>706</v>
      </c>
      <c r="E451" s="93" t="s">
        <v>736</v>
      </c>
      <c r="F451" s="82" t="e">
        <f t="shared" ref="F451:F514" si="7">CONCATENATE(A451,"_",B451,"_",C451,"_",D451,"_",E451)</f>
        <v>#REF!</v>
      </c>
      <c r="G451" s="172"/>
    </row>
    <row r="452" spans="1:7" ht="13" thickBot="1" x14ac:dyDescent="0.3">
      <c r="A452" s="82" t="e">
        <f>#REF!</f>
        <v>#REF!</v>
      </c>
      <c r="B452" s="84" t="s">
        <v>708</v>
      </c>
      <c r="C452" s="82">
        <v>2015</v>
      </c>
      <c r="D452" s="84" t="s">
        <v>706</v>
      </c>
      <c r="E452" s="93" t="s">
        <v>737</v>
      </c>
      <c r="F452" s="82" t="e">
        <f t="shared" si="7"/>
        <v>#REF!</v>
      </c>
      <c r="G452" s="172"/>
    </row>
    <row r="453" spans="1:7" ht="13" thickBot="1" x14ac:dyDescent="0.3">
      <c r="A453" s="82" t="e">
        <f>#REF!</f>
        <v>#REF!</v>
      </c>
      <c r="B453" s="84" t="s">
        <v>708</v>
      </c>
      <c r="C453" s="82">
        <v>2015</v>
      </c>
      <c r="D453" s="84" t="s">
        <v>706</v>
      </c>
      <c r="E453" s="93" t="s">
        <v>738</v>
      </c>
      <c r="F453" s="82" t="e">
        <f t="shared" si="7"/>
        <v>#REF!</v>
      </c>
      <c r="G453" s="172"/>
    </row>
    <row r="454" spans="1:7" ht="13" thickBot="1" x14ac:dyDescent="0.3">
      <c r="A454" s="82" t="e">
        <f>#REF!</f>
        <v>#REF!</v>
      </c>
      <c r="B454" s="84" t="s">
        <v>708</v>
      </c>
      <c r="C454" s="82">
        <v>2015</v>
      </c>
      <c r="D454" s="84" t="s">
        <v>706</v>
      </c>
      <c r="E454" s="93" t="s">
        <v>742</v>
      </c>
      <c r="F454" s="82" t="e">
        <f t="shared" si="7"/>
        <v>#REF!</v>
      </c>
      <c r="G454" s="172"/>
    </row>
    <row r="455" spans="1:7" ht="13" thickBot="1" x14ac:dyDescent="0.3">
      <c r="A455" s="82" t="e">
        <f>#REF!</f>
        <v>#REF!</v>
      </c>
      <c r="B455" s="84" t="s">
        <v>708</v>
      </c>
      <c r="C455" s="82">
        <v>2015</v>
      </c>
      <c r="D455" s="84" t="s">
        <v>706</v>
      </c>
      <c r="E455" s="93" t="s">
        <v>741</v>
      </c>
      <c r="F455" s="82" t="e">
        <f t="shared" si="7"/>
        <v>#REF!</v>
      </c>
      <c r="G455" s="172"/>
    </row>
    <row r="456" spans="1:7" ht="13" thickBot="1" x14ac:dyDescent="0.3">
      <c r="A456" s="82" t="e">
        <f>#REF!</f>
        <v>#REF!</v>
      </c>
      <c r="B456" s="84" t="s">
        <v>708</v>
      </c>
      <c r="C456" s="82">
        <v>2015</v>
      </c>
      <c r="D456" s="84" t="s">
        <v>706</v>
      </c>
      <c r="E456" s="93" t="s">
        <v>739</v>
      </c>
      <c r="F456" s="82" t="e">
        <f t="shared" si="7"/>
        <v>#REF!</v>
      </c>
      <c r="G456" s="172"/>
    </row>
    <row r="457" spans="1:7" ht="13" thickBot="1" x14ac:dyDescent="0.3">
      <c r="A457" s="82" t="e">
        <f>#REF!</f>
        <v>#REF!</v>
      </c>
      <c r="B457" s="84" t="s">
        <v>708</v>
      </c>
      <c r="C457" s="82">
        <v>2015</v>
      </c>
      <c r="D457" s="84" t="s">
        <v>706</v>
      </c>
      <c r="E457" s="93" t="s">
        <v>743</v>
      </c>
      <c r="F457" s="82" t="e">
        <f t="shared" si="7"/>
        <v>#REF!</v>
      </c>
      <c r="G457" s="172"/>
    </row>
    <row r="458" spans="1:7" ht="13" thickBot="1" x14ac:dyDescent="0.3">
      <c r="A458" s="82" t="e">
        <f>#REF!</f>
        <v>#REF!</v>
      </c>
      <c r="B458" s="84" t="s">
        <v>708</v>
      </c>
      <c r="C458" s="82">
        <v>2015</v>
      </c>
      <c r="D458" s="84" t="s">
        <v>706</v>
      </c>
      <c r="E458" s="93" t="s">
        <v>745</v>
      </c>
      <c r="F458" s="82" t="e">
        <f t="shared" si="7"/>
        <v>#REF!</v>
      </c>
      <c r="G458" s="172"/>
    </row>
    <row r="459" spans="1:7" ht="13" thickBot="1" x14ac:dyDescent="0.3">
      <c r="A459" s="82" t="e">
        <f>#REF!</f>
        <v>#REF!</v>
      </c>
      <c r="B459" s="84" t="s">
        <v>708</v>
      </c>
      <c r="C459" s="82">
        <v>2015</v>
      </c>
      <c r="D459" s="84" t="s">
        <v>706</v>
      </c>
      <c r="E459" s="93" t="s">
        <v>740</v>
      </c>
      <c r="F459" s="82" t="e">
        <f t="shared" si="7"/>
        <v>#REF!</v>
      </c>
      <c r="G459" s="172"/>
    </row>
    <row r="460" spans="1:7" ht="13" thickBot="1" x14ac:dyDescent="0.3">
      <c r="A460" s="82" t="e">
        <f>#REF!</f>
        <v>#REF!</v>
      </c>
      <c r="B460" s="84" t="s">
        <v>708</v>
      </c>
      <c r="C460" s="82">
        <v>2015</v>
      </c>
      <c r="D460" s="84" t="s">
        <v>706</v>
      </c>
      <c r="E460" s="93" t="s">
        <v>744</v>
      </c>
      <c r="F460" s="82" t="e">
        <f t="shared" si="7"/>
        <v>#REF!</v>
      </c>
      <c r="G460" s="172"/>
    </row>
    <row r="461" spans="1:7" ht="13" thickBot="1" x14ac:dyDescent="0.3">
      <c r="A461" s="82" t="e">
        <f>#REF!</f>
        <v>#REF!</v>
      </c>
      <c r="B461" s="84" t="s">
        <v>708</v>
      </c>
      <c r="C461" s="82">
        <v>2015</v>
      </c>
      <c r="D461" s="84" t="s">
        <v>706</v>
      </c>
      <c r="E461" s="93" t="s">
        <v>746</v>
      </c>
      <c r="F461" s="82" t="e">
        <f t="shared" si="7"/>
        <v>#REF!</v>
      </c>
      <c r="G461" s="172"/>
    </row>
    <row r="462" spans="1:7" ht="13" thickBot="1" x14ac:dyDescent="0.3">
      <c r="A462" s="82" t="e">
        <f>#REF!</f>
        <v>#REF!</v>
      </c>
      <c r="B462" s="84" t="s">
        <v>708</v>
      </c>
      <c r="C462" s="82">
        <v>2015</v>
      </c>
      <c r="D462" s="84" t="s">
        <v>706</v>
      </c>
      <c r="E462" s="93" t="s">
        <v>747</v>
      </c>
      <c r="F462" s="82" t="e">
        <f t="shared" si="7"/>
        <v>#REF!</v>
      </c>
      <c r="G462" s="172"/>
    </row>
    <row r="463" spans="1:7" ht="13" thickBot="1" x14ac:dyDescent="0.3">
      <c r="A463" s="82" t="e">
        <f>#REF!</f>
        <v>#REF!</v>
      </c>
      <c r="B463" s="91" t="s">
        <v>708</v>
      </c>
      <c r="C463" s="82">
        <v>2015</v>
      </c>
      <c r="D463" s="91" t="s">
        <v>706</v>
      </c>
      <c r="E463" s="101" t="s">
        <v>748</v>
      </c>
      <c r="F463" s="82" t="e">
        <f t="shared" si="7"/>
        <v>#REF!</v>
      </c>
      <c r="G463" s="172"/>
    </row>
    <row r="464" spans="1:7" ht="13" thickBot="1" x14ac:dyDescent="0.3">
      <c r="A464" s="82" t="e">
        <f>#REF!</f>
        <v>#REF!</v>
      </c>
      <c r="B464" s="86" t="s">
        <v>708</v>
      </c>
      <c r="C464" s="82">
        <v>2015</v>
      </c>
      <c r="D464" s="86" t="s">
        <v>706</v>
      </c>
      <c r="E464" s="100" t="s">
        <v>752</v>
      </c>
      <c r="F464" s="82" t="e">
        <f t="shared" si="7"/>
        <v>#REF!</v>
      </c>
      <c r="G464" s="172"/>
    </row>
    <row r="465" spans="1:7" ht="13" thickBot="1" x14ac:dyDescent="0.3">
      <c r="A465" s="82" t="e">
        <f>#REF!</f>
        <v>#REF!</v>
      </c>
      <c r="B465" s="84" t="s">
        <v>708</v>
      </c>
      <c r="C465" s="82">
        <v>2015</v>
      </c>
      <c r="D465" s="84" t="s">
        <v>706</v>
      </c>
      <c r="E465" s="93" t="s">
        <v>751</v>
      </c>
      <c r="F465" s="82" t="e">
        <f t="shared" si="7"/>
        <v>#REF!</v>
      </c>
      <c r="G465" s="172"/>
    </row>
    <row r="466" spans="1:7" ht="13" thickBot="1" x14ac:dyDescent="0.3">
      <c r="A466" s="82" t="e">
        <f>#REF!</f>
        <v>#REF!</v>
      </c>
      <c r="B466" s="84" t="s">
        <v>708</v>
      </c>
      <c r="C466" s="82">
        <v>2015</v>
      </c>
      <c r="D466" s="84" t="s">
        <v>706</v>
      </c>
      <c r="E466" s="93" t="s">
        <v>749</v>
      </c>
      <c r="F466" s="82" t="e">
        <f t="shared" si="7"/>
        <v>#REF!</v>
      </c>
      <c r="G466" s="172"/>
    </row>
    <row r="467" spans="1:7" ht="13" thickBot="1" x14ac:dyDescent="0.3">
      <c r="A467" s="82" t="e">
        <f>#REF!</f>
        <v>#REF!</v>
      </c>
      <c r="B467" s="84" t="s">
        <v>708</v>
      </c>
      <c r="C467" s="82">
        <v>2015</v>
      </c>
      <c r="D467" s="84" t="s">
        <v>706</v>
      </c>
      <c r="E467" s="93" t="s">
        <v>753</v>
      </c>
      <c r="F467" s="82" t="e">
        <f t="shared" si="7"/>
        <v>#REF!</v>
      </c>
      <c r="G467" s="172"/>
    </row>
    <row r="468" spans="1:7" ht="13" thickBot="1" x14ac:dyDescent="0.3">
      <c r="A468" s="82" t="e">
        <f>#REF!</f>
        <v>#REF!</v>
      </c>
      <c r="B468" s="84" t="s">
        <v>708</v>
      </c>
      <c r="C468" s="82">
        <v>2015</v>
      </c>
      <c r="D468" s="84" t="s">
        <v>706</v>
      </c>
      <c r="E468" s="93" t="s">
        <v>755</v>
      </c>
      <c r="F468" s="82" t="e">
        <f t="shared" si="7"/>
        <v>#REF!</v>
      </c>
      <c r="G468" s="172"/>
    </row>
    <row r="469" spans="1:7" ht="13" thickBot="1" x14ac:dyDescent="0.3">
      <c r="A469" s="82" t="e">
        <f>#REF!</f>
        <v>#REF!</v>
      </c>
      <c r="B469" s="84" t="s">
        <v>708</v>
      </c>
      <c r="C469" s="82">
        <v>2015</v>
      </c>
      <c r="D469" s="84" t="s">
        <v>706</v>
      </c>
      <c r="E469" s="93" t="s">
        <v>750</v>
      </c>
      <c r="F469" s="82" t="e">
        <f t="shared" si="7"/>
        <v>#REF!</v>
      </c>
      <c r="G469" s="172"/>
    </row>
    <row r="470" spans="1:7" ht="13" thickBot="1" x14ac:dyDescent="0.3">
      <c r="A470" s="82" t="e">
        <f>#REF!</f>
        <v>#REF!</v>
      </c>
      <c r="B470" s="84" t="s">
        <v>708</v>
      </c>
      <c r="C470" s="82">
        <v>2015</v>
      </c>
      <c r="D470" s="84" t="s">
        <v>706</v>
      </c>
      <c r="E470" s="93" t="s">
        <v>754</v>
      </c>
      <c r="F470" s="82" t="e">
        <f t="shared" si="7"/>
        <v>#REF!</v>
      </c>
      <c r="G470" s="172"/>
    </row>
    <row r="471" spans="1:7" ht="13" thickBot="1" x14ac:dyDescent="0.3">
      <c r="A471" s="82" t="e">
        <f>#REF!</f>
        <v>#REF!</v>
      </c>
      <c r="B471" s="84" t="s">
        <v>708</v>
      </c>
      <c r="C471" s="82">
        <v>2015</v>
      </c>
      <c r="D471" s="84" t="s">
        <v>706</v>
      </c>
      <c r="E471" s="93" t="s">
        <v>756</v>
      </c>
      <c r="F471" s="82" t="e">
        <f t="shared" si="7"/>
        <v>#REF!</v>
      </c>
      <c r="G471" s="172"/>
    </row>
    <row r="472" spans="1:7" ht="13" thickBot="1" x14ac:dyDescent="0.3">
      <c r="A472" s="82" t="e">
        <f>#REF!</f>
        <v>#REF!</v>
      </c>
      <c r="B472" s="84" t="s">
        <v>708</v>
      </c>
      <c r="C472" s="82">
        <v>2015</v>
      </c>
      <c r="D472" s="84" t="s">
        <v>706</v>
      </c>
      <c r="E472" s="93" t="s">
        <v>757</v>
      </c>
      <c r="F472" s="82" t="e">
        <f t="shared" si="7"/>
        <v>#REF!</v>
      </c>
      <c r="G472" s="172"/>
    </row>
    <row r="473" spans="1:7" ht="13" thickBot="1" x14ac:dyDescent="0.3">
      <c r="A473" s="82" t="e">
        <f>#REF!</f>
        <v>#REF!</v>
      </c>
      <c r="B473" s="84" t="s">
        <v>708</v>
      </c>
      <c r="C473" s="82">
        <v>2015</v>
      </c>
      <c r="D473" s="84" t="s">
        <v>706</v>
      </c>
      <c r="E473" s="93" t="s">
        <v>758</v>
      </c>
      <c r="F473" s="82" t="e">
        <f t="shared" si="7"/>
        <v>#REF!</v>
      </c>
      <c r="G473" s="172"/>
    </row>
    <row r="474" spans="1:7" ht="13" thickBot="1" x14ac:dyDescent="0.3">
      <c r="A474" s="82" t="e">
        <f>#REF!</f>
        <v>#REF!</v>
      </c>
      <c r="B474" s="84" t="s">
        <v>708</v>
      </c>
      <c r="C474" s="82">
        <v>2015</v>
      </c>
      <c r="D474" s="84" t="s">
        <v>706</v>
      </c>
      <c r="E474" s="93" t="s">
        <v>759</v>
      </c>
      <c r="F474" s="82" t="e">
        <f t="shared" si="7"/>
        <v>#REF!</v>
      </c>
      <c r="G474" s="172"/>
    </row>
    <row r="475" spans="1:7" ht="13" thickBot="1" x14ac:dyDescent="0.3">
      <c r="A475" s="82" t="e">
        <f>#REF!</f>
        <v>#REF!</v>
      </c>
      <c r="B475" s="84" t="s">
        <v>708</v>
      </c>
      <c r="C475" s="82">
        <v>2015</v>
      </c>
      <c r="D475" s="84" t="s">
        <v>706</v>
      </c>
      <c r="E475" s="93" t="s">
        <v>760</v>
      </c>
      <c r="F475" s="82" t="e">
        <f t="shared" si="7"/>
        <v>#REF!</v>
      </c>
      <c r="G475" s="172"/>
    </row>
    <row r="476" spans="1:7" ht="13" thickBot="1" x14ac:dyDescent="0.3">
      <c r="A476" s="82" t="e">
        <f>#REF!</f>
        <v>#REF!</v>
      </c>
      <c r="B476" s="84" t="s">
        <v>708</v>
      </c>
      <c r="C476" s="82">
        <v>2015</v>
      </c>
      <c r="D476" s="84" t="s">
        <v>706</v>
      </c>
      <c r="E476" s="93" t="s">
        <v>761</v>
      </c>
      <c r="F476" s="82" t="e">
        <f t="shared" si="7"/>
        <v>#REF!</v>
      </c>
      <c r="G476" s="172"/>
    </row>
    <row r="477" spans="1:7" ht="13" thickBot="1" x14ac:dyDescent="0.3">
      <c r="A477" s="82" t="e">
        <f>#REF!</f>
        <v>#REF!</v>
      </c>
      <c r="B477" s="84" t="s">
        <v>708</v>
      </c>
      <c r="C477" s="82">
        <v>2015</v>
      </c>
      <c r="D477" s="84" t="s">
        <v>706</v>
      </c>
      <c r="E477" s="93" t="s">
        <v>762</v>
      </c>
      <c r="F477" s="82" t="e">
        <f t="shared" si="7"/>
        <v>#REF!</v>
      </c>
      <c r="G477" s="172"/>
    </row>
    <row r="478" spans="1:7" ht="13" thickBot="1" x14ac:dyDescent="0.3">
      <c r="A478" s="82" t="e">
        <f>#REF!</f>
        <v>#REF!</v>
      </c>
      <c r="B478" s="84" t="s">
        <v>708</v>
      </c>
      <c r="C478" s="82">
        <v>2015</v>
      </c>
      <c r="D478" s="84" t="s">
        <v>706</v>
      </c>
      <c r="E478" s="93" t="s">
        <v>763</v>
      </c>
      <c r="F478" s="82" t="e">
        <f t="shared" si="7"/>
        <v>#REF!</v>
      </c>
      <c r="G478" s="172"/>
    </row>
    <row r="479" spans="1:7" ht="13" thickBot="1" x14ac:dyDescent="0.3">
      <c r="A479" s="82" t="e">
        <f>#REF!</f>
        <v>#REF!</v>
      </c>
      <c r="B479" s="84" t="s">
        <v>708</v>
      </c>
      <c r="C479" s="82">
        <v>2015</v>
      </c>
      <c r="D479" s="84" t="s">
        <v>706</v>
      </c>
      <c r="E479" s="93" t="s">
        <v>764</v>
      </c>
      <c r="F479" s="82" t="e">
        <f t="shared" si="7"/>
        <v>#REF!</v>
      </c>
      <c r="G479" s="172"/>
    </row>
    <row r="480" spans="1:7" ht="13" thickBot="1" x14ac:dyDescent="0.3">
      <c r="A480" s="82" t="e">
        <f>#REF!</f>
        <v>#REF!</v>
      </c>
      <c r="B480" s="84" t="s">
        <v>708</v>
      </c>
      <c r="C480" s="82">
        <v>2015</v>
      </c>
      <c r="D480" s="84" t="s">
        <v>706</v>
      </c>
      <c r="E480" s="93" t="s">
        <v>765</v>
      </c>
      <c r="F480" s="82" t="e">
        <f t="shared" si="7"/>
        <v>#REF!</v>
      </c>
      <c r="G480" s="172"/>
    </row>
    <row r="481" spans="1:7" ht="13" thickBot="1" x14ac:dyDescent="0.3">
      <c r="A481" s="82" t="e">
        <f>#REF!</f>
        <v>#REF!</v>
      </c>
      <c r="B481" s="84" t="s">
        <v>708</v>
      </c>
      <c r="C481" s="82">
        <v>2015</v>
      </c>
      <c r="D481" s="84" t="s">
        <v>706</v>
      </c>
      <c r="E481" s="93" t="s">
        <v>766</v>
      </c>
      <c r="F481" s="82" t="e">
        <f t="shared" si="7"/>
        <v>#REF!</v>
      </c>
      <c r="G481" s="172"/>
    </row>
    <row r="482" spans="1:7" ht="13" thickBot="1" x14ac:dyDescent="0.3">
      <c r="A482" s="82" t="e">
        <f>#REF!</f>
        <v>#REF!</v>
      </c>
      <c r="B482" s="84" t="s">
        <v>708</v>
      </c>
      <c r="C482" s="82">
        <v>2015</v>
      </c>
      <c r="D482" s="84" t="s">
        <v>706</v>
      </c>
      <c r="E482" s="93" t="s">
        <v>767</v>
      </c>
      <c r="F482" s="82" t="e">
        <f t="shared" si="7"/>
        <v>#REF!</v>
      </c>
      <c r="G482" s="172"/>
    </row>
    <row r="483" spans="1:7" ht="13" thickBot="1" x14ac:dyDescent="0.3">
      <c r="A483" s="82" t="e">
        <f>#REF!</f>
        <v>#REF!</v>
      </c>
      <c r="B483" s="84" t="s">
        <v>708</v>
      </c>
      <c r="C483" s="82">
        <v>2015</v>
      </c>
      <c r="D483" s="84" t="s">
        <v>706</v>
      </c>
      <c r="E483" s="93" t="s">
        <v>768</v>
      </c>
      <c r="F483" s="82" t="e">
        <f t="shared" si="7"/>
        <v>#REF!</v>
      </c>
      <c r="G483" s="172"/>
    </row>
    <row r="484" spans="1:7" ht="13" thickBot="1" x14ac:dyDescent="0.3">
      <c r="A484" s="82" t="e">
        <f>#REF!</f>
        <v>#REF!</v>
      </c>
      <c r="B484" s="84" t="s">
        <v>770</v>
      </c>
      <c r="C484" s="82">
        <v>2015</v>
      </c>
      <c r="D484" s="84" t="s">
        <v>639</v>
      </c>
      <c r="E484" s="93">
        <v>1</v>
      </c>
      <c r="F484" s="82" t="e">
        <f t="shared" si="7"/>
        <v>#REF!</v>
      </c>
      <c r="G484" s="172"/>
    </row>
    <row r="485" spans="1:7" ht="13" thickBot="1" x14ac:dyDescent="0.3">
      <c r="A485" s="82" t="e">
        <f>#REF!</f>
        <v>#REF!</v>
      </c>
      <c r="B485" s="84" t="s">
        <v>770</v>
      </c>
      <c r="C485" s="82">
        <v>2015</v>
      </c>
      <c r="D485" s="84" t="s">
        <v>639</v>
      </c>
      <c r="E485" s="93" t="s">
        <v>643</v>
      </c>
      <c r="F485" s="82" t="e">
        <f t="shared" si="7"/>
        <v>#REF!</v>
      </c>
      <c r="G485" s="172"/>
    </row>
    <row r="486" spans="1:7" ht="13" thickBot="1" x14ac:dyDescent="0.3">
      <c r="A486" s="82" t="e">
        <f>#REF!</f>
        <v>#REF!</v>
      </c>
      <c r="B486" s="84" t="s">
        <v>770</v>
      </c>
      <c r="C486" s="82">
        <v>2015</v>
      </c>
      <c r="D486" s="84" t="s">
        <v>639</v>
      </c>
      <c r="E486" s="93" t="s">
        <v>646</v>
      </c>
      <c r="F486" s="82" t="e">
        <f t="shared" si="7"/>
        <v>#REF!</v>
      </c>
      <c r="G486" s="172"/>
    </row>
    <row r="487" spans="1:7" ht="13" thickBot="1" x14ac:dyDescent="0.3">
      <c r="A487" s="82" t="e">
        <f>#REF!</f>
        <v>#REF!</v>
      </c>
      <c r="B487" s="84" t="s">
        <v>770</v>
      </c>
      <c r="C487" s="82">
        <v>2015</v>
      </c>
      <c r="D487" s="84" t="s">
        <v>639</v>
      </c>
      <c r="E487" s="93" t="s">
        <v>647</v>
      </c>
      <c r="F487" s="82" t="e">
        <f t="shared" si="7"/>
        <v>#REF!</v>
      </c>
      <c r="G487" s="172"/>
    </row>
    <row r="488" spans="1:7" ht="13" thickBot="1" x14ac:dyDescent="0.3">
      <c r="A488" s="82" t="e">
        <f>#REF!</f>
        <v>#REF!</v>
      </c>
      <c r="B488" s="84" t="s">
        <v>770</v>
      </c>
      <c r="C488" s="82">
        <v>2015</v>
      </c>
      <c r="D488" s="84" t="s">
        <v>639</v>
      </c>
      <c r="E488" s="93" t="s">
        <v>648</v>
      </c>
      <c r="F488" s="82" t="e">
        <f t="shared" si="7"/>
        <v>#REF!</v>
      </c>
      <c r="G488" s="172"/>
    </row>
    <row r="489" spans="1:7" ht="13" thickBot="1" x14ac:dyDescent="0.3">
      <c r="A489" s="82" t="e">
        <f>#REF!</f>
        <v>#REF!</v>
      </c>
      <c r="B489" s="84" t="s">
        <v>770</v>
      </c>
      <c r="C489" s="82">
        <v>2015</v>
      </c>
      <c r="D489" s="84" t="s">
        <v>639</v>
      </c>
      <c r="E489" s="93" t="s">
        <v>709</v>
      </c>
      <c r="F489" s="82" t="e">
        <f t="shared" si="7"/>
        <v>#REF!</v>
      </c>
      <c r="G489" s="172"/>
    </row>
    <row r="490" spans="1:7" ht="13" thickBot="1" x14ac:dyDescent="0.3">
      <c r="A490" s="82" t="e">
        <f>#REF!</f>
        <v>#REF!</v>
      </c>
      <c r="B490" s="84" t="s">
        <v>770</v>
      </c>
      <c r="C490" s="82">
        <v>2015</v>
      </c>
      <c r="D490" s="84" t="s">
        <v>131</v>
      </c>
      <c r="E490" s="93">
        <v>2</v>
      </c>
      <c r="F490" s="82" t="e">
        <f t="shared" si="7"/>
        <v>#REF!</v>
      </c>
      <c r="G490" s="172"/>
    </row>
    <row r="491" spans="1:7" ht="13" thickBot="1" x14ac:dyDescent="0.3">
      <c r="A491" s="82" t="e">
        <f>#REF!</f>
        <v>#REF!</v>
      </c>
      <c r="B491" s="84" t="s">
        <v>770</v>
      </c>
      <c r="C491" s="82">
        <v>2015</v>
      </c>
      <c r="D491" s="84" t="s">
        <v>639</v>
      </c>
      <c r="E491" s="93">
        <v>3</v>
      </c>
      <c r="F491" s="82" t="e">
        <f t="shared" si="7"/>
        <v>#REF!</v>
      </c>
      <c r="G491" s="172"/>
    </row>
    <row r="492" spans="1:7" ht="13" thickBot="1" x14ac:dyDescent="0.3">
      <c r="A492" s="82" t="e">
        <f>#REF!</f>
        <v>#REF!</v>
      </c>
      <c r="B492" s="84" t="s">
        <v>770</v>
      </c>
      <c r="C492" s="82">
        <v>2015</v>
      </c>
      <c r="D492" s="84" t="s">
        <v>639</v>
      </c>
      <c r="E492" s="93" t="s">
        <v>659</v>
      </c>
      <c r="F492" s="82" t="e">
        <f t="shared" si="7"/>
        <v>#REF!</v>
      </c>
      <c r="G492" s="172"/>
    </row>
    <row r="493" spans="1:7" ht="13" thickBot="1" x14ac:dyDescent="0.3">
      <c r="A493" s="82" t="e">
        <f>#REF!</f>
        <v>#REF!</v>
      </c>
      <c r="B493" s="84" t="s">
        <v>770</v>
      </c>
      <c r="C493" s="82">
        <v>2015</v>
      </c>
      <c r="D493" s="84" t="s">
        <v>639</v>
      </c>
      <c r="E493" s="93" t="s">
        <v>660</v>
      </c>
      <c r="F493" s="82" t="e">
        <f t="shared" si="7"/>
        <v>#REF!</v>
      </c>
      <c r="G493" s="172"/>
    </row>
    <row r="494" spans="1:7" ht="13" thickBot="1" x14ac:dyDescent="0.3">
      <c r="A494" s="82" t="e">
        <f>#REF!</f>
        <v>#REF!</v>
      </c>
      <c r="B494" s="84" t="s">
        <v>770</v>
      </c>
      <c r="C494" s="82">
        <v>2015</v>
      </c>
      <c r="D494" s="84" t="s">
        <v>131</v>
      </c>
      <c r="E494" s="93">
        <v>4</v>
      </c>
      <c r="F494" s="82" t="e">
        <f t="shared" si="7"/>
        <v>#REF!</v>
      </c>
      <c r="G494" s="172"/>
    </row>
    <row r="495" spans="1:7" ht="13" thickBot="1" x14ac:dyDescent="0.3">
      <c r="A495" s="82" t="e">
        <f>#REF!</f>
        <v>#REF!</v>
      </c>
      <c r="B495" s="84" t="s">
        <v>770</v>
      </c>
      <c r="C495" s="82">
        <v>2015</v>
      </c>
      <c r="D495" s="84" t="s">
        <v>131</v>
      </c>
      <c r="E495" s="93" t="s">
        <v>661</v>
      </c>
      <c r="F495" s="82" t="e">
        <f t="shared" si="7"/>
        <v>#REF!</v>
      </c>
      <c r="G495" s="172"/>
    </row>
    <row r="496" spans="1:7" ht="13" thickBot="1" x14ac:dyDescent="0.3">
      <c r="A496" s="82" t="e">
        <f>#REF!</f>
        <v>#REF!</v>
      </c>
      <c r="B496" s="84" t="s">
        <v>770</v>
      </c>
      <c r="C496" s="82">
        <v>2015</v>
      </c>
      <c r="D496" s="84" t="s">
        <v>131</v>
      </c>
      <c r="E496" s="93" t="s">
        <v>662</v>
      </c>
      <c r="F496" s="82" t="e">
        <f t="shared" si="7"/>
        <v>#REF!</v>
      </c>
      <c r="G496" s="172"/>
    </row>
    <row r="497" spans="1:7" ht="13" thickBot="1" x14ac:dyDescent="0.3">
      <c r="A497" s="82" t="e">
        <f>#REF!</f>
        <v>#REF!</v>
      </c>
      <c r="B497" s="84" t="s">
        <v>770</v>
      </c>
      <c r="C497" s="82">
        <v>2015</v>
      </c>
      <c r="D497" s="84" t="s">
        <v>639</v>
      </c>
      <c r="E497" s="93">
        <v>5</v>
      </c>
      <c r="F497" s="82" t="e">
        <f t="shared" si="7"/>
        <v>#REF!</v>
      </c>
      <c r="G497" s="172"/>
    </row>
    <row r="498" spans="1:7" ht="13" thickBot="1" x14ac:dyDescent="0.3">
      <c r="A498" s="82" t="e">
        <f>#REF!</f>
        <v>#REF!</v>
      </c>
      <c r="B498" s="84" t="s">
        <v>770</v>
      </c>
      <c r="C498" s="82">
        <v>2015</v>
      </c>
      <c r="D498" s="84" t="s">
        <v>639</v>
      </c>
      <c r="E498" s="93" t="s">
        <v>663</v>
      </c>
      <c r="F498" s="82" t="e">
        <f t="shared" si="7"/>
        <v>#REF!</v>
      </c>
      <c r="G498" s="172"/>
    </row>
    <row r="499" spans="1:7" ht="13" thickBot="1" x14ac:dyDescent="0.3">
      <c r="A499" s="82" t="e">
        <f>#REF!</f>
        <v>#REF!</v>
      </c>
      <c r="B499" s="84" t="s">
        <v>770</v>
      </c>
      <c r="C499" s="82">
        <v>2015</v>
      </c>
      <c r="D499" s="84" t="s">
        <v>639</v>
      </c>
      <c r="E499" s="93" t="s">
        <v>664</v>
      </c>
      <c r="F499" s="82" t="e">
        <f t="shared" si="7"/>
        <v>#REF!</v>
      </c>
      <c r="G499" s="172"/>
    </row>
    <row r="500" spans="1:7" ht="13" thickBot="1" x14ac:dyDescent="0.3">
      <c r="A500" s="82" t="e">
        <f>#REF!</f>
        <v>#REF!</v>
      </c>
      <c r="B500" s="84" t="s">
        <v>770</v>
      </c>
      <c r="C500" s="82">
        <v>2015</v>
      </c>
      <c r="D500" s="84" t="s">
        <v>639</v>
      </c>
      <c r="E500" s="93" t="s">
        <v>665</v>
      </c>
      <c r="F500" s="82" t="e">
        <f t="shared" si="7"/>
        <v>#REF!</v>
      </c>
      <c r="G500" s="172"/>
    </row>
    <row r="501" spans="1:7" ht="13" thickBot="1" x14ac:dyDescent="0.3">
      <c r="A501" s="82" t="e">
        <f>#REF!</f>
        <v>#REF!</v>
      </c>
      <c r="B501" s="84" t="s">
        <v>770</v>
      </c>
      <c r="C501" s="82">
        <v>2015</v>
      </c>
      <c r="D501" s="84" t="s">
        <v>639</v>
      </c>
      <c r="E501" s="93">
        <v>6</v>
      </c>
      <c r="F501" s="82" t="e">
        <f t="shared" si="7"/>
        <v>#REF!</v>
      </c>
      <c r="G501" s="172"/>
    </row>
    <row r="502" spans="1:7" ht="13" thickBot="1" x14ac:dyDescent="0.3">
      <c r="A502" s="82" t="e">
        <f>#REF!</f>
        <v>#REF!</v>
      </c>
      <c r="B502" s="84" t="s">
        <v>770</v>
      </c>
      <c r="C502" s="82">
        <v>2015</v>
      </c>
      <c r="D502" s="84" t="s">
        <v>639</v>
      </c>
      <c r="E502" s="93" t="s">
        <v>666</v>
      </c>
      <c r="F502" s="82" t="e">
        <f t="shared" si="7"/>
        <v>#REF!</v>
      </c>
      <c r="G502" s="172"/>
    </row>
    <row r="503" spans="1:7" ht="13" thickBot="1" x14ac:dyDescent="0.3">
      <c r="A503" s="82" t="e">
        <f>#REF!</f>
        <v>#REF!</v>
      </c>
      <c r="B503" s="84" t="s">
        <v>770</v>
      </c>
      <c r="C503" s="82">
        <v>2015</v>
      </c>
      <c r="D503" s="84" t="s">
        <v>639</v>
      </c>
      <c r="E503" s="93" t="s">
        <v>667</v>
      </c>
      <c r="F503" s="82" t="e">
        <f t="shared" si="7"/>
        <v>#REF!</v>
      </c>
      <c r="G503" s="172"/>
    </row>
    <row r="504" spans="1:7" ht="13" thickBot="1" x14ac:dyDescent="0.3">
      <c r="A504" s="82" t="e">
        <f>#REF!</f>
        <v>#REF!</v>
      </c>
      <c r="B504" s="84" t="s">
        <v>770</v>
      </c>
      <c r="C504" s="82">
        <v>2015</v>
      </c>
      <c r="D504" s="84" t="s">
        <v>639</v>
      </c>
      <c r="E504" s="93" t="s">
        <v>668</v>
      </c>
      <c r="F504" s="82" t="e">
        <f t="shared" si="7"/>
        <v>#REF!</v>
      </c>
      <c r="G504" s="172"/>
    </row>
    <row r="505" spans="1:7" ht="13" thickBot="1" x14ac:dyDescent="0.3">
      <c r="A505" s="82" t="e">
        <f>#REF!</f>
        <v>#REF!</v>
      </c>
      <c r="B505" s="84" t="s">
        <v>770</v>
      </c>
      <c r="C505" s="82">
        <v>2015</v>
      </c>
      <c r="D505" s="84" t="s">
        <v>639</v>
      </c>
      <c r="E505" s="93" t="s">
        <v>669</v>
      </c>
      <c r="F505" s="82" t="e">
        <f t="shared" si="7"/>
        <v>#REF!</v>
      </c>
      <c r="G505" s="172"/>
    </row>
    <row r="506" spans="1:7" ht="13" thickBot="1" x14ac:dyDescent="0.3">
      <c r="A506" s="82" t="e">
        <f>#REF!</f>
        <v>#REF!</v>
      </c>
      <c r="B506" s="84" t="s">
        <v>770</v>
      </c>
      <c r="C506" s="82">
        <v>2015</v>
      </c>
      <c r="D506" s="84" t="s">
        <v>639</v>
      </c>
      <c r="E506" s="93" t="s">
        <v>670</v>
      </c>
      <c r="F506" s="82" t="e">
        <f t="shared" si="7"/>
        <v>#REF!</v>
      </c>
      <c r="G506" s="172"/>
    </row>
    <row r="507" spans="1:7" ht="13" thickBot="1" x14ac:dyDescent="0.3">
      <c r="A507" s="82" t="e">
        <f>#REF!</f>
        <v>#REF!</v>
      </c>
      <c r="B507" s="84" t="s">
        <v>770</v>
      </c>
      <c r="C507" s="82">
        <v>2015</v>
      </c>
      <c r="D507" s="84" t="s">
        <v>639</v>
      </c>
      <c r="E507" s="93" t="s">
        <v>671</v>
      </c>
      <c r="F507" s="82" t="e">
        <f t="shared" si="7"/>
        <v>#REF!</v>
      </c>
      <c r="G507" s="172"/>
    </row>
    <row r="508" spans="1:7" ht="13" thickBot="1" x14ac:dyDescent="0.3">
      <c r="A508" s="82" t="e">
        <f>#REF!</f>
        <v>#REF!</v>
      </c>
      <c r="B508" s="84" t="s">
        <v>770</v>
      </c>
      <c r="C508" s="82">
        <v>2015</v>
      </c>
      <c r="D508" s="84" t="s">
        <v>639</v>
      </c>
      <c r="E508" s="93" t="s">
        <v>672</v>
      </c>
      <c r="F508" s="82" t="e">
        <f t="shared" si="7"/>
        <v>#REF!</v>
      </c>
      <c r="G508" s="172"/>
    </row>
    <row r="509" spans="1:7" ht="13" thickBot="1" x14ac:dyDescent="0.3">
      <c r="A509" s="82" t="e">
        <f>#REF!</f>
        <v>#REF!</v>
      </c>
      <c r="B509" s="84" t="s">
        <v>770</v>
      </c>
      <c r="C509" s="82">
        <v>2015</v>
      </c>
      <c r="D509" s="84" t="s">
        <v>639</v>
      </c>
      <c r="E509" s="93" t="s">
        <v>673</v>
      </c>
      <c r="F509" s="82" t="e">
        <f t="shared" si="7"/>
        <v>#REF!</v>
      </c>
      <c r="G509" s="172"/>
    </row>
    <row r="510" spans="1:7" ht="13" thickBot="1" x14ac:dyDescent="0.3">
      <c r="A510" s="82" t="e">
        <f>#REF!</f>
        <v>#REF!</v>
      </c>
      <c r="B510" s="84" t="s">
        <v>770</v>
      </c>
      <c r="C510" s="82">
        <v>2015</v>
      </c>
      <c r="D510" s="84" t="s">
        <v>639</v>
      </c>
      <c r="E510" s="93" t="s">
        <v>674</v>
      </c>
      <c r="F510" s="82" t="e">
        <f t="shared" si="7"/>
        <v>#REF!</v>
      </c>
      <c r="G510" s="172"/>
    </row>
    <row r="511" spans="1:7" ht="13" thickBot="1" x14ac:dyDescent="0.3">
      <c r="A511" s="82" t="e">
        <f>#REF!</f>
        <v>#REF!</v>
      </c>
      <c r="B511" s="84" t="s">
        <v>770</v>
      </c>
      <c r="C511" s="82">
        <v>2015</v>
      </c>
      <c r="D511" s="84" t="s">
        <v>639</v>
      </c>
      <c r="E511" s="93" t="s">
        <v>675</v>
      </c>
      <c r="F511" s="82" t="e">
        <f t="shared" si="7"/>
        <v>#REF!</v>
      </c>
      <c r="G511" s="172"/>
    </row>
    <row r="512" spans="1:7" ht="13" thickBot="1" x14ac:dyDescent="0.3">
      <c r="A512" s="82" t="e">
        <f>#REF!</f>
        <v>#REF!</v>
      </c>
      <c r="B512" s="84" t="s">
        <v>770</v>
      </c>
      <c r="C512" s="82">
        <v>2015</v>
      </c>
      <c r="D512" s="84" t="s">
        <v>639</v>
      </c>
      <c r="E512" s="93" t="s">
        <v>676</v>
      </c>
      <c r="F512" s="82" t="e">
        <f t="shared" si="7"/>
        <v>#REF!</v>
      </c>
      <c r="G512" s="172"/>
    </row>
    <row r="513" spans="1:7" ht="13" thickBot="1" x14ac:dyDescent="0.3">
      <c r="A513" s="82" t="e">
        <f>#REF!</f>
        <v>#REF!</v>
      </c>
      <c r="B513" s="84" t="s">
        <v>770</v>
      </c>
      <c r="C513" s="82">
        <v>2015</v>
      </c>
      <c r="D513" s="84" t="s">
        <v>639</v>
      </c>
      <c r="E513" s="93" t="s">
        <v>677</v>
      </c>
      <c r="F513" s="82" t="e">
        <f t="shared" si="7"/>
        <v>#REF!</v>
      </c>
      <c r="G513" s="172"/>
    </row>
    <row r="514" spans="1:7" ht="13" thickBot="1" x14ac:dyDescent="0.3">
      <c r="A514" s="82" t="e">
        <f>#REF!</f>
        <v>#REF!</v>
      </c>
      <c r="B514" s="84" t="s">
        <v>770</v>
      </c>
      <c r="C514" s="82">
        <v>2015</v>
      </c>
      <c r="D514" s="84" t="s">
        <v>639</v>
      </c>
      <c r="E514" s="93" t="s">
        <v>678</v>
      </c>
      <c r="F514" s="82" t="e">
        <f t="shared" si="7"/>
        <v>#REF!</v>
      </c>
      <c r="G514" s="172"/>
    </row>
    <row r="515" spans="1:7" ht="13" thickBot="1" x14ac:dyDescent="0.3">
      <c r="A515" s="82" t="e">
        <f>#REF!</f>
        <v>#REF!</v>
      </c>
      <c r="B515" s="84" t="s">
        <v>770</v>
      </c>
      <c r="C515" s="82">
        <v>2015</v>
      </c>
      <c r="D515" s="84" t="s">
        <v>639</v>
      </c>
      <c r="E515" s="93" t="s">
        <v>679</v>
      </c>
      <c r="F515" s="82" t="e">
        <f t="shared" ref="F515:F578" si="8">CONCATENATE(A515,"_",B515,"_",C515,"_",D515,"_",E515)</f>
        <v>#REF!</v>
      </c>
      <c r="G515" s="172"/>
    </row>
    <row r="516" spans="1:7" ht="13" thickBot="1" x14ac:dyDescent="0.3">
      <c r="A516" s="82" t="e">
        <f>#REF!</f>
        <v>#REF!</v>
      </c>
      <c r="B516" s="84" t="s">
        <v>770</v>
      </c>
      <c r="C516" s="82">
        <v>2015</v>
      </c>
      <c r="D516" s="84" t="s">
        <v>131</v>
      </c>
      <c r="E516" s="93">
        <v>7</v>
      </c>
      <c r="F516" s="82" t="e">
        <f t="shared" si="8"/>
        <v>#REF!</v>
      </c>
      <c r="G516" s="172"/>
    </row>
    <row r="517" spans="1:7" ht="13" thickBot="1" x14ac:dyDescent="0.3">
      <c r="A517" s="82" t="e">
        <f>#REF!</f>
        <v>#REF!</v>
      </c>
      <c r="B517" s="102" t="s">
        <v>770</v>
      </c>
      <c r="C517" s="82">
        <v>2015</v>
      </c>
      <c r="D517" s="102" t="s">
        <v>131</v>
      </c>
      <c r="E517" s="106" t="s">
        <v>680</v>
      </c>
      <c r="F517" s="82" t="e">
        <f t="shared" si="8"/>
        <v>#REF!</v>
      </c>
      <c r="G517" s="172"/>
    </row>
    <row r="518" spans="1:7" ht="13" thickBot="1" x14ac:dyDescent="0.3">
      <c r="A518" s="82" t="e">
        <f>#REF!</f>
        <v>#REF!</v>
      </c>
      <c r="B518" s="86" t="s">
        <v>770</v>
      </c>
      <c r="C518" s="82">
        <v>2015</v>
      </c>
      <c r="D518" s="86" t="s">
        <v>131</v>
      </c>
      <c r="E518" s="100" t="s">
        <v>681</v>
      </c>
      <c r="F518" s="82" t="e">
        <f t="shared" si="8"/>
        <v>#REF!</v>
      </c>
      <c r="G518" s="172"/>
    </row>
    <row r="519" spans="1:7" ht="13" thickBot="1" x14ac:dyDescent="0.3">
      <c r="A519" s="82" t="e">
        <f>#REF!</f>
        <v>#REF!</v>
      </c>
      <c r="B519" s="84" t="s">
        <v>770</v>
      </c>
      <c r="C519" s="82">
        <v>2015</v>
      </c>
      <c r="D519" s="84" t="s">
        <v>131</v>
      </c>
      <c r="E519" s="93" t="s">
        <v>682</v>
      </c>
      <c r="F519" s="82" t="e">
        <f t="shared" si="8"/>
        <v>#REF!</v>
      </c>
      <c r="G519" s="172"/>
    </row>
    <row r="520" spans="1:7" ht="13" thickBot="1" x14ac:dyDescent="0.3">
      <c r="A520" s="82" t="e">
        <f>#REF!</f>
        <v>#REF!</v>
      </c>
      <c r="B520" s="84" t="s">
        <v>770</v>
      </c>
      <c r="C520" s="82">
        <v>2015</v>
      </c>
      <c r="D520" s="84" t="s">
        <v>131</v>
      </c>
      <c r="E520" s="93" t="s">
        <v>683</v>
      </c>
      <c r="F520" s="82" t="e">
        <f t="shared" si="8"/>
        <v>#REF!</v>
      </c>
      <c r="G520" s="172"/>
    </row>
    <row r="521" spans="1:7" ht="13" thickBot="1" x14ac:dyDescent="0.3">
      <c r="A521" s="82" t="e">
        <f>#REF!</f>
        <v>#REF!</v>
      </c>
      <c r="B521" s="84" t="s">
        <v>770</v>
      </c>
      <c r="C521" s="82">
        <v>2015</v>
      </c>
      <c r="D521" s="84" t="s">
        <v>131</v>
      </c>
      <c r="E521" s="93" t="s">
        <v>684</v>
      </c>
      <c r="F521" s="82" t="e">
        <f t="shared" si="8"/>
        <v>#REF!</v>
      </c>
      <c r="G521" s="172"/>
    </row>
    <row r="522" spans="1:7" ht="13" thickBot="1" x14ac:dyDescent="0.3">
      <c r="A522" s="82" t="e">
        <f>#REF!</f>
        <v>#REF!</v>
      </c>
      <c r="B522" s="84" t="s">
        <v>770</v>
      </c>
      <c r="C522" s="82">
        <v>2015</v>
      </c>
      <c r="D522" s="84" t="s">
        <v>131</v>
      </c>
      <c r="E522" s="93" t="s">
        <v>685</v>
      </c>
      <c r="F522" s="82" t="e">
        <f t="shared" si="8"/>
        <v>#REF!</v>
      </c>
      <c r="G522" s="172"/>
    </row>
    <row r="523" spans="1:7" ht="13" thickBot="1" x14ac:dyDescent="0.3">
      <c r="A523" s="82" t="e">
        <f>#REF!</f>
        <v>#REF!</v>
      </c>
      <c r="B523" s="84" t="s">
        <v>770</v>
      </c>
      <c r="C523" s="82">
        <v>2015</v>
      </c>
      <c r="D523" s="84" t="s">
        <v>131</v>
      </c>
      <c r="E523" s="93" t="s">
        <v>686</v>
      </c>
      <c r="F523" s="82" t="e">
        <f t="shared" si="8"/>
        <v>#REF!</v>
      </c>
      <c r="G523" s="172"/>
    </row>
    <row r="524" spans="1:7" ht="13" thickBot="1" x14ac:dyDescent="0.3">
      <c r="A524" s="82" t="e">
        <f>#REF!</f>
        <v>#REF!</v>
      </c>
      <c r="B524" s="84" t="s">
        <v>770</v>
      </c>
      <c r="C524" s="82">
        <v>2015</v>
      </c>
      <c r="D524" s="84" t="s">
        <v>131</v>
      </c>
      <c r="E524" s="93" t="s">
        <v>687</v>
      </c>
      <c r="F524" s="82" t="e">
        <f t="shared" si="8"/>
        <v>#REF!</v>
      </c>
      <c r="G524" s="172"/>
    </row>
    <row r="525" spans="1:7" ht="13" thickBot="1" x14ac:dyDescent="0.3">
      <c r="A525" s="82" t="e">
        <f>#REF!</f>
        <v>#REF!</v>
      </c>
      <c r="B525" s="84" t="s">
        <v>770</v>
      </c>
      <c r="C525" s="82">
        <v>2015</v>
      </c>
      <c r="D525" s="84" t="s">
        <v>131</v>
      </c>
      <c r="E525" s="93">
        <v>8</v>
      </c>
      <c r="F525" s="82" t="e">
        <f t="shared" si="8"/>
        <v>#REF!</v>
      </c>
      <c r="G525" s="172"/>
    </row>
    <row r="526" spans="1:7" ht="13" thickBot="1" x14ac:dyDescent="0.3">
      <c r="A526" s="82" t="e">
        <f>#REF!</f>
        <v>#REF!</v>
      </c>
      <c r="B526" s="84" t="s">
        <v>770</v>
      </c>
      <c r="C526" s="82">
        <v>2015</v>
      </c>
      <c r="D526" s="84" t="s">
        <v>131</v>
      </c>
      <c r="E526" s="93" t="s">
        <v>688</v>
      </c>
      <c r="F526" s="82" t="e">
        <f t="shared" si="8"/>
        <v>#REF!</v>
      </c>
      <c r="G526" s="172"/>
    </row>
    <row r="527" spans="1:7" ht="13" thickBot="1" x14ac:dyDescent="0.3">
      <c r="A527" s="82" t="e">
        <f>#REF!</f>
        <v>#REF!</v>
      </c>
      <c r="B527" s="84" t="s">
        <v>770</v>
      </c>
      <c r="C527" s="82">
        <v>2015</v>
      </c>
      <c r="D527" s="84" t="s">
        <v>131</v>
      </c>
      <c r="E527" s="93" t="s">
        <v>689</v>
      </c>
      <c r="F527" s="82" t="e">
        <f t="shared" si="8"/>
        <v>#REF!</v>
      </c>
      <c r="G527" s="172"/>
    </row>
    <row r="528" spans="1:7" ht="13" thickBot="1" x14ac:dyDescent="0.3">
      <c r="A528" s="82" t="e">
        <f>#REF!</f>
        <v>#REF!</v>
      </c>
      <c r="B528" s="84" t="s">
        <v>770</v>
      </c>
      <c r="C528" s="82">
        <v>2015</v>
      </c>
      <c r="D528" s="84" t="s">
        <v>131</v>
      </c>
      <c r="E528" s="93">
        <v>9</v>
      </c>
      <c r="F528" s="82" t="e">
        <f t="shared" si="8"/>
        <v>#REF!</v>
      </c>
      <c r="G528" s="172"/>
    </row>
    <row r="529" spans="1:7" ht="13" thickBot="1" x14ac:dyDescent="0.3">
      <c r="A529" s="82" t="e">
        <f>#REF!</f>
        <v>#REF!</v>
      </c>
      <c r="B529" s="84" t="s">
        <v>770</v>
      </c>
      <c r="C529" s="82">
        <v>2015</v>
      </c>
      <c r="D529" s="84" t="s">
        <v>131</v>
      </c>
      <c r="E529" s="93">
        <v>10</v>
      </c>
      <c r="F529" s="82" t="e">
        <f t="shared" si="8"/>
        <v>#REF!</v>
      </c>
      <c r="G529" s="172"/>
    </row>
    <row r="530" spans="1:7" ht="13" thickBot="1" x14ac:dyDescent="0.3">
      <c r="A530" s="82" t="e">
        <f>#REF!</f>
        <v>#REF!</v>
      </c>
      <c r="B530" s="84" t="s">
        <v>770</v>
      </c>
      <c r="C530" s="82">
        <v>2015</v>
      </c>
      <c r="D530" s="84" t="s">
        <v>131</v>
      </c>
      <c r="E530" s="93" t="s">
        <v>690</v>
      </c>
      <c r="F530" s="82" t="e">
        <f t="shared" si="8"/>
        <v>#REF!</v>
      </c>
      <c r="G530" s="172"/>
    </row>
    <row r="531" spans="1:7" ht="13" thickBot="1" x14ac:dyDescent="0.3">
      <c r="A531" s="82" t="e">
        <f>#REF!</f>
        <v>#REF!</v>
      </c>
      <c r="B531" s="84" t="s">
        <v>770</v>
      </c>
      <c r="C531" s="82">
        <v>2015</v>
      </c>
      <c r="D531" s="84" t="s">
        <v>131</v>
      </c>
      <c r="E531" s="93" t="s">
        <v>691</v>
      </c>
      <c r="F531" s="82" t="e">
        <f t="shared" si="8"/>
        <v>#REF!</v>
      </c>
      <c r="G531" s="172"/>
    </row>
    <row r="532" spans="1:7" ht="13" thickBot="1" x14ac:dyDescent="0.3">
      <c r="A532" s="82" t="e">
        <f>#REF!</f>
        <v>#REF!</v>
      </c>
      <c r="B532" s="84" t="s">
        <v>770</v>
      </c>
      <c r="C532" s="82">
        <v>2015</v>
      </c>
      <c r="D532" s="84" t="s">
        <v>131</v>
      </c>
      <c r="E532" s="93" t="s">
        <v>692</v>
      </c>
      <c r="F532" s="82" t="e">
        <f t="shared" si="8"/>
        <v>#REF!</v>
      </c>
      <c r="G532" s="172"/>
    </row>
    <row r="533" spans="1:7" ht="13" thickBot="1" x14ac:dyDescent="0.3">
      <c r="A533" s="82" t="e">
        <f>#REF!</f>
        <v>#REF!</v>
      </c>
      <c r="B533" s="84" t="s">
        <v>770</v>
      </c>
      <c r="C533" s="82">
        <v>2015</v>
      </c>
      <c r="D533" s="84" t="s">
        <v>131</v>
      </c>
      <c r="E533" s="93" t="s">
        <v>693</v>
      </c>
      <c r="F533" s="82" t="e">
        <f t="shared" si="8"/>
        <v>#REF!</v>
      </c>
      <c r="G533" s="172"/>
    </row>
    <row r="534" spans="1:7" ht="13" thickBot="1" x14ac:dyDescent="0.3">
      <c r="A534" s="82" t="e">
        <f>#REF!</f>
        <v>#REF!</v>
      </c>
      <c r="B534" s="84" t="s">
        <v>770</v>
      </c>
      <c r="C534" s="82">
        <v>2015</v>
      </c>
      <c r="D534" s="84" t="s">
        <v>131</v>
      </c>
      <c r="E534" s="93" t="s">
        <v>694</v>
      </c>
      <c r="F534" s="82" t="e">
        <f t="shared" si="8"/>
        <v>#REF!</v>
      </c>
      <c r="G534" s="172"/>
    </row>
    <row r="535" spans="1:7" ht="13" thickBot="1" x14ac:dyDescent="0.3">
      <c r="A535" s="82" t="e">
        <f>#REF!</f>
        <v>#REF!</v>
      </c>
      <c r="B535" s="84" t="s">
        <v>770</v>
      </c>
      <c r="C535" s="82">
        <v>2015</v>
      </c>
      <c r="D535" s="84" t="s">
        <v>131</v>
      </c>
      <c r="E535" s="93" t="s">
        <v>695</v>
      </c>
      <c r="F535" s="82" t="e">
        <f t="shared" si="8"/>
        <v>#REF!</v>
      </c>
      <c r="G535" s="172"/>
    </row>
    <row r="536" spans="1:7" ht="13" thickBot="1" x14ac:dyDescent="0.3">
      <c r="A536" s="82" t="e">
        <f>#REF!</f>
        <v>#REF!</v>
      </c>
      <c r="B536" s="84" t="s">
        <v>770</v>
      </c>
      <c r="C536" s="82">
        <v>2015</v>
      </c>
      <c r="D536" s="84" t="s">
        <v>131</v>
      </c>
      <c r="E536" s="93" t="s">
        <v>696</v>
      </c>
      <c r="F536" s="82" t="e">
        <f t="shared" si="8"/>
        <v>#REF!</v>
      </c>
      <c r="G536" s="172"/>
    </row>
    <row r="537" spans="1:7" ht="13" thickBot="1" x14ac:dyDescent="0.3">
      <c r="A537" s="82" t="e">
        <f>#REF!</f>
        <v>#REF!</v>
      </c>
      <c r="B537" s="84" t="s">
        <v>770</v>
      </c>
      <c r="C537" s="82">
        <v>2015</v>
      </c>
      <c r="D537" s="84" t="s">
        <v>131</v>
      </c>
      <c r="E537" s="93" t="s">
        <v>697</v>
      </c>
      <c r="F537" s="82" t="e">
        <f t="shared" si="8"/>
        <v>#REF!</v>
      </c>
      <c r="G537" s="172"/>
    </row>
    <row r="538" spans="1:7" ht="13" thickBot="1" x14ac:dyDescent="0.3">
      <c r="A538" s="82" t="e">
        <f>#REF!</f>
        <v>#REF!</v>
      </c>
      <c r="B538" s="84" t="s">
        <v>770</v>
      </c>
      <c r="C538" s="82">
        <v>2015</v>
      </c>
      <c r="D538" s="84" t="s">
        <v>131</v>
      </c>
      <c r="E538" s="93" t="s">
        <v>698</v>
      </c>
      <c r="F538" s="82" t="e">
        <f t="shared" si="8"/>
        <v>#REF!</v>
      </c>
      <c r="G538" s="172"/>
    </row>
    <row r="539" spans="1:7" ht="13" thickBot="1" x14ac:dyDescent="0.3">
      <c r="A539" s="82" t="e">
        <f>#REF!</f>
        <v>#REF!</v>
      </c>
      <c r="B539" s="84" t="s">
        <v>770</v>
      </c>
      <c r="C539" s="82">
        <v>2015</v>
      </c>
      <c r="D539" s="84" t="s">
        <v>131</v>
      </c>
      <c r="E539" s="93" t="s">
        <v>699</v>
      </c>
      <c r="F539" s="82" t="e">
        <f t="shared" si="8"/>
        <v>#REF!</v>
      </c>
      <c r="G539" s="172"/>
    </row>
    <row r="540" spans="1:7" ht="13" thickBot="1" x14ac:dyDescent="0.3">
      <c r="A540" s="82" t="e">
        <f>#REF!</f>
        <v>#REF!</v>
      </c>
      <c r="B540" s="84" t="s">
        <v>770</v>
      </c>
      <c r="C540" s="82">
        <v>2015</v>
      </c>
      <c r="D540" s="84" t="s">
        <v>131</v>
      </c>
      <c r="E540" s="93" t="s">
        <v>700</v>
      </c>
      <c r="F540" s="82" t="e">
        <f t="shared" si="8"/>
        <v>#REF!</v>
      </c>
      <c r="G540" s="172"/>
    </row>
    <row r="541" spans="1:7" ht="13" thickBot="1" x14ac:dyDescent="0.3">
      <c r="A541" s="82" t="e">
        <f>#REF!</f>
        <v>#REF!</v>
      </c>
      <c r="B541" s="84" t="s">
        <v>770</v>
      </c>
      <c r="C541" s="82">
        <v>2015</v>
      </c>
      <c r="D541" s="84" t="s">
        <v>131</v>
      </c>
      <c r="E541" s="93" t="s">
        <v>701</v>
      </c>
      <c r="F541" s="82" t="e">
        <f t="shared" si="8"/>
        <v>#REF!</v>
      </c>
      <c r="G541" s="172"/>
    </row>
    <row r="542" spans="1:7" ht="13" thickBot="1" x14ac:dyDescent="0.3">
      <c r="A542" s="82" t="e">
        <f>#REF!</f>
        <v>#REF!</v>
      </c>
      <c r="B542" s="84" t="s">
        <v>770</v>
      </c>
      <c r="C542" s="82">
        <v>2015</v>
      </c>
      <c r="D542" s="84" t="s">
        <v>706</v>
      </c>
      <c r="E542" s="93">
        <v>1</v>
      </c>
      <c r="F542" s="82" t="e">
        <f t="shared" si="8"/>
        <v>#REF!</v>
      </c>
      <c r="G542" s="172"/>
    </row>
    <row r="543" spans="1:7" ht="13" thickBot="1" x14ac:dyDescent="0.3">
      <c r="A543" s="82" t="e">
        <f>#REF!</f>
        <v>#REF!</v>
      </c>
      <c r="B543" s="84" t="s">
        <v>770</v>
      </c>
      <c r="C543" s="82">
        <v>2015</v>
      </c>
      <c r="D543" s="84" t="s">
        <v>706</v>
      </c>
      <c r="E543" s="93" t="s">
        <v>643</v>
      </c>
      <c r="F543" s="82" t="e">
        <f t="shared" si="8"/>
        <v>#REF!</v>
      </c>
      <c r="G543" s="172"/>
    </row>
    <row r="544" spans="1:7" ht="13" thickBot="1" x14ac:dyDescent="0.3">
      <c r="A544" s="82" t="e">
        <f>#REF!</f>
        <v>#REF!</v>
      </c>
      <c r="B544" s="84" t="s">
        <v>770</v>
      </c>
      <c r="C544" s="82">
        <v>2015</v>
      </c>
      <c r="D544" s="84" t="s">
        <v>706</v>
      </c>
      <c r="E544" s="93" t="s">
        <v>646</v>
      </c>
      <c r="F544" s="82" t="e">
        <f t="shared" si="8"/>
        <v>#REF!</v>
      </c>
      <c r="G544" s="172"/>
    </row>
    <row r="545" spans="1:7" ht="13" thickBot="1" x14ac:dyDescent="0.3">
      <c r="A545" s="82" t="e">
        <f>#REF!</f>
        <v>#REF!</v>
      </c>
      <c r="B545" s="84" t="s">
        <v>770</v>
      </c>
      <c r="C545" s="82">
        <v>2015</v>
      </c>
      <c r="D545" s="84" t="s">
        <v>706</v>
      </c>
      <c r="E545" s="93" t="s">
        <v>647</v>
      </c>
      <c r="F545" s="82" t="e">
        <f t="shared" si="8"/>
        <v>#REF!</v>
      </c>
      <c r="G545" s="172"/>
    </row>
    <row r="546" spans="1:7" ht="13" thickBot="1" x14ac:dyDescent="0.3">
      <c r="A546" s="82" t="e">
        <f>#REF!</f>
        <v>#REF!</v>
      </c>
      <c r="B546" s="84" t="s">
        <v>770</v>
      </c>
      <c r="C546" s="82">
        <v>2015</v>
      </c>
      <c r="D546" s="84" t="s">
        <v>706</v>
      </c>
      <c r="E546" s="93" t="s">
        <v>648</v>
      </c>
      <c r="F546" s="82" t="e">
        <f t="shared" si="8"/>
        <v>#REF!</v>
      </c>
      <c r="G546" s="172"/>
    </row>
    <row r="547" spans="1:7" ht="13" thickBot="1" x14ac:dyDescent="0.3">
      <c r="A547" s="82" t="e">
        <f>#REF!</f>
        <v>#REF!</v>
      </c>
      <c r="B547" s="84" t="s">
        <v>770</v>
      </c>
      <c r="C547" s="82">
        <v>2015</v>
      </c>
      <c r="D547" s="84" t="s">
        <v>706</v>
      </c>
      <c r="E547" s="93" t="s">
        <v>709</v>
      </c>
      <c r="F547" s="82" t="e">
        <f t="shared" si="8"/>
        <v>#REF!</v>
      </c>
      <c r="G547" s="172"/>
    </row>
    <row r="548" spans="1:7" ht="13" thickBot="1" x14ac:dyDescent="0.3">
      <c r="A548" s="82" t="e">
        <f>#REF!</f>
        <v>#REF!</v>
      </c>
      <c r="B548" s="84" t="s">
        <v>770</v>
      </c>
      <c r="C548" s="82">
        <v>2015</v>
      </c>
      <c r="D548" s="84" t="s">
        <v>706</v>
      </c>
      <c r="E548" s="93">
        <v>2</v>
      </c>
      <c r="F548" s="82" t="e">
        <f t="shared" si="8"/>
        <v>#REF!</v>
      </c>
      <c r="G548" s="172"/>
    </row>
    <row r="549" spans="1:7" ht="13" thickBot="1" x14ac:dyDescent="0.3">
      <c r="A549" s="82" t="e">
        <f>#REF!</f>
        <v>#REF!</v>
      </c>
      <c r="B549" s="84" t="s">
        <v>770</v>
      </c>
      <c r="C549" s="82">
        <v>2015</v>
      </c>
      <c r="D549" s="84" t="s">
        <v>706</v>
      </c>
      <c r="E549" s="93">
        <v>3</v>
      </c>
      <c r="F549" s="82" t="e">
        <f t="shared" si="8"/>
        <v>#REF!</v>
      </c>
      <c r="G549" s="172"/>
    </row>
    <row r="550" spans="1:7" ht="13" thickBot="1" x14ac:dyDescent="0.3">
      <c r="A550" s="82" t="e">
        <f>#REF!</f>
        <v>#REF!</v>
      </c>
      <c r="B550" s="84" t="s">
        <v>770</v>
      </c>
      <c r="C550" s="82">
        <v>2015</v>
      </c>
      <c r="D550" s="84" t="s">
        <v>706</v>
      </c>
      <c r="E550" s="93" t="s">
        <v>659</v>
      </c>
      <c r="F550" s="82" t="e">
        <f t="shared" si="8"/>
        <v>#REF!</v>
      </c>
      <c r="G550" s="172"/>
    </row>
    <row r="551" spans="1:7" ht="13" thickBot="1" x14ac:dyDescent="0.3">
      <c r="A551" s="82" t="e">
        <f>#REF!</f>
        <v>#REF!</v>
      </c>
      <c r="B551" s="84" t="s">
        <v>770</v>
      </c>
      <c r="C551" s="82">
        <v>2015</v>
      </c>
      <c r="D551" s="84" t="s">
        <v>706</v>
      </c>
      <c r="E551" s="93" t="s">
        <v>660</v>
      </c>
      <c r="F551" s="82" t="e">
        <f t="shared" si="8"/>
        <v>#REF!</v>
      </c>
      <c r="G551" s="172"/>
    </row>
    <row r="552" spans="1:7" ht="13" thickBot="1" x14ac:dyDescent="0.3">
      <c r="A552" s="82" t="e">
        <f>#REF!</f>
        <v>#REF!</v>
      </c>
      <c r="B552" s="84" t="s">
        <v>770</v>
      </c>
      <c r="C552" s="82">
        <v>2015</v>
      </c>
      <c r="D552" s="84" t="s">
        <v>706</v>
      </c>
      <c r="E552" s="93">
        <v>4</v>
      </c>
      <c r="F552" s="82" t="e">
        <f t="shared" si="8"/>
        <v>#REF!</v>
      </c>
      <c r="G552" s="172"/>
    </row>
    <row r="553" spans="1:7" ht="13" thickBot="1" x14ac:dyDescent="0.3">
      <c r="A553" s="82" t="e">
        <f>#REF!</f>
        <v>#REF!</v>
      </c>
      <c r="B553" s="84" t="s">
        <v>770</v>
      </c>
      <c r="C553" s="82">
        <v>2015</v>
      </c>
      <c r="D553" s="84" t="s">
        <v>706</v>
      </c>
      <c r="E553" s="93" t="s">
        <v>661</v>
      </c>
      <c r="F553" s="82" t="e">
        <f t="shared" si="8"/>
        <v>#REF!</v>
      </c>
      <c r="G553" s="172"/>
    </row>
    <row r="554" spans="1:7" ht="13" thickBot="1" x14ac:dyDescent="0.3">
      <c r="A554" s="82" t="e">
        <f>#REF!</f>
        <v>#REF!</v>
      </c>
      <c r="B554" s="84" t="s">
        <v>770</v>
      </c>
      <c r="C554" s="82">
        <v>2015</v>
      </c>
      <c r="D554" s="84" t="s">
        <v>706</v>
      </c>
      <c r="E554" s="93" t="s">
        <v>662</v>
      </c>
      <c r="F554" s="82" t="e">
        <f t="shared" si="8"/>
        <v>#REF!</v>
      </c>
      <c r="G554" s="172"/>
    </row>
    <row r="555" spans="1:7" ht="13" thickBot="1" x14ac:dyDescent="0.3">
      <c r="A555" s="82" t="e">
        <f>#REF!</f>
        <v>#REF!</v>
      </c>
      <c r="B555" s="84" t="s">
        <v>770</v>
      </c>
      <c r="C555" s="82">
        <v>2015</v>
      </c>
      <c r="D555" s="84" t="s">
        <v>706</v>
      </c>
      <c r="E555" s="93">
        <v>5</v>
      </c>
      <c r="F555" s="82" t="e">
        <f t="shared" si="8"/>
        <v>#REF!</v>
      </c>
      <c r="G555" s="172"/>
    </row>
    <row r="556" spans="1:7" ht="13" thickBot="1" x14ac:dyDescent="0.3">
      <c r="A556" s="82" t="e">
        <f>#REF!</f>
        <v>#REF!</v>
      </c>
      <c r="B556" s="84" t="s">
        <v>770</v>
      </c>
      <c r="C556" s="82">
        <v>2015</v>
      </c>
      <c r="D556" s="84" t="s">
        <v>706</v>
      </c>
      <c r="E556" s="93" t="s">
        <v>663</v>
      </c>
      <c r="F556" s="82" t="e">
        <f t="shared" si="8"/>
        <v>#REF!</v>
      </c>
      <c r="G556" s="172"/>
    </row>
    <row r="557" spans="1:7" ht="13" thickBot="1" x14ac:dyDescent="0.3">
      <c r="A557" s="82" t="e">
        <f>#REF!</f>
        <v>#REF!</v>
      </c>
      <c r="B557" s="84" t="s">
        <v>770</v>
      </c>
      <c r="C557" s="82">
        <v>2015</v>
      </c>
      <c r="D557" s="84" t="s">
        <v>706</v>
      </c>
      <c r="E557" s="93" t="s">
        <v>664</v>
      </c>
      <c r="F557" s="82" t="e">
        <f t="shared" si="8"/>
        <v>#REF!</v>
      </c>
      <c r="G557" s="172"/>
    </row>
    <row r="558" spans="1:7" ht="13" thickBot="1" x14ac:dyDescent="0.3">
      <c r="A558" s="82" t="e">
        <f>#REF!</f>
        <v>#REF!</v>
      </c>
      <c r="B558" s="84" t="s">
        <v>770</v>
      </c>
      <c r="C558" s="82">
        <v>2015</v>
      </c>
      <c r="D558" s="84" t="s">
        <v>706</v>
      </c>
      <c r="E558" s="93" t="s">
        <v>665</v>
      </c>
      <c r="F558" s="82" t="e">
        <f t="shared" si="8"/>
        <v>#REF!</v>
      </c>
      <c r="G558" s="172"/>
    </row>
    <row r="559" spans="1:7" ht="13" thickBot="1" x14ac:dyDescent="0.3">
      <c r="A559" s="82" t="e">
        <f>#REF!</f>
        <v>#REF!</v>
      </c>
      <c r="B559" s="84" t="s">
        <v>770</v>
      </c>
      <c r="C559" s="82">
        <v>2015</v>
      </c>
      <c r="D559" s="84" t="s">
        <v>706</v>
      </c>
      <c r="E559" s="93">
        <v>6</v>
      </c>
      <c r="F559" s="82" t="e">
        <f t="shared" si="8"/>
        <v>#REF!</v>
      </c>
      <c r="G559" s="172"/>
    </row>
    <row r="560" spans="1:7" ht="13" thickBot="1" x14ac:dyDescent="0.3">
      <c r="A560" s="82" t="e">
        <f>#REF!</f>
        <v>#REF!</v>
      </c>
      <c r="B560" s="84" t="s">
        <v>770</v>
      </c>
      <c r="C560" s="82">
        <v>2015</v>
      </c>
      <c r="D560" s="84" t="s">
        <v>706</v>
      </c>
      <c r="E560" s="93" t="s">
        <v>666</v>
      </c>
      <c r="F560" s="82" t="e">
        <f t="shared" si="8"/>
        <v>#REF!</v>
      </c>
      <c r="G560" s="172"/>
    </row>
    <row r="561" spans="1:7" ht="13" thickBot="1" x14ac:dyDescent="0.3">
      <c r="A561" s="82" t="e">
        <f>#REF!</f>
        <v>#REF!</v>
      </c>
      <c r="B561" s="84" t="s">
        <v>770</v>
      </c>
      <c r="C561" s="82">
        <v>2015</v>
      </c>
      <c r="D561" s="84" t="s">
        <v>706</v>
      </c>
      <c r="E561" s="93" t="s">
        <v>667</v>
      </c>
      <c r="F561" s="82" t="e">
        <f t="shared" si="8"/>
        <v>#REF!</v>
      </c>
      <c r="G561" s="172"/>
    </row>
    <row r="562" spans="1:7" ht="13" thickBot="1" x14ac:dyDescent="0.3">
      <c r="A562" s="82" t="e">
        <f>#REF!</f>
        <v>#REF!</v>
      </c>
      <c r="B562" s="84" t="s">
        <v>770</v>
      </c>
      <c r="C562" s="82">
        <v>2015</v>
      </c>
      <c r="D562" s="84" t="s">
        <v>706</v>
      </c>
      <c r="E562" s="93" t="s">
        <v>668</v>
      </c>
      <c r="F562" s="82" t="e">
        <f t="shared" si="8"/>
        <v>#REF!</v>
      </c>
      <c r="G562" s="172"/>
    </row>
    <row r="563" spans="1:7" ht="13" thickBot="1" x14ac:dyDescent="0.3">
      <c r="A563" s="82" t="e">
        <f>#REF!</f>
        <v>#REF!</v>
      </c>
      <c r="B563" s="84" t="s">
        <v>770</v>
      </c>
      <c r="C563" s="82">
        <v>2015</v>
      </c>
      <c r="D563" s="84" t="s">
        <v>706</v>
      </c>
      <c r="E563" s="93" t="s">
        <v>669</v>
      </c>
      <c r="F563" s="82" t="e">
        <f t="shared" si="8"/>
        <v>#REF!</v>
      </c>
      <c r="G563" s="172"/>
    </row>
    <row r="564" spans="1:7" ht="13" thickBot="1" x14ac:dyDescent="0.3">
      <c r="A564" s="82" t="e">
        <f>#REF!</f>
        <v>#REF!</v>
      </c>
      <c r="B564" s="84" t="s">
        <v>770</v>
      </c>
      <c r="C564" s="82">
        <v>2015</v>
      </c>
      <c r="D564" s="84" t="s">
        <v>706</v>
      </c>
      <c r="E564" s="93" t="s">
        <v>670</v>
      </c>
      <c r="F564" s="82" t="e">
        <f t="shared" si="8"/>
        <v>#REF!</v>
      </c>
      <c r="G564" s="172"/>
    </row>
    <row r="565" spans="1:7" ht="13" thickBot="1" x14ac:dyDescent="0.3">
      <c r="A565" s="82" t="e">
        <f>#REF!</f>
        <v>#REF!</v>
      </c>
      <c r="B565" s="84" t="s">
        <v>770</v>
      </c>
      <c r="C565" s="82">
        <v>2015</v>
      </c>
      <c r="D565" s="84" t="s">
        <v>706</v>
      </c>
      <c r="E565" s="93" t="s">
        <v>671</v>
      </c>
      <c r="F565" s="82" t="e">
        <f t="shared" si="8"/>
        <v>#REF!</v>
      </c>
      <c r="G565" s="172"/>
    </row>
    <row r="566" spans="1:7" ht="13" thickBot="1" x14ac:dyDescent="0.3">
      <c r="A566" s="82" t="e">
        <f>#REF!</f>
        <v>#REF!</v>
      </c>
      <c r="B566" s="84" t="s">
        <v>770</v>
      </c>
      <c r="C566" s="82">
        <v>2015</v>
      </c>
      <c r="D566" s="84" t="s">
        <v>706</v>
      </c>
      <c r="E566" s="93" t="s">
        <v>672</v>
      </c>
      <c r="F566" s="82" t="e">
        <f t="shared" si="8"/>
        <v>#REF!</v>
      </c>
      <c r="G566" s="172"/>
    </row>
    <row r="567" spans="1:7" ht="13" thickBot="1" x14ac:dyDescent="0.3">
      <c r="A567" s="82" t="e">
        <f>#REF!</f>
        <v>#REF!</v>
      </c>
      <c r="B567" s="84" t="s">
        <v>770</v>
      </c>
      <c r="C567" s="82">
        <v>2015</v>
      </c>
      <c r="D567" s="84" t="s">
        <v>706</v>
      </c>
      <c r="E567" s="93" t="s">
        <v>673</v>
      </c>
      <c r="F567" s="82" t="e">
        <f t="shared" si="8"/>
        <v>#REF!</v>
      </c>
      <c r="G567" s="172"/>
    </row>
    <row r="568" spans="1:7" ht="13" thickBot="1" x14ac:dyDescent="0.3">
      <c r="A568" s="82" t="e">
        <f>#REF!</f>
        <v>#REF!</v>
      </c>
      <c r="B568" s="84" t="s">
        <v>770</v>
      </c>
      <c r="C568" s="82">
        <v>2015</v>
      </c>
      <c r="D568" s="84" t="s">
        <v>706</v>
      </c>
      <c r="E568" s="93" t="s">
        <v>674</v>
      </c>
      <c r="F568" s="82" t="e">
        <f t="shared" si="8"/>
        <v>#REF!</v>
      </c>
      <c r="G568" s="172"/>
    </row>
    <row r="569" spans="1:7" ht="13" thickBot="1" x14ac:dyDescent="0.3">
      <c r="A569" s="82" t="e">
        <f>#REF!</f>
        <v>#REF!</v>
      </c>
      <c r="B569" s="84" t="s">
        <v>770</v>
      </c>
      <c r="C569" s="82">
        <v>2015</v>
      </c>
      <c r="D569" s="84" t="s">
        <v>706</v>
      </c>
      <c r="E569" s="93" t="s">
        <v>675</v>
      </c>
      <c r="F569" s="82" t="e">
        <f t="shared" si="8"/>
        <v>#REF!</v>
      </c>
      <c r="G569" s="172"/>
    </row>
    <row r="570" spans="1:7" ht="13" thickBot="1" x14ac:dyDescent="0.3">
      <c r="A570" s="82" t="e">
        <f>#REF!</f>
        <v>#REF!</v>
      </c>
      <c r="B570" s="84" t="s">
        <v>770</v>
      </c>
      <c r="C570" s="82">
        <v>2015</v>
      </c>
      <c r="D570" s="84" t="s">
        <v>706</v>
      </c>
      <c r="E570" s="93" t="s">
        <v>676</v>
      </c>
      <c r="F570" s="82" t="e">
        <f t="shared" si="8"/>
        <v>#REF!</v>
      </c>
      <c r="G570" s="172"/>
    </row>
    <row r="571" spans="1:7" ht="13" thickBot="1" x14ac:dyDescent="0.3">
      <c r="A571" s="82" t="e">
        <f>#REF!</f>
        <v>#REF!</v>
      </c>
      <c r="B571" s="91" t="s">
        <v>770</v>
      </c>
      <c r="C571" s="82">
        <v>2015</v>
      </c>
      <c r="D571" s="91" t="s">
        <v>706</v>
      </c>
      <c r="E571" s="101" t="s">
        <v>677</v>
      </c>
      <c r="F571" s="82" t="e">
        <f t="shared" si="8"/>
        <v>#REF!</v>
      </c>
      <c r="G571" s="172"/>
    </row>
    <row r="572" spans="1:7" ht="13" thickBot="1" x14ac:dyDescent="0.3">
      <c r="A572" s="82" t="e">
        <f>#REF!</f>
        <v>#REF!</v>
      </c>
      <c r="B572" s="94" t="s">
        <v>770</v>
      </c>
      <c r="C572" s="82">
        <v>2015</v>
      </c>
      <c r="D572" s="94" t="s">
        <v>706</v>
      </c>
      <c r="E572" s="95" t="s">
        <v>678</v>
      </c>
      <c r="F572" s="82" t="e">
        <f t="shared" si="8"/>
        <v>#REF!</v>
      </c>
      <c r="G572" s="172"/>
    </row>
    <row r="573" spans="1:7" ht="13" thickBot="1" x14ac:dyDescent="0.3">
      <c r="A573" s="82" t="e">
        <f>#REF!</f>
        <v>#REF!</v>
      </c>
      <c r="B573" s="84" t="s">
        <v>770</v>
      </c>
      <c r="C573" s="82">
        <v>2015</v>
      </c>
      <c r="D573" s="84" t="s">
        <v>706</v>
      </c>
      <c r="E573" s="93" t="s">
        <v>679</v>
      </c>
      <c r="F573" s="82" t="e">
        <f t="shared" si="8"/>
        <v>#REF!</v>
      </c>
      <c r="G573" s="172"/>
    </row>
    <row r="574" spans="1:7" ht="13" thickBot="1" x14ac:dyDescent="0.3">
      <c r="A574" s="82" t="e">
        <f>#REF!</f>
        <v>#REF!</v>
      </c>
      <c r="B574" s="84" t="s">
        <v>770</v>
      </c>
      <c r="C574" s="82">
        <v>2015</v>
      </c>
      <c r="D574" s="84" t="s">
        <v>706</v>
      </c>
      <c r="E574" s="93">
        <v>7</v>
      </c>
      <c r="F574" s="82" t="e">
        <f t="shared" si="8"/>
        <v>#REF!</v>
      </c>
      <c r="G574" s="172"/>
    </row>
    <row r="575" spans="1:7" ht="13" thickBot="1" x14ac:dyDescent="0.3">
      <c r="A575" s="82" t="e">
        <f>#REF!</f>
        <v>#REF!</v>
      </c>
      <c r="B575" s="84" t="s">
        <v>770</v>
      </c>
      <c r="C575" s="82">
        <v>2015</v>
      </c>
      <c r="D575" s="84" t="s">
        <v>706</v>
      </c>
      <c r="E575" s="93" t="s">
        <v>680</v>
      </c>
      <c r="F575" s="82" t="e">
        <f t="shared" si="8"/>
        <v>#REF!</v>
      </c>
      <c r="G575" s="172"/>
    </row>
    <row r="576" spans="1:7" ht="13" thickBot="1" x14ac:dyDescent="0.3">
      <c r="A576" s="82" t="e">
        <f>#REF!</f>
        <v>#REF!</v>
      </c>
      <c r="B576" s="84" t="s">
        <v>770</v>
      </c>
      <c r="C576" s="82">
        <v>2015</v>
      </c>
      <c r="D576" s="84" t="s">
        <v>706</v>
      </c>
      <c r="E576" s="93" t="s">
        <v>681</v>
      </c>
      <c r="F576" s="82" t="e">
        <f t="shared" si="8"/>
        <v>#REF!</v>
      </c>
      <c r="G576" s="172"/>
    </row>
    <row r="577" spans="1:7" ht="13" thickBot="1" x14ac:dyDescent="0.3">
      <c r="A577" s="82" t="e">
        <f>#REF!</f>
        <v>#REF!</v>
      </c>
      <c r="B577" s="84" t="s">
        <v>770</v>
      </c>
      <c r="C577" s="82">
        <v>2015</v>
      </c>
      <c r="D577" s="84" t="s">
        <v>706</v>
      </c>
      <c r="E577" s="93" t="s">
        <v>682</v>
      </c>
      <c r="F577" s="82" t="e">
        <f t="shared" si="8"/>
        <v>#REF!</v>
      </c>
      <c r="G577" s="172"/>
    </row>
    <row r="578" spans="1:7" ht="13" thickBot="1" x14ac:dyDescent="0.3">
      <c r="A578" s="82" t="e">
        <f>#REF!</f>
        <v>#REF!</v>
      </c>
      <c r="B578" s="84" t="s">
        <v>770</v>
      </c>
      <c r="C578" s="82">
        <v>2015</v>
      </c>
      <c r="D578" s="84" t="s">
        <v>706</v>
      </c>
      <c r="E578" s="93" t="s">
        <v>683</v>
      </c>
      <c r="F578" s="82" t="e">
        <f t="shared" si="8"/>
        <v>#REF!</v>
      </c>
      <c r="G578" s="172"/>
    </row>
    <row r="579" spans="1:7" ht="13" thickBot="1" x14ac:dyDescent="0.3">
      <c r="A579" s="82" t="e">
        <f>#REF!</f>
        <v>#REF!</v>
      </c>
      <c r="B579" s="84" t="s">
        <v>770</v>
      </c>
      <c r="C579" s="82">
        <v>2015</v>
      </c>
      <c r="D579" s="84" t="s">
        <v>706</v>
      </c>
      <c r="E579" s="93" t="s">
        <v>684</v>
      </c>
      <c r="F579" s="82" t="e">
        <f t="shared" ref="F579:F642" si="9">CONCATENATE(A579,"_",B579,"_",C579,"_",D579,"_",E579)</f>
        <v>#REF!</v>
      </c>
      <c r="G579" s="172"/>
    </row>
    <row r="580" spans="1:7" ht="13" thickBot="1" x14ac:dyDescent="0.3">
      <c r="A580" s="82" t="e">
        <f>#REF!</f>
        <v>#REF!</v>
      </c>
      <c r="B580" s="84" t="s">
        <v>770</v>
      </c>
      <c r="C580" s="82">
        <v>2015</v>
      </c>
      <c r="D580" s="84" t="s">
        <v>706</v>
      </c>
      <c r="E580" s="93" t="s">
        <v>685</v>
      </c>
      <c r="F580" s="82" t="e">
        <f t="shared" si="9"/>
        <v>#REF!</v>
      </c>
      <c r="G580" s="172"/>
    </row>
    <row r="581" spans="1:7" ht="13" thickBot="1" x14ac:dyDescent="0.3">
      <c r="A581" s="82" t="e">
        <f>#REF!</f>
        <v>#REF!</v>
      </c>
      <c r="B581" s="84" t="s">
        <v>770</v>
      </c>
      <c r="C581" s="82">
        <v>2015</v>
      </c>
      <c r="D581" s="84" t="s">
        <v>706</v>
      </c>
      <c r="E581" s="93" t="s">
        <v>686</v>
      </c>
      <c r="F581" s="82" t="e">
        <f t="shared" si="9"/>
        <v>#REF!</v>
      </c>
      <c r="G581" s="172"/>
    </row>
    <row r="582" spans="1:7" ht="13" thickBot="1" x14ac:dyDescent="0.3">
      <c r="A582" s="82" t="e">
        <f>#REF!</f>
        <v>#REF!</v>
      </c>
      <c r="B582" s="84" t="s">
        <v>770</v>
      </c>
      <c r="C582" s="82">
        <v>2015</v>
      </c>
      <c r="D582" s="84" t="s">
        <v>706</v>
      </c>
      <c r="E582" s="93" t="s">
        <v>687</v>
      </c>
      <c r="F582" s="82" t="e">
        <f t="shared" si="9"/>
        <v>#REF!</v>
      </c>
      <c r="G582" s="172"/>
    </row>
    <row r="583" spans="1:7" ht="13" thickBot="1" x14ac:dyDescent="0.3">
      <c r="A583" s="82" t="e">
        <f>#REF!</f>
        <v>#REF!</v>
      </c>
      <c r="B583" s="84" t="s">
        <v>770</v>
      </c>
      <c r="C583" s="82">
        <v>2015</v>
      </c>
      <c r="D583" s="84" t="s">
        <v>706</v>
      </c>
      <c r="E583" s="93">
        <v>8</v>
      </c>
      <c r="F583" s="82" t="e">
        <f t="shared" si="9"/>
        <v>#REF!</v>
      </c>
      <c r="G583" s="172"/>
    </row>
    <row r="584" spans="1:7" ht="13" thickBot="1" x14ac:dyDescent="0.3">
      <c r="A584" s="82" t="e">
        <f>#REF!</f>
        <v>#REF!</v>
      </c>
      <c r="B584" s="84" t="s">
        <v>770</v>
      </c>
      <c r="C584" s="82">
        <v>2015</v>
      </c>
      <c r="D584" s="84" t="s">
        <v>706</v>
      </c>
      <c r="E584" s="93" t="s">
        <v>688</v>
      </c>
      <c r="F584" s="82" t="e">
        <f t="shared" si="9"/>
        <v>#REF!</v>
      </c>
      <c r="G584" s="172"/>
    </row>
    <row r="585" spans="1:7" ht="13" thickBot="1" x14ac:dyDescent="0.3">
      <c r="A585" s="82" t="e">
        <f>#REF!</f>
        <v>#REF!</v>
      </c>
      <c r="B585" s="84" t="s">
        <v>770</v>
      </c>
      <c r="C585" s="82">
        <v>2015</v>
      </c>
      <c r="D585" s="84" t="s">
        <v>706</v>
      </c>
      <c r="E585" s="93" t="s">
        <v>689</v>
      </c>
      <c r="F585" s="82" t="e">
        <f t="shared" si="9"/>
        <v>#REF!</v>
      </c>
      <c r="G585" s="172"/>
    </row>
    <row r="586" spans="1:7" ht="13" thickBot="1" x14ac:dyDescent="0.3">
      <c r="A586" s="82" t="e">
        <f>#REF!</f>
        <v>#REF!</v>
      </c>
      <c r="B586" s="84" t="s">
        <v>770</v>
      </c>
      <c r="C586" s="82">
        <v>2015</v>
      </c>
      <c r="D586" s="84" t="s">
        <v>706</v>
      </c>
      <c r="E586" s="93">
        <v>9</v>
      </c>
      <c r="F586" s="82" t="e">
        <f t="shared" si="9"/>
        <v>#REF!</v>
      </c>
      <c r="G586" s="172"/>
    </row>
    <row r="587" spans="1:7" ht="13" thickBot="1" x14ac:dyDescent="0.3">
      <c r="A587" s="82" t="e">
        <f>#REF!</f>
        <v>#REF!</v>
      </c>
      <c r="B587" s="84" t="s">
        <v>770</v>
      </c>
      <c r="C587" s="82">
        <v>2015</v>
      </c>
      <c r="D587" s="84" t="s">
        <v>706</v>
      </c>
      <c r="E587" s="93">
        <v>10</v>
      </c>
      <c r="F587" s="82" t="e">
        <f t="shared" si="9"/>
        <v>#REF!</v>
      </c>
      <c r="G587" s="172"/>
    </row>
    <row r="588" spans="1:7" ht="13" thickBot="1" x14ac:dyDescent="0.3">
      <c r="A588" s="82" t="e">
        <f>#REF!</f>
        <v>#REF!</v>
      </c>
      <c r="B588" s="84" t="s">
        <v>770</v>
      </c>
      <c r="C588" s="82">
        <v>2015</v>
      </c>
      <c r="D588" s="84" t="s">
        <v>706</v>
      </c>
      <c r="E588" s="93" t="s">
        <v>690</v>
      </c>
      <c r="F588" s="82" t="e">
        <f t="shared" si="9"/>
        <v>#REF!</v>
      </c>
      <c r="G588" s="172"/>
    </row>
    <row r="589" spans="1:7" ht="13" thickBot="1" x14ac:dyDescent="0.3">
      <c r="A589" s="82" t="e">
        <f>#REF!</f>
        <v>#REF!</v>
      </c>
      <c r="B589" s="84" t="s">
        <v>770</v>
      </c>
      <c r="C589" s="82">
        <v>2015</v>
      </c>
      <c r="D589" s="84" t="s">
        <v>706</v>
      </c>
      <c r="E589" s="93" t="s">
        <v>691</v>
      </c>
      <c r="F589" s="82" t="e">
        <f t="shared" si="9"/>
        <v>#REF!</v>
      </c>
      <c r="G589" s="172"/>
    </row>
    <row r="590" spans="1:7" ht="13" thickBot="1" x14ac:dyDescent="0.3">
      <c r="A590" s="82" t="e">
        <f>#REF!</f>
        <v>#REF!</v>
      </c>
      <c r="B590" s="84" t="s">
        <v>770</v>
      </c>
      <c r="C590" s="82">
        <v>2015</v>
      </c>
      <c r="D590" s="84" t="s">
        <v>706</v>
      </c>
      <c r="E590" s="93" t="s">
        <v>692</v>
      </c>
      <c r="F590" s="82" t="e">
        <f t="shared" si="9"/>
        <v>#REF!</v>
      </c>
      <c r="G590" s="172"/>
    </row>
    <row r="591" spans="1:7" ht="13" thickBot="1" x14ac:dyDescent="0.3">
      <c r="A591" s="82" t="e">
        <f>#REF!</f>
        <v>#REF!</v>
      </c>
      <c r="B591" s="84" t="s">
        <v>770</v>
      </c>
      <c r="C591" s="82">
        <v>2015</v>
      </c>
      <c r="D591" s="84" t="s">
        <v>706</v>
      </c>
      <c r="E591" s="93" t="s">
        <v>693</v>
      </c>
      <c r="F591" s="82" t="e">
        <f t="shared" si="9"/>
        <v>#REF!</v>
      </c>
      <c r="G591" s="172"/>
    </row>
    <row r="592" spans="1:7" ht="13" thickBot="1" x14ac:dyDescent="0.3">
      <c r="A592" s="82" t="e">
        <f>#REF!</f>
        <v>#REF!</v>
      </c>
      <c r="B592" s="84" t="s">
        <v>770</v>
      </c>
      <c r="C592" s="82">
        <v>2015</v>
      </c>
      <c r="D592" s="84" t="s">
        <v>706</v>
      </c>
      <c r="E592" s="93" t="s">
        <v>694</v>
      </c>
      <c r="F592" s="82" t="e">
        <f t="shared" si="9"/>
        <v>#REF!</v>
      </c>
      <c r="G592" s="172"/>
    </row>
    <row r="593" spans="1:7" ht="13" thickBot="1" x14ac:dyDescent="0.3">
      <c r="A593" s="82" t="e">
        <f>#REF!</f>
        <v>#REF!</v>
      </c>
      <c r="B593" s="84" t="s">
        <v>770</v>
      </c>
      <c r="C593" s="82">
        <v>2015</v>
      </c>
      <c r="D593" s="84" t="s">
        <v>706</v>
      </c>
      <c r="E593" s="93" t="s">
        <v>695</v>
      </c>
      <c r="F593" s="82" t="e">
        <f t="shared" si="9"/>
        <v>#REF!</v>
      </c>
      <c r="G593" s="172"/>
    </row>
    <row r="594" spans="1:7" ht="13" thickBot="1" x14ac:dyDescent="0.3">
      <c r="A594" s="82" t="e">
        <f>#REF!</f>
        <v>#REF!</v>
      </c>
      <c r="B594" s="84" t="s">
        <v>770</v>
      </c>
      <c r="C594" s="82">
        <v>2015</v>
      </c>
      <c r="D594" s="84" t="s">
        <v>706</v>
      </c>
      <c r="E594" s="93" t="s">
        <v>696</v>
      </c>
      <c r="F594" s="82" t="e">
        <f t="shared" si="9"/>
        <v>#REF!</v>
      </c>
      <c r="G594" s="172"/>
    </row>
    <row r="595" spans="1:7" ht="13" thickBot="1" x14ac:dyDescent="0.3">
      <c r="A595" s="82" t="e">
        <f>#REF!</f>
        <v>#REF!</v>
      </c>
      <c r="B595" s="84" t="s">
        <v>770</v>
      </c>
      <c r="C595" s="82">
        <v>2015</v>
      </c>
      <c r="D595" s="84" t="s">
        <v>706</v>
      </c>
      <c r="E595" s="93" t="s">
        <v>697</v>
      </c>
      <c r="F595" s="82" t="e">
        <f t="shared" si="9"/>
        <v>#REF!</v>
      </c>
      <c r="G595" s="172"/>
    </row>
    <row r="596" spans="1:7" ht="13" thickBot="1" x14ac:dyDescent="0.3">
      <c r="A596" s="82" t="e">
        <f>#REF!</f>
        <v>#REF!</v>
      </c>
      <c r="B596" s="84" t="s">
        <v>770</v>
      </c>
      <c r="C596" s="82">
        <v>2015</v>
      </c>
      <c r="D596" s="84" t="s">
        <v>706</v>
      </c>
      <c r="E596" s="93" t="s">
        <v>698</v>
      </c>
      <c r="F596" s="82" t="e">
        <f t="shared" si="9"/>
        <v>#REF!</v>
      </c>
      <c r="G596" s="172"/>
    </row>
    <row r="597" spans="1:7" ht="13" thickBot="1" x14ac:dyDescent="0.3">
      <c r="A597" s="82" t="e">
        <f>#REF!</f>
        <v>#REF!</v>
      </c>
      <c r="B597" s="84" t="s">
        <v>770</v>
      </c>
      <c r="C597" s="82">
        <v>2015</v>
      </c>
      <c r="D597" s="84" t="s">
        <v>706</v>
      </c>
      <c r="E597" s="93" t="s">
        <v>699</v>
      </c>
      <c r="F597" s="82" t="e">
        <f t="shared" si="9"/>
        <v>#REF!</v>
      </c>
      <c r="G597" s="172"/>
    </row>
    <row r="598" spans="1:7" ht="13" thickBot="1" x14ac:dyDescent="0.3">
      <c r="A598" s="82" t="e">
        <f>#REF!</f>
        <v>#REF!</v>
      </c>
      <c r="B598" s="84" t="s">
        <v>770</v>
      </c>
      <c r="C598" s="82">
        <v>2015</v>
      </c>
      <c r="D598" s="84" t="s">
        <v>706</v>
      </c>
      <c r="E598" s="93" t="s">
        <v>700</v>
      </c>
      <c r="F598" s="82" t="e">
        <f t="shared" si="9"/>
        <v>#REF!</v>
      </c>
      <c r="G598" s="172"/>
    </row>
    <row r="599" spans="1:7" ht="13" thickBot="1" x14ac:dyDescent="0.3">
      <c r="A599" s="82" t="e">
        <f>#REF!</f>
        <v>#REF!</v>
      </c>
      <c r="B599" s="84" t="s">
        <v>770</v>
      </c>
      <c r="C599" s="82">
        <v>2015</v>
      </c>
      <c r="D599" s="84" t="s">
        <v>706</v>
      </c>
      <c r="E599" s="93" t="s">
        <v>701</v>
      </c>
      <c r="F599" s="82" t="e">
        <f t="shared" si="9"/>
        <v>#REF!</v>
      </c>
      <c r="G599" s="172"/>
    </row>
    <row r="600" spans="1:7" ht="13" thickBot="1" x14ac:dyDescent="0.3">
      <c r="A600" s="82" t="e">
        <f>#REF!</f>
        <v>#REF!</v>
      </c>
      <c r="B600" s="84" t="s">
        <v>771</v>
      </c>
      <c r="C600" s="82">
        <v>2015</v>
      </c>
      <c r="D600" s="84" t="s">
        <v>639</v>
      </c>
      <c r="E600" s="93">
        <v>1</v>
      </c>
      <c r="F600" s="82" t="e">
        <f t="shared" si="9"/>
        <v>#REF!</v>
      </c>
      <c r="G600" s="172"/>
    </row>
    <row r="601" spans="1:7" ht="13" thickBot="1" x14ac:dyDescent="0.3">
      <c r="A601" s="82" t="e">
        <f>#REF!</f>
        <v>#REF!</v>
      </c>
      <c r="B601" s="84" t="s">
        <v>771</v>
      </c>
      <c r="C601" s="82">
        <v>2015</v>
      </c>
      <c r="D601" s="84" t="s">
        <v>639</v>
      </c>
      <c r="E601" s="93" t="s">
        <v>643</v>
      </c>
      <c r="F601" s="82" t="e">
        <f t="shared" si="9"/>
        <v>#REF!</v>
      </c>
      <c r="G601" s="172"/>
    </row>
    <row r="602" spans="1:7" ht="13" thickBot="1" x14ac:dyDescent="0.3">
      <c r="A602" s="82" t="e">
        <f>#REF!</f>
        <v>#REF!</v>
      </c>
      <c r="B602" s="84" t="s">
        <v>771</v>
      </c>
      <c r="C602" s="82">
        <v>2015</v>
      </c>
      <c r="D602" s="84" t="s">
        <v>639</v>
      </c>
      <c r="E602" s="93" t="s">
        <v>646</v>
      </c>
      <c r="F602" s="82" t="e">
        <f t="shared" si="9"/>
        <v>#REF!</v>
      </c>
      <c r="G602" s="172"/>
    </row>
    <row r="603" spans="1:7" ht="13" thickBot="1" x14ac:dyDescent="0.3">
      <c r="A603" s="82" t="e">
        <f>#REF!</f>
        <v>#REF!</v>
      </c>
      <c r="B603" s="84" t="s">
        <v>771</v>
      </c>
      <c r="C603" s="82">
        <v>2015</v>
      </c>
      <c r="D603" s="84" t="s">
        <v>639</v>
      </c>
      <c r="E603" s="93" t="s">
        <v>647</v>
      </c>
      <c r="F603" s="82" t="e">
        <f t="shared" si="9"/>
        <v>#REF!</v>
      </c>
      <c r="G603" s="172"/>
    </row>
    <row r="604" spans="1:7" ht="13" thickBot="1" x14ac:dyDescent="0.3">
      <c r="A604" s="82" t="e">
        <f>#REF!</f>
        <v>#REF!</v>
      </c>
      <c r="B604" s="84" t="s">
        <v>771</v>
      </c>
      <c r="C604" s="82">
        <v>2015</v>
      </c>
      <c r="D604" s="84" t="s">
        <v>639</v>
      </c>
      <c r="E604" s="93" t="s">
        <v>648</v>
      </c>
      <c r="F604" s="82" t="e">
        <f t="shared" si="9"/>
        <v>#REF!</v>
      </c>
      <c r="G604" s="172"/>
    </row>
    <row r="605" spans="1:7" ht="13" thickBot="1" x14ac:dyDescent="0.3">
      <c r="A605" s="82" t="e">
        <f>#REF!</f>
        <v>#REF!</v>
      </c>
      <c r="B605" s="84" t="s">
        <v>771</v>
      </c>
      <c r="C605" s="82">
        <v>2015</v>
      </c>
      <c r="D605" s="84" t="s">
        <v>639</v>
      </c>
      <c r="E605" s="93" t="s">
        <v>709</v>
      </c>
      <c r="F605" s="82" t="e">
        <f t="shared" si="9"/>
        <v>#REF!</v>
      </c>
      <c r="G605" s="172"/>
    </row>
    <row r="606" spans="1:7" ht="13" thickBot="1" x14ac:dyDescent="0.3">
      <c r="A606" s="82" t="e">
        <f>#REF!</f>
        <v>#REF!</v>
      </c>
      <c r="B606" s="84" t="s">
        <v>771</v>
      </c>
      <c r="C606" s="82">
        <v>2015</v>
      </c>
      <c r="D606" s="84" t="s">
        <v>131</v>
      </c>
      <c r="E606" s="93">
        <v>2</v>
      </c>
      <c r="F606" s="82" t="e">
        <f t="shared" si="9"/>
        <v>#REF!</v>
      </c>
      <c r="G606" s="172"/>
    </row>
    <row r="607" spans="1:7" ht="13" thickBot="1" x14ac:dyDescent="0.3">
      <c r="A607" s="82" t="e">
        <f>#REF!</f>
        <v>#REF!</v>
      </c>
      <c r="B607" s="84" t="s">
        <v>771</v>
      </c>
      <c r="C607" s="82">
        <v>2015</v>
      </c>
      <c r="D607" s="84" t="s">
        <v>639</v>
      </c>
      <c r="E607" s="93">
        <v>3</v>
      </c>
      <c r="F607" s="82" t="e">
        <f t="shared" si="9"/>
        <v>#REF!</v>
      </c>
      <c r="G607" s="172"/>
    </row>
    <row r="608" spans="1:7" ht="13" thickBot="1" x14ac:dyDescent="0.3">
      <c r="A608" s="82" t="e">
        <f>#REF!</f>
        <v>#REF!</v>
      </c>
      <c r="B608" s="84" t="s">
        <v>771</v>
      </c>
      <c r="C608" s="82">
        <v>2015</v>
      </c>
      <c r="D608" s="84" t="s">
        <v>639</v>
      </c>
      <c r="E608" s="93" t="s">
        <v>659</v>
      </c>
      <c r="F608" s="82" t="e">
        <f t="shared" si="9"/>
        <v>#REF!</v>
      </c>
      <c r="G608" s="172"/>
    </row>
    <row r="609" spans="1:7" ht="13" thickBot="1" x14ac:dyDescent="0.3">
      <c r="A609" s="82" t="e">
        <f>#REF!</f>
        <v>#REF!</v>
      </c>
      <c r="B609" s="84" t="s">
        <v>771</v>
      </c>
      <c r="C609" s="82">
        <v>2015</v>
      </c>
      <c r="D609" s="84" t="s">
        <v>639</v>
      </c>
      <c r="E609" s="93" t="s">
        <v>660</v>
      </c>
      <c r="F609" s="82" t="e">
        <f t="shared" si="9"/>
        <v>#REF!</v>
      </c>
      <c r="G609" s="172"/>
    </row>
    <row r="610" spans="1:7" ht="13" thickBot="1" x14ac:dyDescent="0.3">
      <c r="A610" s="82" t="e">
        <f>#REF!</f>
        <v>#REF!</v>
      </c>
      <c r="B610" s="84" t="s">
        <v>771</v>
      </c>
      <c r="C610" s="82">
        <v>2015</v>
      </c>
      <c r="D610" s="84" t="s">
        <v>131</v>
      </c>
      <c r="E610" s="93">
        <v>4</v>
      </c>
      <c r="F610" s="82" t="e">
        <f t="shared" si="9"/>
        <v>#REF!</v>
      </c>
      <c r="G610" s="172"/>
    </row>
    <row r="611" spans="1:7" ht="13" thickBot="1" x14ac:dyDescent="0.3">
      <c r="A611" s="82" t="e">
        <f>#REF!</f>
        <v>#REF!</v>
      </c>
      <c r="B611" s="84" t="s">
        <v>771</v>
      </c>
      <c r="C611" s="82">
        <v>2015</v>
      </c>
      <c r="D611" s="84" t="s">
        <v>131</v>
      </c>
      <c r="E611" s="93" t="s">
        <v>661</v>
      </c>
      <c r="F611" s="82" t="e">
        <f t="shared" si="9"/>
        <v>#REF!</v>
      </c>
      <c r="G611" s="172"/>
    </row>
    <row r="612" spans="1:7" ht="13" thickBot="1" x14ac:dyDescent="0.3">
      <c r="A612" s="82" t="e">
        <f>#REF!</f>
        <v>#REF!</v>
      </c>
      <c r="B612" s="84" t="s">
        <v>771</v>
      </c>
      <c r="C612" s="82">
        <v>2015</v>
      </c>
      <c r="D612" s="84" t="s">
        <v>131</v>
      </c>
      <c r="E612" s="93" t="s">
        <v>662</v>
      </c>
      <c r="F612" s="82" t="e">
        <f t="shared" si="9"/>
        <v>#REF!</v>
      </c>
      <c r="G612" s="172"/>
    </row>
    <row r="613" spans="1:7" ht="13" thickBot="1" x14ac:dyDescent="0.3">
      <c r="A613" s="82" t="e">
        <f>#REF!</f>
        <v>#REF!</v>
      </c>
      <c r="B613" s="84" t="s">
        <v>771</v>
      </c>
      <c r="C613" s="82">
        <v>2015</v>
      </c>
      <c r="D613" s="84" t="s">
        <v>639</v>
      </c>
      <c r="E613" s="93">
        <v>5</v>
      </c>
      <c r="F613" s="82" t="e">
        <f t="shared" si="9"/>
        <v>#REF!</v>
      </c>
      <c r="G613" s="172"/>
    </row>
    <row r="614" spans="1:7" ht="13" thickBot="1" x14ac:dyDescent="0.3">
      <c r="A614" s="82" t="e">
        <f>#REF!</f>
        <v>#REF!</v>
      </c>
      <c r="B614" s="84" t="s">
        <v>771</v>
      </c>
      <c r="C614" s="82">
        <v>2015</v>
      </c>
      <c r="D614" s="84" t="s">
        <v>639</v>
      </c>
      <c r="E614" s="93" t="s">
        <v>663</v>
      </c>
      <c r="F614" s="82" t="e">
        <f t="shared" si="9"/>
        <v>#REF!</v>
      </c>
      <c r="G614" s="172"/>
    </row>
    <row r="615" spans="1:7" ht="13" thickBot="1" x14ac:dyDescent="0.3">
      <c r="A615" s="82" t="e">
        <f>#REF!</f>
        <v>#REF!</v>
      </c>
      <c r="B615" s="84" t="s">
        <v>771</v>
      </c>
      <c r="C615" s="82">
        <v>2015</v>
      </c>
      <c r="D615" s="84" t="s">
        <v>639</v>
      </c>
      <c r="E615" s="93" t="s">
        <v>664</v>
      </c>
      <c r="F615" s="82" t="e">
        <f t="shared" si="9"/>
        <v>#REF!</v>
      </c>
      <c r="G615" s="172"/>
    </row>
    <row r="616" spans="1:7" ht="13" thickBot="1" x14ac:dyDescent="0.3">
      <c r="A616" s="82" t="e">
        <f>#REF!</f>
        <v>#REF!</v>
      </c>
      <c r="B616" s="84" t="s">
        <v>771</v>
      </c>
      <c r="C616" s="82">
        <v>2015</v>
      </c>
      <c r="D616" s="84" t="s">
        <v>639</v>
      </c>
      <c r="E616" s="93" t="s">
        <v>665</v>
      </c>
      <c r="F616" s="82" t="e">
        <f t="shared" si="9"/>
        <v>#REF!</v>
      </c>
      <c r="G616" s="172"/>
    </row>
    <row r="617" spans="1:7" ht="13" thickBot="1" x14ac:dyDescent="0.3">
      <c r="A617" s="82" t="e">
        <f>#REF!</f>
        <v>#REF!</v>
      </c>
      <c r="B617" s="84" t="s">
        <v>771</v>
      </c>
      <c r="C617" s="82">
        <v>2015</v>
      </c>
      <c r="D617" s="84" t="s">
        <v>639</v>
      </c>
      <c r="E617" s="93">
        <v>6</v>
      </c>
      <c r="F617" s="82" t="e">
        <f t="shared" si="9"/>
        <v>#REF!</v>
      </c>
      <c r="G617" s="172"/>
    </row>
    <row r="618" spans="1:7" ht="13" thickBot="1" x14ac:dyDescent="0.3">
      <c r="A618" s="82" t="e">
        <f>#REF!</f>
        <v>#REF!</v>
      </c>
      <c r="B618" s="84" t="s">
        <v>771</v>
      </c>
      <c r="C618" s="82">
        <v>2015</v>
      </c>
      <c r="D618" s="84" t="s">
        <v>639</v>
      </c>
      <c r="E618" s="93" t="s">
        <v>666</v>
      </c>
      <c r="F618" s="82" t="e">
        <f t="shared" si="9"/>
        <v>#REF!</v>
      </c>
      <c r="G618" s="172"/>
    </row>
    <row r="619" spans="1:7" ht="13" thickBot="1" x14ac:dyDescent="0.3">
      <c r="A619" s="82" t="e">
        <f>#REF!</f>
        <v>#REF!</v>
      </c>
      <c r="B619" s="84" t="s">
        <v>771</v>
      </c>
      <c r="C619" s="82">
        <v>2015</v>
      </c>
      <c r="D619" s="84" t="s">
        <v>639</v>
      </c>
      <c r="E619" s="93" t="s">
        <v>667</v>
      </c>
      <c r="F619" s="82" t="e">
        <f t="shared" si="9"/>
        <v>#REF!</v>
      </c>
      <c r="G619" s="172"/>
    </row>
    <row r="620" spans="1:7" ht="13" thickBot="1" x14ac:dyDescent="0.3">
      <c r="A620" s="82" t="e">
        <f>#REF!</f>
        <v>#REF!</v>
      </c>
      <c r="B620" s="84" t="s">
        <v>771</v>
      </c>
      <c r="C620" s="82">
        <v>2015</v>
      </c>
      <c r="D620" s="84" t="s">
        <v>639</v>
      </c>
      <c r="E620" s="93" t="s">
        <v>668</v>
      </c>
      <c r="F620" s="82" t="e">
        <f t="shared" si="9"/>
        <v>#REF!</v>
      </c>
      <c r="G620" s="172"/>
    </row>
    <row r="621" spans="1:7" ht="13" thickBot="1" x14ac:dyDescent="0.3">
      <c r="A621" s="82" t="e">
        <f>#REF!</f>
        <v>#REF!</v>
      </c>
      <c r="B621" s="84" t="s">
        <v>771</v>
      </c>
      <c r="C621" s="82">
        <v>2015</v>
      </c>
      <c r="D621" s="84" t="s">
        <v>639</v>
      </c>
      <c r="E621" s="93" t="s">
        <v>669</v>
      </c>
      <c r="F621" s="82" t="e">
        <f t="shared" si="9"/>
        <v>#REF!</v>
      </c>
      <c r="G621" s="172"/>
    </row>
    <row r="622" spans="1:7" ht="13" thickBot="1" x14ac:dyDescent="0.3">
      <c r="A622" s="82" t="e">
        <f>#REF!</f>
        <v>#REF!</v>
      </c>
      <c r="B622" s="84" t="s">
        <v>771</v>
      </c>
      <c r="C622" s="82">
        <v>2015</v>
      </c>
      <c r="D622" s="84" t="s">
        <v>639</v>
      </c>
      <c r="E622" s="93" t="s">
        <v>670</v>
      </c>
      <c r="F622" s="82" t="e">
        <f t="shared" si="9"/>
        <v>#REF!</v>
      </c>
      <c r="G622" s="172"/>
    </row>
    <row r="623" spans="1:7" ht="13" thickBot="1" x14ac:dyDescent="0.3">
      <c r="A623" s="82" t="e">
        <f>#REF!</f>
        <v>#REF!</v>
      </c>
      <c r="B623" s="84" t="s">
        <v>771</v>
      </c>
      <c r="C623" s="82">
        <v>2015</v>
      </c>
      <c r="D623" s="84" t="s">
        <v>639</v>
      </c>
      <c r="E623" s="93" t="s">
        <v>671</v>
      </c>
      <c r="F623" s="82" t="e">
        <f t="shared" si="9"/>
        <v>#REF!</v>
      </c>
      <c r="G623" s="172"/>
    </row>
    <row r="624" spans="1:7" ht="13" thickBot="1" x14ac:dyDescent="0.3">
      <c r="A624" s="82" t="e">
        <f>#REF!</f>
        <v>#REF!</v>
      </c>
      <c r="B624" s="84" t="s">
        <v>771</v>
      </c>
      <c r="C624" s="82">
        <v>2015</v>
      </c>
      <c r="D624" s="84" t="s">
        <v>639</v>
      </c>
      <c r="E624" s="93" t="s">
        <v>672</v>
      </c>
      <c r="F624" s="82" t="e">
        <f t="shared" si="9"/>
        <v>#REF!</v>
      </c>
      <c r="G624" s="172"/>
    </row>
    <row r="625" spans="1:7" ht="13" thickBot="1" x14ac:dyDescent="0.3">
      <c r="A625" s="82" t="e">
        <f>#REF!</f>
        <v>#REF!</v>
      </c>
      <c r="B625" s="102" t="s">
        <v>771</v>
      </c>
      <c r="C625" s="82">
        <v>2015</v>
      </c>
      <c r="D625" s="102" t="s">
        <v>639</v>
      </c>
      <c r="E625" s="106" t="s">
        <v>673</v>
      </c>
      <c r="F625" s="82" t="e">
        <f t="shared" si="9"/>
        <v>#REF!</v>
      </c>
      <c r="G625" s="172"/>
    </row>
    <row r="626" spans="1:7" ht="13" thickBot="1" x14ac:dyDescent="0.3">
      <c r="A626" s="82" t="e">
        <f>#REF!</f>
        <v>#REF!</v>
      </c>
      <c r="B626" s="86" t="s">
        <v>771</v>
      </c>
      <c r="C626" s="82">
        <v>2015</v>
      </c>
      <c r="D626" s="86" t="s">
        <v>639</v>
      </c>
      <c r="E626" s="100" t="s">
        <v>674</v>
      </c>
      <c r="F626" s="82" t="e">
        <f t="shared" si="9"/>
        <v>#REF!</v>
      </c>
      <c r="G626" s="172"/>
    </row>
    <row r="627" spans="1:7" ht="13" thickBot="1" x14ac:dyDescent="0.3">
      <c r="A627" s="82" t="e">
        <f>#REF!</f>
        <v>#REF!</v>
      </c>
      <c r="B627" s="84" t="s">
        <v>771</v>
      </c>
      <c r="C627" s="82">
        <v>2015</v>
      </c>
      <c r="D627" s="84" t="s">
        <v>639</v>
      </c>
      <c r="E627" s="93" t="s">
        <v>675</v>
      </c>
      <c r="F627" s="82" t="e">
        <f t="shared" si="9"/>
        <v>#REF!</v>
      </c>
      <c r="G627" s="172"/>
    </row>
    <row r="628" spans="1:7" ht="13" thickBot="1" x14ac:dyDescent="0.3">
      <c r="A628" s="82" t="e">
        <f>#REF!</f>
        <v>#REF!</v>
      </c>
      <c r="B628" s="84" t="s">
        <v>771</v>
      </c>
      <c r="C628" s="82">
        <v>2015</v>
      </c>
      <c r="D628" s="84" t="s">
        <v>639</v>
      </c>
      <c r="E628" s="93" t="s">
        <v>676</v>
      </c>
      <c r="F628" s="82" t="e">
        <f t="shared" si="9"/>
        <v>#REF!</v>
      </c>
      <c r="G628" s="172"/>
    </row>
    <row r="629" spans="1:7" ht="13" thickBot="1" x14ac:dyDescent="0.3">
      <c r="A629" s="82" t="e">
        <f>#REF!</f>
        <v>#REF!</v>
      </c>
      <c r="B629" s="84" t="s">
        <v>771</v>
      </c>
      <c r="C629" s="82">
        <v>2015</v>
      </c>
      <c r="D629" s="84" t="s">
        <v>639</v>
      </c>
      <c r="E629" s="93" t="s">
        <v>677</v>
      </c>
      <c r="F629" s="82" t="e">
        <f t="shared" si="9"/>
        <v>#REF!</v>
      </c>
      <c r="G629" s="172"/>
    </row>
    <row r="630" spans="1:7" ht="13" thickBot="1" x14ac:dyDescent="0.3">
      <c r="A630" s="82" t="e">
        <f>#REF!</f>
        <v>#REF!</v>
      </c>
      <c r="B630" s="84" t="s">
        <v>771</v>
      </c>
      <c r="C630" s="82">
        <v>2015</v>
      </c>
      <c r="D630" s="84" t="s">
        <v>639</v>
      </c>
      <c r="E630" s="93" t="s">
        <v>678</v>
      </c>
      <c r="F630" s="82" t="e">
        <f t="shared" si="9"/>
        <v>#REF!</v>
      </c>
      <c r="G630" s="172"/>
    </row>
    <row r="631" spans="1:7" ht="13" thickBot="1" x14ac:dyDescent="0.3">
      <c r="A631" s="82" t="e">
        <f>#REF!</f>
        <v>#REF!</v>
      </c>
      <c r="B631" s="84" t="s">
        <v>771</v>
      </c>
      <c r="C631" s="82">
        <v>2015</v>
      </c>
      <c r="D631" s="84" t="s">
        <v>639</v>
      </c>
      <c r="E631" s="93" t="s">
        <v>679</v>
      </c>
      <c r="F631" s="82" t="e">
        <f t="shared" si="9"/>
        <v>#REF!</v>
      </c>
      <c r="G631" s="172"/>
    </row>
    <row r="632" spans="1:7" ht="13" thickBot="1" x14ac:dyDescent="0.3">
      <c r="A632" s="82" t="e">
        <f>#REF!</f>
        <v>#REF!</v>
      </c>
      <c r="B632" s="84" t="s">
        <v>771</v>
      </c>
      <c r="C632" s="82">
        <v>2015</v>
      </c>
      <c r="D632" s="84" t="s">
        <v>131</v>
      </c>
      <c r="E632" s="93">
        <v>7</v>
      </c>
      <c r="F632" s="82" t="e">
        <f t="shared" si="9"/>
        <v>#REF!</v>
      </c>
      <c r="G632" s="172"/>
    </row>
    <row r="633" spans="1:7" ht="13" thickBot="1" x14ac:dyDescent="0.3">
      <c r="A633" s="82" t="e">
        <f>#REF!</f>
        <v>#REF!</v>
      </c>
      <c r="B633" s="84" t="s">
        <v>771</v>
      </c>
      <c r="C633" s="82">
        <v>2015</v>
      </c>
      <c r="D633" s="84" t="s">
        <v>131</v>
      </c>
      <c r="E633" s="93" t="s">
        <v>680</v>
      </c>
      <c r="F633" s="82" t="e">
        <f t="shared" si="9"/>
        <v>#REF!</v>
      </c>
      <c r="G633" s="172"/>
    </row>
    <row r="634" spans="1:7" ht="13" thickBot="1" x14ac:dyDescent="0.3">
      <c r="A634" s="82" t="e">
        <f>#REF!</f>
        <v>#REF!</v>
      </c>
      <c r="B634" s="84" t="s">
        <v>771</v>
      </c>
      <c r="C634" s="82">
        <v>2015</v>
      </c>
      <c r="D634" s="84" t="s">
        <v>131</v>
      </c>
      <c r="E634" s="93" t="s">
        <v>681</v>
      </c>
      <c r="F634" s="82" t="e">
        <f t="shared" si="9"/>
        <v>#REF!</v>
      </c>
      <c r="G634" s="172"/>
    </row>
    <row r="635" spans="1:7" ht="13" thickBot="1" x14ac:dyDescent="0.3">
      <c r="A635" s="82" t="e">
        <f>#REF!</f>
        <v>#REF!</v>
      </c>
      <c r="B635" s="84" t="s">
        <v>771</v>
      </c>
      <c r="C635" s="82">
        <v>2015</v>
      </c>
      <c r="D635" s="84" t="s">
        <v>131</v>
      </c>
      <c r="E635" s="93" t="s">
        <v>682</v>
      </c>
      <c r="F635" s="82" t="e">
        <f t="shared" si="9"/>
        <v>#REF!</v>
      </c>
      <c r="G635" s="172"/>
    </row>
    <row r="636" spans="1:7" ht="13" thickBot="1" x14ac:dyDescent="0.3">
      <c r="A636" s="82" t="e">
        <f>#REF!</f>
        <v>#REF!</v>
      </c>
      <c r="B636" s="84" t="s">
        <v>771</v>
      </c>
      <c r="C636" s="82">
        <v>2015</v>
      </c>
      <c r="D636" s="84" t="s">
        <v>131</v>
      </c>
      <c r="E636" s="93" t="s">
        <v>683</v>
      </c>
      <c r="F636" s="82" t="e">
        <f t="shared" si="9"/>
        <v>#REF!</v>
      </c>
      <c r="G636" s="172"/>
    </row>
    <row r="637" spans="1:7" ht="13" thickBot="1" x14ac:dyDescent="0.3">
      <c r="A637" s="82" t="e">
        <f>#REF!</f>
        <v>#REF!</v>
      </c>
      <c r="B637" s="84" t="s">
        <v>771</v>
      </c>
      <c r="C637" s="82">
        <v>2015</v>
      </c>
      <c r="D637" s="84" t="s">
        <v>131</v>
      </c>
      <c r="E637" s="93" t="s">
        <v>684</v>
      </c>
      <c r="F637" s="82" t="e">
        <f t="shared" si="9"/>
        <v>#REF!</v>
      </c>
      <c r="G637" s="172"/>
    </row>
    <row r="638" spans="1:7" ht="13" thickBot="1" x14ac:dyDescent="0.3">
      <c r="A638" s="82" t="e">
        <f>#REF!</f>
        <v>#REF!</v>
      </c>
      <c r="B638" s="84" t="s">
        <v>771</v>
      </c>
      <c r="C638" s="82">
        <v>2015</v>
      </c>
      <c r="D638" s="84" t="s">
        <v>131</v>
      </c>
      <c r="E638" s="93" t="s">
        <v>685</v>
      </c>
      <c r="F638" s="82" t="e">
        <f t="shared" si="9"/>
        <v>#REF!</v>
      </c>
      <c r="G638" s="172"/>
    </row>
    <row r="639" spans="1:7" ht="13" thickBot="1" x14ac:dyDescent="0.3">
      <c r="A639" s="82" t="e">
        <f>#REF!</f>
        <v>#REF!</v>
      </c>
      <c r="B639" s="84" t="s">
        <v>771</v>
      </c>
      <c r="C639" s="82">
        <v>2015</v>
      </c>
      <c r="D639" s="84" t="s">
        <v>131</v>
      </c>
      <c r="E639" s="93" t="s">
        <v>686</v>
      </c>
      <c r="F639" s="82" t="e">
        <f t="shared" si="9"/>
        <v>#REF!</v>
      </c>
      <c r="G639" s="172"/>
    </row>
    <row r="640" spans="1:7" ht="13" thickBot="1" x14ac:dyDescent="0.3">
      <c r="A640" s="82" t="e">
        <f>#REF!</f>
        <v>#REF!</v>
      </c>
      <c r="B640" s="84" t="s">
        <v>771</v>
      </c>
      <c r="C640" s="82">
        <v>2015</v>
      </c>
      <c r="D640" s="84" t="s">
        <v>131</v>
      </c>
      <c r="E640" s="93" t="s">
        <v>687</v>
      </c>
      <c r="F640" s="82" t="e">
        <f t="shared" si="9"/>
        <v>#REF!</v>
      </c>
      <c r="G640" s="172"/>
    </row>
    <row r="641" spans="1:7" ht="13" thickBot="1" x14ac:dyDescent="0.3">
      <c r="A641" s="82" t="e">
        <f>#REF!</f>
        <v>#REF!</v>
      </c>
      <c r="B641" s="84" t="s">
        <v>771</v>
      </c>
      <c r="C641" s="82">
        <v>2015</v>
      </c>
      <c r="D641" s="84" t="s">
        <v>131</v>
      </c>
      <c r="E641" s="93">
        <v>8</v>
      </c>
      <c r="F641" s="82" t="e">
        <f t="shared" si="9"/>
        <v>#REF!</v>
      </c>
      <c r="G641" s="172"/>
    </row>
    <row r="642" spans="1:7" ht="13" thickBot="1" x14ac:dyDescent="0.3">
      <c r="A642" s="82" t="e">
        <f>#REF!</f>
        <v>#REF!</v>
      </c>
      <c r="B642" s="84" t="s">
        <v>771</v>
      </c>
      <c r="C642" s="82">
        <v>2015</v>
      </c>
      <c r="D642" s="84" t="s">
        <v>131</v>
      </c>
      <c r="E642" s="93" t="s">
        <v>688</v>
      </c>
      <c r="F642" s="82" t="e">
        <f t="shared" si="9"/>
        <v>#REF!</v>
      </c>
      <c r="G642" s="172"/>
    </row>
    <row r="643" spans="1:7" ht="13" thickBot="1" x14ac:dyDescent="0.3">
      <c r="A643" s="82" t="e">
        <f>#REF!</f>
        <v>#REF!</v>
      </c>
      <c r="B643" s="84" t="s">
        <v>771</v>
      </c>
      <c r="C643" s="82">
        <v>2015</v>
      </c>
      <c r="D643" s="84" t="s">
        <v>131</v>
      </c>
      <c r="E643" s="93" t="s">
        <v>689</v>
      </c>
      <c r="F643" s="82" t="e">
        <f t="shared" ref="F643:F706" si="10">CONCATENATE(A643,"_",B643,"_",C643,"_",D643,"_",E643)</f>
        <v>#REF!</v>
      </c>
      <c r="G643" s="172"/>
    </row>
    <row r="644" spans="1:7" ht="13" thickBot="1" x14ac:dyDescent="0.3">
      <c r="A644" s="82" t="e">
        <f>#REF!</f>
        <v>#REF!</v>
      </c>
      <c r="B644" s="84" t="s">
        <v>771</v>
      </c>
      <c r="C644" s="82">
        <v>2015</v>
      </c>
      <c r="D644" s="84" t="s">
        <v>131</v>
      </c>
      <c r="E644" s="93">
        <v>9</v>
      </c>
      <c r="F644" s="82" t="e">
        <f t="shared" si="10"/>
        <v>#REF!</v>
      </c>
      <c r="G644" s="172"/>
    </row>
    <row r="645" spans="1:7" ht="13" thickBot="1" x14ac:dyDescent="0.3">
      <c r="A645" s="82" t="e">
        <f>#REF!</f>
        <v>#REF!</v>
      </c>
      <c r="B645" s="84" t="s">
        <v>771</v>
      </c>
      <c r="C645" s="82">
        <v>2015</v>
      </c>
      <c r="D645" s="84" t="s">
        <v>131</v>
      </c>
      <c r="E645" s="93">
        <v>10</v>
      </c>
      <c r="F645" s="82" t="e">
        <f t="shared" si="10"/>
        <v>#REF!</v>
      </c>
      <c r="G645" s="172"/>
    </row>
    <row r="646" spans="1:7" ht="13" thickBot="1" x14ac:dyDescent="0.3">
      <c r="A646" s="82" t="e">
        <f>#REF!</f>
        <v>#REF!</v>
      </c>
      <c r="B646" s="84" t="s">
        <v>771</v>
      </c>
      <c r="C646" s="82">
        <v>2015</v>
      </c>
      <c r="D646" s="84" t="s">
        <v>131</v>
      </c>
      <c r="E646" s="93" t="s">
        <v>690</v>
      </c>
      <c r="F646" s="82" t="e">
        <f t="shared" si="10"/>
        <v>#REF!</v>
      </c>
      <c r="G646" s="172"/>
    </row>
    <row r="647" spans="1:7" ht="13" thickBot="1" x14ac:dyDescent="0.3">
      <c r="A647" s="82" t="e">
        <f>#REF!</f>
        <v>#REF!</v>
      </c>
      <c r="B647" s="84" t="s">
        <v>771</v>
      </c>
      <c r="C647" s="82">
        <v>2015</v>
      </c>
      <c r="D647" s="84" t="s">
        <v>131</v>
      </c>
      <c r="E647" s="93" t="s">
        <v>691</v>
      </c>
      <c r="F647" s="82" t="e">
        <f t="shared" si="10"/>
        <v>#REF!</v>
      </c>
      <c r="G647" s="172"/>
    </row>
    <row r="648" spans="1:7" ht="13" thickBot="1" x14ac:dyDescent="0.3">
      <c r="A648" s="82" t="e">
        <f>#REF!</f>
        <v>#REF!</v>
      </c>
      <c r="B648" s="84" t="s">
        <v>771</v>
      </c>
      <c r="C648" s="82">
        <v>2015</v>
      </c>
      <c r="D648" s="84" t="s">
        <v>131</v>
      </c>
      <c r="E648" s="93" t="s">
        <v>692</v>
      </c>
      <c r="F648" s="82" t="e">
        <f t="shared" si="10"/>
        <v>#REF!</v>
      </c>
      <c r="G648" s="172"/>
    </row>
    <row r="649" spans="1:7" ht="13" thickBot="1" x14ac:dyDescent="0.3">
      <c r="A649" s="82" t="e">
        <f>#REF!</f>
        <v>#REF!</v>
      </c>
      <c r="B649" s="84" t="s">
        <v>771</v>
      </c>
      <c r="C649" s="82">
        <v>2015</v>
      </c>
      <c r="D649" s="84" t="s">
        <v>131</v>
      </c>
      <c r="E649" s="93" t="s">
        <v>693</v>
      </c>
      <c r="F649" s="82" t="e">
        <f t="shared" si="10"/>
        <v>#REF!</v>
      </c>
      <c r="G649" s="172"/>
    </row>
    <row r="650" spans="1:7" ht="13" thickBot="1" x14ac:dyDescent="0.3">
      <c r="A650" s="82" t="e">
        <f>#REF!</f>
        <v>#REF!</v>
      </c>
      <c r="B650" s="84" t="s">
        <v>771</v>
      </c>
      <c r="C650" s="82">
        <v>2015</v>
      </c>
      <c r="D650" s="84" t="s">
        <v>131</v>
      </c>
      <c r="E650" s="93" t="s">
        <v>694</v>
      </c>
      <c r="F650" s="82" t="e">
        <f t="shared" si="10"/>
        <v>#REF!</v>
      </c>
      <c r="G650" s="172"/>
    </row>
    <row r="651" spans="1:7" ht="13" thickBot="1" x14ac:dyDescent="0.3">
      <c r="A651" s="82" t="e">
        <f>#REF!</f>
        <v>#REF!</v>
      </c>
      <c r="B651" s="84" t="s">
        <v>771</v>
      </c>
      <c r="C651" s="82">
        <v>2015</v>
      </c>
      <c r="D651" s="84" t="s">
        <v>131</v>
      </c>
      <c r="E651" s="93" t="s">
        <v>695</v>
      </c>
      <c r="F651" s="82" t="e">
        <f t="shared" si="10"/>
        <v>#REF!</v>
      </c>
      <c r="G651" s="172"/>
    </row>
    <row r="652" spans="1:7" ht="13" thickBot="1" x14ac:dyDescent="0.3">
      <c r="A652" s="82" t="e">
        <f>#REF!</f>
        <v>#REF!</v>
      </c>
      <c r="B652" s="84" t="s">
        <v>771</v>
      </c>
      <c r="C652" s="82">
        <v>2015</v>
      </c>
      <c r="D652" s="84" t="s">
        <v>131</v>
      </c>
      <c r="E652" s="93" t="s">
        <v>696</v>
      </c>
      <c r="F652" s="82" t="e">
        <f t="shared" si="10"/>
        <v>#REF!</v>
      </c>
      <c r="G652" s="172"/>
    </row>
    <row r="653" spans="1:7" ht="13" thickBot="1" x14ac:dyDescent="0.3">
      <c r="A653" s="82" t="e">
        <f>#REF!</f>
        <v>#REF!</v>
      </c>
      <c r="B653" s="84" t="s">
        <v>771</v>
      </c>
      <c r="C653" s="82">
        <v>2015</v>
      </c>
      <c r="D653" s="84" t="s">
        <v>131</v>
      </c>
      <c r="E653" s="93" t="s">
        <v>697</v>
      </c>
      <c r="F653" s="82" t="e">
        <f t="shared" si="10"/>
        <v>#REF!</v>
      </c>
      <c r="G653" s="172"/>
    </row>
    <row r="654" spans="1:7" ht="13" thickBot="1" x14ac:dyDescent="0.3">
      <c r="A654" s="82" t="e">
        <f>#REF!</f>
        <v>#REF!</v>
      </c>
      <c r="B654" s="84" t="s">
        <v>771</v>
      </c>
      <c r="C654" s="82">
        <v>2015</v>
      </c>
      <c r="D654" s="84" t="s">
        <v>131</v>
      </c>
      <c r="E654" s="93" t="s">
        <v>698</v>
      </c>
      <c r="F654" s="82" t="e">
        <f t="shared" si="10"/>
        <v>#REF!</v>
      </c>
      <c r="G654" s="172"/>
    </row>
    <row r="655" spans="1:7" ht="13" thickBot="1" x14ac:dyDescent="0.3">
      <c r="A655" s="82" t="e">
        <f>#REF!</f>
        <v>#REF!</v>
      </c>
      <c r="B655" s="84" t="s">
        <v>771</v>
      </c>
      <c r="C655" s="82">
        <v>2015</v>
      </c>
      <c r="D655" s="84" t="s">
        <v>131</v>
      </c>
      <c r="E655" s="93" t="s">
        <v>699</v>
      </c>
      <c r="F655" s="82" t="e">
        <f t="shared" si="10"/>
        <v>#REF!</v>
      </c>
      <c r="G655" s="172"/>
    </row>
    <row r="656" spans="1:7" ht="13" thickBot="1" x14ac:dyDescent="0.3">
      <c r="A656" s="82" t="e">
        <f>#REF!</f>
        <v>#REF!</v>
      </c>
      <c r="B656" s="84" t="s">
        <v>771</v>
      </c>
      <c r="C656" s="82">
        <v>2015</v>
      </c>
      <c r="D656" s="84" t="s">
        <v>131</v>
      </c>
      <c r="E656" s="93" t="s">
        <v>700</v>
      </c>
      <c r="F656" s="82" t="e">
        <f t="shared" si="10"/>
        <v>#REF!</v>
      </c>
      <c r="G656" s="172"/>
    </row>
    <row r="657" spans="1:7" ht="13" thickBot="1" x14ac:dyDescent="0.3">
      <c r="A657" s="82" t="e">
        <f>#REF!</f>
        <v>#REF!</v>
      </c>
      <c r="B657" s="84" t="s">
        <v>771</v>
      </c>
      <c r="C657" s="82">
        <v>2015</v>
      </c>
      <c r="D657" s="84" t="s">
        <v>131</v>
      </c>
      <c r="E657" s="93" t="s">
        <v>701</v>
      </c>
      <c r="F657" s="82" t="e">
        <f t="shared" si="10"/>
        <v>#REF!</v>
      </c>
      <c r="G657" s="172"/>
    </row>
    <row r="658" spans="1:7" ht="13" thickBot="1" x14ac:dyDescent="0.3">
      <c r="A658" s="82" t="e">
        <f>#REF!</f>
        <v>#REF!</v>
      </c>
      <c r="B658" s="84" t="s">
        <v>771</v>
      </c>
      <c r="C658" s="82">
        <v>2015</v>
      </c>
      <c r="D658" s="84" t="s">
        <v>706</v>
      </c>
      <c r="E658" s="93">
        <v>1</v>
      </c>
      <c r="F658" s="82" t="e">
        <f t="shared" si="10"/>
        <v>#REF!</v>
      </c>
      <c r="G658" s="172"/>
    </row>
    <row r="659" spans="1:7" ht="13" thickBot="1" x14ac:dyDescent="0.3">
      <c r="A659" s="82" t="e">
        <f>#REF!</f>
        <v>#REF!</v>
      </c>
      <c r="B659" s="84" t="s">
        <v>771</v>
      </c>
      <c r="C659" s="82">
        <v>2015</v>
      </c>
      <c r="D659" s="84" t="s">
        <v>706</v>
      </c>
      <c r="E659" s="93" t="s">
        <v>643</v>
      </c>
      <c r="F659" s="82" t="e">
        <f t="shared" si="10"/>
        <v>#REF!</v>
      </c>
      <c r="G659" s="172"/>
    </row>
    <row r="660" spans="1:7" ht="13" thickBot="1" x14ac:dyDescent="0.3">
      <c r="A660" s="82" t="e">
        <f>#REF!</f>
        <v>#REF!</v>
      </c>
      <c r="B660" s="84" t="s">
        <v>771</v>
      </c>
      <c r="C660" s="82">
        <v>2015</v>
      </c>
      <c r="D660" s="84" t="s">
        <v>706</v>
      </c>
      <c r="E660" s="93" t="s">
        <v>646</v>
      </c>
      <c r="F660" s="82" t="e">
        <f t="shared" si="10"/>
        <v>#REF!</v>
      </c>
      <c r="G660" s="172"/>
    </row>
    <row r="661" spans="1:7" ht="13" thickBot="1" x14ac:dyDescent="0.3">
      <c r="A661" s="82" t="e">
        <f>#REF!</f>
        <v>#REF!</v>
      </c>
      <c r="B661" s="84" t="s">
        <v>771</v>
      </c>
      <c r="C661" s="82">
        <v>2015</v>
      </c>
      <c r="D661" s="84" t="s">
        <v>706</v>
      </c>
      <c r="E661" s="93" t="s">
        <v>647</v>
      </c>
      <c r="F661" s="82" t="e">
        <f t="shared" si="10"/>
        <v>#REF!</v>
      </c>
      <c r="G661" s="172"/>
    </row>
    <row r="662" spans="1:7" ht="13" thickBot="1" x14ac:dyDescent="0.3">
      <c r="A662" s="82" t="e">
        <f>#REF!</f>
        <v>#REF!</v>
      </c>
      <c r="B662" s="84" t="s">
        <v>771</v>
      </c>
      <c r="C662" s="82">
        <v>2015</v>
      </c>
      <c r="D662" s="84" t="s">
        <v>706</v>
      </c>
      <c r="E662" s="93" t="s">
        <v>648</v>
      </c>
      <c r="F662" s="82" t="e">
        <f t="shared" si="10"/>
        <v>#REF!</v>
      </c>
      <c r="G662" s="172"/>
    </row>
    <row r="663" spans="1:7" ht="13" thickBot="1" x14ac:dyDescent="0.3">
      <c r="A663" s="82" t="e">
        <f>#REF!</f>
        <v>#REF!</v>
      </c>
      <c r="B663" s="84" t="s">
        <v>771</v>
      </c>
      <c r="C663" s="82">
        <v>2015</v>
      </c>
      <c r="D663" s="84" t="s">
        <v>706</v>
      </c>
      <c r="E663" s="93" t="s">
        <v>709</v>
      </c>
      <c r="F663" s="82" t="e">
        <f t="shared" si="10"/>
        <v>#REF!</v>
      </c>
      <c r="G663" s="172"/>
    </row>
    <row r="664" spans="1:7" ht="13" thickBot="1" x14ac:dyDescent="0.3">
      <c r="A664" s="82" t="e">
        <f>#REF!</f>
        <v>#REF!</v>
      </c>
      <c r="B664" s="84" t="s">
        <v>771</v>
      </c>
      <c r="C664" s="82">
        <v>2015</v>
      </c>
      <c r="D664" s="84" t="s">
        <v>706</v>
      </c>
      <c r="E664" s="93">
        <v>2</v>
      </c>
      <c r="F664" s="82" t="e">
        <f t="shared" si="10"/>
        <v>#REF!</v>
      </c>
      <c r="G664" s="172"/>
    </row>
    <row r="665" spans="1:7" ht="13" thickBot="1" x14ac:dyDescent="0.3">
      <c r="A665" s="82" t="e">
        <f>#REF!</f>
        <v>#REF!</v>
      </c>
      <c r="B665" s="84" t="s">
        <v>771</v>
      </c>
      <c r="C665" s="82">
        <v>2015</v>
      </c>
      <c r="D665" s="84" t="s">
        <v>706</v>
      </c>
      <c r="E665" s="93">
        <v>3</v>
      </c>
      <c r="F665" s="82" t="e">
        <f t="shared" si="10"/>
        <v>#REF!</v>
      </c>
      <c r="G665" s="172"/>
    </row>
    <row r="666" spans="1:7" ht="13" thickBot="1" x14ac:dyDescent="0.3">
      <c r="A666" s="82" t="e">
        <f>#REF!</f>
        <v>#REF!</v>
      </c>
      <c r="B666" s="84" t="s">
        <v>771</v>
      </c>
      <c r="C666" s="82">
        <v>2015</v>
      </c>
      <c r="D666" s="84" t="s">
        <v>706</v>
      </c>
      <c r="E666" s="93" t="s">
        <v>659</v>
      </c>
      <c r="F666" s="82" t="e">
        <f t="shared" si="10"/>
        <v>#REF!</v>
      </c>
      <c r="G666" s="172"/>
    </row>
    <row r="667" spans="1:7" ht="13" thickBot="1" x14ac:dyDescent="0.3">
      <c r="A667" s="82" t="e">
        <f>#REF!</f>
        <v>#REF!</v>
      </c>
      <c r="B667" s="84" t="s">
        <v>771</v>
      </c>
      <c r="C667" s="82">
        <v>2015</v>
      </c>
      <c r="D667" s="84" t="s">
        <v>706</v>
      </c>
      <c r="E667" s="93" t="s">
        <v>660</v>
      </c>
      <c r="F667" s="82" t="e">
        <f t="shared" si="10"/>
        <v>#REF!</v>
      </c>
      <c r="G667" s="172"/>
    </row>
    <row r="668" spans="1:7" ht="13" thickBot="1" x14ac:dyDescent="0.3">
      <c r="A668" s="82" t="e">
        <f>#REF!</f>
        <v>#REF!</v>
      </c>
      <c r="B668" s="84" t="s">
        <v>771</v>
      </c>
      <c r="C668" s="82">
        <v>2015</v>
      </c>
      <c r="D668" s="84" t="s">
        <v>706</v>
      </c>
      <c r="E668" s="93">
        <v>4</v>
      </c>
      <c r="F668" s="82" t="e">
        <f t="shared" si="10"/>
        <v>#REF!</v>
      </c>
      <c r="G668" s="172"/>
    </row>
    <row r="669" spans="1:7" ht="13" thickBot="1" x14ac:dyDescent="0.3">
      <c r="A669" s="82" t="e">
        <f>#REF!</f>
        <v>#REF!</v>
      </c>
      <c r="B669" s="84" t="s">
        <v>771</v>
      </c>
      <c r="C669" s="82">
        <v>2015</v>
      </c>
      <c r="D669" s="84" t="s">
        <v>706</v>
      </c>
      <c r="E669" s="93" t="s">
        <v>661</v>
      </c>
      <c r="F669" s="82" t="e">
        <f t="shared" si="10"/>
        <v>#REF!</v>
      </c>
      <c r="G669" s="172"/>
    </row>
    <row r="670" spans="1:7" ht="13" thickBot="1" x14ac:dyDescent="0.3">
      <c r="A670" s="82" t="e">
        <f>#REF!</f>
        <v>#REF!</v>
      </c>
      <c r="B670" s="84" t="s">
        <v>771</v>
      </c>
      <c r="C670" s="82">
        <v>2015</v>
      </c>
      <c r="D670" s="84" t="s">
        <v>706</v>
      </c>
      <c r="E670" s="93" t="s">
        <v>662</v>
      </c>
      <c r="F670" s="82" t="e">
        <f t="shared" si="10"/>
        <v>#REF!</v>
      </c>
      <c r="G670" s="172"/>
    </row>
    <row r="671" spans="1:7" ht="13" thickBot="1" x14ac:dyDescent="0.3">
      <c r="A671" s="82" t="e">
        <f>#REF!</f>
        <v>#REF!</v>
      </c>
      <c r="B671" s="84" t="s">
        <v>771</v>
      </c>
      <c r="C671" s="82">
        <v>2015</v>
      </c>
      <c r="D671" s="84" t="s">
        <v>706</v>
      </c>
      <c r="E671" s="93">
        <v>5</v>
      </c>
      <c r="F671" s="82" t="e">
        <f t="shared" si="10"/>
        <v>#REF!</v>
      </c>
      <c r="G671" s="172"/>
    </row>
    <row r="672" spans="1:7" ht="13" thickBot="1" x14ac:dyDescent="0.3">
      <c r="A672" s="82" t="e">
        <f>#REF!</f>
        <v>#REF!</v>
      </c>
      <c r="B672" s="84" t="s">
        <v>771</v>
      </c>
      <c r="C672" s="82">
        <v>2015</v>
      </c>
      <c r="D672" s="84" t="s">
        <v>706</v>
      </c>
      <c r="E672" s="93" t="s">
        <v>663</v>
      </c>
      <c r="F672" s="82" t="e">
        <f t="shared" si="10"/>
        <v>#REF!</v>
      </c>
      <c r="G672" s="172"/>
    </row>
    <row r="673" spans="1:7" ht="13" thickBot="1" x14ac:dyDescent="0.3">
      <c r="A673" s="82" t="e">
        <f>#REF!</f>
        <v>#REF!</v>
      </c>
      <c r="B673" s="84" t="s">
        <v>771</v>
      </c>
      <c r="C673" s="82">
        <v>2015</v>
      </c>
      <c r="D673" s="84" t="s">
        <v>706</v>
      </c>
      <c r="E673" s="93" t="s">
        <v>664</v>
      </c>
      <c r="F673" s="82" t="e">
        <f t="shared" si="10"/>
        <v>#REF!</v>
      </c>
      <c r="G673" s="172"/>
    </row>
    <row r="674" spans="1:7" ht="13" thickBot="1" x14ac:dyDescent="0.3">
      <c r="A674" s="82" t="e">
        <f>#REF!</f>
        <v>#REF!</v>
      </c>
      <c r="B674" s="84" t="s">
        <v>771</v>
      </c>
      <c r="C674" s="82">
        <v>2015</v>
      </c>
      <c r="D674" s="84" t="s">
        <v>706</v>
      </c>
      <c r="E674" s="93" t="s">
        <v>665</v>
      </c>
      <c r="F674" s="82" t="e">
        <f t="shared" si="10"/>
        <v>#REF!</v>
      </c>
      <c r="G674" s="172"/>
    </row>
    <row r="675" spans="1:7" ht="13" thickBot="1" x14ac:dyDescent="0.3">
      <c r="A675" s="82" t="e">
        <f>#REF!</f>
        <v>#REF!</v>
      </c>
      <c r="B675" s="84" t="s">
        <v>771</v>
      </c>
      <c r="C675" s="82">
        <v>2015</v>
      </c>
      <c r="D675" s="84" t="s">
        <v>706</v>
      </c>
      <c r="E675" s="93">
        <v>6</v>
      </c>
      <c r="F675" s="82" t="e">
        <f t="shared" si="10"/>
        <v>#REF!</v>
      </c>
      <c r="G675" s="172"/>
    </row>
    <row r="676" spans="1:7" ht="13" thickBot="1" x14ac:dyDescent="0.3">
      <c r="A676" s="82" t="e">
        <f>#REF!</f>
        <v>#REF!</v>
      </c>
      <c r="B676" s="84" t="s">
        <v>771</v>
      </c>
      <c r="C676" s="82">
        <v>2015</v>
      </c>
      <c r="D676" s="84" t="s">
        <v>706</v>
      </c>
      <c r="E676" s="93" t="s">
        <v>666</v>
      </c>
      <c r="F676" s="82" t="e">
        <f t="shared" si="10"/>
        <v>#REF!</v>
      </c>
      <c r="G676" s="172"/>
    </row>
    <row r="677" spans="1:7" ht="13" thickBot="1" x14ac:dyDescent="0.3">
      <c r="A677" s="82" t="e">
        <f>#REF!</f>
        <v>#REF!</v>
      </c>
      <c r="B677" s="84" t="s">
        <v>771</v>
      </c>
      <c r="C677" s="82">
        <v>2015</v>
      </c>
      <c r="D677" s="84" t="s">
        <v>706</v>
      </c>
      <c r="E677" s="93" t="s">
        <v>667</v>
      </c>
      <c r="F677" s="82" t="e">
        <f t="shared" si="10"/>
        <v>#REF!</v>
      </c>
      <c r="G677" s="172"/>
    </row>
    <row r="678" spans="1:7" ht="13" thickBot="1" x14ac:dyDescent="0.3">
      <c r="A678" s="82" t="e">
        <f>#REF!</f>
        <v>#REF!</v>
      </c>
      <c r="B678" s="84" t="s">
        <v>771</v>
      </c>
      <c r="C678" s="82">
        <v>2015</v>
      </c>
      <c r="D678" s="84" t="s">
        <v>706</v>
      </c>
      <c r="E678" s="93" t="s">
        <v>668</v>
      </c>
      <c r="F678" s="82" t="e">
        <f t="shared" si="10"/>
        <v>#REF!</v>
      </c>
      <c r="G678" s="172"/>
    </row>
    <row r="679" spans="1:7" ht="13" thickBot="1" x14ac:dyDescent="0.3">
      <c r="A679" s="82" t="e">
        <f>#REF!</f>
        <v>#REF!</v>
      </c>
      <c r="B679" s="91" t="s">
        <v>771</v>
      </c>
      <c r="C679" s="82">
        <v>2015</v>
      </c>
      <c r="D679" s="91" t="s">
        <v>706</v>
      </c>
      <c r="E679" s="101" t="s">
        <v>669</v>
      </c>
      <c r="F679" s="82" t="e">
        <f t="shared" si="10"/>
        <v>#REF!</v>
      </c>
      <c r="G679" s="172"/>
    </row>
    <row r="680" spans="1:7" ht="13" thickBot="1" x14ac:dyDescent="0.3">
      <c r="A680" s="82" t="e">
        <f>#REF!</f>
        <v>#REF!</v>
      </c>
      <c r="B680" s="86" t="s">
        <v>771</v>
      </c>
      <c r="C680" s="82">
        <v>2015</v>
      </c>
      <c r="D680" s="91" t="s">
        <v>706</v>
      </c>
      <c r="E680" s="100" t="s">
        <v>670</v>
      </c>
      <c r="F680" s="82" t="e">
        <f t="shared" si="10"/>
        <v>#REF!</v>
      </c>
      <c r="G680" s="172"/>
    </row>
    <row r="681" spans="1:7" ht="13" thickBot="1" x14ac:dyDescent="0.3">
      <c r="A681" s="82" t="e">
        <f>#REF!</f>
        <v>#REF!</v>
      </c>
      <c r="B681" s="84" t="s">
        <v>771</v>
      </c>
      <c r="C681" s="82">
        <v>2015</v>
      </c>
      <c r="D681" s="91" t="s">
        <v>706</v>
      </c>
      <c r="E681" s="93" t="s">
        <v>671</v>
      </c>
      <c r="F681" s="82" t="e">
        <f t="shared" si="10"/>
        <v>#REF!</v>
      </c>
      <c r="G681" s="172"/>
    </row>
    <row r="682" spans="1:7" ht="13" thickBot="1" x14ac:dyDescent="0.3">
      <c r="A682" s="82" t="e">
        <f>#REF!</f>
        <v>#REF!</v>
      </c>
      <c r="B682" s="84" t="s">
        <v>771</v>
      </c>
      <c r="C682" s="82">
        <v>2015</v>
      </c>
      <c r="D682" s="91" t="s">
        <v>706</v>
      </c>
      <c r="E682" s="93" t="s">
        <v>672</v>
      </c>
      <c r="F682" s="82" t="e">
        <f t="shared" si="10"/>
        <v>#REF!</v>
      </c>
      <c r="G682" s="172"/>
    </row>
    <row r="683" spans="1:7" ht="13" thickBot="1" x14ac:dyDescent="0.3">
      <c r="A683" s="82" t="e">
        <f>#REF!</f>
        <v>#REF!</v>
      </c>
      <c r="B683" s="84" t="s">
        <v>771</v>
      </c>
      <c r="C683" s="82">
        <v>2015</v>
      </c>
      <c r="D683" s="91" t="s">
        <v>706</v>
      </c>
      <c r="E683" s="93" t="s">
        <v>673</v>
      </c>
      <c r="F683" s="82" t="e">
        <f t="shared" si="10"/>
        <v>#REF!</v>
      </c>
      <c r="G683" s="172"/>
    </row>
    <row r="684" spans="1:7" ht="13" thickBot="1" x14ac:dyDescent="0.3">
      <c r="A684" s="82" t="e">
        <f>#REF!</f>
        <v>#REF!</v>
      </c>
      <c r="B684" s="84" t="s">
        <v>771</v>
      </c>
      <c r="C684" s="82">
        <v>2015</v>
      </c>
      <c r="D684" s="91" t="s">
        <v>706</v>
      </c>
      <c r="E684" s="93" t="s">
        <v>674</v>
      </c>
      <c r="F684" s="82" t="e">
        <f t="shared" si="10"/>
        <v>#REF!</v>
      </c>
      <c r="G684" s="172"/>
    </row>
    <row r="685" spans="1:7" ht="13" thickBot="1" x14ac:dyDescent="0.3">
      <c r="A685" s="82" t="e">
        <f>#REF!</f>
        <v>#REF!</v>
      </c>
      <c r="B685" s="84" t="s">
        <v>771</v>
      </c>
      <c r="C685" s="82">
        <v>2015</v>
      </c>
      <c r="D685" s="91" t="s">
        <v>706</v>
      </c>
      <c r="E685" s="93" t="s">
        <v>675</v>
      </c>
      <c r="F685" s="82" t="e">
        <f t="shared" si="10"/>
        <v>#REF!</v>
      </c>
      <c r="G685" s="172"/>
    </row>
    <row r="686" spans="1:7" ht="13" thickBot="1" x14ac:dyDescent="0.3">
      <c r="A686" s="82" t="e">
        <f>#REF!</f>
        <v>#REF!</v>
      </c>
      <c r="B686" s="84" t="s">
        <v>771</v>
      </c>
      <c r="C686" s="82">
        <v>2015</v>
      </c>
      <c r="D686" s="91" t="s">
        <v>706</v>
      </c>
      <c r="E686" s="93" t="s">
        <v>676</v>
      </c>
      <c r="F686" s="82" t="e">
        <f t="shared" si="10"/>
        <v>#REF!</v>
      </c>
      <c r="G686" s="172"/>
    </row>
    <row r="687" spans="1:7" ht="13" thickBot="1" x14ac:dyDescent="0.3">
      <c r="A687" s="82" t="e">
        <f>#REF!</f>
        <v>#REF!</v>
      </c>
      <c r="B687" s="84" t="s">
        <v>771</v>
      </c>
      <c r="C687" s="82">
        <v>2015</v>
      </c>
      <c r="D687" s="91" t="s">
        <v>706</v>
      </c>
      <c r="E687" s="93" t="s">
        <v>677</v>
      </c>
      <c r="F687" s="82" t="e">
        <f t="shared" si="10"/>
        <v>#REF!</v>
      </c>
      <c r="G687" s="172"/>
    </row>
    <row r="688" spans="1:7" ht="13" thickBot="1" x14ac:dyDescent="0.3">
      <c r="A688" s="82" t="e">
        <f>#REF!</f>
        <v>#REF!</v>
      </c>
      <c r="B688" s="84" t="s">
        <v>771</v>
      </c>
      <c r="C688" s="82">
        <v>2015</v>
      </c>
      <c r="D688" s="91" t="s">
        <v>706</v>
      </c>
      <c r="E688" s="93" t="s">
        <v>678</v>
      </c>
      <c r="F688" s="82" t="e">
        <f t="shared" si="10"/>
        <v>#REF!</v>
      </c>
      <c r="G688" s="172"/>
    </row>
    <row r="689" spans="1:7" ht="13" thickBot="1" x14ac:dyDescent="0.3">
      <c r="A689" s="82" t="e">
        <f>#REF!</f>
        <v>#REF!</v>
      </c>
      <c r="B689" s="84" t="s">
        <v>771</v>
      </c>
      <c r="C689" s="82">
        <v>2015</v>
      </c>
      <c r="D689" s="91" t="s">
        <v>706</v>
      </c>
      <c r="E689" s="93" t="s">
        <v>679</v>
      </c>
      <c r="F689" s="82" t="e">
        <f t="shared" si="10"/>
        <v>#REF!</v>
      </c>
      <c r="G689" s="172"/>
    </row>
    <row r="690" spans="1:7" ht="13" thickBot="1" x14ac:dyDescent="0.3">
      <c r="A690" s="82" t="e">
        <f>#REF!</f>
        <v>#REF!</v>
      </c>
      <c r="B690" s="84" t="s">
        <v>771</v>
      </c>
      <c r="C690" s="82">
        <v>2015</v>
      </c>
      <c r="D690" s="91" t="s">
        <v>706</v>
      </c>
      <c r="E690" s="93">
        <v>7</v>
      </c>
      <c r="F690" s="82" t="e">
        <f t="shared" si="10"/>
        <v>#REF!</v>
      </c>
      <c r="G690" s="172"/>
    </row>
    <row r="691" spans="1:7" ht="13" thickBot="1" x14ac:dyDescent="0.3">
      <c r="A691" s="82" t="e">
        <f>#REF!</f>
        <v>#REF!</v>
      </c>
      <c r="B691" s="91" t="s">
        <v>771</v>
      </c>
      <c r="C691" s="82">
        <v>2015</v>
      </c>
      <c r="D691" s="91" t="s">
        <v>706</v>
      </c>
      <c r="E691" s="101" t="s">
        <v>680</v>
      </c>
      <c r="F691" s="82" t="e">
        <f t="shared" si="10"/>
        <v>#REF!</v>
      </c>
      <c r="G691" s="172"/>
    </row>
    <row r="692" spans="1:7" ht="13" thickBot="1" x14ac:dyDescent="0.3">
      <c r="A692" s="82" t="e">
        <f>#REF!</f>
        <v>#REF!</v>
      </c>
      <c r="B692" s="109" t="s">
        <v>771</v>
      </c>
      <c r="C692" s="82">
        <v>2015</v>
      </c>
      <c r="D692" s="91" t="s">
        <v>706</v>
      </c>
      <c r="E692" s="100" t="s">
        <v>681</v>
      </c>
      <c r="F692" s="82" t="e">
        <f t="shared" si="10"/>
        <v>#REF!</v>
      </c>
      <c r="G692" s="172"/>
    </row>
    <row r="693" spans="1:7" ht="13" thickBot="1" x14ac:dyDescent="0.3">
      <c r="A693" s="82" t="e">
        <f>#REF!</f>
        <v>#REF!</v>
      </c>
      <c r="B693" s="109" t="s">
        <v>771</v>
      </c>
      <c r="C693" s="82">
        <v>2015</v>
      </c>
      <c r="D693" s="91" t="s">
        <v>706</v>
      </c>
      <c r="E693" s="93" t="s">
        <v>682</v>
      </c>
      <c r="F693" s="82" t="e">
        <f t="shared" si="10"/>
        <v>#REF!</v>
      </c>
      <c r="G693" s="172"/>
    </row>
    <row r="694" spans="1:7" ht="13" thickBot="1" x14ac:dyDescent="0.3">
      <c r="A694" s="82" t="e">
        <f>#REF!</f>
        <v>#REF!</v>
      </c>
      <c r="B694" s="109" t="s">
        <v>771</v>
      </c>
      <c r="C694" s="82">
        <v>2015</v>
      </c>
      <c r="D694" s="91" t="s">
        <v>706</v>
      </c>
      <c r="E694" s="93" t="s">
        <v>683</v>
      </c>
      <c r="F694" s="82" t="e">
        <f t="shared" si="10"/>
        <v>#REF!</v>
      </c>
      <c r="G694" s="172"/>
    </row>
    <row r="695" spans="1:7" ht="13" thickBot="1" x14ac:dyDescent="0.3">
      <c r="A695" s="82" t="e">
        <f>#REF!</f>
        <v>#REF!</v>
      </c>
      <c r="B695" s="109" t="s">
        <v>771</v>
      </c>
      <c r="C695" s="82">
        <v>2015</v>
      </c>
      <c r="D695" s="91" t="s">
        <v>706</v>
      </c>
      <c r="E695" s="93" t="s">
        <v>684</v>
      </c>
      <c r="F695" s="82" t="e">
        <f t="shared" si="10"/>
        <v>#REF!</v>
      </c>
      <c r="G695" s="172"/>
    </row>
    <row r="696" spans="1:7" ht="13" thickBot="1" x14ac:dyDescent="0.3">
      <c r="A696" s="82" t="e">
        <f>#REF!</f>
        <v>#REF!</v>
      </c>
      <c r="B696" s="109" t="s">
        <v>771</v>
      </c>
      <c r="C696" s="82">
        <v>2015</v>
      </c>
      <c r="D696" s="91" t="s">
        <v>706</v>
      </c>
      <c r="E696" s="93" t="s">
        <v>685</v>
      </c>
      <c r="F696" s="82" t="e">
        <f t="shared" si="10"/>
        <v>#REF!</v>
      </c>
      <c r="G696" s="172"/>
    </row>
    <row r="697" spans="1:7" ht="13" thickBot="1" x14ac:dyDescent="0.3">
      <c r="A697" s="82" t="e">
        <f>#REF!</f>
        <v>#REF!</v>
      </c>
      <c r="B697" s="109" t="s">
        <v>771</v>
      </c>
      <c r="C697" s="82">
        <v>2015</v>
      </c>
      <c r="D697" s="91" t="s">
        <v>706</v>
      </c>
      <c r="E697" s="93" t="s">
        <v>686</v>
      </c>
      <c r="F697" s="82" t="e">
        <f t="shared" si="10"/>
        <v>#REF!</v>
      </c>
      <c r="G697" s="172"/>
    </row>
    <row r="698" spans="1:7" ht="13" thickBot="1" x14ac:dyDescent="0.3">
      <c r="A698" s="82" t="e">
        <f>#REF!</f>
        <v>#REF!</v>
      </c>
      <c r="B698" s="109" t="s">
        <v>771</v>
      </c>
      <c r="C698" s="82">
        <v>2015</v>
      </c>
      <c r="D698" s="91" t="s">
        <v>706</v>
      </c>
      <c r="E698" s="93" t="s">
        <v>687</v>
      </c>
      <c r="F698" s="82" t="e">
        <f t="shared" si="10"/>
        <v>#REF!</v>
      </c>
      <c r="G698" s="172"/>
    </row>
    <row r="699" spans="1:7" ht="13" thickBot="1" x14ac:dyDescent="0.3">
      <c r="A699" s="82" t="e">
        <f>#REF!</f>
        <v>#REF!</v>
      </c>
      <c r="B699" s="109" t="s">
        <v>771</v>
      </c>
      <c r="C699" s="82">
        <v>2015</v>
      </c>
      <c r="D699" s="91" t="s">
        <v>706</v>
      </c>
      <c r="E699" s="93">
        <v>8</v>
      </c>
      <c r="F699" s="82" t="e">
        <f t="shared" si="10"/>
        <v>#REF!</v>
      </c>
      <c r="G699" s="172"/>
    </row>
    <row r="700" spans="1:7" ht="13" thickBot="1" x14ac:dyDescent="0.3">
      <c r="A700" s="82" t="e">
        <f>#REF!</f>
        <v>#REF!</v>
      </c>
      <c r="B700" s="109" t="s">
        <v>771</v>
      </c>
      <c r="C700" s="82">
        <v>2015</v>
      </c>
      <c r="D700" s="91" t="s">
        <v>706</v>
      </c>
      <c r="E700" s="93" t="s">
        <v>688</v>
      </c>
      <c r="F700" s="82" t="e">
        <f t="shared" si="10"/>
        <v>#REF!</v>
      </c>
      <c r="G700" s="172"/>
    </row>
    <row r="701" spans="1:7" ht="13" thickBot="1" x14ac:dyDescent="0.3">
      <c r="A701" s="82" t="e">
        <f>#REF!</f>
        <v>#REF!</v>
      </c>
      <c r="B701" s="109" t="s">
        <v>771</v>
      </c>
      <c r="C701" s="82">
        <v>2015</v>
      </c>
      <c r="D701" s="91" t="s">
        <v>706</v>
      </c>
      <c r="E701" s="93" t="s">
        <v>689</v>
      </c>
      <c r="F701" s="82" t="e">
        <f t="shared" si="10"/>
        <v>#REF!</v>
      </c>
      <c r="G701" s="172"/>
    </row>
    <row r="702" spans="1:7" ht="13" thickBot="1" x14ac:dyDescent="0.3">
      <c r="A702" s="82" t="e">
        <f>#REF!</f>
        <v>#REF!</v>
      </c>
      <c r="B702" s="109" t="s">
        <v>771</v>
      </c>
      <c r="C702" s="82">
        <v>2015</v>
      </c>
      <c r="D702" s="91" t="s">
        <v>706</v>
      </c>
      <c r="E702" s="93">
        <v>9</v>
      </c>
      <c r="F702" s="82" t="e">
        <f t="shared" si="10"/>
        <v>#REF!</v>
      </c>
      <c r="G702" s="172"/>
    </row>
    <row r="703" spans="1:7" ht="13" thickBot="1" x14ac:dyDescent="0.3">
      <c r="A703" s="82" t="e">
        <f>#REF!</f>
        <v>#REF!</v>
      </c>
      <c r="B703" s="109" t="s">
        <v>771</v>
      </c>
      <c r="C703" s="82">
        <v>2015</v>
      </c>
      <c r="D703" s="91" t="s">
        <v>706</v>
      </c>
      <c r="E703" s="93">
        <v>10</v>
      </c>
      <c r="F703" s="82" t="e">
        <f t="shared" si="10"/>
        <v>#REF!</v>
      </c>
      <c r="G703" s="172"/>
    </row>
    <row r="704" spans="1:7" ht="13" thickBot="1" x14ac:dyDescent="0.3">
      <c r="A704" s="82" t="e">
        <f>#REF!</f>
        <v>#REF!</v>
      </c>
      <c r="B704" s="109" t="s">
        <v>771</v>
      </c>
      <c r="C704" s="82">
        <v>2015</v>
      </c>
      <c r="D704" s="91" t="s">
        <v>706</v>
      </c>
      <c r="E704" s="93" t="s">
        <v>690</v>
      </c>
      <c r="F704" s="82" t="e">
        <f t="shared" si="10"/>
        <v>#REF!</v>
      </c>
      <c r="G704" s="172"/>
    </row>
    <row r="705" spans="1:7" ht="13" thickBot="1" x14ac:dyDescent="0.3">
      <c r="A705" s="82" t="e">
        <f>#REF!</f>
        <v>#REF!</v>
      </c>
      <c r="B705" s="109" t="s">
        <v>771</v>
      </c>
      <c r="C705" s="82">
        <v>2015</v>
      </c>
      <c r="D705" s="91" t="s">
        <v>706</v>
      </c>
      <c r="E705" s="93" t="s">
        <v>691</v>
      </c>
      <c r="F705" s="82" t="e">
        <f t="shared" si="10"/>
        <v>#REF!</v>
      </c>
      <c r="G705" s="172"/>
    </row>
    <row r="706" spans="1:7" ht="13" thickBot="1" x14ac:dyDescent="0.3">
      <c r="A706" s="82" t="e">
        <f>#REF!</f>
        <v>#REF!</v>
      </c>
      <c r="B706" s="109" t="s">
        <v>771</v>
      </c>
      <c r="C706" s="82">
        <v>2015</v>
      </c>
      <c r="D706" s="91" t="s">
        <v>706</v>
      </c>
      <c r="E706" s="93" t="s">
        <v>692</v>
      </c>
      <c r="F706" s="82" t="e">
        <f t="shared" si="10"/>
        <v>#REF!</v>
      </c>
      <c r="G706" s="172"/>
    </row>
    <row r="707" spans="1:7" ht="13" thickBot="1" x14ac:dyDescent="0.3">
      <c r="A707" s="82" t="e">
        <f>#REF!</f>
        <v>#REF!</v>
      </c>
      <c r="B707" s="109" t="s">
        <v>771</v>
      </c>
      <c r="C707" s="82">
        <v>2015</v>
      </c>
      <c r="D707" s="91" t="s">
        <v>706</v>
      </c>
      <c r="E707" s="93" t="s">
        <v>693</v>
      </c>
      <c r="F707" s="82" t="e">
        <f t="shared" ref="F707:F770" si="11">CONCATENATE(A707,"_",B707,"_",C707,"_",D707,"_",E707)</f>
        <v>#REF!</v>
      </c>
      <c r="G707" s="172"/>
    </row>
    <row r="708" spans="1:7" ht="13" thickBot="1" x14ac:dyDescent="0.3">
      <c r="A708" s="82" t="e">
        <f>#REF!</f>
        <v>#REF!</v>
      </c>
      <c r="B708" s="109" t="s">
        <v>771</v>
      </c>
      <c r="C708" s="82">
        <v>2015</v>
      </c>
      <c r="D708" s="91" t="s">
        <v>706</v>
      </c>
      <c r="E708" s="93" t="s">
        <v>694</v>
      </c>
      <c r="F708" s="82" t="e">
        <f t="shared" si="11"/>
        <v>#REF!</v>
      </c>
      <c r="G708" s="172"/>
    </row>
    <row r="709" spans="1:7" ht="13" thickBot="1" x14ac:dyDescent="0.3">
      <c r="A709" s="82" t="e">
        <f>#REF!</f>
        <v>#REF!</v>
      </c>
      <c r="B709" s="109" t="s">
        <v>771</v>
      </c>
      <c r="C709" s="82">
        <v>2015</v>
      </c>
      <c r="D709" s="91" t="s">
        <v>706</v>
      </c>
      <c r="E709" s="93" t="s">
        <v>695</v>
      </c>
      <c r="F709" s="82" t="e">
        <f t="shared" si="11"/>
        <v>#REF!</v>
      </c>
      <c r="G709" s="172"/>
    </row>
    <row r="710" spans="1:7" ht="13" thickBot="1" x14ac:dyDescent="0.3">
      <c r="A710" s="82" t="e">
        <f>#REF!</f>
        <v>#REF!</v>
      </c>
      <c r="B710" s="86" t="s">
        <v>771</v>
      </c>
      <c r="C710" s="82">
        <v>2015</v>
      </c>
      <c r="D710" s="100" t="s">
        <v>706</v>
      </c>
      <c r="E710" s="100" t="s">
        <v>696</v>
      </c>
      <c r="F710" s="82" t="e">
        <f t="shared" si="11"/>
        <v>#REF!</v>
      </c>
      <c r="G710" s="172"/>
    </row>
    <row r="711" spans="1:7" ht="13" thickBot="1" x14ac:dyDescent="0.3">
      <c r="A711" s="82" t="e">
        <f>#REF!</f>
        <v>#REF!</v>
      </c>
      <c r="B711" s="84" t="s">
        <v>771</v>
      </c>
      <c r="C711" s="82">
        <v>2015</v>
      </c>
      <c r="D711" s="93" t="s">
        <v>706</v>
      </c>
      <c r="E711" s="93" t="s">
        <v>697</v>
      </c>
      <c r="F711" s="82" t="e">
        <f t="shared" si="11"/>
        <v>#REF!</v>
      </c>
      <c r="G711" s="172"/>
    </row>
    <row r="712" spans="1:7" ht="13" thickBot="1" x14ac:dyDescent="0.3">
      <c r="A712" s="82" t="e">
        <f>#REF!</f>
        <v>#REF!</v>
      </c>
      <c r="B712" s="84" t="s">
        <v>771</v>
      </c>
      <c r="C712" s="82">
        <v>2015</v>
      </c>
      <c r="D712" s="93" t="s">
        <v>706</v>
      </c>
      <c r="E712" s="93" t="s">
        <v>698</v>
      </c>
      <c r="F712" s="82" t="e">
        <f t="shared" si="11"/>
        <v>#REF!</v>
      </c>
      <c r="G712" s="172"/>
    </row>
    <row r="713" spans="1:7" ht="13" thickBot="1" x14ac:dyDescent="0.3">
      <c r="A713" s="82" t="e">
        <f>#REF!</f>
        <v>#REF!</v>
      </c>
      <c r="B713" s="84" t="s">
        <v>771</v>
      </c>
      <c r="C713" s="82">
        <v>2015</v>
      </c>
      <c r="D713" s="93" t="s">
        <v>706</v>
      </c>
      <c r="E713" s="93" t="s">
        <v>699</v>
      </c>
      <c r="F713" s="82" t="e">
        <f t="shared" si="11"/>
        <v>#REF!</v>
      </c>
      <c r="G713" s="172"/>
    </row>
    <row r="714" spans="1:7" ht="13" thickBot="1" x14ac:dyDescent="0.3">
      <c r="A714" s="82" t="e">
        <f>#REF!</f>
        <v>#REF!</v>
      </c>
      <c r="B714" s="84" t="s">
        <v>771</v>
      </c>
      <c r="C714" s="82">
        <v>2015</v>
      </c>
      <c r="D714" s="93" t="s">
        <v>706</v>
      </c>
      <c r="E714" s="93" t="s">
        <v>700</v>
      </c>
      <c r="F714" s="82" t="e">
        <f t="shared" si="11"/>
        <v>#REF!</v>
      </c>
      <c r="G714" s="172"/>
    </row>
    <row r="715" spans="1:7" ht="13" thickBot="1" x14ac:dyDescent="0.3">
      <c r="A715" s="82" t="e">
        <f>#REF!</f>
        <v>#REF!</v>
      </c>
      <c r="B715" s="84" t="s">
        <v>771</v>
      </c>
      <c r="C715" s="82">
        <v>2015</v>
      </c>
      <c r="D715" s="93" t="s">
        <v>706</v>
      </c>
      <c r="E715" s="93" t="s">
        <v>701</v>
      </c>
      <c r="F715" s="82" t="e">
        <f t="shared" si="11"/>
        <v>#REF!</v>
      </c>
      <c r="G715" s="172"/>
    </row>
    <row r="716" spans="1:7" ht="13" thickBot="1" x14ac:dyDescent="0.3">
      <c r="A716" s="82" t="e">
        <f>#REF!</f>
        <v>#REF!</v>
      </c>
      <c r="B716" s="84" t="s">
        <v>658</v>
      </c>
      <c r="C716" s="82">
        <v>2015</v>
      </c>
      <c r="D716" s="93" t="s">
        <v>639</v>
      </c>
      <c r="E716" s="93" t="s">
        <v>773</v>
      </c>
      <c r="F716" s="82" t="e">
        <f t="shared" si="11"/>
        <v>#REF!</v>
      </c>
      <c r="G716" s="172"/>
    </row>
    <row r="717" spans="1:7" ht="13" thickBot="1" x14ac:dyDescent="0.3">
      <c r="A717" s="82" t="e">
        <f>#REF!</f>
        <v>#REF!</v>
      </c>
      <c r="B717" s="84" t="s">
        <v>658</v>
      </c>
      <c r="C717" s="82">
        <v>2015</v>
      </c>
      <c r="D717" s="93" t="s">
        <v>639</v>
      </c>
      <c r="E717" s="93" t="s">
        <v>774</v>
      </c>
      <c r="F717" s="82" t="e">
        <f t="shared" si="11"/>
        <v>#REF!</v>
      </c>
      <c r="G717" s="172"/>
    </row>
    <row r="718" spans="1:7" ht="13" thickBot="1" x14ac:dyDescent="0.3">
      <c r="A718" s="82" t="e">
        <f>#REF!</f>
        <v>#REF!</v>
      </c>
      <c r="B718" s="84" t="s">
        <v>658</v>
      </c>
      <c r="C718" s="82">
        <v>2015</v>
      </c>
      <c r="D718" s="93" t="s">
        <v>639</v>
      </c>
      <c r="E718" s="93" t="s">
        <v>775</v>
      </c>
      <c r="F718" s="82" t="e">
        <f t="shared" si="11"/>
        <v>#REF!</v>
      </c>
      <c r="G718" s="172"/>
    </row>
    <row r="719" spans="1:7" ht="13" thickBot="1" x14ac:dyDescent="0.3">
      <c r="A719" s="82" t="e">
        <f>#REF!</f>
        <v>#REF!</v>
      </c>
      <c r="B719" s="84" t="s">
        <v>658</v>
      </c>
      <c r="C719" s="82">
        <v>2015</v>
      </c>
      <c r="D719" s="93" t="s">
        <v>639</v>
      </c>
      <c r="E719" s="93" t="s">
        <v>776</v>
      </c>
      <c r="F719" s="82" t="e">
        <f t="shared" si="11"/>
        <v>#REF!</v>
      </c>
      <c r="G719" s="172"/>
    </row>
    <row r="720" spans="1:7" ht="13" thickBot="1" x14ac:dyDescent="0.3">
      <c r="A720" s="82" t="e">
        <f>#REF!</f>
        <v>#REF!</v>
      </c>
      <c r="B720" s="84" t="s">
        <v>658</v>
      </c>
      <c r="C720" s="82">
        <v>2015</v>
      </c>
      <c r="D720" s="93" t="s">
        <v>639</v>
      </c>
      <c r="E720" s="93" t="s">
        <v>777</v>
      </c>
      <c r="F720" s="82" t="e">
        <f t="shared" si="11"/>
        <v>#REF!</v>
      </c>
      <c r="G720" s="172"/>
    </row>
    <row r="721" spans="1:7" ht="13" thickBot="1" x14ac:dyDescent="0.3">
      <c r="A721" s="82" t="e">
        <f>#REF!</f>
        <v>#REF!</v>
      </c>
      <c r="B721" s="84" t="s">
        <v>658</v>
      </c>
      <c r="C721" s="82">
        <v>2015</v>
      </c>
      <c r="D721" s="93" t="s">
        <v>639</v>
      </c>
      <c r="E721" s="93" t="s">
        <v>778</v>
      </c>
      <c r="F721" s="82" t="e">
        <f t="shared" si="11"/>
        <v>#REF!</v>
      </c>
      <c r="G721" s="172"/>
    </row>
    <row r="722" spans="1:7" ht="13" thickBot="1" x14ac:dyDescent="0.3">
      <c r="A722" s="82" t="e">
        <f>#REF!</f>
        <v>#REF!</v>
      </c>
      <c r="B722" s="84" t="s">
        <v>658</v>
      </c>
      <c r="C722" s="82">
        <v>2015</v>
      </c>
      <c r="D722" s="93" t="s">
        <v>639</v>
      </c>
      <c r="E722" s="93" t="s">
        <v>779</v>
      </c>
      <c r="F722" s="82" t="e">
        <f t="shared" si="11"/>
        <v>#REF!</v>
      </c>
      <c r="G722" s="172"/>
    </row>
    <row r="723" spans="1:7" ht="13" thickBot="1" x14ac:dyDescent="0.3">
      <c r="A723" s="82" t="e">
        <f>#REF!</f>
        <v>#REF!</v>
      </c>
      <c r="B723" s="84" t="s">
        <v>658</v>
      </c>
      <c r="C723" s="82">
        <v>2015</v>
      </c>
      <c r="D723" s="93" t="s">
        <v>639</v>
      </c>
      <c r="E723" s="93" t="s">
        <v>780</v>
      </c>
      <c r="F723" s="82" t="e">
        <f t="shared" si="11"/>
        <v>#REF!</v>
      </c>
      <c r="G723" s="172"/>
    </row>
    <row r="724" spans="1:7" ht="13" thickBot="1" x14ac:dyDescent="0.3">
      <c r="A724" s="82" t="e">
        <f>#REF!</f>
        <v>#REF!</v>
      </c>
      <c r="B724" s="84" t="s">
        <v>658</v>
      </c>
      <c r="C724" s="82">
        <v>2015</v>
      </c>
      <c r="D724" s="93" t="s">
        <v>639</v>
      </c>
      <c r="E724" s="93" t="s">
        <v>781</v>
      </c>
      <c r="F724" s="82" t="e">
        <f t="shared" si="11"/>
        <v>#REF!</v>
      </c>
      <c r="G724" s="172"/>
    </row>
    <row r="725" spans="1:7" ht="13" thickBot="1" x14ac:dyDescent="0.3">
      <c r="A725" s="82" t="e">
        <f>#REF!</f>
        <v>#REF!</v>
      </c>
      <c r="B725" s="84" t="s">
        <v>658</v>
      </c>
      <c r="C725" s="82">
        <v>2015</v>
      </c>
      <c r="D725" s="93" t="s">
        <v>639</v>
      </c>
      <c r="E725" s="93" t="s">
        <v>782</v>
      </c>
      <c r="F725" s="82" t="e">
        <f t="shared" si="11"/>
        <v>#REF!</v>
      </c>
      <c r="G725" s="172"/>
    </row>
    <row r="726" spans="1:7" ht="13" thickBot="1" x14ac:dyDescent="0.3">
      <c r="A726" s="82" t="e">
        <f>#REF!</f>
        <v>#REF!</v>
      </c>
      <c r="B726" s="84" t="s">
        <v>658</v>
      </c>
      <c r="C726" s="82">
        <v>2015</v>
      </c>
      <c r="D726" s="93" t="s">
        <v>639</v>
      </c>
      <c r="E726" s="93" t="s">
        <v>783</v>
      </c>
      <c r="F726" s="82" t="e">
        <f t="shared" si="11"/>
        <v>#REF!</v>
      </c>
      <c r="G726" s="172"/>
    </row>
    <row r="727" spans="1:7" ht="13" thickBot="1" x14ac:dyDescent="0.3">
      <c r="A727" s="82" t="e">
        <f>#REF!</f>
        <v>#REF!</v>
      </c>
      <c r="B727" s="84" t="s">
        <v>658</v>
      </c>
      <c r="C727" s="82">
        <v>2015</v>
      </c>
      <c r="D727" s="93" t="s">
        <v>639</v>
      </c>
      <c r="E727" s="93" t="s">
        <v>784</v>
      </c>
      <c r="F727" s="82" t="e">
        <f t="shared" si="11"/>
        <v>#REF!</v>
      </c>
      <c r="G727" s="172"/>
    </row>
    <row r="728" spans="1:7" ht="13" thickBot="1" x14ac:dyDescent="0.3">
      <c r="A728" s="82" t="e">
        <f>#REF!</f>
        <v>#REF!</v>
      </c>
      <c r="B728" s="84" t="s">
        <v>638</v>
      </c>
      <c r="C728" s="82">
        <v>2015</v>
      </c>
      <c r="D728" s="84" t="s">
        <v>639</v>
      </c>
      <c r="E728" s="93" t="s">
        <v>640</v>
      </c>
      <c r="F728" s="82" t="e">
        <f t="shared" si="11"/>
        <v>#REF!</v>
      </c>
      <c r="G728" s="172"/>
    </row>
    <row r="729" spans="1:7" ht="13" thickBot="1" x14ac:dyDescent="0.3">
      <c r="A729" s="82" t="e">
        <f>#REF!</f>
        <v>#REF!</v>
      </c>
      <c r="B729" s="84" t="s">
        <v>638</v>
      </c>
      <c r="C729" s="82">
        <v>2015</v>
      </c>
      <c r="D729" s="93" t="s">
        <v>639</v>
      </c>
      <c r="E729" s="93" t="s">
        <v>641</v>
      </c>
      <c r="F729" s="82" t="e">
        <f t="shared" si="11"/>
        <v>#REF!</v>
      </c>
      <c r="G729" s="172"/>
    </row>
    <row r="730" spans="1:7" ht="13" thickBot="1" x14ac:dyDescent="0.3">
      <c r="A730" s="82" t="e">
        <f>#REF!</f>
        <v>#REF!</v>
      </c>
      <c r="B730" s="84" t="s">
        <v>638</v>
      </c>
      <c r="C730" s="82">
        <v>2015</v>
      </c>
      <c r="D730" s="93" t="s">
        <v>639</v>
      </c>
      <c r="E730" s="93" t="s">
        <v>642</v>
      </c>
      <c r="F730" s="82" t="e">
        <f t="shared" si="11"/>
        <v>#REF!</v>
      </c>
      <c r="G730" s="172"/>
    </row>
    <row r="731" spans="1:7" ht="13" thickBot="1" x14ac:dyDescent="0.3">
      <c r="A731" s="82" t="e">
        <f>#REF!</f>
        <v>#REF!</v>
      </c>
      <c r="B731" s="84" t="s">
        <v>638</v>
      </c>
      <c r="C731" s="82">
        <v>2015</v>
      </c>
      <c r="D731" s="93" t="s">
        <v>639</v>
      </c>
      <c r="E731" s="93" t="s">
        <v>643</v>
      </c>
      <c r="F731" s="82" t="e">
        <f t="shared" si="11"/>
        <v>#REF!</v>
      </c>
      <c r="G731" s="172"/>
    </row>
    <row r="732" spans="1:7" ht="13" thickBot="1" x14ac:dyDescent="0.3">
      <c r="A732" s="82" t="e">
        <f>#REF!</f>
        <v>#REF!</v>
      </c>
      <c r="B732" s="84" t="s">
        <v>638</v>
      </c>
      <c r="C732" s="82">
        <v>2015</v>
      </c>
      <c r="D732" s="93" t="s">
        <v>639</v>
      </c>
      <c r="E732" s="93" t="s">
        <v>644</v>
      </c>
      <c r="F732" s="82" t="e">
        <f t="shared" si="11"/>
        <v>#REF!</v>
      </c>
      <c r="G732" s="172"/>
    </row>
    <row r="733" spans="1:7" ht="13" thickBot="1" x14ac:dyDescent="0.3">
      <c r="A733" s="82" t="e">
        <f>#REF!</f>
        <v>#REF!</v>
      </c>
      <c r="B733" s="84" t="s">
        <v>638</v>
      </c>
      <c r="C733" s="82">
        <v>2015</v>
      </c>
      <c r="D733" s="93" t="s">
        <v>639</v>
      </c>
      <c r="E733" s="93" t="s">
        <v>645</v>
      </c>
      <c r="F733" s="82" t="e">
        <f t="shared" si="11"/>
        <v>#REF!</v>
      </c>
      <c r="G733" s="172"/>
    </row>
    <row r="734" spans="1:7" ht="13" thickBot="1" x14ac:dyDescent="0.3">
      <c r="A734" s="82" t="e">
        <f>#REF!</f>
        <v>#REF!</v>
      </c>
      <c r="B734" s="84" t="s">
        <v>638</v>
      </c>
      <c r="C734" s="82">
        <v>2015</v>
      </c>
      <c r="D734" s="93" t="s">
        <v>639</v>
      </c>
      <c r="E734" s="93" t="s">
        <v>646</v>
      </c>
      <c r="F734" s="82" t="e">
        <f t="shared" si="11"/>
        <v>#REF!</v>
      </c>
      <c r="G734" s="172"/>
    </row>
    <row r="735" spans="1:7" ht="13" thickBot="1" x14ac:dyDescent="0.3">
      <c r="A735" s="82" t="e">
        <f>#REF!</f>
        <v>#REF!</v>
      </c>
      <c r="B735" s="84" t="s">
        <v>638</v>
      </c>
      <c r="C735" s="82">
        <v>2015</v>
      </c>
      <c r="D735" s="93" t="s">
        <v>639</v>
      </c>
      <c r="E735" s="93" t="s">
        <v>647</v>
      </c>
      <c r="F735" s="82" t="e">
        <f t="shared" si="11"/>
        <v>#REF!</v>
      </c>
      <c r="G735" s="172"/>
    </row>
    <row r="736" spans="1:7" ht="13" thickBot="1" x14ac:dyDescent="0.3">
      <c r="A736" s="82" t="e">
        <f>#REF!</f>
        <v>#REF!</v>
      </c>
      <c r="B736" s="84" t="s">
        <v>638</v>
      </c>
      <c r="C736" s="82">
        <v>2015</v>
      </c>
      <c r="D736" s="93" t="s">
        <v>639</v>
      </c>
      <c r="E736" s="93" t="s">
        <v>648</v>
      </c>
      <c r="F736" s="82" t="e">
        <f t="shared" si="11"/>
        <v>#REF!</v>
      </c>
      <c r="G736" s="172"/>
    </row>
    <row r="737" spans="1:7" ht="13" thickBot="1" x14ac:dyDescent="0.3">
      <c r="A737" s="82" t="e">
        <f>#REF!</f>
        <v>#REF!</v>
      </c>
      <c r="B737" s="84" t="s">
        <v>638</v>
      </c>
      <c r="C737" s="82">
        <v>2015</v>
      </c>
      <c r="D737" s="93" t="s">
        <v>639</v>
      </c>
      <c r="E737" s="93" t="s">
        <v>649</v>
      </c>
      <c r="F737" s="82" t="e">
        <f t="shared" si="11"/>
        <v>#REF!</v>
      </c>
      <c r="G737" s="172"/>
    </row>
    <row r="738" spans="1:7" ht="13" thickBot="1" x14ac:dyDescent="0.3">
      <c r="A738" s="82" t="e">
        <f>#REF!</f>
        <v>#REF!</v>
      </c>
      <c r="B738" s="84" t="s">
        <v>638</v>
      </c>
      <c r="C738" s="82">
        <v>2015</v>
      </c>
      <c r="D738" s="93" t="s">
        <v>639</v>
      </c>
      <c r="E738" s="93" t="s">
        <v>650</v>
      </c>
      <c r="F738" s="82" t="e">
        <f t="shared" si="11"/>
        <v>#REF!</v>
      </c>
      <c r="G738" s="172"/>
    </row>
    <row r="739" spans="1:7" ht="13" thickBot="1" x14ac:dyDescent="0.3">
      <c r="A739" s="82" t="e">
        <f>#REF!</f>
        <v>#REF!</v>
      </c>
      <c r="B739" s="84" t="s">
        <v>638</v>
      </c>
      <c r="C739" s="82">
        <v>2015</v>
      </c>
      <c r="D739" s="93" t="s">
        <v>639</v>
      </c>
      <c r="E739" s="93" t="s">
        <v>651</v>
      </c>
      <c r="F739" s="82" t="e">
        <f t="shared" si="11"/>
        <v>#REF!</v>
      </c>
      <c r="G739" s="172"/>
    </row>
    <row r="740" spans="1:7" ht="13" thickBot="1" x14ac:dyDescent="0.3">
      <c r="A740" s="82" t="e">
        <f>#REF!</f>
        <v>#REF!</v>
      </c>
      <c r="B740" s="84" t="s">
        <v>638</v>
      </c>
      <c r="C740" s="82">
        <v>2015</v>
      </c>
      <c r="D740" s="93" t="s">
        <v>639</v>
      </c>
      <c r="E740" s="93" t="s">
        <v>652</v>
      </c>
      <c r="F740" s="82" t="e">
        <f t="shared" si="11"/>
        <v>#REF!</v>
      </c>
      <c r="G740" s="172"/>
    </row>
    <row r="741" spans="1:7" ht="13" thickBot="1" x14ac:dyDescent="0.3">
      <c r="A741" s="82" t="e">
        <f>#REF!</f>
        <v>#REF!</v>
      </c>
      <c r="B741" s="84" t="s">
        <v>638</v>
      </c>
      <c r="C741" s="82">
        <v>2015</v>
      </c>
      <c r="D741" s="93" t="s">
        <v>639</v>
      </c>
      <c r="E741" s="93" t="s">
        <v>653</v>
      </c>
      <c r="F741" s="82" t="e">
        <f t="shared" si="11"/>
        <v>#REF!</v>
      </c>
      <c r="G741" s="172"/>
    </row>
    <row r="742" spans="1:7" ht="13" thickBot="1" x14ac:dyDescent="0.3">
      <c r="A742" s="82" t="e">
        <f>#REF!</f>
        <v>#REF!</v>
      </c>
      <c r="B742" s="84" t="s">
        <v>638</v>
      </c>
      <c r="C742" s="82">
        <v>2015</v>
      </c>
      <c r="D742" s="93" t="s">
        <v>639</v>
      </c>
      <c r="E742" s="93" t="s">
        <v>654</v>
      </c>
      <c r="F742" s="82" t="e">
        <f t="shared" si="11"/>
        <v>#REF!</v>
      </c>
      <c r="G742" s="172"/>
    </row>
    <row r="743" spans="1:7" ht="13" thickBot="1" x14ac:dyDescent="0.3">
      <c r="A743" s="82" t="e">
        <f>#REF!</f>
        <v>#REF!</v>
      </c>
      <c r="B743" s="84" t="s">
        <v>638</v>
      </c>
      <c r="C743" s="82">
        <v>2015</v>
      </c>
      <c r="D743" s="93" t="s">
        <v>639</v>
      </c>
      <c r="E743" s="93" t="s">
        <v>655</v>
      </c>
      <c r="F743" s="82" t="e">
        <f t="shared" si="11"/>
        <v>#REF!</v>
      </c>
      <c r="G743" s="172"/>
    </row>
    <row r="744" spans="1:7" ht="13" thickBot="1" x14ac:dyDescent="0.3">
      <c r="A744" s="82" t="e">
        <f>#REF!</f>
        <v>#REF!</v>
      </c>
      <c r="B744" s="84" t="s">
        <v>638</v>
      </c>
      <c r="C744" s="82">
        <v>2015</v>
      </c>
      <c r="D744" s="93" t="s">
        <v>639</v>
      </c>
      <c r="E744" s="93" t="s">
        <v>656</v>
      </c>
      <c r="F744" s="82" t="e">
        <f t="shared" si="11"/>
        <v>#REF!</v>
      </c>
      <c r="G744" s="172"/>
    </row>
    <row r="745" spans="1:7" ht="13" thickBot="1" x14ac:dyDescent="0.3">
      <c r="A745" s="82" t="e">
        <f>#REF!</f>
        <v>#REF!</v>
      </c>
      <c r="B745" s="84" t="s">
        <v>638</v>
      </c>
      <c r="C745" s="82">
        <v>2015</v>
      </c>
      <c r="D745" s="93" t="s">
        <v>639</v>
      </c>
      <c r="E745" s="93" t="s">
        <v>657</v>
      </c>
      <c r="F745" s="82" t="e">
        <f t="shared" si="11"/>
        <v>#REF!</v>
      </c>
      <c r="G745" s="172"/>
    </row>
    <row r="746" spans="1:7" ht="13" thickBot="1" x14ac:dyDescent="0.3">
      <c r="A746" s="82" t="e">
        <f>#REF!</f>
        <v>#REF!</v>
      </c>
      <c r="B746" s="84" t="s">
        <v>658</v>
      </c>
      <c r="C746" s="82">
        <v>2014</v>
      </c>
      <c r="D746" s="93" t="s">
        <v>639</v>
      </c>
      <c r="E746" s="93" t="s">
        <v>640</v>
      </c>
      <c r="F746" s="82" t="e">
        <f t="shared" si="11"/>
        <v>#REF!</v>
      </c>
      <c r="G746" s="172"/>
    </row>
    <row r="747" spans="1:7" ht="13" thickBot="1" x14ac:dyDescent="0.3">
      <c r="A747" s="82" t="e">
        <f>#REF!</f>
        <v>#REF!</v>
      </c>
      <c r="B747" s="84" t="s">
        <v>658</v>
      </c>
      <c r="C747" s="82">
        <v>2014</v>
      </c>
      <c r="D747" s="93" t="s">
        <v>639</v>
      </c>
      <c r="E747" s="93" t="s">
        <v>641</v>
      </c>
      <c r="F747" s="82" t="e">
        <f t="shared" si="11"/>
        <v>#REF!</v>
      </c>
      <c r="G747" s="172"/>
    </row>
    <row r="748" spans="1:7" ht="13" thickBot="1" x14ac:dyDescent="0.3">
      <c r="A748" s="82" t="e">
        <f>#REF!</f>
        <v>#REF!</v>
      </c>
      <c r="B748" s="84" t="s">
        <v>658</v>
      </c>
      <c r="C748" s="82">
        <v>2014</v>
      </c>
      <c r="D748" s="93" t="s">
        <v>639</v>
      </c>
      <c r="E748" s="93" t="s">
        <v>642</v>
      </c>
      <c r="F748" s="82" t="e">
        <f t="shared" si="11"/>
        <v>#REF!</v>
      </c>
      <c r="G748" s="172"/>
    </row>
    <row r="749" spans="1:7" ht="13" thickBot="1" x14ac:dyDescent="0.3">
      <c r="A749" s="82" t="e">
        <f>#REF!</f>
        <v>#REF!</v>
      </c>
      <c r="B749" s="84" t="s">
        <v>658</v>
      </c>
      <c r="C749" s="82">
        <v>2014</v>
      </c>
      <c r="D749" s="93" t="s">
        <v>639</v>
      </c>
      <c r="E749" s="93" t="s">
        <v>643</v>
      </c>
      <c r="F749" s="82" t="e">
        <f t="shared" si="11"/>
        <v>#REF!</v>
      </c>
      <c r="G749" s="172"/>
    </row>
    <row r="750" spans="1:7" ht="13" thickBot="1" x14ac:dyDescent="0.3">
      <c r="A750" s="82" t="e">
        <f>#REF!</f>
        <v>#REF!</v>
      </c>
      <c r="B750" s="84" t="s">
        <v>658</v>
      </c>
      <c r="C750" s="82">
        <v>2014</v>
      </c>
      <c r="D750" s="84" t="s">
        <v>639</v>
      </c>
      <c r="E750" s="93" t="s">
        <v>644</v>
      </c>
      <c r="F750" s="82" t="e">
        <f t="shared" si="11"/>
        <v>#REF!</v>
      </c>
      <c r="G750" s="172"/>
    </row>
    <row r="751" spans="1:7" ht="13" thickBot="1" x14ac:dyDescent="0.3">
      <c r="A751" s="82" t="e">
        <f>#REF!</f>
        <v>#REF!</v>
      </c>
      <c r="B751" s="84" t="s">
        <v>658</v>
      </c>
      <c r="C751" s="82">
        <v>2014</v>
      </c>
      <c r="D751" s="84" t="s">
        <v>639</v>
      </c>
      <c r="E751" s="93" t="s">
        <v>645</v>
      </c>
      <c r="F751" s="82" t="e">
        <f t="shared" si="11"/>
        <v>#REF!</v>
      </c>
      <c r="G751" s="172"/>
    </row>
    <row r="752" spans="1:7" ht="13" thickBot="1" x14ac:dyDescent="0.3">
      <c r="A752" s="82" t="e">
        <f>#REF!</f>
        <v>#REF!</v>
      </c>
      <c r="B752" s="84" t="s">
        <v>658</v>
      </c>
      <c r="C752" s="82">
        <v>2014</v>
      </c>
      <c r="D752" s="84" t="s">
        <v>639</v>
      </c>
      <c r="E752" s="93" t="s">
        <v>646</v>
      </c>
      <c r="F752" s="82" t="e">
        <f t="shared" si="11"/>
        <v>#REF!</v>
      </c>
      <c r="G752" s="172"/>
    </row>
    <row r="753" spans="1:7" ht="13" thickBot="1" x14ac:dyDescent="0.3">
      <c r="A753" s="82" t="e">
        <f>#REF!</f>
        <v>#REF!</v>
      </c>
      <c r="B753" s="84" t="s">
        <v>658</v>
      </c>
      <c r="C753" s="82">
        <v>2014</v>
      </c>
      <c r="D753" s="84" t="s">
        <v>639</v>
      </c>
      <c r="E753" s="93" t="s">
        <v>647</v>
      </c>
      <c r="F753" s="82" t="e">
        <f t="shared" si="11"/>
        <v>#REF!</v>
      </c>
      <c r="G753" s="172"/>
    </row>
    <row r="754" spans="1:7" ht="13" thickBot="1" x14ac:dyDescent="0.3">
      <c r="A754" s="82" t="e">
        <f>#REF!</f>
        <v>#REF!</v>
      </c>
      <c r="B754" s="84" t="s">
        <v>658</v>
      </c>
      <c r="C754" s="82">
        <v>2014</v>
      </c>
      <c r="D754" s="84" t="s">
        <v>639</v>
      </c>
      <c r="E754" s="93" t="s">
        <v>648</v>
      </c>
      <c r="F754" s="82" t="e">
        <f t="shared" si="11"/>
        <v>#REF!</v>
      </c>
      <c r="G754" s="172"/>
    </row>
    <row r="755" spans="1:7" ht="13" thickBot="1" x14ac:dyDescent="0.3">
      <c r="A755" s="82" t="e">
        <f>#REF!</f>
        <v>#REF!</v>
      </c>
      <c r="B755" s="84" t="s">
        <v>658</v>
      </c>
      <c r="C755" s="82">
        <v>2014</v>
      </c>
      <c r="D755" s="84" t="s">
        <v>639</v>
      </c>
      <c r="E755" s="93" t="s">
        <v>649</v>
      </c>
      <c r="F755" s="82" t="e">
        <f t="shared" si="11"/>
        <v>#REF!</v>
      </c>
      <c r="G755" s="172"/>
    </row>
    <row r="756" spans="1:7" ht="13" thickBot="1" x14ac:dyDescent="0.3">
      <c r="A756" s="82" t="e">
        <f>#REF!</f>
        <v>#REF!</v>
      </c>
      <c r="B756" s="84" t="s">
        <v>658</v>
      </c>
      <c r="C756" s="82">
        <v>2014</v>
      </c>
      <c r="D756" s="84" t="s">
        <v>639</v>
      </c>
      <c r="E756" s="93" t="s">
        <v>650</v>
      </c>
      <c r="F756" s="82" t="e">
        <f t="shared" si="11"/>
        <v>#REF!</v>
      </c>
      <c r="G756" s="172"/>
    </row>
    <row r="757" spans="1:7" ht="13" thickBot="1" x14ac:dyDescent="0.3">
      <c r="A757" s="82" t="e">
        <f>#REF!</f>
        <v>#REF!</v>
      </c>
      <c r="B757" s="84" t="s">
        <v>658</v>
      </c>
      <c r="C757" s="82">
        <v>2014</v>
      </c>
      <c r="D757" s="84" t="s">
        <v>639</v>
      </c>
      <c r="E757" s="93" t="s">
        <v>651</v>
      </c>
      <c r="F757" s="82" t="e">
        <f t="shared" si="11"/>
        <v>#REF!</v>
      </c>
      <c r="G757" s="172"/>
    </row>
    <row r="758" spans="1:7" ht="13" thickBot="1" x14ac:dyDescent="0.3">
      <c r="A758" s="82" t="e">
        <f>#REF!</f>
        <v>#REF!</v>
      </c>
      <c r="B758" s="84" t="s">
        <v>658</v>
      </c>
      <c r="C758" s="82">
        <v>2014</v>
      </c>
      <c r="D758" s="84" t="s">
        <v>639</v>
      </c>
      <c r="E758" s="93" t="s">
        <v>652</v>
      </c>
      <c r="F758" s="82" t="e">
        <f t="shared" si="11"/>
        <v>#REF!</v>
      </c>
      <c r="G758" s="172"/>
    </row>
    <row r="759" spans="1:7" ht="13" thickBot="1" x14ac:dyDescent="0.3">
      <c r="A759" s="82" t="e">
        <f>#REF!</f>
        <v>#REF!</v>
      </c>
      <c r="B759" s="84" t="s">
        <v>658</v>
      </c>
      <c r="C759" s="82">
        <v>2014</v>
      </c>
      <c r="D759" s="84" t="s">
        <v>639</v>
      </c>
      <c r="E759" s="93" t="s">
        <v>653</v>
      </c>
      <c r="F759" s="82" t="e">
        <f t="shared" si="11"/>
        <v>#REF!</v>
      </c>
      <c r="G759" s="172"/>
    </row>
    <row r="760" spans="1:7" ht="13" thickBot="1" x14ac:dyDescent="0.3">
      <c r="A760" s="82" t="e">
        <f>#REF!</f>
        <v>#REF!</v>
      </c>
      <c r="B760" s="84" t="s">
        <v>658</v>
      </c>
      <c r="C760" s="82">
        <v>2014</v>
      </c>
      <c r="D760" s="84" t="s">
        <v>639</v>
      </c>
      <c r="E760" s="93" t="s">
        <v>654</v>
      </c>
      <c r="F760" s="82" t="e">
        <f t="shared" si="11"/>
        <v>#REF!</v>
      </c>
      <c r="G760" s="172"/>
    </row>
    <row r="761" spans="1:7" ht="13" thickBot="1" x14ac:dyDescent="0.3">
      <c r="A761" s="82" t="e">
        <f>#REF!</f>
        <v>#REF!</v>
      </c>
      <c r="B761" s="84" t="s">
        <v>658</v>
      </c>
      <c r="C761" s="82">
        <v>2014</v>
      </c>
      <c r="D761" s="84" t="s">
        <v>639</v>
      </c>
      <c r="E761" s="93" t="s">
        <v>655</v>
      </c>
      <c r="F761" s="82" t="e">
        <f t="shared" si="11"/>
        <v>#REF!</v>
      </c>
      <c r="G761" s="172"/>
    </row>
    <row r="762" spans="1:7" ht="13" thickBot="1" x14ac:dyDescent="0.3">
      <c r="A762" s="82" t="e">
        <f>#REF!</f>
        <v>#REF!</v>
      </c>
      <c r="B762" s="84" t="s">
        <v>658</v>
      </c>
      <c r="C762" s="82">
        <v>2014</v>
      </c>
      <c r="D762" s="84" t="s">
        <v>639</v>
      </c>
      <c r="E762" s="93" t="s">
        <v>656</v>
      </c>
      <c r="F762" s="82" t="e">
        <f t="shared" si="11"/>
        <v>#REF!</v>
      </c>
      <c r="G762" s="172"/>
    </row>
    <row r="763" spans="1:7" ht="13" thickBot="1" x14ac:dyDescent="0.3">
      <c r="A763" s="82" t="e">
        <f>#REF!</f>
        <v>#REF!</v>
      </c>
      <c r="B763" s="84" t="s">
        <v>658</v>
      </c>
      <c r="C763" s="82">
        <v>2014</v>
      </c>
      <c r="D763" s="84" t="s">
        <v>639</v>
      </c>
      <c r="E763" s="93" t="s">
        <v>657</v>
      </c>
      <c r="F763" s="82" t="e">
        <f t="shared" si="11"/>
        <v>#REF!</v>
      </c>
      <c r="G763" s="172"/>
    </row>
    <row r="764" spans="1:7" ht="13" thickBot="1" x14ac:dyDescent="0.3">
      <c r="A764" s="82" t="e">
        <f>#REF!</f>
        <v>#REF!</v>
      </c>
      <c r="B764" s="84" t="s">
        <v>658</v>
      </c>
      <c r="C764" s="82">
        <v>2014</v>
      </c>
      <c r="D764" s="84" t="s">
        <v>131</v>
      </c>
      <c r="E764" s="93">
        <v>2</v>
      </c>
      <c r="F764" s="82" t="e">
        <f t="shared" si="11"/>
        <v>#REF!</v>
      </c>
      <c r="G764" s="172"/>
    </row>
    <row r="765" spans="1:7" ht="13" thickBot="1" x14ac:dyDescent="0.3">
      <c r="A765" s="82" t="e">
        <f>#REF!</f>
        <v>#REF!</v>
      </c>
      <c r="B765" s="84" t="s">
        <v>658</v>
      </c>
      <c r="C765" s="82">
        <v>2014</v>
      </c>
      <c r="D765" s="84" t="s">
        <v>639</v>
      </c>
      <c r="E765" s="93">
        <v>3</v>
      </c>
      <c r="F765" s="82" t="e">
        <f t="shared" si="11"/>
        <v>#REF!</v>
      </c>
      <c r="G765" s="172"/>
    </row>
    <row r="766" spans="1:7" ht="13" thickBot="1" x14ac:dyDescent="0.3">
      <c r="A766" s="82" t="e">
        <f>#REF!</f>
        <v>#REF!</v>
      </c>
      <c r="B766" s="84" t="s">
        <v>658</v>
      </c>
      <c r="C766" s="82">
        <v>2014</v>
      </c>
      <c r="D766" s="84" t="s">
        <v>639</v>
      </c>
      <c r="E766" s="93" t="s">
        <v>659</v>
      </c>
      <c r="F766" s="82" t="e">
        <f t="shared" si="11"/>
        <v>#REF!</v>
      </c>
      <c r="G766" s="172"/>
    </row>
    <row r="767" spans="1:7" ht="13" thickBot="1" x14ac:dyDescent="0.3">
      <c r="A767" s="82" t="e">
        <f>#REF!</f>
        <v>#REF!</v>
      </c>
      <c r="B767" s="84" t="s">
        <v>658</v>
      </c>
      <c r="C767" s="82">
        <v>2014</v>
      </c>
      <c r="D767" s="84" t="s">
        <v>639</v>
      </c>
      <c r="E767" s="93" t="s">
        <v>660</v>
      </c>
      <c r="F767" s="82" t="e">
        <f t="shared" si="11"/>
        <v>#REF!</v>
      </c>
      <c r="G767" s="172"/>
    </row>
    <row r="768" spans="1:7" ht="13" thickBot="1" x14ac:dyDescent="0.3">
      <c r="A768" s="82" t="e">
        <f>#REF!</f>
        <v>#REF!</v>
      </c>
      <c r="B768" s="84" t="s">
        <v>658</v>
      </c>
      <c r="C768" s="82">
        <v>2014</v>
      </c>
      <c r="D768" s="84" t="s">
        <v>131</v>
      </c>
      <c r="E768" s="93">
        <v>4</v>
      </c>
      <c r="F768" s="82" t="e">
        <f t="shared" si="11"/>
        <v>#REF!</v>
      </c>
      <c r="G768" s="172"/>
    </row>
    <row r="769" spans="1:7" ht="13" thickBot="1" x14ac:dyDescent="0.3">
      <c r="A769" s="82" t="e">
        <f>#REF!</f>
        <v>#REF!</v>
      </c>
      <c r="B769" s="84" t="s">
        <v>658</v>
      </c>
      <c r="C769" s="82">
        <v>2014</v>
      </c>
      <c r="D769" s="84" t="s">
        <v>131</v>
      </c>
      <c r="E769" s="93" t="s">
        <v>661</v>
      </c>
      <c r="F769" s="82" t="e">
        <f t="shared" si="11"/>
        <v>#REF!</v>
      </c>
      <c r="G769" s="172"/>
    </row>
    <row r="770" spans="1:7" ht="13" thickBot="1" x14ac:dyDescent="0.3">
      <c r="A770" s="82" t="e">
        <f>#REF!</f>
        <v>#REF!</v>
      </c>
      <c r="B770" s="84" t="s">
        <v>658</v>
      </c>
      <c r="C770" s="82">
        <v>2014</v>
      </c>
      <c r="D770" s="84" t="s">
        <v>131</v>
      </c>
      <c r="E770" s="93" t="s">
        <v>662</v>
      </c>
      <c r="F770" s="82" t="e">
        <f t="shared" si="11"/>
        <v>#REF!</v>
      </c>
      <c r="G770" s="172"/>
    </row>
    <row r="771" spans="1:7" ht="13" thickBot="1" x14ac:dyDescent="0.3">
      <c r="A771" s="82" t="e">
        <f>#REF!</f>
        <v>#REF!</v>
      </c>
      <c r="B771" s="84" t="s">
        <v>658</v>
      </c>
      <c r="C771" s="82">
        <v>2014</v>
      </c>
      <c r="D771" s="84" t="s">
        <v>639</v>
      </c>
      <c r="E771" s="93">
        <v>5</v>
      </c>
      <c r="F771" s="82" t="e">
        <f t="shared" ref="F771:F834" si="12">CONCATENATE(A771,"_",B771,"_",C771,"_",D771,"_",E771)</f>
        <v>#REF!</v>
      </c>
      <c r="G771" s="172"/>
    </row>
    <row r="772" spans="1:7" ht="13" thickBot="1" x14ac:dyDescent="0.3">
      <c r="A772" s="82" t="e">
        <f>#REF!</f>
        <v>#REF!</v>
      </c>
      <c r="B772" s="84" t="s">
        <v>658</v>
      </c>
      <c r="C772" s="82">
        <v>2014</v>
      </c>
      <c r="D772" s="84" t="s">
        <v>639</v>
      </c>
      <c r="E772" s="93" t="s">
        <v>663</v>
      </c>
      <c r="F772" s="82" t="e">
        <f t="shared" si="12"/>
        <v>#REF!</v>
      </c>
      <c r="G772" s="172"/>
    </row>
    <row r="773" spans="1:7" ht="13" thickBot="1" x14ac:dyDescent="0.3">
      <c r="A773" s="82" t="e">
        <f>#REF!</f>
        <v>#REF!</v>
      </c>
      <c r="B773" s="84" t="s">
        <v>658</v>
      </c>
      <c r="C773" s="82">
        <v>2014</v>
      </c>
      <c r="D773" s="84" t="s">
        <v>639</v>
      </c>
      <c r="E773" s="93" t="s">
        <v>664</v>
      </c>
      <c r="F773" s="82" t="e">
        <f t="shared" si="12"/>
        <v>#REF!</v>
      </c>
      <c r="G773" s="172"/>
    </row>
    <row r="774" spans="1:7" ht="13" thickBot="1" x14ac:dyDescent="0.3">
      <c r="A774" s="82" t="e">
        <f>#REF!</f>
        <v>#REF!</v>
      </c>
      <c r="B774" s="84" t="s">
        <v>658</v>
      </c>
      <c r="C774" s="82">
        <v>2014</v>
      </c>
      <c r="D774" s="84" t="s">
        <v>639</v>
      </c>
      <c r="E774" s="93" t="s">
        <v>665</v>
      </c>
      <c r="F774" s="82" t="e">
        <f t="shared" si="12"/>
        <v>#REF!</v>
      </c>
      <c r="G774" s="172"/>
    </row>
    <row r="775" spans="1:7" ht="13" thickBot="1" x14ac:dyDescent="0.3">
      <c r="A775" s="82" t="e">
        <f>#REF!</f>
        <v>#REF!</v>
      </c>
      <c r="B775" s="91" t="s">
        <v>658</v>
      </c>
      <c r="C775" s="82">
        <v>2014</v>
      </c>
      <c r="D775" s="91" t="s">
        <v>639</v>
      </c>
      <c r="E775" s="101">
        <v>6</v>
      </c>
      <c r="F775" s="82" t="e">
        <f t="shared" si="12"/>
        <v>#REF!</v>
      </c>
      <c r="G775" s="172"/>
    </row>
    <row r="776" spans="1:7" ht="13" thickBot="1" x14ac:dyDescent="0.3">
      <c r="A776" s="82" t="e">
        <f>#REF!</f>
        <v>#REF!</v>
      </c>
      <c r="B776" s="86" t="s">
        <v>658</v>
      </c>
      <c r="C776" s="82">
        <v>2014</v>
      </c>
      <c r="D776" s="86" t="s">
        <v>639</v>
      </c>
      <c r="E776" s="100" t="s">
        <v>666</v>
      </c>
      <c r="F776" s="82" t="e">
        <f t="shared" si="12"/>
        <v>#REF!</v>
      </c>
      <c r="G776" s="172"/>
    </row>
    <row r="777" spans="1:7" ht="13" thickBot="1" x14ac:dyDescent="0.3">
      <c r="A777" s="82" t="e">
        <f>#REF!</f>
        <v>#REF!</v>
      </c>
      <c r="B777" s="84" t="s">
        <v>658</v>
      </c>
      <c r="C777" s="82">
        <v>2014</v>
      </c>
      <c r="D777" s="84" t="s">
        <v>639</v>
      </c>
      <c r="E777" s="93" t="s">
        <v>667</v>
      </c>
      <c r="F777" s="82" t="e">
        <f t="shared" si="12"/>
        <v>#REF!</v>
      </c>
      <c r="G777" s="172"/>
    </row>
    <row r="778" spans="1:7" ht="13" thickBot="1" x14ac:dyDescent="0.3">
      <c r="A778" s="82" t="e">
        <f>#REF!</f>
        <v>#REF!</v>
      </c>
      <c r="B778" s="84" t="s">
        <v>658</v>
      </c>
      <c r="C778" s="82">
        <v>2014</v>
      </c>
      <c r="D778" s="84" t="s">
        <v>639</v>
      </c>
      <c r="E778" s="93" t="s">
        <v>668</v>
      </c>
      <c r="F778" s="82" t="e">
        <f t="shared" si="12"/>
        <v>#REF!</v>
      </c>
      <c r="G778" s="172"/>
    </row>
    <row r="779" spans="1:7" ht="13" thickBot="1" x14ac:dyDescent="0.3">
      <c r="A779" s="82" t="e">
        <f>#REF!</f>
        <v>#REF!</v>
      </c>
      <c r="B779" s="84" t="s">
        <v>658</v>
      </c>
      <c r="C779" s="82">
        <v>2014</v>
      </c>
      <c r="D779" s="84" t="s">
        <v>639</v>
      </c>
      <c r="E779" s="93" t="s">
        <v>669</v>
      </c>
      <c r="F779" s="82" t="e">
        <f t="shared" si="12"/>
        <v>#REF!</v>
      </c>
      <c r="G779" s="172"/>
    </row>
    <row r="780" spans="1:7" ht="13" thickBot="1" x14ac:dyDescent="0.3">
      <c r="A780" s="82" t="e">
        <f>#REF!</f>
        <v>#REF!</v>
      </c>
      <c r="B780" s="84" t="s">
        <v>658</v>
      </c>
      <c r="C780" s="82">
        <v>2014</v>
      </c>
      <c r="D780" s="84" t="s">
        <v>639</v>
      </c>
      <c r="E780" s="93" t="s">
        <v>670</v>
      </c>
      <c r="F780" s="82" t="e">
        <f t="shared" si="12"/>
        <v>#REF!</v>
      </c>
      <c r="G780" s="172"/>
    </row>
    <row r="781" spans="1:7" ht="13" thickBot="1" x14ac:dyDescent="0.3">
      <c r="A781" s="82" t="e">
        <f>#REF!</f>
        <v>#REF!</v>
      </c>
      <c r="B781" s="84" t="s">
        <v>658</v>
      </c>
      <c r="C781" s="82">
        <v>2014</v>
      </c>
      <c r="D781" s="84" t="s">
        <v>639</v>
      </c>
      <c r="E781" s="93" t="s">
        <v>671</v>
      </c>
      <c r="F781" s="82" t="e">
        <f t="shared" si="12"/>
        <v>#REF!</v>
      </c>
      <c r="G781" s="172"/>
    </row>
    <row r="782" spans="1:7" ht="13" thickBot="1" x14ac:dyDescent="0.3">
      <c r="A782" s="82" t="e">
        <f>#REF!</f>
        <v>#REF!</v>
      </c>
      <c r="B782" s="84" t="s">
        <v>658</v>
      </c>
      <c r="C782" s="82">
        <v>2014</v>
      </c>
      <c r="D782" s="84" t="s">
        <v>639</v>
      </c>
      <c r="E782" s="93" t="s">
        <v>672</v>
      </c>
      <c r="F782" s="82" t="e">
        <f t="shared" si="12"/>
        <v>#REF!</v>
      </c>
      <c r="G782" s="172"/>
    </row>
    <row r="783" spans="1:7" ht="13" thickBot="1" x14ac:dyDescent="0.3">
      <c r="A783" s="82" t="e">
        <f>#REF!</f>
        <v>#REF!</v>
      </c>
      <c r="B783" s="84" t="s">
        <v>658</v>
      </c>
      <c r="C783" s="82">
        <v>2014</v>
      </c>
      <c r="D783" s="84" t="s">
        <v>639</v>
      </c>
      <c r="E783" s="93" t="s">
        <v>673</v>
      </c>
      <c r="F783" s="82" t="e">
        <f t="shared" si="12"/>
        <v>#REF!</v>
      </c>
      <c r="G783" s="172"/>
    </row>
    <row r="784" spans="1:7" ht="13" thickBot="1" x14ac:dyDescent="0.3">
      <c r="A784" s="82" t="e">
        <f>#REF!</f>
        <v>#REF!</v>
      </c>
      <c r="B784" s="84" t="s">
        <v>658</v>
      </c>
      <c r="C784" s="82">
        <v>2014</v>
      </c>
      <c r="D784" s="84" t="s">
        <v>639</v>
      </c>
      <c r="E784" s="93" t="s">
        <v>674</v>
      </c>
      <c r="F784" s="82" t="e">
        <f t="shared" si="12"/>
        <v>#REF!</v>
      </c>
      <c r="G784" s="172"/>
    </row>
    <row r="785" spans="1:7" ht="13" thickBot="1" x14ac:dyDescent="0.3">
      <c r="A785" s="82" t="e">
        <f>#REF!</f>
        <v>#REF!</v>
      </c>
      <c r="B785" s="84" t="s">
        <v>658</v>
      </c>
      <c r="C785" s="82">
        <v>2014</v>
      </c>
      <c r="D785" s="84" t="s">
        <v>639</v>
      </c>
      <c r="E785" s="93" t="s">
        <v>675</v>
      </c>
      <c r="F785" s="82" t="e">
        <f t="shared" si="12"/>
        <v>#REF!</v>
      </c>
      <c r="G785" s="172"/>
    </row>
    <row r="786" spans="1:7" ht="13" thickBot="1" x14ac:dyDescent="0.3">
      <c r="A786" s="82" t="e">
        <f>#REF!</f>
        <v>#REF!</v>
      </c>
      <c r="B786" s="84" t="s">
        <v>658</v>
      </c>
      <c r="C786" s="82">
        <v>2014</v>
      </c>
      <c r="D786" s="84" t="s">
        <v>639</v>
      </c>
      <c r="E786" s="93" t="s">
        <v>676</v>
      </c>
      <c r="F786" s="82" t="e">
        <f t="shared" si="12"/>
        <v>#REF!</v>
      </c>
      <c r="G786" s="172"/>
    </row>
    <row r="787" spans="1:7" ht="13" thickBot="1" x14ac:dyDescent="0.3">
      <c r="A787" s="82" t="e">
        <f>#REF!</f>
        <v>#REF!</v>
      </c>
      <c r="B787" s="84" t="s">
        <v>658</v>
      </c>
      <c r="C787" s="82">
        <v>2014</v>
      </c>
      <c r="D787" s="84" t="s">
        <v>639</v>
      </c>
      <c r="E787" s="93" t="s">
        <v>677</v>
      </c>
      <c r="F787" s="82" t="e">
        <f t="shared" si="12"/>
        <v>#REF!</v>
      </c>
      <c r="G787" s="172"/>
    </row>
    <row r="788" spans="1:7" ht="13" thickBot="1" x14ac:dyDescent="0.3">
      <c r="A788" s="82" t="e">
        <f>#REF!</f>
        <v>#REF!</v>
      </c>
      <c r="B788" s="84" t="s">
        <v>658</v>
      </c>
      <c r="C788" s="82">
        <v>2014</v>
      </c>
      <c r="D788" s="84" t="s">
        <v>639</v>
      </c>
      <c r="E788" s="93" t="s">
        <v>678</v>
      </c>
      <c r="F788" s="82" t="e">
        <f t="shared" si="12"/>
        <v>#REF!</v>
      </c>
      <c r="G788" s="172"/>
    </row>
    <row r="789" spans="1:7" ht="13" thickBot="1" x14ac:dyDescent="0.3">
      <c r="A789" s="82" t="e">
        <f>#REF!</f>
        <v>#REF!</v>
      </c>
      <c r="B789" s="84" t="s">
        <v>658</v>
      </c>
      <c r="C789" s="82">
        <v>2014</v>
      </c>
      <c r="D789" s="84" t="s">
        <v>639</v>
      </c>
      <c r="E789" s="93" t="s">
        <v>679</v>
      </c>
      <c r="F789" s="82" t="e">
        <f t="shared" si="12"/>
        <v>#REF!</v>
      </c>
      <c r="G789" s="172"/>
    </row>
    <row r="790" spans="1:7" ht="13" thickBot="1" x14ac:dyDescent="0.3">
      <c r="A790" s="82" t="e">
        <f>#REF!</f>
        <v>#REF!</v>
      </c>
      <c r="B790" s="84" t="s">
        <v>658</v>
      </c>
      <c r="C790" s="82">
        <v>2014</v>
      </c>
      <c r="D790" s="84" t="s">
        <v>131</v>
      </c>
      <c r="E790" s="93">
        <v>7</v>
      </c>
      <c r="F790" s="82" t="e">
        <f t="shared" si="12"/>
        <v>#REF!</v>
      </c>
      <c r="G790" s="172"/>
    </row>
    <row r="791" spans="1:7" ht="13" thickBot="1" x14ac:dyDescent="0.3">
      <c r="A791" s="82" t="e">
        <f>#REF!</f>
        <v>#REF!</v>
      </c>
      <c r="B791" s="84" t="s">
        <v>658</v>
      </c>
      <c r="C791" s="82">
        <v>2014</v>
      </c>
      <c r="D791" s="84" t="s">
        <v>131</v>
      </c>
      <c r="E791" s="93" t="s">
        <v>680</v>
      </c>
      <c r="F791" s="82" t="e">
        <f t="shared" si="12"/>
        <v>#REF!</v>
      </c>
      <c r="G791" s="172"/>
    </row>
    <row r="792" spans="1:7" ht="13" thickBot="1" x14ac:dyDescent="0.3">
      <c r="A792" s="82" t="e">
        <f>#REF!</f>
        <v>#REF!</v>
      </c>
      <c r="B792" s="84" t="s">
        <v>658</v>
      </c>
      <c r="C792" s="82">
        <v>2014</v>
      </c>
      <c r="D792" s="84" t="s">
        <v>131</v>
      </c>
      <c r="E792" s="93" t="s">
        <v>681</v>
      </c>
      <c r="F792" s="82" t="e">
        <f t="shared" si="12"/>
        <v>#REF!</v>
      </c>
      <c r="G792" s="172"/>
    </row>
    <row r="793" spans="1:7" ht="13" thickBot="1" x14ac:dyDescent="0.3">
      <c r="A793" s="82" t="e">
        <f>#REF!</f>
        <v>#REF!</v>
      </c>
      <c r="B793" s="84" t="s">
        <v>658</v>
      </c>
      <c r="C793" s="82">
        <v>2014</v>
      </c>
      <c r="D793" s="84" t="s">
        <v>131</v>
      </c>
      <c r="E793" s="93" t="s">
        <v>682</v>
      </c>
      <c r="F793" s="82" t="e">
        <f t="shared" si="12"/>
        <v>#REF!</v>
      </c>
      <c r="G793" s="172"/>
    </row>
    <row r="794" spans="1:7" ht="13" thickBot="1" x14ac:dyDescent="0.3">
      <c r="A794" s="82" t="e">
        <f>#REF!</f>
        <v>#REF!</v>
      </c>
      <c r="B794" s="84" t="s">
        <v>658</v>
      </c>
      <c r="C794" s="82">
        <v>2014</v>
      </c>
      <c r="D794" s="84" t="s">
        <v>131</v>
      </c>
      <c r="E794" s="93" t="s">
        <v>683</v>
      </c>
      <c r="F794" s="82" t="e">
        <f t="shared" si="12"/>
        <v>#REF!</v>
      </c>
      <c r="G794" s="172"/>
    </row>
    <row r="795" spans="1:7" ht="13" thickBot="1" x14ac:dyDescent="0.3">
      <c r="A795" s="82" t="e">
        <f>#REF!</f>
        <v>#REF!</v>
      </c>
      <c r="B795" s="84" t="s">
        <v>658</v>
      </c>
      <c r="C795" s="82">
        <v>2014</v>
      </c>
      <c r="D795" s="84" t="s">
        <v>131</v>
      </c>
      <c r="E795" s="93" t="s">
        <v>684</v>
      </c>
      <c r="F795" s="82" t="e">
        <f t="shared" si="12"/>
        <v>#REF!</v>
      </c>
      <c r="G795" s="172"/>
    </row>
    <row r="796" spans="1:7" ht="13" thickBot="1" x14ac:dyDescent="0.3">
      <c r="A796" s="82" t="e">
        <f>#REF!</f>
        <v>#REF!</v>
      </c>
      <c r="B796" s="84" t="s">
        <v>658</v>
      </c>
      <c r="C796" s="82">
        <v>2014</v>
      </c>
      <c r="D796" s="84" t="s">
        <v>131</v>
      </c>
      <c r="E796" s="93" t="s">
        <v>685</v>
      </c>
      <c r="F796" s="82" t="e">
        <f t="shared" si="12"/>
        <v>#REF!</v>
      </c>
      <c r="G796" s="172"/>
    </row>
    <row r="797" spans="1:7" ht="13" thickBot="1" x14ac:dyDescent="0.3">
      <c r="A797" s="82" t="e">
        <f>#REF!</f>
        <v>#REF!</v>
      </c>
      <c r="B797" s="84" t="s">
        <v>658</v>
      </c>
      <c r="C797" s="82">
        <v>2014</v>
      </c>
      <c r="D797" s="84" t="s">
        <v>131</v>
      </c>
      <c r="E797" s="93" t="s">
        <v>686</v>
      </c>
      <c r="F797" s="82" t="e">
        <f t="shared" si="12"/>
        <v>#REF!</v>
      </c>
      <c r="G797" s="172"/>
    </row>
    <row r="798" spans="1:7" ht="13" thickBot="1" x14ac:dyDescent="0.3">
      <c r="A798" s="82" t="e">
        <f>#REF!</f>
        <v>#REF!</v>
      </c>
      <c r="B798" s="84" t="s">
        <v>658</v>
      </c>
      <c r="C798" s="82">
        <v>2014</v>
      </c>
      <c r="D798" s="84" t="s">
        <v>131</v>
      </c>
      <c r="E798" s="93" t="s">
        <v>687</v>
      </c>
      <c r="F798" s="82" t="e">
        <f t="shared" si="12"/>
        <v>#REF!</v>
      </c>
      <c r="G798" s="172"/>
    </row>
    <row r="799" spans="1:7" ht="13" thickBot="1" x14ac:dyDescent="0.3">
      <c r="A799" s="82" t="e">
        <f>#REF!</f>
        <v>#REF!</v>
      </c>
      <c r="B799" s="84" t="s">
        <v>658</v>
      </c>
      <c r="C799" s="82">
        <v>2014</v>
      </c>
      <c r="D799" s="84" t="s">
        <v>131</v>
      </c>
      <c r="E799" s="93">
        <v>8</v>
      </c>
      <c r="F799" s="82" t="e">
        <f t="shared" si="12"/>
        <v>#REF!</v>
      </c>
      <c r="G799" s="172"/>
    </row>
    <row r="800" spans="1:7" ht="13" thickBot="1" x14ac:dyDescent="0.3">
      <c r="A800" s="82" t="e">
        <f>#REF!</f>
        <v>#REF!</v>
      </c>
      <c r="B800" s="84" t="s">
        <v>658</v>
      </c>
      <c r="C800" s="82">
        <v>2014</v>
      </c>
      <c r="D800" s="84" t="s">
        <v>131</v>
      </c>
      <c r="E800" s="93" t="s">
        <v>688</v>
      </c>
      <c r="F800" s="82" t="e">
        <f t="shared" si="12"/>
        <v>#REF!</v>
      </c>
      <c r="G800" s="172"/>
    </row>
    <row r="801" spans="1:7" ht="13" thickBot="1" x14ac:dyDescent="0.3">
      <c r="A801" s="82" t="e">
        <f>#REF!</f>
        <v>#REF!</v>
      </c>
      <c r="B801" s="84" t="s">
        <v>658</v>
      </c>
      <c r="C801" s="82">
        <v>2014</v>
      </c>
      <c r="D801" s="84" t="s">
        <v>131</v>
      </c>
      <c r="E801" s="93" t="s">
        <v>689</v>
      </c>
      <c r="F801" s="82" t="e">
        <f t="shared" si="12"/>
        <v>#REF!</v>
      </c>
      <c r="G801" s="172"/>
    </row>
    <row r="802" spans="1:7" ht="13" thickBot="1" x14ac:dyDescent="0.3">
      <c r="A802" s="82" t="e">
        <f>#REF!</f>
        <v>#REF!</v>
      </c>
      <c r="B802" s="84" t="s">
        <v>658</v>
      </c>
      <c r="C802" s="82">
        <v>2014</v>
      </c>
      <c r="D802" s="84" t="s">
        <v>131</v>
      </c>
      <c r="E802" s="93">
        <v>9</v>
      </c>
      <c r="F802" s="82" t="e">
        <f t="shared" si="12"/>
        <v>#REF!</v>
      </c>
      <c r="G802" s="172"/>
    </row>
    <row r="803" spans="1:7" ht="13" thickBot="1" x14ac:dyDescent="0.3">
      <c r="A803" s="82" t="e">
        <f>#REF!</f>
        <v>#REF!</v>
      </c>
      <c r="B803" s="84" t="s">
        <v>658</v>
      </c>
      <c r="C803" s="82">
        <v>2014</v>
      </c>
      <c r="D803" s="84" t="s">
        <v>131</v>
      </c>
      <c r="E803" s="93">
        <v>10</v>
      </c>
      <c r="F803" s="82" t="e">
        <f t="shared" si="12"/>
        <v>#REF!</v>
      </c>
      <c r="G803" s="172"/>
    </row>
    <row r="804" spans="1:7" ht="13" thickBot="1" x14ac:dyDescent="0.3">
      <c r="A804" s="82" t="e">
        <f>#REF!</f>
        <v>#REF!</v>
      </c>
      <c r="B804" s="84" t="s">
        <v>658</v>
      </c>
      <c r="C804" s="82">
        <v>2014</v>
      </c>
      <c r="D804" s="84" t="s">
        <v>131</v>
      </c>
      <c r="E804" s="93" t="s">
        <v>690</v>
      </c>
      <c r="F804" s="82" t="e">
        <f t="shared" si="12"/>
        <v>#REF!</v>
      </c>
      <c r="G804" s="172"/>
    </row>
    <row r="805" spans="1:7" ht="13" thickBot="1" x14ac:dyDescent="0.3">
      <c r="A805" s="82" t="e">
        <f>#REF!</f>
        <v>#REF!</v>
      </c>
      <c r="B805" s="84" t="s">
        <v>658</v>
      </c>
      <c r="C805" s="82">
        <v>2014</v>
      </c>
      <c r="D805" s="84" t="s">
        <v>131</v>
      </c>
      <c r="E805" s="93" t="s">
        <v>691</v>
      </c>
      <c r="F805" s="82" t="e">
        <f t="shared" si="12"/>
        <v>#REF!</v>
      </c>
      <c r="G805" s="172"/>
    </row>
    <row r="806" spans="1:7" ht="13" thickBot="1" x14ac:dyDescent="0.3">
      <c r="A806" s="82" t="e">
        <f>#REF!</f>
        <v>#REF!</v>
      </c>
      <c r="B806" s="84" t="s">
        <v>658</v>
      </c>
      <c r="C806" s="82">
        <v>2014</v>
      </c>
      <c r="D806" s="84" t="s">
        <v>131</v>
      </c>
      <c r="E806" s="93" t="s">
        <v>692</v>
      </c>
      <c r="F806" s="82" t="e">
        <f t="shared" si="12"/>
        <v>#REF!</v>
      </c>
      <c r="G806" s="172"/>
    </row>
    <row r="807" spans="1:7" ht="13" thickBot="1" x14ac:dyDescent="0.3">
      <c r="A807" s="82" t="e">
        <f>#REF!</f>
        <v>#REF!</v>
      </c>
      <c r="B807" s="84" t="s">
        <v>658</v>
      </c>
      <c r="C807" s="82">
        <v>2014</v>
      </c>
      <c r="D807" s="84" t="s">
        <v>131</v>
      </c>
      <c r="E807" s="93" t="s">
        <v>693</v>
      </c>
      <c r="F807" s="82" t="e">
        <f t="shared" si="12"/>
        <v>#REF!</v>
      </c>
      <c r="G807" s="172"/>
    </row>
    <row r="808" spans="1:7" ht="13" thickBot="1" x14ac:dyDescent="0.3">
      <c r="A808" s="82" t="e">
        <f>#REF!</f>
        <v>#REF!</v>
      </c>
      <c r="B808" s="84" t="s">
        <v>658</v>
      </c>
      <c r="C808" s="82">
        <v>2014</v>
      </c>
      <c r="D808" s="84" t="s">
        <v>131</v>
      </c>
      <c r="E808" s="93" t="s">
        <v>694</v>
      </c>
      <c r="F808" s="82" t="e">
        <f t="shared" si="12"/>
        <v>#REF!</v>
      </c>
      <c r="G808" s="172"/>
    </row>
    <row r="809" spans="1:7" ht="13" thickBot="1" x14ac:dyDescent="0.3">
      <c r="A809" s="82" t="e">
        <f>#REF!</f>
        <v>#REF!</v>
      </c>
      <c r="B809" s="84" t="s">
        <v>658</v>
      </c>
      <c r="C809" s="82">
        <v>2014</v>
      </c>
      <c r="D809" s="84" t="s">
        <v>131</v>
      </c>
      <c r="E809" s="93" t="s">
        <v>695</v>
      </c>
      <c r="F809" s="82" t="e">
        <f t="shared" si="12"/>
        <v>#REF!</v>
      </c>
      <c r="G809" s="172"/>
    </row>
    <row r="810" spans="1:7" ht="13" thickBot="1" x14ac:dyDescent="0.3">
      <c r="A810" s="82" t="e">
        <f>#REF!</f>
        <v>#REF!</v>
      </c>
      <c r="B810" s="84" t="s">
        <v>658</v>
      </c>
      <c r="C810" s="82">
        <v>2014</v>
      </c>
      <c r="D810" s="84" t="s">
        <v>131</v>
      </c>
      <c r="E810" s="93" t="s">
        <v>696</v>
      </c>
      <c r="F810" s="82" t="e">
        <f t="shared" si="12"/>
        <v>#REF!</v>
      </c>
      <c r="G810" s="172"/>
    </row>
    <row r="811" spans="1:7" ht="13" thickBot="1" x14ac:dyDescent="0.3">
      <c r="A811" s="82" t="e">
        <f>#REF!</f>
        <v>#REF!</v>
      </c>
      <c r="B811" s="84" t="s">
        <v>658</v>
      </c>
      <c r="C811" s="82">
        <v>2014</v>
      </c>
      <c r="D811" s="84" t="s">
        <v>131</v>
      </c>
      <c r="E811" s="93" t="s">
        <v>697</v>
      </c>
      <c r="F811" s="82" t="e">
        <f t="shared" si="12"/>
        <v>#REF!</v>
      </c>
      <c r="G811" s="172"/>
    </row>
    <row r="812" spans="1:7" ht="13" thickBot="1" x14ac:dyDescent="0.3">
      <c r="A812" s="82" t="e">
        <f>#REF!</f>
        <v>#REF!</v>
      </c>
      <c r="B812" s="84" t="s">
        <v>658</v>
      </c>
      <c r="C812" s="82">
        <v>2014</v>
      </c>
      <c r="D812" s="84" t="s">
        <v>131</v>
      </c>
      <c r="E812" s="93" t="s">
        <v>698</v>
      </c>
      <c r="F812" s="82" t="e">
        <f t="shared" si="12"/>
        <v>#REF!</v>
      </c>
      <c r="G812" s="172"/>
    </row>
    <row r="813" spans="1:7" ht="13" thickBot="1" x14ac:dyDescent="0.3">
      <c r="A813" s="82" t="e">
        <f>#REF!</f>
        <v>#REF!</v>
      </c>
      <c r="B813" s="84" t="s">
        <v>658</v>
      </c>
      <c r="C813" s="82">
        <v>2014</v>
      </c>
      <c r="D813" s="84" t="s">
        <v>131</v>
      </c>
      <c r="E813" s="93" t="s">
        <v>699</v>
      </c>
      <c r="F813" s="82" t="e">
        <f t="shared" si="12"/>
        <v>#REF!</v>
      </c>
      <c r="G813" s="172"/>
    </row>
    <row r="814" spans="1:7" ht="13" thickBot="1" x14ac:dyDescent="0.3">
      <c r="A814" s="82" t="e">
        <f>#REF!</f>
        <v>#REF!</v>
      </c>
      <c r="B814" s="84" t="s">
        <v>658</v>
      </c>
      <c r="C814" s="82">
        <v>2014</v>
      </c>
      <c r="D814" s="84" t="s">
        <v>131</v>
      </c>
      <c r="E814" s="93" t="s">
        <v>700</v>
      </c>
      <c r="F814" s="82" t="e">
        <f t="shared" si="12"/>
        <v>#REF!</v>
      </c>
      <c r="G814" s="172"/>
    </row>
    <row r="815" spans="1:7" ht="13" thickBot="1" x14ac:dyDescent="0.3">
      <c r="A815" s="82" t="e">
        <f>#REF!</f>
        <v>#REF!</v>
      </c>
      <c r="B815" s="84" t="s">
        <v>658</v>
      </c>
      <c r="C815" s="82">
        <v>2014</v>
      </c>
      <c r="D815" s="84" t="s">
        <v>131</v>
      </c>
      <c r="E815" s="93" t="s">
        <v>701</v>
      </c>
      <c r="F815" s="82" t="e">
        <f t="shared" si="12"/>
        <v>#REF!</v>
      </c>
      <c r="G815" s="172"/>
    </row>
    <row r="816" spans="1:7" ht="13" thickBot="1" x14ac:dyDescent="0.3">
      <c r="A816" s="82" t="e">
        <f>#REF!</f>
        <v>#REF!</v>
      </c>
      <c r="B816" s="84" t="s">
        <v>704</v>
      </c>
      <c r="C816" s="82">
        <v>2014</v>
      </c>
      <c r="D816" s="84" t="s">
        <v>639</v>
      </c>
      <c r="E816" s="93">
        <v>1</v>
      </c>
      <c r="F816" s="82" t="e">
        <f t="shared" si="12"/>
        <v>#REF!</v>
      </c>
      <c r="G816" s="172"/>
    </row>
    <row r="817" spans="1:7" ht="13" thickBot="1" x14ac:dyDescent="0.3">
      <c r="A817" s="82" t="e">
        <f>#REF!</f>
        <v>#REF!</v>
      </c>
      <c r="B817" s="84" t="s">
        <v>704</v>
      </c>
      <c r="C817" s="82">
        <v>2014</v>
      </c>
      <c r="D817" s="84" t="s">
        <v>639</v>
      </c>
      <c r="E817" s="93" t="s">
        <v>643</v>
      </c>
      <c r="F817" s="82" t="e">
        <f t="shared" si="12"/>
        <v>#REF!</v>
      </c>
      <c r="G817" s="172"/>
    </row>
    <row r="818" spans="1:7" ht="13" thickBot="1" x14ac:dyDescent="0.3">
      <c r="A818" s="82" t="e">
        <f>#REF!</f>
        <v>#REF!</v>
      </c>
      <c r="B818" s="84" t="s">
        <v>704</v>
      </c>
      <c r="C818" s="82">
        <v>2014</v>
      </c>
      <c r="D818" s="84" t="s">
        <v>639</v>
      </c>
      <c r="E818" s="93" t="s">
        <v>646</v>
      </c>
      <c r="F818" s="82" t="e">
        <f t="shared" si="12"/>
        <v>#REF!</v>
      </c>
      <c r="G818" s="172"/>
    </row>
    <row r="819" spans="1:7" ht="13" thickBot="1" x14ac:dyDescent="0.3">
      <c r="A819" s="82" t="e">
        <f>#REF!</f>
        <v>#REF!</v>
      </c>
      <c r="B819" s="84" t="s">
        <v>704</v>
      </c>
      <c r="C819" s="82">
        <v>2014</v>
      </c>
      <c r="D819" s="84" t="s">
        <v>639</v>
      </c>
      <c r="E819" s="93" t="s">
        <v>647</v>
      </c>
      <c r="F819" s="82" t="e">
        <f t="shared" si="12"/>
        <v>#REF!</v>
      </c>
      <c r="G819" s="172"/>
    </row>
    <row r="820" spans="1:7" ht="13" thickBot="1" x14ac:dyDescent="0.3">
      <c r="A820" s="82" t="e">
        <f>#REF!</f>
        <v>#REF!</v>
      </c>
      <c r="B820" s="84" t="s">
        <v>704</v>
      </c>
      <c r="C820" s="82">
        <v>2014</v>
      </c>
      <c r="D820" s="84" t="s">
        <v>639</v>
      </c>
      <c r="E820" s="93" t="s">
        <v>648</v>
      </c>
      <c r="F820" s="82" t="e">
        <f t="shared" si="12"/>
        <v>#REF!</v>
      </c>
      <c r="G820" s="172"/>
    </row>
    <row r="821" spans="1:7" ht="13" thickBot="1" x14ac:dyDescent="0.3">
      <c r="A821" s="82" t="e">
        <f>#REF!</f>
        <v>#REF!</v>
      </c>
      <c r="B821" s="84" t="s">
        <v>704</v>
      </c>
      <c r="C821" s="82">
        <v>2014</v>
      </c>
      <c r="D821" s="84" t="s">
        <v>639</v>
      </c>
      <c r="E821" s="93" t="s">
        <v>709</v>
      </c>
      <c r="F821" s="82" t="e">
        <f t="shared" si="12"/>
        <v>#REF!</v>
      </c>
      <c r="G821" s="172"/>
    </row>
    <row r="822" spans="1:7" ht="13" thickBot="1" x14ac:dyDescent="0.3">
      <c r="A822" s="82" t="e">
        <f>#REF!</f>
        <v>#REF!</v>
      </c>
      <c r="B822" s="84" t="s">
        <v>704</v>
      </c>
      <c r="C822" s="82">
        <v>2014</v>
      </c>
      <c r="D822" s="84" t="s">
        <v>131</v>
      </c>
      <c r="E822" s="93">
        <v>2</v>
      </c>
      <c r="F822" s="82" t="e">
        <f t="shared" si="12"/>
        <v>#REF!</v>
      </c>
      <c r="G822" s="172"/>
    </row>
    <row r="823" spans="1:7" ht="13" thickBot="1" x14ac:dyDescent="0.3">
      <c r="A823" s="82" t="e">
        <f>#REF!</f>
        <v>#REF!</v>
      </c>
      <c r="B823" s="84" t="s">
        <v>704</v>
      </c>
      <c r="C823" s="82">
        <v>2014</v>
      </c>
      <c r="D823" s="84" t="s">
        <v>639</v>
      </c>
      <c r="E823" s="93">
        <v>3</v>
      </c>
      <c r="F823" s="82" t="e">
        <f t="shared" si="12"/>
        <v>#REF!</v>
      </c>
      <c r="G823" s="172"/>
    </row>
    <row r="824" spans="1:7" ht="13" thickBot="1" x14ac:dyDescent="0.3">
      <c r="A824" s="82" t="e">
        <f>#REF!</f>
        <v>#REF!</v>
      </c>
      <c r="B824" s="84" t="s">
        <v>704</v>
      </c>
      <c r="C824" s="82">
        <v>2014</v>
      </c>
      <c r="D824" s="84" t="s">
        <v>639</v>
      </c>
      <c r="E824" s="93" t="s">
        <v>659</v>
      </c>
      <c r="F824" s="82" t="e">
        <f t="shared" si="12"/>
        <v>#REF!</v>
      </c>
      <c r="G824" s="172"/>
    </row>
    <row r="825" spans="1:7" ht="13" thickBot="1" x14ac:dyDescent="0.3">
      <c r="A825" s="82" t="e">
        <f>#REF!</f>
        <v>#REF!</v>
      </c>
      <c r="B825" s="84" t="s">
        <v>704</v>
      </c>
      <c r="C825" s="82">
        <v>2014</v>
      </c>
      <c r="D825" s="84" t="s">
        <v>639</v>
      </c>
      <c r="E825" s="93" t="s">
        <v>660</v>
      </c>
      <c r="F825" s="82" t="e">
        <f t="shared" si="12"/>
        <v>#REF!</v>
      </c>
      <c r="G825" s="172"/>
    </row>
    <row r="826" spans="1:7" ht="13" thickBot="1" x14ac:dyDescent="0.3">
      <c r="A826" s="82" t="e">
        <f>#REF!</f>
        <v>#REF!</v>
      </c>
      <c r="B826" s="84" t="s">
        <v>704</v>
      </c>
      <c r="C826" s="82">
        <v>2014</v>
      </c>
      <c r="D826" s="84" t="s">
        <v>131</v>
      </c>
      <c r="E826" s="93">
        <v>4</v>
      </c>
      <c r="F826" s="82" t="e">
        <f t="shared" si="12"/>
        <v>#REF!</v>
      </c>
      <c r="G826" s="172"/>
    </row>
    <row r="827" spans="1:7" ht="13" thickBot="1" x14ac:dyDescent="0.3">
      <c r="A827" s="82" t="e">
        <f>#REF!</f>
        <v>#REF!</v>
      </c>
      <c r="B827" s="84" t="s">
        <v>704</v>
      </c>
      <c r="C827" s="82">
        <v>2014</v>
      </c>
      <c r="D827" s="84" t="s">
        <v>131</v>
      </c>
      <c r="E827" s="93" t="s">
        <v>661</v>
      </c>
      <c r="F827" s="82" t="e">
        <f t="shared" si="12"/>
        <v>#REF!</v>
      </c>
      <c r="G827" s="172"/>
    </row>
    <row r="828" spans="1:7" ht="13" thickBot="1" x14ac:dyDescent="0.3">
      <c r="A828" s="82" t="e">
        <f>#REF!</f>
        <v>#REF!</v>
      </c>
      <c r="B828" s="84" t="s">
        <v>704</v>
      </c>
      <c r="C828" s="82">
        <v>2014</v>
      </c>
      <c r="D828" s="84" t="s">
        <v>131</v>
      </c>
      <c r="E828" s="93" t="s">
        <v>662</v>
      </c>
      <c r="F828" s="82" t="e">
        <f t="shared" si="12"/>
        <v>#REF!</v>
      </c>
      <c r="G828" s="172"/>
    </row>
    <row r="829" spans="1:7" ht="13" thickBot="1" x14ac:dyDescent="0.3">
      <c r="A829" s="82" t="e">
        <f>#REF!</f>
        <v>#REF!</v>
      </c>
      <c r="B829" s="102" t="s">
        <v>704</v>
      </c>
      <c r="C829" s="82">
        <v>2014</v>
      </c>
      <c r="D829" s="102" t="s">
        <v>639</v>
      </c>
      <c r="E829" s="106">
        <v>5</v>
      </c>
      <c r="F829" s="82" t="e">
        <f t="shared" si="12"/>
        <v>#REF!</v>
      </c>
      <c r="G829" s="172"/>
    </row>
    <row r="830" spans="1:7" ht="13" thickBot="1" x14ac:dyDescent="0.3">
      <c r="A830" s="82" t="e">
        <f>#REF!</f>
        <v>#REF!</v>
      </c>
      <c r="B830" s="86" t="s">
        <v>704</v>
      </c>
      <c r="C830" s="82">
        <v>2014</v>
      </c>
      <c r="D830" s="86" t="s">
        <v>639</v>
      </c>
      <c r="E830" s="100" t="s">
        <v>663</v>
      </c>
      <c r="F830" s="82" t="e">
        <f t="shared" si="12"/>
        <v>#REF!</v>
      </c>
      <c r="G830" s="172"/>
    </row>
    <row r="831" spans="1:7" ht="13" thickBot="1" x14ac:dyDescent="0.3">
      <c r="A831" s="82" t="e">
        <f>#REF!</f>
        <v>#REF!</v>
      </c>
      <c r="B831" s="84" t="s">
        <v>704</v>
      </c>
      <c r="C831" s="82">
        <v>2014</v>
      </c>
      <c r="D831" s="84" t="s">
        <v>639</v>
      </c>
      <c r="E831" s="93" t="s">
        <v>664</v>
      </c>
      <c r="F831" s="82" t="e">
        <f t="shared" si="12"/>
        <v>#REF!</v>
      </c>
      <c r="G831" s="172"/>
    </row>
    <row r="832" spans="1:7" ht="13" thickBot="1" x14ac:dyDescent="0.3">
      <c r="A832" s="82" t="e">
        <f>#REF!</f>
        <v>#REF!</v>
      </c>
      <c r="B832" s="84" t="s">
        <v>704</v>
      </c>
      <c r="C832" s="82">
        <v>2014</v>
      </c>
      <c r="D832" s="84" t="s">
        <v>639</v>
      </c>
      <c r="E832" s="93" t="s">
        <v>665</v>
      </c>
      <c r="F832" s="82" t="e">
        <f t="shared" si="12"/>
        <v>#REF!</v>
      </c>
      <c r="G832" s="172"/>
    </row>
    <row r="833" spans="1:7" ht="13" thickBot="1" x14ac:dyDescent="0.3">
      <c r="A833" s="82" t="e">
        <f>#REF!</f>
        <v>#REF!</v>
      </c>
      <c r="B833" s="84" t="s">
        <v>704</v>
      </c>
      <c r="C833" s="82">
        <v>2014</v>
      </c>
      <c r="D833" s="84" t="s">
        <v>639</v>
      </c>
      <c r="E833" s="93">
        <v>6</v>
      </c>
      <c r="F833" s="82" t="e">
        <f t="shared" si="12"/>
        <v>#REF!</v>
      </c>
      <c r="G833" s="172"/>
    </row>
    <row r="834" spans="1:7" ht="13" thickBot="1" x14ac:dyDescent="0.3">
      <c r="A834" s="82" t="e">
        <f>#REF!</f>
        <v>#REF!</v>
      </c>
      <c r="B834" s="84" t="s">
        <v>704</v>
      </c>
      <c r="C834" s="82">
        <v>2014</v>
      </c>
      <c r="D834" s="84" t="s">
        <v>639</v>
      </c>
      <c r="E834" s="93" t="s">
        <v>666</v>
      </c>
      <c r="F834" s="82" t="e">
        <f t="shared" si="12"/>
        <v>#REF!</v>
      </c>
      <c r="G834" s="172"/>
    </row>
    <row r="835" spans="1:7" ht="13" thickBot="1" x14ac:dyDescent="0.3">
      <c r="A835" s="82" t="e">
        <f>#REF!</f>
        <v>#REF!</v>
      </c>
      <c r="B835" s="84" t="s">
        <v>704</v>
      </c>
      <c r="C835" s="82">
        <v>2014</v>
      </c>
      <c r="D835" s="84" t="s">
        <v>639</v>
      </c>
      <c r="E835" s="93" t="s">
        <v>667</v>
      </c>
      <c r="F835" s="82" t="e">
        <f t="shared" ref="F835:F898" si="13">CONCATENATE(A835,"_",B835,"_",C835,"_",D835,"_",E835)</f>
        <v>#REF!</v>
      </c>
      <c r="G835" s="172"/>
    </row>
    <row r="836" spans="1:7" ht="13" thickBot="1" x14ac:dyDescent="0.3">
      <c r="A836" s="82" t="e">
        <f>#REF!</f>
        <v>#REF!</v>
      </c>
      <c r="B836" s="84" t="s">
        <v>704</v>
      </c>
      <c r="C836" s="82">
        <v>2014</v>
      </c>
      <c r="D836" s="84" t="s">
        <v>639</v>
      </c>
      <c r="E836" s="93" t="s">
        <v>668</v>
      </c>
      <c r="F836" s="82" t="e">
        <f t="shared" si="13"/>
        <v>#REF!</v>
      </c>
      <c r="G836" s="172"/>
    </row>
    <row r="837" spans="1:7" ht="13" thickBot="1" x14ac:dyDescent="0.3">
      <c r="A837" s="82" t="e">
        <f>#REF!</f>
        <v>#REF!</v>
      </c>
      <c r="B837" s="84" t="s">
        <v>704</v>
      </c>
      <c r="C837" s="82">
        <v>2014</v>
      </c>
      <c r="D837" s="84" t="s">
        <v>639</v>
      </c>
      <c r="E837" s="93" t="s">
        <v>669</v>
      </c>
      <c r="F837" s="82" t="e">
        <f t="shared" si="13"/>
        <v>#REF!</v>
      </c>
      <c r="G837" s="172"/>
    </row>
    <row r="838" spans="1:7" ht="13" thickBot="1" x14ac:dyDescent="0.3">
      <c r="A838" s="82" t="e">
        <f>#REF!</f>
        <v>#REF!</v>
      </c>
      <c r="B838" s="84" t="s">
        <v>704</v>
      </c>
      <c r="C838" s="82">
        <v>2014</v>
      </c>
      <c r="D838" s="84" t="s">
        <v>639</v>
      </c>
      <c r="E838" s="93" t="s">
        <v>670</v>
      </c>
      <c r="F838" s="82" t="e">
        <f t="shared" si="13"/>
        <v>#REF!</v>
      </c>
      <c r="G838" s="172"/>
    </row>
    <row r="839" spans="1:7" ht="13" thickBot="1" x14ac:dyDescent="0.3">
      <c r="A839" s="82" t="e">
        <f>#REF!</f>
        <v>#REF!</v>
      </c>
      <c r="B839" s="84" t="s">
        <v>704</v>
      </c>
      <c r="C839" s="82">
        <v>2014</v>
      </c>
      <c r="D839" s="84" t="s">
        <v>639</v>
      </c>
      <c r="E839" s="93" t="s">
        <v>671</v>
      </c>
      <c r="F839" s="82" t="e">
        <f t="shared" si="13"/>
        <v>#REF!</v>
      </c>
      <c r="G839" s="172"/>
    </row>
    <row r="840" spans="1:7" ht="13" thickBot="1" x14ac:dyDescent="0.3">
      <c r="A840" s="82" t="e">
        <f>#REF!</f>
        <v>#REF!</v>
      </c>
      <c r="B840" s="84" t="s">
        <v>704</v>
      </c>
      <c r="C840" s="82">
        <v>2014</v>
      </c>
      <c r="D840" s="84" t="s">
        <v>639</v>
      </c>
      <c r="E840" s="93" t="s">
        <v>672</v>
      </c>
      <c r="F840" s="82" t="e">
        <f t="shared" si="13"/>
        <v>#REF!</v>
      </c>
      <c r="G840" s="172"/>
    </row>
    <row r="841" spans="1:7" ht="13" thickBot="1" x14ac:dyDescent="0.3">
      <c r="A841" s="82" t="e">
        <f>#REF!</f>
        <v>#REF!</v>
      </c>
      <c r="B841" s="84" t="s">
        <v>704</v>
      </c>
      <c r="C841" s="82">
        <v>2014</v>
      </c>
      <c r="D841" s="84" t="s">
        <v>639</v>
      </c>
      <c r="E841" s="93" t="s">
        <v>673</v>
      </c>
      <c r="F841" s="82" t="e">
        <f t="shared" si="13"/>
        <v>#REF!</v>
      </c>
      <c r="G841" s="172"/>
    </row>
    <row r="842" spans="1:7" ht="13" thickBot="1" x14ac:dyDescent="0.3">
      <c r="A842" s="82" t="e">
        <f>#REF!</f>
        <v>#REF!</v>
      </c>
      <c r="B842" s="84" t="s">
        <v>704</v>
      </c>
      <c r="C842" s="82">
        <v>2014</v>
      </c>
      <c r="D842" s="84" t="s">
        <v>639</v>
      </c>
      <c r="E842" s="93" t="s">
        <v>674</v>
      </c>
      <c r="F842" s="82" t="e">
        <f t="shared" si="13"/>
        <v>#REF!</v>
      </c>
      <c r="G842" s="172"/>
    </row>
    <row r="843" spans="1:7" ht="13" thickBot="1" x14ac:dyDescent="0.3">
      <c r="A843" s="82" t="e">
        <f>#REF!</f>
        <v>#REF!</v>
      </c>
      <c r="B843" s="84" t="s">
        <v>704</v>
      </c>
      <c r="C843" s="82">
        <v>2014</v>
      </c>
      <c r="D843" s="84" t="s">
        <v>639</v>
      </c>
      <c r="E843" s="93" t="s">
        <v>675</v>
      </c>
      <c r="F843" s="82" t="e">
        <f t="shared" si="13"/>
        <v>#REF!</v>
      </c>
      <c r="G843" s="172"/>
    </row>
    <row r="844" spans="1:7" ht="13" thickBot="1" x14ac:dyDescent="0.3">
      <c r="A844" s="82" t="e">
        <f>#REF!</f>
        <v>#REF!</v>
      </c>
      <c r="B844" s="84" t="s">
        <v>704</v>
      </c>
      <c r="C844" s="82">
        <v>2014</v>
      </c>
      <c r="D844" s="84" t="s">
        <v>639</v>
      </c>
      <c r="E844" s="93" t="s">
        <v>676</v>
      </c>
      <c r="F844" s="82" t="e">
        <f t="shared" si="13"/>
        <v>#REF!</v>
      </c>
      <c r="G844" s="172"/>
    </row>
    <row r="845" spans="1:7" ht="13" thickBot="1" x14ac:dyDescent="0.3">
      <c r="A845" s="82" t="e">
        <f>#REF!</f>
        <v>#REF!</v>
      </c>
      <c r="B845" s="84" t="s">
        <v>704</v>
      </c>
      <c r="C845" s="82">
        <v>2014</v>
      </c>
      <c r="D845" s="84" t="s">
        <v>639</v>
      </c>
      <c r="E845" s="93" t="s">
        <v>677</v>
      </c>
      <c r="F845" s="82" t="e">
        <f t="shared" si="13"/>
        <v>#REF!</v>
      </c>
      <c r="G845" s="172"/>
    </row>
    <row r="846" spans="1:7" ht="13" thickBot="1" x14ac:dyDescent="0.3">
      <c r="A846" s="82" t="e">
        <f>#REF!</f>
        <v>#REF!</v>
      </c>
      <c r="B846" s="84" t="s">
        <v>704</v>
      </c>
      <c r="C846" s="82">
        <v>2014</v>
      </c>
      <c r="D846" s="84" t="s">
        <v>639</v>
      </c>
      <c r="E846" s="93" t="s">
        <v>678</v>
      </c>
      <c r="F846" s="82" t="e">
        <f t="shared" si="13"/>
        <v>#REF!</v>
      </c>
      <c r="G846" s="172"/>
    </row>
    <row r="847" spans="1:7" ht="13" thickBot="1" x14ac:dyDescent="0.3">
      <c r="A847" s="82" t="e">
        <f>#REF!</f>
        <v>#REF!</v>
      </c>
      <c r="B847" s="84" t="s">
        <v>704</v>
      </c>
      <c r="C847" s="82">
        <v>2014</v>
      </c>
      <c r="D847" s="84" t="s">
        <v>639</v>
      </c>
      <c r="E847" s="93" t="s">
        <v>679</v>
      </c>
      <c r="F847" s="82" t="e">
        <f t="shared" si="13"/>
        <v>#REF!</v>
      </c>
      <c r="G847" s="172"/>
    </row>
    <row r="848" spans="1:7" ht="13" thickBot="1" x14ac:dyDescent="0.3">
      <c r="A848" s="82" t="e">
        <f>#REF!</f>
        <v>#REF!</v>
      </c>
      <c r="B848" s="84" t="s">
        <v>704</v>
      </c>
      <c r="C848" s="82">
        <v>2014</v>
      </c>
      <c r="D848" s="84" t="s">
        <v>131</v>
      </c>
      <c r="E848" s="93">
        <v>7</v>
      </c>
      <c r="F848" s="82" t="e">
        <f t="shared" si="13"/>
        <v>#REF!</v>
      </c>
      <c r="G848" s="172"/>
    </row>
    <row r="849" spans="1:7" ht="13" thickBot="1" x14ac:dyDescent="0.3">
      <c r="A849" s="82" t="e">
        <f>#REF!</f>
        <v>#REF!</v>
      </c>
      <c r="B849" s="84" t="s">
        <v>704</v>
      </c>
      <c r="C849" s="82">
        <v>2014</v>
      </c>
      <c r="D849" s="84" t="s">
        <v>131</v>
      </c>
      <c r="E849" s="93" t="s">
        <v>680</v>
      </c>
      <c r="F849" s="82" t="e">
        <f t="shared" si="13"/>
        <v>#REF!</v>
      </c>
      <c r="G849" s="172"/>
    </row>
    <row r="850" spans="1:7" ht="13" thickBot="1" x14ac:dyDescent="0.3">
      <c r="A850" s="82" t="e">
        <f>#REF!</f>
        <v>#REF!</v>
      </c>
      <c r="B850" s="84" t="s">
        <v>704</v>
      </c>
      <c r="C850" s="82">
        <v>2014</v>
      </c>
      <c r="D850" s="84" t="s">
        <v>131</v>
      </c>
      <c r="E850" s="93" t="s">
        <v>681</v>
      </c>
      <c r="F850" s="82" t="e">
        <f t="shared" si="13"/>
        <v>#REF!</v>
      </c>
      <c r="G850" s="172"/>
    </row>
    <row r="851" spans="1:7" ht="13" thickBot="1" x14ac:dyDescent="0.3">
      <c r="A851" s="82" t="e">
        <f>#REF!</f>
        <v>#REF!</v>
      </c>
      <c r="B851" s="84" t="s">
        <v>704</v>
      </c>
      <c r="C851" s="82">
        <v>2014</v>
      </c>
      <c r="D851" s="84" t="s">
        <v>131</v>
      </c>
      <c r="E851" s="93" t="s">
        <v>682</v>
      </c>
      <c r="F851" s="82" t="e">
        <f t="shared" si="13"/>
        <v>#REF!</v>
      </c>
      <c r="G851" s="172"/>
    </row>
    <row r="852" spans="1:7" ht="13" thickBot="1" x14ac:dyDescent="0.3">
      <c r="A852" s="82" t="e">
        <f>#REF!</f>
        <v>#REF!</v>
      </c>
      <c r="B852" s="84" t="s">
        <v>704</v>
      </c>
      <c r="C852" s="82">
        <v>2014</v>
      </c>
      <c r="D852" s="84" t="s">
        <v>131</v>
      </c>
      <c r="E852" s="93" t="s">
        <v>683</v>
      </c>
      <c r="F852" s="82" t="e">
        <f t="shared" si="13"/>
        <v>#REF!</v>
      </c>
      <c r="G852" s="172"/>
    </row>
    <row r="853" spans="1:7" ht="13" thickBot="1" x14ac:dyDescent="0.3">
      <c r="A853" s="82" t="e">
        <f>#REF!</f>
        <v>#REF!</v>
      </c>
      <c r="B853" s="84" t="s">
        <v>704</v>
      </c>
      <c r="C853" s="82">
        <v>2014</v>
      </c>
      <c r="D853" s="84" t="s">
        <v>131</v>
      </c>
      <c r="E853" s="93" t="s">
        <v>684</v>
      </c>
      <c r="F853" s="82" t="e">
        <f t="shared" si="13"/>
        <v>#REF!</v>
      </c>
      <c r="G853" s="172"/>
    </row>
    <row r="854" spans="1:7" ht="13" thickBot="1" x14ac:dyDescent="0.3">
      <c r="A854" s="82" t="e">
        <f>#REF!</f>
        <v>#REF!</v>
      </c>
      <c r="B854" s="84" t="s">
        <v>704</v>
      </c>
      <c r="C854" s="82">
        <v>2014</v>
      </c>
      <c r="D854" s="84" t="s">
        <v>131</v>
      </c>
      <c r="E854" s="93" t="s">
        <v>685</v>
      </c>
      <c r="F854" s="82" t="e">
        <f t="shared" si="13"/>
        <v>#REF!</v>
      </c>
      <c r="G854" s="172"/>
    </row>
    <row r="855" spans="1:7" ht="13" thickBot="1" x14ac:dyDescent="0.3">
      <c r="A855" s="82" t="e">
        <f>#REF!</f>
        <v>#REF!</v>
      </c>
      <c r="B855" s="84" t="s">
        <v>704</v>
      </c>
      <c r="C855" s="82">
        <v>2014</v>
      </c>
      <c r="D855" s="84" t="s">
        <v>131</v>
      </c>
      <c r="E855" s="93" t="s">
        <v>686</v>
      </c>
      <c r="F855" s="82" t="e">
        <f t="shared" si="13"/>
        <v>#REF!</v>
      </c>
      <c r="G855" s="172"/>
    </row>
    <row r="856" spans="1:7" ht="13" thickBot="1" x14ac:dyDescent="0.3">
      <c r="A856" s="82" t="e">
        <f>#REF!</f>
        <v>#REF!</v>
      </c>
      <c r="B856" s="84" t="s">
        <v>704</v>
      </c>
      <c r="C856" s="82">
        <v>2014</v>
      </c>
      <c r="D856" s="84" t="s">
        <v>131</v>
      </c>
      <c r="E856" s="93" t="s">
        <v>687</v>
      </c>
      <c r="F856" s="82" t="e">
        <f t="shared" si="13"/>
        <v>#REF!</v>
      </c>
      <c r="G856" s="172"/>
    </row>
    <row r="857" spans="1:7" ht="13" thickBot="1" x14ac:dyDescent="0.3">
      <c r="A857" s="82" t="e">
        <f>#REF!</f>
        <v>#REF!</v>
      </c>
      <c r="B857" s="84" t="s">
        <v>704</v>
      </c>
      <c r="C857" s="82">
        <v>2014</v>
      </c>
      <c r="D857" s="84" t="s">
        <v>131</v>
      </c>
      <c r="E857" s="93">
        <v>8</v>
      </c>
      <c r="F857" s="82" t="e">
        <f t="shared" si="13"/>
        <v>#REF!</v>
      </c>
      <c r="G857" s="172"/>
    </row>
    <row r="858" spans="1:7" ht="13" thickBot="1" x14ac:dyDescent="0.3">
      <c r="A858" s="82" t="e">
        <f>#REF!</f>
        <v>#REF!</v>
      </c>
      <c r="B858" s="84" t="s">
        <v>704</v>
      </c>
      <c r="C858" s="82">
        <v>2014</v>
      </c>
      <c r="D858" s="84" t="s">
        <v>131</v>
      </c>
      <c r="E858" s="93" t="s">
        <v>688</v>
      </c>
      <c r="F858" s="82" t="e">
        <f t="shared" si="13"/>
        <v>#REF!</v>
      </c>
      <c r="G858" s="172"/>
    </row>
    <row r="859" spans="1:7" ht="13" thickBot="1" x14ac:dyDescent="0.3">
      <c r="A859" s="82" t="e">
        <f>#REF!</f>
        <v>#REF!</v>
      </c>
      <c r="B859" s="84" t="s">
        <v>704</v>
      </c>
      <c r="C859" s="82">
        <v>2014</v>
      </c>
      <c r="D859" s="84" t="s">
        <v>131</v>
      </c>
      <c r="E859" s="93" t="s">
        <v>689</v>
      </c>
      <c r="F859" s="82" t="e">
        <f t="shared" si="13"/>
        <v>#REF!</v>
      </c>
      <c r="G859" s="172"/>
    </row>
    <row r="860" spans="1:7" ht="13" thickBot="1" x14ac:dyDescent="0.3">
      <c r="A860" s="82" t="e">
        <f>#REF!</f>
        <v>#REF!</v>
      </c>
      <c r="B860" s="84" t="s">
        <v>704</v>
      </c>
      <c r="C860" s="82">
        <v>2014</v>
      </c>
      <c r="D860" s="84" t="s">
        <v>131</v>
      </c>
      <c r="E860" s="93">
        <v>9</v>
      </c>
      <c r="F860" s="82" t="e">
        <f t="shared" si="13"/>
        <v>#REF!</v>
      </c>
      <c r="G860" s="172"/>
    </row>
    <row r="861" spans="1:7" ht="13" thickBot="1" x14ac:dyDescent="0.3">
      <c r="A861" s="82" t="e">
        <f>#REF!</f>
        <v>#REF!</v>
      </c>
      <c r="B861" s="84" t="s">
        <v>704</v>
      </c>
      <c r="C861" s="82">
        <v>2014</v>
      </c>
      <c r="D861" s="84" t="s">
        <v>131</v>
      </c>
      <c r="E861" s="93">
        <v>10</v>
      </c>
      <c r="F861" s="82" t="e">
        <f t="shared" si="13"/>
        <v>#REF!</v>
      </c>
      <c r="G861" s="172"/>
    </row>
    <row r="862" spans="1:7" ht="13" thickBot="1" x14ac:dyDescent="0.3">
      <c r="A862" s="82" t="e">
        <f>#REF!</f>
        <v>#REF!</v>
      </c>
      <c r="B862" s="84" t="s">
        <v>704</v>
      </c>
      <c r="C862" s="82">
        <v>2014</v>
      </c>
      <c r="D862" s="84" t="s">
        <v>131</v>
      </c>
      <c r="E862" s="93" t="s">
        <v>690</v>
      </c>
      <c r="F862" s="82" t="e">
        <f t="shared" si="13"/>
        <v>#REF!</v>
      </c>
      <c r="G862" s="172"/>
    </row>
    <row r="863" spans="1:7" ht="13" thickBot="1" x14ac:dyDescent="0.3">
      <c r="A863" s="82" t="e">
        <f>#REF!</f>
        <v>#REF!</v>
      </c>
      <c r="B863" s="84" t="s">
        <v>704</v>
      </c>
      <c r="C863" s="82">
        <v>2014</v>
      </c>
      <c r="D863" s="84" t="s">
        <v>131</v>
      </c>
      <c r="E863" s="93" t="s">
        <v>691</v>
      </c>
      <c r="F863" s="82" t="e">
        <f t="shared" si="13"/>
        <v>#REF!</v>
      </c>
      <c r="G863" s="172"/>
    </row>
    <row r="864" spans="1:7" ht="13" thickBot="1" x14ac:dyDescent="0.3">
      <c r="A864" s="82" t="e">
        <f>#REF!</f>
        <v>#REF!</v>
      </c>
      <c r="B864" s="84" t="s">
        <v>704</v>
      </c>
      <c r="C864" s="82">
        <v>2014</v>
      </c>
      <c r="D864" s="84" t="s">
        <v>131</v>
      </c>
      <c r="E864" s="93" t="s">
        <v>692</v>
      </c>
      <c r="F864" s="82" t="e">
        <f t="shared" si="13"/>
        <v>#REF!</v>
      </c>
      <c r="G864" s="172"/>
    </row>
    <row r="865" spans="1:7" ht="13" thickBot="1" x14ac:dyDescent="0.3">
      <c r="A865" s="82" t="e">
        <f>#REF!</f>
        <v>#REF!</v>
      </c>
      <c r="B865" s="84" t="s">
        <v>704</v>
      </c>
      <c r="C865" s="82">
        <v>2014</v>
      </c>
      <c r="D865" s="84" t="s">
        <v>131</v>
      </c>
      <c r="E865" s="93" t="s">
        <v>693</v>
      </c>
      <c r="F865" s="82" t="e">
        <f t="shared" si="13"/>
        <v>#REF!</v>
      </c>
      <c r="G865" s="172"/>
    </row>
    <row r="866" spans="1:7" ht="13" thickBot="1" x14ac:dyDescent="0.3">
      <c r="A866" s="82" t="e">
        <f>#REF!</f>
        <v>#REF!</v>
      </c>
      <c r="B866" s="84" t="s">
        <v>704</v>
      </c>
      <c r="C866" s="82">
        <v>2014</v>
      </c>
      <c r="D866" s="84" t="s">
        <v>131</v>
      </c>
      <c r="E866" s="93" t="s">
        <v>694</v>
      </c>
      <c r="F866" s="82" t="e">
        <f t="shared" si="13"/>
        <v>#REF!</v>
      </c>
      <c r="G866" s="172"/>
    </row>
    <row r="867" spans="1:7" ht="13" thickBot="1" x14ac:dyDescent="0.3">
      <c r="A867" s="82" t="e">
        <f>#REF!</f>
        <v>#REF!</v>
      </c>
      <c r="B867" s="84" t="s">
        <v>704</v>
      </c>
      <c r="C867" s="82">
        <v>2014</v>
      </c>
      <c r="D867" s="84" t="s">
        <v>131</v>
      </c>
      <c r="E867" s="93" t="s">
        <v>695</v>
      </c>
      <c r="F867" s="82" t="e">
        <f t="shared" si="13"/>
        <v>#REF!</v>
      </c>
      <c r="G867" s="172"/>
    </row>
    <row r="868" spans="1:7" ht="13" thickBot="1" x14ac:dyDescent="0.3">
      <c r="A868" s="82" t="e">
        <f>#REF!</f>
        <v>#REF!</v>
      </c>
      <c r="B868" s="84" t="s">
        <v>704</v>
      </c>
      <c r="C868" s="82">
        <v>2014</v>
      </c>
      <c r="D868" s="84" t="s">
        <v>131</v>
      </c>
      <c r="E868" s="93" t="s">
        <v>696</v>
      </c>
      <c r="F868" s="82" t="e">
        <f t="shared" si="13"/>
        <v>#REF!</v>
      </c>
      <c r="G868" s="172"/>
    </row>
    <row r="869" spans="1:7" ht="13" thickBot="1" x14ac:dyDescent="0.3">
      <c r="A869" s="82" t="e">
        <f>#REF!</f>
        <v>#REF!</v>
      </c>
      <c r="B869" s="84" t="s">
        <v>704</v>
      </c>
      <c r="C869" s="82">
        <v>2014</v>
      </c>
      <c r="D869" s="84" t="s">
        <v>131</v>
      </c>
      <c r="E869" s="93" t="s">
        <v>697</v>
      </c>
      <c r="F869" s="82" t="e">
        <f t="shared" si="13"/>
        <v>#REF!</v>
      </c>
      <c r="G869" s="172"/>
    </row>
    <row r="870" spans="1:7" ht="13" thickBot="1" x14ac:dyDescent="0.3">
      <c r="A870" s="82" t="e">
        <f>#REF!</f>
        <v>#REF!</v>
      </c>
      <c r="B870" s="84" t="s">
        <v>704</v>
      </c>
      <c r="C870" s="82">
        <v>2014</v>
      </c>
      <c r="D870" s="84" t="s">
        <v>131</v>
      </c>
      <c r="E870" s="93" t="s">
        <v>698</v>
      </c>
      <c r="F870" s="82" t="e">
        <f t="shared" si="13"/>
        <v>#REF!</v>
      </c>
      <c r="G870" s="172"/>
    </row>
    <row r="871" spans="1:7" ht="13" thickBot="1" x14ac:dyDescent="0.3">
      <c r="A871" s="82" t="e">
        <f>#REF!</f>
        <v>#REF!</v>
      </c>
      <c r="B871" s="84" t="s">
        <v>704</v>
      </c>
      <c r="C871" s="82">
        <v>2014</v>
      </c>
      <c r="D871" s="84" t="s">
        <v>131</v>
      </c>
      <c r="E871" s="93" t="s">
        <v>699</v>
      </c>
      <c r="F871" s="82" t="e">
        <f t="shared" si="13"/>
        <v>#REF!</v>
      </c>
      <c r="G871" s="172"/>
    </row>
    <row r="872" spans="1:7" ht="13" thickBot="1" x14ac:dyDescent="0.3">
      <c r="A872" s="82" t="e">
        <f>#REF!</f>
        <v>#REF!</v>
      </c>
      <c r="B872" s="84" t="s">
        <v>704</v>
      </c>
      <c r="C872" s="82">
        <v>2014</v>
      </c>
      <c r="D872" s="84" t="s">
        <v>131</v>
      </c>
      <c r="E872" s="93" t="s">
        <v>700</v>
      </c>
      <c r="F872" s="82" t="e">
        <f t="shared" si="13"/>
        <v>#REF!</v>
      </c>
      <c r="G872" s="172"/>
    </row>
    <row r="873" spans="1:7" ht="13" thickBot="1" x14ac:dyDescent="0.3">
      <c r="A873" s="82" t="e">
        <f>#REF!</f>
        <v>#REF!</v>
      </c>
      <c r="B873" s="84" t="s">
        <v>704</v>
      </c>
      <c r="C873" s="82">
        <v>2014</v>
      </c>
      <c r="D873" s="84" t="s">
        <v>131</v>
      </c>
      <c r="E873" s="93" t="s">
        <v>701</v>
      </c>
      <c r="F873" s="82" t="e">
        <f t="shared" si="13"/>
        <v>#REF!</v>
      </c>
      <c r="G873" s="172"/>
    </row>
    <row r="874" spans="1:7" ht="13" thickBot="1" x14ac:dyDescent="0.3">
      <c r="A874" s="82" t="e">
        <f>#REF!</f>
        <v>#REF!</v>
      </c>
      <c r="B874" s="84" t="s">
        <v>704</v>
      </c>
      <c r="C874" s="82">
        <v>2014</v>
      </c>
      <c r="D874" s="84" t="s">
        <v>706</v>
      </c>
      <c r="E874" s="93">
        <v>1</v>
      </c>
      <c r="F874" s="82" t="e">
        <f t="shared" si="13"/>
        <v>#REF!</v>
      </c>
      <c r="G874" s="172"/>
    </row>
    <row r="875" spans="1:7" ht="13" thickBot="1" x14ac:dyDescent="0.3">
      <c r="A875" s="82" t="e">
        <f>#REF!</f>
        <v>#REF!</v>
      </c>
      <c r="B875" s="84" t="s">
        <v>704</v>
      </c>
      <c r="C875" s="82">
        <v>2014</v>
      </c>
      <c r="D875" s="84" t="s">
        <v>706</v>
      </c>
      <c r="E875" s="93" t="s">
        <v>643</v>
      </c>
      <c r="F875" s="82" t="e">
        <f t="shared" si="13"/>
        <v>#REF!</v>
      </c>
      <c r="G875" s="172"/>
    </row>
    <row r="876" spans="1:7" ht="13" thickBot="1" x14ac:dyDescent="0.3">
      <c r="A876" s="82" t="e">
        <f>#REF!</f>
        <v>#REF!</v>
      </c>
      <c r="B876" s="84" t="s">
        <v>704</v>
      </c>
      <c r="C876" s="82">
        <v>2014</v>
      </c>
      <c r="D876" s="84" t="s">
        <v>706</v>
      </c>
      <c r="E876" s="93" t="s">
        <v>646</v>
      </c>
      <c r="F876" s="82" t="e">
        <f t="shared" si="13"/>
        <v>#REF!</v>
      </c>
      <c r="G876" s="172"/>
    </row>
    <row r="877" spans="1:7" ht="13" thickBot="1" x14ac:dyDescent="0.3">
      <c r="A877" s="82" t="e">
        <f>#REF!</f>
        <v>#REF!</v>
      </c>
      <c r="B877" s="84" t="s">
        <v>704</v>
      </c>
      <c r="C877" s="82">
        <v>2014</v>
      </c>
      <c r="D877" s="84" t="s">
        <v>706</v>
      </c>
      <c r="E877" s="93" t="s">
        <v>647</v>
      </c>
      <c r="F877" s="82" t="e">
        <f t="shared" si="13"/>
        <v>#REF!</v>
      </c>
      <c r="G877" s="172"/>
    </row>
    <row r="878" spans="1:7" ht="13" thickBot="1" x14ac:dyDescent="0.3">
      <c r="A878" s="82" t="e">
        <f>#REF!</f>
        <v>#REF!</v>
      </c>
      <c r="B878" s="84" t="s">
        <v>704</v>
      </c>
      <c r="C878" s="82">
        <v>2014</v>
      </c>
      <c r="D878" s="84" t="s">
        <v>706</v>
      </c>
      <c r="E878" s="93" t="s">
        <v>648</v>
      </c>
      <c r="F878" s="82" t="e">
        <f t="shared" si="13"/>
        <v>#REF!</v>
      </c>
      <c r="G878" s="172"/>
    </row>
    <row r="879" spans="1:7" ht="13" thickBot="1" x14ac:dyDescent="0.3">
      <c r="A879" s="82" t="e">
        <f>#REF!</f>
        <v>#REF!</v>
      </c>
      <c r="B879" s="84" t="s">
        <v>704</v>
      </c>
      <c r="C879" s="82">
        <v>2014</v>
      </c>
      <c r="D879" s="84" t="s">
        <v>706</v>
      </c>
      <c r="E879" s="93" t="s">
        <v>709</v>
      </c>
      <c r="F879" s="82" t="e">
        <f t="shared" si="13"/>
        <v>#REF!</v>
      </c>
      <c r="G879" s="172"/>
    </row>
    <row r="880" spans="1:7" ht="13" thickBot="1" x14ac:dyDescent="0.3">
      <c r="A880" s="82" t="e">
        <f>#REF!</f>
        <v>#REF!</v>
      </c>
      <c r="B880" s="84" t="s">
        <v>704</v>
      </c>
      <c r="C880" s="82">
        <v>2014</v>
      </c>
      <c r="D880" s="84" t="s">
        <v>706</v>
      </c>
      <c r="E880" s="93">
        <v>2</v>
      </c>
      <c r="F880" s="82" t="e">
        <f t="shared" si="13"/>
        <v>#REF!</v>
      </c>
      <c r="G880" s="172"/>
    </row>
    <row r="881" spans="1:7" ht="13" thickBot="1" x14ac:dyDescent="0.3">
      <c r="A881" s="82" t="e">
        <f>#REF!</f>
        <v>#REF!</v>
      </c>
      <c r="B881" s="84" t="s">
        <v>704</v>
      </c>
      <c r="C881" s="82">
        <v>2014</v>
      </c>
      <c r="D881" s="84" t="s">
        <v>706</v>
      </c>
      <c r="E881" s="93">
        <v>3</v>
      </c>
      <c r="F881" s="82" t="e">
        <f t="shared" si="13"/>
        <v>#REF!</v>
      </c>
      <c r="G881" s="172"/>
    </row>
    <row r="882" spans="1:7" ht="13" thickBot="1" x14ac:dyDescent="0.3">
      <c r="A882" s="82" t="e">
        <f>#REF!</f>
        <v>#REF!</v>
      </c>
      <c r="B882" s="84" t="s">
        <v>704</v>
      </c>
      <c r="C882" s="82">
        <v>2014</v>
      </c>
      <c r="D882" s="84" t="s">
        <v>706</v>
      </c>
      <c r="E882" s="93" t="s">
        <v>659</v>
      </c>
      <c r="F882" s="82" t="e">
        <f t="shared" si="13"/>
        <v>#REF!</v>
      </c>
      <c r="G882" s="172"/>
    </row>
    <row r="883" spans="1:7" ht="13" thickBot="1" x14ac:dyDescent="0.3">
      <c r="A883" s="82" t="e">
        <f>#REF!</f>
        <v>#REF!</v>
      </c>
      <c r="B883" s="91" t="s">
        <v>704</v>
      </c>
      <c r="C883" s="82">
        <v>2014</v>
      </c>
      <c r="D883" s="91" t="s">
        <v>706</v>
      </c>
      <c r="E883" s="101" t="s">
        <v>660</v>
      </c>
      <c r="F883" s="82" t="e">
        <f t="shared" si="13"/>
        <v>#REF!</v>
      </c>
      <c r="G883" s="172"/>
    </row>
    <row r="884" spans="1:7" ht="13" thickBot="1" x14ac:dyDescent="0.3">
      <c r="A884" s="82" t="e">
        <f>#REF!</f>
        <v>#REF!</v>
      </c>
      <c r="B884" s="94" t="s">
        <v>704</v>
      </c>
      <c r="C884" s="82">
        <v>2014</v>
      </c>
      <c r="D884" s="94" t="s">
        <v>706</v>
      </c>
      <c r="E884" s="95">
        <v>4</v>
      </c>
      <c r="F884" s="82" t="e">
        <f t="shared" si="13"/>
        <v>#REF!</v>
      </c>
      <c r="G884" s="172"/>
    </row>
    <row r="885" spans="1:7" ht="13" thickBot="1" x14ac:dyDescent="0.3">
      <c r="A885" s="82" t="e">
        <f>#REF!</f>
        <v>#REF!</v>
      </c>
      <c r="B885" s="84" t="s">
        <v>704</v>
      </c>
      <c r="C885" s="82">
        <v>2014</v>
      </c>
      <c r="D885" s="84" t="s">
        <v>706</v>
      </c>
      <c r="E885" s="93" t="s">
        <v>661</v>
      </c>
      <c r="F885" s="82" t="e">
        <f t="shared" si="13"/>
        <v>#REF!</v>
      </c>
      <c r="G885" s="172"/>
    </row>
    <row r="886" spans="1:7" ht="13" thickBot="1" x14ac:dyDescent="0.3">
      <c r="A886" s="82" t="e">
        <f>#REF!</f>
        <v>#REF!</v>
      </c>
      <c r="B886" s="84" t="s">
        <v>704</v>
      </c>
      <c r="C886" s="82">
        <v>2014</v>
      </c>
      <c r="D886" s="84" t="s">
        <v>706</v>
      </c>
      <c r="E886" s="93" t="s">
        <v>662</v>
      </c>
      <c r="F886" s="82" t="e">
        <f t="shared" si="13"/>
        <v>#REF!</v>
      </c>
      <c r="G886" s="172"/>
    </row>
    <row r="887" spans="1:7" ht="13" thickBot="1" x14ac:dyDescent="0.3">
      <c r="A887" s="82" t="e">
        <f>#REF!</f>
        <v>#REF!</v>
      </c>
      <c r="B887" s="84" t="s">
        <v>704</v>
      </c>
      <c r="C887" s="82">
        <v>2014</v>
      </c>
      <c r="D887" s="84" t="s">
        <v>706</v>
      </c>
      <c r="E887" s="93">
        <v>5</v>
      </c>
      <c r="F887" s="82" t="e">
        <f t="shared" si="13"/>
        <v>#REF!</v>
      </c>
      <c r="G887" s="172"/>
    </row>
    <row r="888" spans="1:7" ht="13" thickBot="1" x14ac:dyDescent="0.3">
      <c r="A888" s="82" t="e">
        <f>#REF!</f>
        <v>#REF!</v>
      </c>
      <c r="B888" s="84" t="s">
        <v>704</v>
      </c>
      <c r="C888" s="82">
        <v>2014</v>
      </c>
      <c r="D888" s="84" t="s">
        <v>706</v>
      </c>
      <c r="E888" s="93" t="s">
        <v>663</v>
      </c>
      <c r="F888" s="82" t="e">
        <f t="shared" si="13"/>
        <v>#REF!</v>
      </c>
      <c r="G888" s="172"/>
    </row>
    <row r="889" spans="1:7" ht="13" thickBot="1" x14ac:dyDescent="0.3">
      <c r="A889" s="82" t="e">
        <f>#REF!</f>
        <v>#REF!</v>
      </c>
      <c r="B889" s="84" t="s">
        <v>704</v>
      </c>
      <c r="C889" s="82">
        <v>2014</v>
      </c>
      <c r="D889" s="84" t="s">
        <v>706</v>
      </c>
      <c r="E889" s="93" t="s">
        <v>664</v>
      </c>
      <c r="F889" s="82" t="e">
        <f t="shared" si="13"/>
        <v>#REF!</v>
      </c>
      <c r="G889" s="172"/>
    </row>
    <row r="890" spans="1:7" ht="13" thickBot="1" x14ac:dyDescent="0.3">
      <c r="A890" s="82" t="e">
        <f>#REF!</f>
        <v>#REF!</v>
      </c>
      <c r="B890" s="84" t="s">
        <v>704</v>
      </c>
      <c r="C890" s="82">
        <v>2014</v>
      </c>
      <c r="D890" s="84" t="s">
        <v>706</v>
      </c>
      <c r="E890" s="93" t="s">
        <v>665</v>
      </c>
      <c r="F890" s="82" t="e">
        <f t="shared" si="13"/>
        <v>#REF!</v>
      </c>
      <c r="G890" s="172"/>
    </row>
    <row r="891" spans="1:7" ht="13" thickBot="1" x14ac:dyDescent="0.3">
      <c r="A891" s="82" t="e">
        <f>#REF!</f>
        <v>#REF!</v>
      </c>
      <c r="B891" s="84" t="s">
        <v>704</v>
      </c>
      <c r="C891" s="82">
        <v>2014</v>
      </c>
      <c r="D891" s="84" t="s">
        <v>706</v>
      </c>
      <c r="E891" s="93">
        <v>6</v>
      </c>
      <c r="F891" s="82" t="e">
        <f t="shared" si="13"/>
        <v>#REF!</v>
      </c>
      <c r="G891" s="172"/>
    </row>
    <row r="892" spans="1:7" ht="13" thickBot="1" x14ac:dyDescent="0.3">
      <c r="A892" s="82" t="e">
        <f>#REF!</f>
        <v>#REF!</v>
      </c>
      <c r="B892" s="84" t="s">
        <v>704</v>
      </c>
      <c r="C892" s="82">
        <v>2014</v>
      </c>
      <c r="D892" s="84" t="s">
        <v>706</v>
      </c>
      <c r="E892" s="93" t="s">
        <v>666</v>
      </c>
      <c r="F892" s="82" t="e">
        <f t="shared" si="13"/>
        <v>#REF!</v>
      </c>
      <c r="G892" s="172"/>
    </row>
    <row r="893" spans="1:7" ht="13" thickBot="1" x14ac:dyDescent="0.3">
      <c r="A893" s="82" t="e">
        <f>#REF!</f>
        <v>#REF!</v>
      </c>
      <c r="B893" s="84" t="s">
        <v>704</v>
      </c>
      <c r="C893" s="82">
        <v>2014</v>
      </c>
      <c r="D893" s="84" t="s">
        <v>706</v>
      </c>
      <c r="E893" s="93" t="s">
        <v>667</v>
      </c>
      <c r="F893" s="82" t="e">
        <f t="shared" si="13"/>
        <v>#REF!</v>
      </c>
      <c r="G893" s="172"/>
    </row>
    <row r="894" spans="1:7" ht="13" thickBot="1" x14ac:dyDescent="0.3">
      <c r="A894" s="82" t="e">
        <f>#REF!</f>
        <v>#REF!</v>
      </c>
      <c r="B894" s="84" t="s">
        <v>704</v>
      </c>
      <c r="C894" s="82">
        <v>2014</v>
      </c>
      <c r="D894" s="84" t="s">
        <v>706</v>
      </c>
      <c r="E894" s="93" t="s">
        <v>668</v>
      </c>
      <c r="F894" s="82" t="e">
        <f t="shared" si="13"/>
        <v>#REF!</v>
      </c>
      <c r="G894" s="172"/>
    </row>
    <row r="895" spans="1:7" ht="13" thickBot="1" x14ac:dyDescent="0.3">
      <c r="A895" s="82" t="e">
        <f>#REF!</f>
        <v>#REF!</v>
      </c>
      <c r="B895" s="84" t="s">
        <v>704</v>
      </c>
      <c r="C895" s="82">
        <v>2014</v>
      </c>
      <c r="D895" s="84" t="s">
        <v>706</v>
      </c>
      <c r="E895" s="93" t="s">
        <v>669</v>
      </c>
      <c r="F895" s="82" t="e">
        <f t="shared" si="13"/>
        <v>#REF!</v>
      </c>
      <c r="G895" s="172"/>
    </row>
    <row r="896" spans="1:7" ht="13" thickBot="1" x14ac:dyDescent="0.3">
      <c r="A896" s="82" t="e">
        <f>#REF!</f>
        <v>#REF!</v>
      </c>
      <c r="B896" s="84" t="s">
        <v>704</v>
      </c>
      <c r="C896" s="82">
        <v>2014</v>
      </c>
      <c r="D896" s="84" t="s">
        <v>706</v>
      </c>
      <c r="E896" s="93" t="s">
        <v>670</v>
      </c>
      <c r="F896" s="82" t="e">
        <f t="shared" si="13"/>
        <v>#REF!</v>
      </c>
      <c r="G896" s="172"/>
    </row>
    <row r="897" spans="1:7" ht="13" thickBot="1" x14ac:dyDescent="0.3">
      <c r="A897" s="82" t="e">
        <f>#REF!</f>
        <v>#REF!</v>
      </c>
      <c r="B897" s="84" t="s">
        <v>704</v>
      </c>
      <c r="C897" s="82">
        <v>2014</v>
      </c>
      <c r="D897" s="84" t="s">
        <v>706</v>
      </c>
      <c r="E897" s="93" t="s">
        <v>671</v>
      </c>
      <c r="F897" s="82" t="e">
        <f t="shared" si="13"/>
        <v>#REF!</v>
      </c>
      <c r="G897" s="172"/>
    </row>
    <row r="898" spans="1:7" ht="13" thickBot="1" x14ac:dyDescent="0.3">
      <c r="A898" s="82" t="e">
        <f>#REF!</f>
        <v>#REF!</v>
      </c>
      <c r="B898" s="84" t="s">
        <v>704</v>
      </c>
      <c r="C898" s="82">
        <v>2014</v>
      </c>
      <c r="D898" s="84" t="s">
        <v>706</v>
      </c>
      <c r="E898" s="93" t="s">
        <v>672</v>
      </c>
      <c r="F898" s="82" t="e">
        <f t="shared" si="13"/>
        <v>#REF!</v>
      </c>
      <c r="G898" s="172"/>
    </row>
    <row r="899" spans="1:7" ht="13" thickBot="1" x14ac:dyDescent="0.3">
      <c r="A899" s="82" t="e">
        <f>#REF!</f>
        <v>#REF!</v>
      </c>
      <c r="B899" s="84" t="s">
        <v>704</v>
      </c>
      <c r="C899" s="82">
        <v>2014</v>
      </c>
      <c r="D899" s="84" t="s">
        <v>706</v>
      </c>
      <c r="E899" s="93" t="s">
        <v>673</v>
      </c>
      <c r="F899" s="82" t="e">
        <f t="shared" ref="F899:F962" si="14">CONCATENATE(A899,"_",B899,"_",C899,"_",D899,"_",E899)</f>
        <v>#REF!</v>
      </c>
      <c r="G899" s="172"/>
    </row>
    <row r="900" spans="1:7" ht="13" thickBot="1" x14ac:dyDescent="0.3">
      <c r="A900" s="82" t="e">
        <f>#REF!</f>
        <v>#REF!</v>
      </c>
      <c r="B900" s="84" t="s">
        <v>704</v>
      </c>
      <c r="C900" s="82">
        <v>2014</v>
      </c>
      <c r="D900" s="84" t="s">
        <v>706</v>
      </c>
      <c r="E900" s="93" t="s">
        <v>674</v>
      </c>
      <c r="F900" s="82" t="e">
        <f t="shared" si="14"/>
        <v>#REF!</v>
      </c>
      <c r="G900" s="172"/>
    </row>
    <row r="901" spans="1:7" ht="13" thickBot="1" x14ac:dyDescent="0.3">
      <c r="A901" s="82" t="e">
        <f>#REF!</f>
        <v>#REF!</v>
      </c>
      <c r="B901" s="84" t="s">
        <v>704</v>
      </c>
      <c r="C901" s="82">
        <v>2014</v>
      </c>
      <c r="D901" s="84" t="s">
        <v>706</v>
      </c>
      <c r="E901" s="93" t="s">
        <v>675</v>
      </c>
      <c r="F901" s="82" t="e">
        <f t="shared" si="14"/>
        <v>#REF!</v>
      </c>
      <c r="G901" s="172"/>
    </row>
    <row r="902" spans="1:7" ht="13" thickBot="1" x14ac:dyDescent="0.3">
      <c r="A902" s="82" t="e">
        <f>#REF!</f>
        <v>#REF!</v>
      </c>
      <c r="B902" s="84" t="s">
        <v>704</v>
      </c>
      <c r="C902" s="82">
        <v>2014</v>
      </c>
      <c r="D902" s="84" t="s">
        <v>706</v>
      </c>
      <c r="E902" s="93" t="s">
        <v>676</v>
      </c>
      <c r="F902" s="82" t="e">
        <f t="shared" si="14"/>
        <v>#REF!</v>
      </c>
      <c r="G902" s="172"/>
    </row>
    <row r="903" spans="1:7" ht="13" thickBot="1" x14ac:dyDescent="0.3">
      <c r="A903" s="82" t="e">
        <f>#REF!</f>
        <v>#REF!</v>
      </c>
      <c r="B903" s="84" t="s">
        <v>704</v>
      </c>
      <c r="C903" s="82">
        <v>2014</v>
      </c>
      <c r="D903" s="84" t="s">
        <v>706</v>
      </c>
      <c r="E903" s="93" t="s">
        <v>677</v>
      </c>
      <c r="F903" s="82" t="e">
        <f t="shared" si="14"/>
        <v>#REF!</v>
      </c>
      <c r="G903" s="172"/>
    </row>
    <row r="904" spans="1:7" ht="13" thickBot="1" x14ac:dyDescent="0.3">
      <c r="A904" s="82" t="e">
        <f>#REF!</f>
        <v>#REF!</v>
      </c>
      <c r="B904" s="84" t="s">
        <v>704</v>
      </c>
      <c r="C904" s="82">
        <v>2014</v>
      </c>
      <c r="D904" s="84" t="s">
        <v>706</v>
      </c>
      <c r="E904" s="93" t="s">
        <v>678</v>
      </c>
      <c r="F904" s="82" t="e">
        <f t="shared" si="14"/>
        <v>#REF!</v>
      </c>
      <c r="G904" s="172"/>
    </row>
    <row r="905" spans="1:7" ht="13" thickBot="1" x14ac:dyDescent="0.3">
      <c r="A905" s="82" t="e">
        <f>#REF!</f>
        <v>#REF!</v>
      </c>
      <c r="B905" s="84" t="s">
        <v>704</v>
      </c>
      <c r="C905" s="82">
        <v>2014</v>
      </c>
      <c r="D905" s="84" t="s">
        <v>706</v>
      </c>
      <c r="E905" s="93" t="s">
        <v>679</v>
      </c>
      <c r="F905" s="82" t="e">
        <f t="shared" si="14"/>
        <v>#REF!</v>
      </c>
      <c r="G905" s="172"/>
    </row>
    <row r="906" spans="1:7" ht="13" thickBot="1" x14ac:dyDescent="0.3">
      <c r="A906" s="82" t="e">
        <f>#REF!</f>
        <v>#REF!</v>
      </c>
      <c r="B906" s="84" t="s">
        <v>704</v>
      </c>
      <c r="C906" s="82">
        <v>2014</v>
      </c>
      <c r="D906" s="84" t="s">
        <v>706</v>
      </c>
      <c r="E906" s="93">
        <v>7</v>
      </c>
      <c r="F906" s="82" t="e">
        <f t="shared" si="14"/>
        <v>#REF!</v>
      </c>
      <c r="G906" s="172"/>
    </row>
    <row r="907" spans="1:7" ht="13" thickBot="1" x14ac:dyDescent="0.3">
      <c r="A907" s="82" t="e">
        <f>#REF!</f>
        <v>#REF!</v>
      </c>
      <c r="B907" s="84" t="s">
        <v>704</v>
      </c>
      <c r="C907" s="82">
        <v>2014</v>
      </c>
      <c r="D907" s="84" t="s">
        <v>706</v>
      </c>
      <c r="E907" s="93" t="s">
        <v>680</v>
      </c>
      <c r="F907" s="82" t="e">
        <f t="shared" si="14"/>
        <v>#REF!</v>
      </c>
      <c r="G907" s="172"/>
    </row>
    <row r="908" spans="1:7" ht="13" thickBot="1" x14ac:dyDescent="0.3">
      <c r="A908" s="82" t="e">
        <f>#REF!</f>
        <v>#REF!</v>
      </c>
      <c r="B908" s="84" t="s">
        <v>704</v>
      </c>
      <c r="C908" s="82">
        <v>2014</v>
      </c>
      <c r="D908" s="84" t="s">
        <v>706</v>
      </c>
      <c r="E908" s="93" t="s">
        <v>681</v>
      </c>
      <c r="F908" s="82" t="e">
        <f t="shared" si="14"/>
        <v>#REF!</v>
      </c>
      <c r="G908" s="172"/>
    </row>
    <row r="909" spans="1:7" ht="13" thickBot="1" x14ac:dyDescent="0.3">
      <c r="A909" s="82" t="e">
        <f>#REF!</f>
        <v>#REF!</v>
      </c>
      <c r="B909" s="84" t="s">
        <v>704</v>
      </c>
      <c r="C909" s="82">
        <v>2014</v>
      </c>
      <c r="D909" s="84" t="s">
        <v>706</v>
      </c>
      <c r="E909" s="93" t="s">
        <v>682</v>
      </c>
      <c r="F909" s="82" t="e">
        <f t="shared" si="14"/>
        <v>#REF!</v>
      </c>
      <c r="G909" s="172"/>
    </row>
    <row r="910" spans="1:7" ht="13" thickBot="1" x14ac:dyDescent="0.3">
      <c r="A910" s="82" t="e">
        <f>#REF!</f>
        <v>#REF!</v>
      </c>
      <c r="B910" s="84" t="s">
        <v>704</v>
      </c>
      <c r="C910" s="82">
        <v>2014</v>
      </c>
      <c r="D910" s="84" t="s">
        <v>706</v>
      </c>
      <c r="E910" s="93" t="s">
        <v>683</v>
      </c>
      <c r="F910" s="82" t="e">
        <f t="shared" si="14"/>
        <v>#REF!</v>
      </c>
      <c r="G910" s="172"/>
    </row>
    <row r="911" spans="1:7" ht="13" thickBot="1" x14ac:dyDescent="0.3">
      <c r="A911" s="82" t="e">
        <f>#REF!</f>
        <v>#REF!</v>
      </c>
      <c r="B911" s="84" t="s">
        <v>704</v>
      </c>
      <c r="C911" s="82">
        <v>2014</v>
      </c>
      <c r="D911" s="84" t="s">
        <v>706</v>
      </c>
      <c r="E911" s="93" t="s">
        <v>684</v>
      </c>
      <c r="F911" s="82" t="e">
        <f t="shared" si="14"/>
        <v>#REF!</v>
      </c>
      <c r="G911" s="172"/>
    </row>
    <row r="912" spans="1:7" ht="13" thickBot="1" x14ac:dyDescent="0.3">
      <c r="A912" s="82" t="e">
        <f>#REF!</f>
        <v>#REF!</v>
      </c>
      <c r="B912" s="84" t="s">
        <v>704</v>
      </c>
      <c r="C912" s="82">
        <v>2014</v>
      </c>
      <c r="D912" s="84" t="s">
        <v>706</v>
      </c>
      <c r="E912" s="93" t="s">
        <v>685</v>
      </c>
      <c r="F912" s="82" t="e">
        <f t="shared" si="14"/>
        <v>#REF!</v>
      </c>
      <c r="G912" s="172"/>
    </row>
    <row r="913" spans="1:7" ht="13" thickBot="1" x14ac:dyDescent="0.3">
      <c r="A913" s="82" t="e">
        <f>#REF!</f>
        <v>#REF!</v>
      </c>
      <c r="B913" s="84" t="s">
        <v>704</v>
      </c>
      <c r="C913" s="82">
        <v>2014</v>
      </c>
      <c r="D913" s="84" t="s">
        <v>706</v>
      </c>
      <c r="E913" s="93" t="s">
        <v>686</v>
      </c>
      <c r="F913" s="82" t="e">
        <f t="shared" si="14"/>
        <v>#REF!</v>
      </c>
      <c r="G913" s="172"/>
    </row>
    <row r="914" spans="1:7" ht="13" thickBot="1" x14ac:dyDescent="0.3">
      <c r="A914" s="82" t="e">
        <f>#REF!</f>
        <v>#REF!</v>
      </c>
      <c r="B914" s="84" t="s">
        <v>704</v>
      </c>
      <c r="C914" s="82">
        <v>2014</v>
      </c>
      <c r="D914" s="84" t="s">
        <v>706</v>
      </c>
      <c r="E914" s="93" t="s">
        <v>687</v>
      </c>
      <c r="F914" s="82" t="e">
        <f t="shared" si="14"/>
        <v>#REF!</v>
      </c>
      <c r="G914" s="172"/>
    </row>
    <row r="915" spans="1:7" ht="13" thickBot="1" x14ac:dyDescent="0.3">
      <c r="A915" s="82" t="e">
        <f>#REF!</f>
        <v>#REF!</v>
      </c>
      <c r="B915" s="84" t="s">
        <v>704</v>
      </c>
      <c r="C915" s="82">
        <v>2014</v>
      </c>
      <c r="D915" s="84" t="s">
        <v>706</v>
      </c>
      <c r="E915" s="93">
        <v>8</v>
      </c>
      <c r="F915" s="82" t="e">
        <f t="shared" si="14"/>
        <v>#REF!</v>
      </c>
      <c r="G915" s="172"/>
    </row>
    <row r="916" spans="1:7" ht="13" thickBot="1" x14ac:dyDescent="0.3">
      <c r="A916" s="82" t="e">
        <f>#REF!</f>
        <v>#REF!</v>
      </c>
      <c r="B916" s="84" t="s">
        <v>704</v>
      </c>
      <c r="C916" s="82">
        <v>2014</v>
      </c>
      <c r="D916" s="84" t="s">
        <v>706</v>
      </c>
      <c r="E916" s="93" t="s">
        <v>688</v>
      </c>
      <c r="F916" s="82" t="e">
        <f t="shared" si="14"/>
        <v>#REF!</v>
      </c>
      <c r="G916" s="172"/>
    </row>
    <row r="917" spans="1:7" ht="13" thickBot="1" x14ac:dyDescent="0.3">
      <c r="A917" s="82" t="e">
        <f>#REF!</f>
        <v>#REF!</v>
      </c>
      <c r="B917" s="84" t="s">
        <v>704</v>
      </c>
      <c r="C917" s="82">
        <v>2014</v>
      </c>
      <c r="D917" s="84" t="s">
        <v>706</v>
      </c>
      <c r="E917" s="93" t="s">
        <v>689</v>
      </c>
      <c r="F917" s="82" t="e">
        <f t="shared" si="14"/>
        <v>#REF!</v>
      </c>
      <c r="G917" s="172"/>
    </row>
    <row r="918" spans="1:7" ht="13" thickBot="1" x14ac:dyDescent="0.3">
      <c r="A918" s="82" t="e">
        <f>#REF!</f>
        <v>#REF!</v>
      </c>
      <c r="B918" s="84" t="s">
        <v>704</v>
      </c>
      <c r="C918" s="82">
        <v>2014</v>
      </c>
      <c r="D918" s="84" t="s">
        <v>706</v>
      </c>
      <c r="E918" s="93">
        <v>9</v>
      </c>
      <c r="F918" s="82" t="e">
        <f t="shared" si="14"/>
        <v>#REF!</v>
      </c>
      <c r="G918" s="172"/>
    </row>
    <row r="919" spans="1:7" ht="13" thickBot="1" x14ac:dyDescent="0.3">
      <c r="A919" s="82" t="e">
        <f>#REF!</f>
        <v>#REF!</v>
      </c>
      <c r="B919" s="84" t="s">
        <v>704</v>
      </c>
      <c r="C919" s="82">
        <v>2014</v>
      </c>
      <c r="D919" s="84" t="s">
        <v>706</v>
      </c>
      <c r="E919" s="93">
        <v>10</v>
      </c>
      <c r="F919" s="82" t="e">
        <f t="shared" si="14"/>
        <v>#REF!</v>
      </c>
      <c r="G919" s="172"/>
    </row>
    <row r="920" spans="1:7" ht="13" thickBot="1" x14ac:dyDescent="0.3">
      <c r="A920" s="82" t="e">
        <f>#REF!</f>
        <v>#REF!</v>
      </c>
      <c r="B920" s="84" t="s">
        <v>704</v>
      </c>
      <c r="C920" s="82">
        <v>2014</v>
      </c>
      <c r="D920" s="84" t="s">
        <v>706</v>
      </c>
      <c r="E920" s="93" t="s">
        <v>690</v>
      </c>
      <c r="F920" s="82" t="e">
        <f t="shared" si="14"/>
        <v>#REF!</v>
      </c>
      <c r="G920" s="172"/>
    </row>
    <row r="921" spans="1:7" ht="13" thickBot="1" x14ac:dyDescent="0.3">
      <c r="A921" s="82" t="e">
        <f>#REF!</f>
        <v>#REF!</v>
      </c>
      <c r="B921" s="84" t="s">
        <v>704</v>
      </c>
      <c r="C921" s="82">
        <v>2014</v>
      </c>
      <c r="D921" s="84" t="s">
        <v>706</v>
      </c>
      <c r="E921" s="93" t="s">
        <v>691</v>
      </c>
      <c r="F921" s="82" t="e">
        <f t="shared" si="14"/>
        <v>#REF!</v>
      </c>
      <c r="G921" s="172"/>
    </row>
    <row r="922" spans="1:7" ht="13" thickBot="1" x14ac:dyDescent="0.3">
      <c r="A922" s="82" t="e">
        <f>#REF!</f>
        <v>#REF!</v>
      </c>
      <c r="B922" s="84" t="s">
        <v>704</v>
      </c>
      <c r="C922" s="82">
        <v>2014</v>
      </c>
      <c r="D922" s="84" t="s">
        <v>706</v>
      </c>
      <c r="E922" s="93" t="s">
        <v>692</v>
      </c>
      <c r="F922" s="82" t="e">
        <f t="shared" si="14"/>
        <v>#REF!</v>
      </c>
      <c r="G922" s="172"/>
    </row>
    <row r="923" spans="1:7" ht="13" thickBot="1" x14ac:dyDescent="0.3">
      <c r="A923" s="82" t="e">
        <f>#REF!</f>
        <v>#REF!</v>
      </c>
      <c r="B923" s="84" t="s">
        <v>704</v>
      </c>
      <c r="C923" s="82">
        <v>2014</v>
      </c>
      <c r="D923" s="84" t="s">
        <v>706</v>
      </c>
      <c r="E923" s="93" t="s">
        <v>693</v>
      </c>
      <c r="F923" s="82" t="e">
        <f t="shared" si="14"/>
        <v>#REF!</v>
      </c>
      <c r="G923" s="172"/>
    </row>
    <row r="924" spans="1:7" ht="13" thickBot="1" x14ac:dyDescent="0.3">
      <c r="A924" s="82" t="e">
        <f>#REF!</f>
        <v>#REF!</v>
      </c>
      <c r="B924" s="84" t="s">
        <v>704</v>
      </c>
      <c r="C924" s="82">
        <v>2014</v>
      </c>
      <c r="D924" s="84" t="s">
        <v>706</v>
      </c>
      <c r="E924" s="93" t="s">
        <v>694</v>
      </c>
      <c r="F924" s="82" t="e">
        <f t="shared" si="14"/>
        <v>#REF!</v>
      </c>
      <c r="G924" s="172"/>
    </row>
    <row r="925" spans="1:7" ht="13" thickBot="1" x14ac:dyDescent="0.3">
      <c r="A925" s="82" t="e">
        <f>#REF!</f>
        <v>#REF!</v>
      </c>
      <c r="B925" s="84" t="s">
        <v>704</v>
      </c>
      <c r="C925" s="82">
        <v>2014</v>
      </c>
      <c r="D925" s="84" t="s">
        <v>706</v>
      </c>
      <c r="E925" s="93" t="s">
        <v>695</v>
      </c>
      <c r="F925" s="82" t="e">
        <f t="shared" si="14"/>
        <v>#REF!</v>
      </c>
      <c r="G925" s="172"/>
    </row>
    <row r="926" spans="1:7" ht="13" thickBot="1" x14ac:dyDescent="0.3">
      <c r="A926" s="82" t="e">
        <f>#REF!</f>
        <v>#REF!</v>
      </c>
      <c r="B926" s="84" t="s">
        <v>704</v>
      </c>
      <c r="C926" s="82">
        <v>2014</v>
      </c>
      <c r="D926" s="84" t="s">
        <v>706</v>
      </c>
      <c r="E926" s="93" t="s">
        <v>696</v>
      </c>
      <c r="F926" s="82" t="e">
        <f t="shared" si="14"/>
        <v>#REF!</v>
      </c>
      <c r="G926" s="172"/>
    </row>
    <row r="927" spans="1:7" ht="13" thickBot="1" x14ac:dyDescent="0.3">
      <c r="A927" s="82" t="e">
        <f>#REF!</f>
        <v>#REF!</v>
      </c>
      <c r="B927" s="84" t="s">
        <v>704</v>
      </c>
      <c r="C927" s="82">
        <v>2014</v>
      </c>
      <c r="D927" s="84" t="s">
        <v>706</v>
      </c>
      <c r="E927" s="93" t="s">
        <v>697</v>
      </c>
      <c r="F927" s="82" t="e">
        <f t="shared" si="14"/>
        <v>#REF!</v>
      </c>
      <c r="G927" s="172"/>
    </row>
    <row r="928" spans="1:7" ht="13" thickBot="1" x14ac:dyDescent="0.3">
      <c r="A928" s="82" t="e">
        <f>#REF!</f>
        <v>#REF!</v>
      </c>
      <c r="B928" s="84" t="s">
        <v>704</v>
      </c>
      <c r="C928" s="82">
        <v>2014</v>
      </c>
      <c r="D928" s="84" t="s">
        <v>706</v>
      </c>
      <c r="E928" s="93" t="s">
        <v>698</v>
      </c>
      <c r="F928" s="82" t="e">
        <f t="shared" si="14"/>
        <v>#REF!</v>
      </c>
      <c r="G928" s="172"/>
    </row>
    <row r="929" spans="1:7" ht="13" thickBot="1" x14ac:dyDescent="0.3">
      <c r="A929" s="82" t="e">
        <f>#REF!</f>
        <v>#REF!</v>
      </c>
      <c r="B929" s="84" t="s">
        <v>704</v>
      </c>
      <c r="C929" s="82">
        <v>2014</v>
      </c>
      <c r="D929" s="84" t="s">
        <v>706</v>
      </c>
      <c r="E929" s="93" t="s">
        <v>699</v>
      </c>
      <c r="F929" s="82" t="e">
        <f t="shared" si="14"/>
        <v>#REF!</v>
      </c>
      <c r="G929" s="172"/>
    </row>
    <row r="930" spans="1:7" ht="13" thickBot="1" x14ac:dyDescent="0.3">
      <c r="A930" s="82" t="e">
        <f>#REF!</f>
        <v>#REF!</v>
      </c>
      <c r="B930" s="84" t="s">
        <v>704</v>
      </c>
      <c r="C930" s="82">
        <v>2014</v>
      </c>
      <c r="D930" s="84" t="s">
        <v>706</v>
      </c>
      <c r="E930" s="93" t="s">
        <v>700</v>
      </c>
      <c r="F930" s="82" t="e">
        <f t="shared" si="14"/>
        <v>#REF!</v>
      </c>
      <c r="G930" s="172"/>
    </row>
    <row r="931" spans="1:7" ht="13" thickBot="1" x14ac:dyDescent="0.3">
      <c r="A931" s="82" t="e">
        <f>#REF!</f>
        <v>#REF!</v>
      </c>
      <c r="B931" s="84" t="s">
        <v>704</v>
      </c>
      <c r="C931" s="82">
        <v>2014</v>
      </c>
      <c r="D931" s="84" t="s">
        <v>706</v>
      </c>
      <c r="E931" s="93" t="s">
        <v>701</v>
      </c>
      <c r="F931" s="82" t="e">
        <f t="shared" si="14"/>
        <v>#REF!</v>
      </c>
      <c r="G931" s="172"/>
    </row>
    <row r="932" spans="1:7" ht="13" thickBot="1" x14ac:dyDescent="0.3">
      <c r="A932" s="82" t="e">
        <f>#REF!</f>
        <v>#REF!</v>
      </c>
      <c r="B932" s="84" t="s">
        <v>708</v>
      </c>
      <c r="C932" s="82">
        <v>2014</v>
      </c>
      <c r="D932" s="84" t="s">
        <v>639</v>
      </c>
      <c r="E932" s="93">
        <v>1</v>
      </c>
      <c r="F932" s="82" t="e">
        <f t="shared" si="14"/>
        <v>#REF!</v>
      </c>
      <c r="G932" s="172"/>
    </row>
    <row r="933" spans="1:7" ht="13" thickBot="1" x14ac:dyDescent="0.3">
      <c r="A933" s="82" t="e">
        <f>#REF!</f>
        <v>#REF!</v>
      </c>
      <c r="B933" s="84" t="s">
        <v>708</v>
      </c>
      <c r="C933" s="82">
        <v>2014</v>
      </c>
      <c r="D933" s="84" t="s">
        <v>639</v>
      </c>
      <c r="E933" s="93" t="s">
        <v>643</v>
      </c>
      <c r="F933" s="82" t="e">
        <f t="shared" si="14"/>
        <v>#REF!</v>
      </c>
      <c r="G933" s="172"/>
    </row>
    <row r="934" spans="1:7" ht="13" thickBot="1" x14ac:dyDescent="0.3">
      <c r="A934" s="82" t="e">
        <f>#REF!</f>
        <v>#REF!</v>
      </c>
      <c r="B934" s="84" t="s">
        <v>708</v>
      </c>
      <c r="C934" s="82">
        <v>2014</v>
      </c>
      <c r="D934" s="84" t="s">
        <v>639</v>
      </c>
      <c r="E934" s="93" t="s">
        <v>646</v>
      </c>
      <c r="F934" s="82" t="e">
        <f t="shared" si="14"/>
        <v>#REF!</v>
      </c>
      <c r="G934" s="172"/>
    </row>
    <row r="935" spans="1:7" ht="13" thickBot="1" x14ac:dyDescent="0.3">
      <c r="A935" s="82" t="e">
        <f>#REF!</f>
        <v>#REF!</v>
      </c>
      <c r="B935" s="84" t="s">
        <v>708</v>
      </c>
      <c r="C935" s="82">
        <v>2014</v>
      </c>
      <c r="D935" s="84" t="s">
        <v>639</v>
      </c>
      <c r="E935" s="93" t="s">
        <v>647</v>
      </c>
      <c r="F935" s="82" t="e">
        <f t="shared" si="14"/>
        <v>#REF!</v>
      </c>
      <c r="G935" s="172"/>
    </row>
    <row r="936" spans="1:7" ht="13" thickBot="1" x14ac:dyDescent="0.3">
      <c r="A936" s="82" t="e">
        <f>#REF!</f>
        <v>#REF!</v>
      </c>
      <c r="B936" s="84" t="s">
        <v>708</v>
      </c>
      <c r="C936" s="82">
        <v>2014</v>
      </c>
      <c r="D936" s="84" t="s">
        <v>639</v>
      </c>
      <c r="E936" s="93" t="s">
        <v>648</v>
      </c>
      <c r="F936" s="82" t="e">
        <f t="shared" si="14"/>
        <v>#REF!</v>
      </c>
      <c r="G936" s="172"/>
    </row>
    <row r="937" spans="1:7" ht="13" thickBot="1" x14ac:dyDescent="0.3">
      <c r="A937" s="82" t="e">
        <f>#REF!</f>
        <v>#REF!</v>
      </c>
      <c r="B937" s="102" t="s">
        <v>708</v>
      </c>
      <c r="C937" s="82">
        <v>2014</v>
      </c>
      <c r="D937" s="102" t="s">
        <v>639</v>
      </c>
      <c r="E937" s="106" t="s">
        <v>709</v>
      </c>
      <c r="F937" s="82" t="e">
        <f t="shared" si="14"/>
        <v>#REF!</v>
      </c>
      <c r="G937" s="172"/>
    </row>
    <row r="938" spans="1:7" ht="13" thickBot="1" x14ac:dyDescent="0.3">
      <c r="A938" s="82" t="e">
        <f>#REF!</f>
        <v>#REF!</v>
      </c>
      <c r="B938" s="86" t="s">
        <v>708</v>
      </c>
      <c r="C938" s="82">
        <v>2014</v>
      </c>
      <c r="D938" s="86" t="s">
        <v>131</v>
      </c>
      <c r="E938" s="100">
        <v>2</v>
      </c>
      <c r="F938" s="82" t="e">
        <f t="shared" si="14"/>
        <v>#REF!</v>
      </c>
      <c r="G938" s="172"/>
    </row>
    <row r="939" spans="1:7" ht="13" thickBot="1" x14ac:dyDescent="0.3">
      <c r="A939" s="82" t="e">
        <f>#REF!</f>
        <v>#REF!</v>
      </c>
      <c r="B939" s="84" t="s">
        <v>708</v>
      </c>
      <c r="C939" s="82">
        <v>2014</v>
      </c>
      <c r="D939" s="84" t="s">
        <v>639</v>
      </c>
      <c r="E939" s="93">
        <v>3</v>
      </c>
      <c r="F939" s="82" t="e">
        <f t="shared" si="14"/>
        <v>#REF!</v>
      </c>
      <c r="G939" s="172"/>
    </row>
    <row r="940" spans="1:7" ht="13" thickBot="1" x14ac:dyDescent="0.3">
      <c r="A940" s="82" t="e">
        <f>#REF!</f>
        <v>#REF!</v>
      </c>
      <c r="B940" s="84" t="s">
        <v>708</v>
      </c>
      <c r="C940" s="82">
        <v>2014</v>
      </c>
      <c r="D940" s="84" t="s">
        <v>639</v>
      </c>
      <c r="E940" s="93" t="s">
        <v>659</v>
      </c>
      <c r="F940" s="82" t="e">
        <f t="shared" si="14"/>
        <v>#REF!</v>
      </c>
      <c r="G940" s="172"/>
    </row>
    <row r="941" spans="1:7" ht="13" thickBot="1" x14ac:dyDescent="0.3">
      <c r="A941" s="82" t="e">
        <f>#REF!</f>
        <v>#REF!</v>
      </c>
      <c r="B941" s="84" t="s">
        <v>708</v>
      </c>
      <c r="C941" s="82">
        <v>2014</v>
      </c>
      <c r="D941" s="84" t="s">
        <v>639</v>
      </c>
      <c r="E941" s="93" t="s">
        <v>660</v>
      </c>
      <c r="F941" s="82" t="e">
        <f t="shared" si="14"/>
        <v>#REF!</v>
      </c>
      <c r="G941" s="172"/>
    </row>
    <row r="942" spans="1:7" ht="13" thickBot="1" x14ac:dyDescent="0.3">
      <c r="A942" s="82" t="e">
        <f>#REF!</f>
        <v>#REF!</v>
      </c>
      <c r="B942" s="84" t="s">
        <v>708</v>
      </c>
      <c r="C942" s="82">
        <v>2014</v>
      </c>
      <c r="D942" s="84" t="s">
        <v>131</v>
      </c>
      <c r="E942" s="93">
        <v>4</v>
      </c>
      <c r="F942" s="82" t="e">
        <f t="shared" si="14"/>
        <v>#REF!</v>
      </c>
      <c r="G942" s="172"/>
    </row>
    <row r="943" spans="1:7" ht="13" thickBot="1" x14ac:dyDescent="0.3">
      <c r="A943" s="82" t="e">
        <f>#REF!</f>
        <v>#REF!</v>
      </c>
      <c r="B943" s="84" t="s">
        <v>708</v>
      </c>
      <c r="C943" s="82">
        <v>2014</v>
      </c>
      <c r="D943" s="84" t="s">
        <v>131</v>
      </c>
      <c r="E943" s="93" t="s">
        <v>661</v>
      </c>
      <c r="F943" s="82" t="e">
        <f t="shared" si="14"/>
        <v>#REF!</v>
      </c>
      <c r="G943" s="172"/>
    </row>
    <row r="944" spans="1:7" ht="13" thickBot="1" x14ac:dyDescent="0.3">
      <c r="A944" s="82" t="e">
        <f>#REF!</f>
        <v>#REF!</v>
      </c>
      <c r="B944" s="84" t="s">
        <v>708</v>
      </c>
      <c r="C944" s="82">
        <v>2014</v>
      </c>
      <c r="D944" s="84" t="s">
        <v>131</v>
      </c>
      <c r="E944" s="93" t="s">
        <v>662</v>
      </c>
      <c r="F944" s="82" t="e">
        <f t="shared" si="14"/>
        <v>#REF!</v>
      </c>
      <c r="G944" s="172"/>
    </row>
    <row r="945" spans="1:7" ht="13" thickBot="1" x14ac:dyDescent="0.3">
      <c r="A945" s="82" t="e">
        <f>#REF!</f>
        <v>#REF!</v>
      </c>
      <c r="B945" s="84" t="s">
        <v>708</v>
      </c>
      <c r="C945" s="82">
        <v>2014</v>
      </c>
      <c r="D945" s="84" t="s">
        <v>639</v>
      </c>
      <c r="E945" s="93">
        <v>5</v>
      </c>
      <c r="F945" s="82" t="e">
        <f t="shared" si="14"/>
        <v>#REF!</v>
      </c>
      <c r="G945" s="172"/>
    </row>
    <row r="946" spans="1:7" ht="13" thickBot="1" x14ac:dyDescent="0.3">
      <c r="A946" s="82" t="e">
        <f>#REF!</f>
        <v>#REF!</v>
      </c>
      <c r="B946" s="84" t="s">
        <v>708</v>
      </c>
      <c r="C946" s="82">
        <v>2014</v>
      </c>
      <c r="D946" s="84" t="s">
        <v>639</v>
      </c>
      <c r="E946" s="93" t="s">
        <v>663</v>
      </c>
      <c r="F946" s="82" t="e">
        <f t="shared" si="14"/>
        <v>#REF!</v>
      </c>
      <c r="G946" s="172"/>
    </row>
    <row r="947" spans="1:7" ht="13" thickBot="1" x14ac:dyDescent="0.3">
      <c r="A947" s="82" t="e">
        <f>#REF!</f>
        <v>#REF!</v>
      </c>
      <c r="B947" s="84" t="s">
        <v>708</v>
      </c>
      <c r="C947" s="82">
        <v>2014</v>
      </c>
      <c r="D947" s="84" t="s">
        <v>639</v>
      </c>
      <c r="E947" s="93" t="s">
        <v>664</v>
      </c>
      <c r="F947" s="82" t="e">
        <f t="shared" si="14"/>
        <v>#REF!</v>
      </c>
      <c r="G947" s="172"/>
    </row>
    <row r="948" spans="1:7" ht="13" thickBot="1" x14ac:dyDescent="0.3">
      <c r="A948" s="82" t="e">
        <f>#REF!</f>
        <v>#REF!</v>
      </c>
      <c r="B948" s="84" t="s">
        <v>708</v>
      </c>
      <c r="C948" s="82">
        <v>2014</v>
      </c>
      <c r="D948" s="84" t="s">
        <v>639</v>
      </c>
      <c r="E948" s="93" t="s">
        <v>665</v>
      </c>
      <c r="F948" s="82" t="e">
        <f t="shared" si="14"/>
        <v>#REF!</v>
      </c>
      <c r="G948" s="172"/>
    </row>
    <row r="949" spans="1:7" ht="13" thickBot="1" x14ac:dyDescent="0.3">
      <c r="A949" s="82" t="e">
        <f>#REF!</f>
        <v>#REF!</v>
      </c>
      <c r="B949" s="84" t="s">
        <v>708</v>
      </c>
      <c r="C949" s="82">
        <v>2014</v>
      </c>
      <c r="D949" s="84" t="s">
        <v>639</v>
      </c>
      <c r="E949" s="93">
        <v>6</v>
      </c>
      <c r="F949" s="82" t="e">
        <f t="shared" si="14"/>
        <v>#REF!</v>
      </c>
      <c r="G949" s="172"/>
    </row>
    <row r="950" spans="1:7" ht="13" thickBot="1" x14ac:dyDescent="0.3">
      <c r="A950" s="82" t="e">
        <f>#REF!</f>
        <v>#REF!</v>
      </c>
      <c r="B950" s="84" t="s">
        <v>708</v>
      </c>
      <c r="C950" s="82">
        <v>2014</v>
      </c>
      <c r="D950" s="84" t="s">
        <v>639</v>
      </c>
      <c r="E950" s="93" t="s">
        <v>666</v>
      </c>
      <c r="F950" s="82" t="e">
        <f t="shared" si="14"/>
        <v>#REF!</v>
      </c>
      <c r="G950" s="172"/>
    </row>
    <row r="951" spans="1:7" ht="13" thickBot="1" x14ac:dyDescent="0.3">
      <c r="A951" s="82" t="e">
        <f>#REF!</f>
        <v>#REF!</v>
      </c>
      <c r="B951" s="84" t="s">
        <v>708</v>
      </c>
      <c r="C951" s="82">
        <v>2014</v>
      </c>
      <c r="D951" s="84" t="s">
        <v>639</v>
      </c>
      <c r="E951" s="93" t="s">
        <v>667</v>
      </c>
      <c r="F951" s="82" t="e">
        <f t="shared" si="14"/>
        <v>#REF!</v>
      </c>
      <c r="G951" s="172"/>
    </row>
    <row r="952" spans="1:7" ht="13" thickBot="1" x14ac:dyDescent="0.3">
      <c r="A952" s="82" t="e">
        <f>#REF!</f>
        <v>#REF!</v>
      </c>
      <c r="B952" s="84" t="s">
        <v>708</v>
      </c>
      <c r="C952" s="82">
        <v>2014</v>
      </c>
      <c r="D952" s="84" t="s">
        <v>639</v>
      </c>
      <c r="E952" s="93" t="s">
        <v>668</v>
      </c>
      <c r="F952" s="82" t="e">
        <f t="shared" si="14"/>
        <v>#REF!</v>
      </c>
      <c r="G952" s="172"/>
    </row>
    <row r="953" spans="1:7" ht="13" thickBot="1" x14ac:dyDescent="0.3">
      <c r="A953" s="82" t="e">
        <f>#REF!</f>
        <v>#REF!</v>
      </c>
      <c r="B953" s="84" t="s">
        <v>708</v>
      </c>
      <c r="C953" s="82">
        <v>2014</v>
      </c>
      <c r="D953" s="84" t="s">
        <v>639</v>
      </c>
      <c r="E953" s="93" t="s">
        <v>669</v>
      </c>
      <c r="F953" s="82" t="e">
        <f t="shared" si="14"/>
        <v>#REF!</v>
      </c>
      <c r="G953" s="172"/>
    </row>
    <row r="954" spans="1:7" ht="13" thickBot="1" x14ac:dyDescent="0.3">
      <c r="A954" s="82" t="e">
        <f>#REF!</f>
        <v>#REF!</v>
      </c>
      <c r="B954" s="84" t="s">
        <v>708</v>
      </c>
      <c r="C954" s="82">
        <v>2014</v>
      </c>
      <c r="D954" s="84" t="s">
        <v>639</v>
      </c>
      <c r="E954" s="93" t="s">
        <v>670</v>
      </c>
      <c r="F954" s="82" t="e">
        <f t="shared" si="14"/>
        <v>#REF!</v>
      </c>
      <c r="G954" s="172"/>
    </row>
    <row r="955" spans="1:7" ht="13" thickBot="1" x14ac:dyDescent="0.3">
      <c r="A955" s="82" t="e">
        <f>#REF!</f>
        <v>#REF!</v>
      </c>
      <c r="B955" s="84" t="s">
        <v>708</v>
      </c>
      <c r="C955" s="82">
        <v>2014</v>
      </c>
      <c r="D955" s="84" t="s">
        <v>639</v>
      </c>
      <c r="E955" s="93" t="s">
        <v>671</v>
      </c>
      <c r="F955" s="82" t="e">
        <f t="shared" si="14"/>
        <v>#REF!</v>
      </c>
      <c r="G955" s="172"/>
    </row>
    <row r="956" spans="1:7" ht="13" thickBot="1" x14ac:dyDescent="0.3">
      <c r="A956" s="82" t="e">
        <f>#REF!</f>
        <v>#REF!</v>
      </c>
      <c r="B956" s="84" t="s">
        <v>708</v>
      </c>
      <c r="C956" s="82">
        <v>2014</v>
      </c>
      <c r="D956" s="84" t="s">
        <v>639</v>
      </c>
      <c r="E956" s="93" t="s">
        <v>672</v>
      </c>
      <c r="F956" s="82" t="e">
        <f t="shared" si="14"/>
        <v>#REF!</v>
      </c>
      <c r="G956" s="172"/>
    </row>
    <row r="957" spans="1:7" ht="13" thickBot="1" x14ac:dyDescent="0.3">
      <c r="A957" s="82" t="e">
        <f>#REF!</f>
        <v>#REF!</v>
      </c>
      <c r="B957" s="84" t="s">
        <v>708</v>
      </c>
      <c r="C957" s="82">
        <v>2014</v>
      </c>
      <c r="D957" s="84" t="s">
        <v>639</v>
      </c>
      <c r="E957" s="93" t="s">
        <v>673</v>
      </c>
      <c r="F957" s="82" t="e">
        <f t="shared" si="14"/>
        <v>#REF!</v>
      </c>
      <c r="G957" s="172"/>
    </row>
    <row r="958" spans="1:7" ht="13" thickBot="1" x14ac:dyDescent="0.3">
      <c r="A958" s="82" t="e">
        <f>#REF!</f>
        <v>#REF!</v>
      </c>
      <c r="B958" s="84" t="s">
        <v>708</v>
      </c>
      <c r="C958" s="82">
        <v>2014</v>
      </c>
      <c r="D958" s="84" t="s">
        <v>639</v>
      </c>
      <c r="E958" s="93" t="s">
        <v>674</v>
      </c>
      <c r="F958" s="82" t="e">
        <f t="shared" si="14"/>
        <v>#REF!</v>
      </c>
      <c r="G958" s="172"/>
    </row>
    <row r="959" spans="1:7" ht="13" thickBot="1" x14ac:dyDescent="0.3">
      <c r="A959" s="82" t="e">
        <f>#REF!</f>
        <v>#REF!</v>
      </c>
      <c r="B959" s="84" t="s">
        <v>708</v>
      </c>
      <c r="C959" s="82">
        <v>2014</v>
      </c>
      <c r="D959" s="84" t="s">
        <v>639</v>
      </c>
      <c r="E959" s="93" t="s">
        <v>675</v>
      </c>
      <c r="F959" s="82" t="e">
        <f t="shared" si="14"/>
        <v>#REF!</v>
      </c>
      <c r="G959" s="172"/>
    </row>
    <row r="960" spans="1:7" ht="13" thickBot="1" x14ac:dyDescent="0.3">
      <c r="A960" s="82" t="e">
        <f>#REF!</f>
        <v>#REF!</v>
      </c>
      <c r="B960" s="84" t="s">
        <v>708</v>
      </c>
      <c r="C960" s="82">
        <v>2014</v>
      </c>
      <c r="D960" s="84" t="s">
        <v>639</v>
      </c>
      <c r="E960" s="93" t="s">
        <v>676</v>
      </c>
      <c r="F960" s="82" t="e">
        <f t="shared" si="14"/>
        <v>#REF!</v>
      </c>
      <c r="G960" s="172"/>
    </row>
    <row r="961" spans="1:7" ht="13" thickBot="1" x14ac:dyDescent="0.3">
      <c r="A961" s="82" t="e">
        <f>#REF!</f>
        <v>#REF!</v>
      </c>
      <c r="B961" s="84" t="s">
        <v>708</v>
      </c>
      <c r="C961" s="82">
        <v>2014</v>
      </c>
      <c r="D961" s="84" t="s">
        <v>639</v>
      </c>
      <c r="E961" s="93" t="s">
        <v>677</v>
      </c>
      <c r="F961" s="82" t="e">
        <f t="shared" si="14"/>
        <v>#REF!</v>
      </c>
      <c r="G961" s="172"/>
    </row>
    <row r="962" spans="1:7" ht="13" thickBot="1" x14ac:dyDescent="0.3">
      <c r="A962" s="82" t="e">
        <f>#REF!</f>
        <v>#REF!</v>
      </c>
      <c r="B962" s="84" t="s">
        <v>708</v>
      </c>
      <c r="C962" s="82">
        <v>2014</v>
      </c>
      <c r="D962" s="84" t="s">
        <v>639</v>
      </c>
      <c r="E962" s="93" t="s">
        <v>678</v>
      </c>
      <c r="F962" s="82" t="e">
        <f t="shared" si="14"/>
        <v>#REF!</v>
      </c>
      <c r="G962" s="172"/>
    </row>
    <row r="963" spans="1:7" ht="13" thickBot="1" x14ac:dyDescent="0.3">
      <c r="A963" s="82" t="e">
        <f>#REF!</f>
        <v>#REF!</v>
      </c>
      <c r="B963" s="84" t="s">
        <v>708</v>
      </c>
      <c r="C963" s="82">
        <v>2014</v>
      </c>
      <c r="D963" s="84" t="s">
        <v>639</v>
      </c>
      <c r="E963" s="93" t="s">
        <v>679</v>
      </c>
      <c r="F963" s="82" t="e">
        <f t="shared" ref="F963:F1026" si="15">CONCATENATE(A963,"_",B963,"_",C963,"_",D963,"_",E963)</f>
        <v>#REF!</v>
      </c>
      <c r="G963" s="172"/>
    </row>
    <row r="964" spans="1:7" ht="13" thickBot="1" x14ac:dyDescent="0.3">
      <c r="A964" s="82" t="e">
        <f>#REF!</f>
        <v>#REF!</v>
      </c>
      <c r="B964" s="84" t="s">
        <v>708</v>
      </c>
      <c r="C964" s="82">
        <v>2014</v>
      </c>
      <c r="D964" s="84" t="s">
        <v>131</v>
      </c>
      <c r="E964" s="93">
        <v>7</v>
      </c>
      <c r="F964" s="82" t="e">
        <f t="shared" si="15"/>
        <v>#REF!</v>
      </c>
      <c r="G964" s="172"/>
    </row>
    <row r="965" spans="1:7" ht="13" thickBot="1" x14ac:dyDescent="0.3">
      <c r="A965" s="82" t="e">
        <f>#REF!</f>
        <v>#REF!</v>
      </c>
      <c r="B965" s="84" t="s">
        <v>708</v>
      </c>
      <c r="C965" s="82">
        <v>2014</v>
      </c>
      <c r="D965" s="84" t="s">
        <v>131</v>
      </c>
      <c r="E965" s="93" t="s">
        <v>680</v>
      </c>
      <c r="F965" s="82" t="e">
        <f t="shared" si="15"/>
        <v>#REF!</v>
      </c>
      <c r="G965" s="172"/>
    </row>
    <row r="966" spans="1:7" ht="13" thickBot="1" x14ac:dyDescent="0.3">
      <c r="A966" s="82" t="e">
        <f>#REF!</f>
        <v>#REF!</v>
      </c>
      <c r="B966" s="84" t="s">
        <v>708</v>
      </c>
      <c r="C966" s="82">
        <v>2014</v>
      </c>
      <c r="D966" s="84" t="s">
        <v>131</v>
      </c>
      <c r="E966" s="93" t="s">
        <v>681</v>
      </c>
      <c r="F966" s="82" t="e">
        <f t="shared" si="15"/>
        <v>#REF!</v>
      </c>
      <c r="G966" s="172"/>
    </row>
    <row r="967" spans="1:7" ht="13" thickBot="1" x14ac:dyDescent="0.3">
      <c r="A967" s="82" t="e">
        <f>#REF!</f>
        <v>#REF!</v>
      </c>
      <c r="B967" s="84" t="s">
        <v>708</v>
      </c>
      <c r="C967" s="82">
        <v>2014</v>
      </c>
      <c r="D967" s="84" t="s">
        <v>131</v>
      </c>
      <c r="E967" s="93" t="s">
        <v>682</v>
      </c>
      <c r="F967" s="82" t="e">
        <f t="shared" si="15"/>
        <v>#REF!</v>
      </c>
      <c r="G967" s="172"/>
    </row>
    <row r="968" spans="1:7" ht="13" thickBot="1" x14ac:dyDescent="0.3">
      <c r="A968" s="82" t="e">
        <f>#REF!</f>
        <v>#REF!</v>
      </c>
      <c r="B968" s="84" t="s">
        <v>708</v>
      </c>
      <c r="C968" s="82">
        <v>2014</v>
      </c>
      <c r="D968" s="84" t="s">
        <v>131</v>
      </c>
      <c r="E968" s="93" t="s">
        <v>683</v>
      </c>
      <c r="F968" s="82" t="e">
        <f t="shared" si="15"/>
        <v>#REF!</v>
      </c>
      <c r="G968" s="172"/>
    </row>
    <row r="969" spans="1:7" ht="13" thickBot="1" x14ac:dyDescent="0.3">
      <c r="A969" s="82" t="e">
        <f>#REF!</f>
        <v>#REF!</v>
      </c>
      <c r="B969" s="84" t="s">
        <v>708</v>
      </c>
      <c r="C969" s="82">
        <v>2014</v>
      </c>
      <c r="D969" s="84" t="s">
        <v>131</v>
      </c>
      <c r="E969" s="93" t="s">
        <v>684</v>
      </c>
      <c r="F969" s="82" t="e">
        <f t="shared" si="15"/>
        <v>#REF!</v>
      </c>
      <c r="G969" s="172"/>
    </row>
    <row r="970" spans="1:7" ht="13" thickBot="1" x14ac:dyDescent="0.3">
      <c r="A970" s="82" t="e">
        <f>#REF!</f>
        <v>#REF!</v>
      </c>
      <c r="B970" s="84" t="s">
        <v>708</v>
      </c>
      <c r="C970" s="82">
        <v>2014</v>
      </c>
      <c r="D970" s="84" t="s">
        <v>131</v>
      </c>
      <c r="E970" s="93" t="s">
        <v>685</v>
      </c>
      <c r="F970" s="82" t="e">
        <f t="shared" si="15"/>
        <v>#REF!</v>
      </c>
      <c r="G970" s="172"/>
    </row>
    <row r="971" spans="1:7" ht="13" thickBot="1" x14ac:dyDescent="0.3">
      <c r="A971" s="82" t="e">
        <f>#REF!</f>
        <v>#REF!</v>
      </c>
      <c r="B971" s="84" t="s">
        <v>708</v>
      </c>
      <c r="C971" s="82">
        <v>2014</v>
      </c>
      <c r="D971" s="84" t="s">
        <v>131</v>
      </c>
      <c r="E971" s="93" t="s">
        <v>686</v>
      </c>
      <c r="F971" s="82" t="e">
        <f t="shared" si="15"/>
        <v>#REF!</v>
      </c>
      <c r="G971" s="172"/>
    </row>
    <row r="972" spans="1:7" ht="13" thickBot="1" x14ac:dyDescent="0.3">
      <c r="A972" s="82" t="e">
        <f>#REF!</f>
        <v>#REF!</v>
      </c>
      <c r="B972" s="84" t="s">
        <v>708</v>
      </c>
      <c r="C972" s="82">
        <v>2014</v>
      </c>
      <c r="D972" s="84" t="s">
        <v>131</v>
      </c>
      <c r="E972" s="93" t="s">
        <v>687</v>
      </c>
      <c r="F972" s="82" t="e">
        <f t="shared" si="15"/>
        <v>#REF!</v>
      </c>
      <c r="G972" s="172"/>
    </row>
    <row r="973" spans="1:7" ht="13" thickBot="1" x14ac:dyDescent="0.3">
      <c r="A973" s="82" t="e">
        <f>#REF!</f>
        <v>#REF!</v>
      </c>
      <c r="B973" s="84" t="s">
        <v>708</v>
      </c>
      <c r="C973" s="82">
        <v>2014</v>
      </c>
      <c r="D973" s="84" t="s">
        <v>131</v>
      </c>
      <c r="E973" s="93">
        <v>8</v>
      </c>
      <c r="F973" s="82" t="e">
        <f t="shared" si="15"/>
        <v>#REF!</v>
      </c>
      <c r="G973" s="172"/>
    </row>
    <row r="974" spans="1:7" ht="13" thickBot="1" x14ac:dyDescent="0.3">
      <c r="A974" s="82" t="e">
        <f>#REF!</f>
        <v>#REF!</v>
      </c>
      <c r="B974" s="84" t="s">
        <v>708</v>
      </c>
      <c r="C974" s="82">
        <v>2014</v>
      </c>
      <c r="D974" s="84" t="s">
        <v>131</v>
      </c>
      <c r="E974" s="93" t="s">
        <v>688</v>
      </c>
      <c r="F974" s="82" t="e">
        <f t="shared" si="15"/>
        <v>#REF!</v>
      </c>
      <c r="G974" s="172"/>
    </row>
    <row r="975" spans="1:7" ht="13" thickBot="1" x14ac:dyDescent="0.3">
      <c r="A975" s="82" t="e">
        <f>#REF!</f>
        <v>#REF!</v>
      </c>
      <c r="B975" s="84" t="s">
        <v>708</v>
      </c>
      <c r="C975" s="82">
        <v>2014</v>
      </c>
      <c r="D975" s="84" t="s">
        <v>131</v>
      </c>
      <c r="E975" s="93" t="s">
        <v>689</v>
      </c>
      <c r="F975" s="82" t="e">
        <f t="shared" si="15"/>
        <v>#REF!</v>
      </c>
      <c r="G975" s="172"/>
    </row>
    <row r="976" spans="1:7" ht="13" thickBot="1" x14ac:dyDescent="0.3">
      <c r="A976" s="82" t="e">
        <f>#REF!</f>
        <v>#REF!</v>
      </c>
      <c r="B976" s="84" t="s">
        <v>708</v>
      </c>
      <c r="C976" s="82">
        <v>2014</v>
      </c>
      <c r="D976" s="84" t="s">
        <v>131</v>
      </c>
      <c r="E976" s="93">
        <v>9</v>
      </c>
      <c r="F976" s="82" t="e">
        <f t="shared" si="15"/>
        <v>#REF!</v>
      </c>
      <c r="G976" s="172"/>
    </row>
    <row r="977" spans="1:7" ht="13" thickBot="1" x14ac:dyDescent="0.3">
      <c r="A977" s="82" t="e">
        <f>#REF!</f>
        <v>#REF!</v>
      </c>
      <c r="B977" s="84" t="s">
        <v>708</v>
      </c>
      <c r="C977" s="82">
        <v>2014</v>
      </c>
      <c r="D977" s="84" t="s">
        <v>131</v>
      </c>
      <c r="E977" s="93">
        <v>10</v>
      </c>
      <c r="F977" s="82" t="e">
        <f t="shared" si="15"/>
        <v>#REF!</v>
      </c>
      <c r="G977" s="172"/>
    </row>
    <row r="978" spans="1:7" ht="13" thickBot="1" x14ac:dyDescent="0.3">
      <c r="A978" s="82" t="e">
        <f>#REF!</f>
        <v>#REF!</v>
      </c>
      <c r="B978" s="84" t="s">
        <v>708</v>
      </c>
      <c r="C978" s="82">
        <v>2014</v>
      </c>
      <c r="D978" s="84" t="s">
        <v>131</v>
      </c>
      <c r="E978" s="93" t="s">
        <v>690</v>
      </c>
      <c r="F978" s="82" t="e">
        <f t="shared" si="15"/>
        <v>#REF!</v>
      </c>
      <c r="G978" s="172"/>
    </row>
    <row r="979" spans="1:7" ht="13" thickBot="1" x14ac:dyDescent="0.3">
      <c r="A979" s="82" t="e">
        <f>#REF!</f>
        <v>#REF!</v>
      </c>
      <c r="B979" s="84" t="s">
        <v>708</v>
      </c>
      <c r="C979" s="82">
        <v>2014</v>
      </c>
      <c r="D979" s="84" t="s">
        <v>131</v>
      </c>
      <c r="E979" s="93" t="s">
        <v>691</v>
      </c>
      <c r="F979" s="82" t="e">
        <f t="shared" si="15"/>
        <v>#REF!</v>
      </c>
      <c r="G979" s="172"/>
    </row>
    <row r="980" spans="1:7" ht="13" thickBot="1" x14ac:dyDescent="0.3">
      <c r="A980" s="82" t="e">
        <f>#REF!</f>
        <v>#REF!</v>
      </c>
      <c r="B980" s="84" t="s">
        <v>708</v>
      </c>
      <c r="C980" s="82">
        <v>2014</v>
      </c>
      <c r="D980" s="84" t="s">
        <v>131</v>
      </c>
      <c r="E980" s="93" t="s">
        <v>692</v>
      </c>
      <c r="F980" s="82" t="e">
        <f t="shared" si="15"/>
        <v>#REF!</v>
      </c>
      <c r="G980" s="172"/>
    </row>
    <row r="981" spans="1:7" ht="13" thickBot="1" x14ac:dyDescent="0.3">
      <c r="A981" s="82" t="e">
        <f>#REF!</f>
        <v>#REF!</v>
      </c>
      <c r="B981" s="84" t="s">
        <v>708</v>
      </c>
      <c r="C981" s="82">
        <v>2014</v>
      </c>
      <c r="D981" s="84" t="s">
        <v>131</v>
      </c>
      <c r="E981" s="93" t="s">
        <v>693</v>
      </c>
      <c r="F981" s="82" t="e">
        <f t="shared" si="15"/>
        <v>#REF!</v>
      </c>
      <c r="G981" s="172"/>
    </row>
    <row r="982" spans="1:7" ht="13" thickBot="1" x14ac:dyDescent="0.3">
      <c r="A982" s="82" t="e">
        <f>#REF!</f>
        <v>#REF!</v>
      </c>
      <c r="B982" s="84" t="s">
        <v>708</v>
      </c>
      <c r="C982" s="82">
        <v>2014</v>
      </c>
      <c r="D982" s="84" t="s">
        <v>131</v>
      </c>
      <c r="E982" s="93" t="s">
        <v>694</v>
      </c>
      <c r="F982" s="82" t="e">
        <f t="shared" si="15"/>
        <v>#REF!</v>
      </c>
      <c r="G982" s="172"/>
    </row>
    <row r="983" spans="1:7" ht="13" thickBot="1" x14ac:dyDescent="0.3">
      <c r="A983" s="82" t="e">
        <f>#REF!</f>
        <v>#REF!</v>
      </c>
      <c r="B983" s="84" t="s">
        <v>708</v>
      </c>
      <c r="C983" s="82">
        <v>2014</v>
      </c>
      <c r="D983" s="84" t="s">
        <v>131</v>
      </c>
      <c r="E983" s="93" t="s">
        <v>695</v>
      </c>
      <c r="F983" s="82" t="e">
        <f t="shared" si="15"/>
        <v>#REF!</v>
      </c>
      <c r="G983" s="172"/>
    </row>
    <row r="984" spans="1:7" ht="13" thickBot="1" x14ac:dyDescent="0.3">
      <c r="A984" s="82" t="e">
        <f>#REF!</f>
        <v>#REF!</v>
      </c>
      <c r="B984" s="84" t="s">
        <v>708</v>
      </c>
      <c r="C984" s="82">
        <v>2014</v>
      </c>
      <c r="D984" s="84" t="s">
        <v>131</v>
      </c>
      <c r="E984" s="93" t="s">
        <v>696</v>
      </c>
      <c r="F984" s="82" t="e">
        <f t="shared" si="15"/>
        <v>#REF!</v>
      </c>
      <c r="G984" s="172"/>
    </row>
    <row r="985" spans="1:7" ht="13" thickBot="1" x14ac:dyDescent="0.3">
      <c r="A985" s="82" t="e">
        <f>#REF!</f>
        <v>#REF!</v>
      </c>
      <c r="B985" s="84" t="s">
        <v>708</v>
      </c>
      <c r="C985" s="82">
        <v>2014</v>
      </c>
      <c r="D985" s="84" t="s">
        <v>131</v>
      </c>
      <c r="E985" s="93" t="s">
        <v>697</v>
      </c>
      <c r="F985" s="82" t="e">
        <f t="shared" si="15"/>
        <v>#REF!</v>
      </c>
      <c r="G985" s="172"/>
    </row>
    <row r="986" spans="1:7" ht="13" thickBot="1" x14ac:dyDescent="0.3">
      <c r="A986" s="82" t="e">
        <f>#REF!</f>
        <v>#REF!</v>
      </c>
      <c r="B986" s="84" t="s">
        <v>708</v>
      </c>
      <c r="C986" s="82">
        <v>2014</v>
      </c>
      <c r="D986" s="84" t="s">
        <v>131</v>
      </c>
      <c r="E986" s="93" t="s">
        <v>698</v>
      </c>
      <c r="F986" s="82" t="e">
        <f t="shared" si="15"/>
        <v>#REF!</v>
      </c>
      <c r="G986" s="172"/>
    </row>
    <row r="987" spans="1:7" ht="13" thickBot="1" x14ac:dyDescent="0.3">
      <c r="A987" s="82" t="e">
        <f>#REF!</f>
        <v>#REF!</v>
      </c>
      <c r="B987" s="84" t="s">
        <v>708</v>
      </c>
      <c r="C987" s="82">
        <v>2014</v>
      </c>
      <c r="D987" s="84" t="s">
        <v>131</v>
      </c>
      <c r="E987" s="93" t="s">
        <v>699</v>
      </c>
      <c r="F987" s="82" t="e">
        <f t="shared" si="15"/>
        <v>#REF!</v>
      </c>
      <c r="G987" s="172"/>
    </row>
    <row r="988" spans="1:7" ht="13" thickBot="1" x14ac:dyDescent="0.3">
      <c r="A988" s="82" t="e">
        <f>#REF!</f>
        <v>#REF!</v>
      </c>
      <c r="B988" s="84" t="s">
        <v>708</v>
      </c>
      <c r="C988" s="82">
        <v>2014</v>
      </c>
      <c r="D988" s="84" t="s">
        <v>131</v>
      </c>
      <c r="E988" s="93" t="s">
        <v>700</v>
      </c>
      <c r="F988" s="82" t="e">
        <f t="shared" si="15"/>
        <v>#REF!</v>
      </c>
      <c r="G988" s="172"/>
    </row>
    <row r="989" spans="1:7" ht="13" thickBot="1" x14ac:dyDescent="0.3">
      <c r="A989" s="82" t="e">
        <f>#REF!</f>
        <v>#REF!</v>
      </c>
      <c r="B989" s="84" t="s">
        <v>708</v>
      </c>
      <c r="C989" s="82">
        <v>2014</v>
      </c>
      <c r="D989" s="84" t="s">
        <v>131</v>
      </c>
      <c r="E989" s="93" t="s">
        <v>701</v>
      </c>
      <c r="F989" s="82" t="e">
        <f t="shared" si="15"/>
        <v>#REF!</v>
      </c>
      <c r="G989" s="172"/>
    </row>
    <row r="990" spans="1:7" ht="13" thickBot="1" x14ac:dyDescent="0.3">
      <c r="A990" s="82" t="e">
        <f>#REF!</f>
        <v>#REF!</v>
      </c>
      <c r="B990" s="84" t="s">
        <v>708</v>
      </c>
      <c r="C990" s="82">
        <v>2014</v>
      </c>
      <c r="D990" s="84" t="s">
        <v>706</v>
      </c>
      <c r="E990" s="93">
        <v>1</v>
      </c>
      <c r="F990" s="82" t="e">
        <f t="shared" si="15"/>
        <v>#REF!</v>
      </c>
      <c r="G990" s="172"/>
    </row>
    <row r="991" spans="1:7" ht="13" thickBot="1" x14ac:dyDescent="0.3">
      <c r="A991" s="82" t="e">
        <f>#REF!</f>
        <v>#REF!</v>
      </c>
      <c r="B991" s="91" t="s">
        <v>708</v>
      </c>
      <c r="C991" s="82">
        <v>2014</v>
      </c>
      <c r="D991" s="91" t="s">
        <v>706</v>
      </c>
      <c r="E991" s="101" t="s">
        <v>643</v>
      </c>
      <c r="F991" s="82" t="e">
        <f t="shared" si="15"/>
        <v>#REF!</v>
      </c>
      <c r="G991" s="172"/>
    </row>
    <row r="992" spans="1:7" ht="13" thickBot="1" x14ac:dyDescent="0.3">
      <c r="A992" s="82" t="e">
        <f>#REF!</f>
        <v>#REF!</v>
      </c>
      <c r="B992" s="86" t="s">
        <v>708</v>
      </c>
      <c r="C992" s="82">
        <v>2014</v>
      </c>
      <c r="D992" s="86" t="s">
        <v>706</v>
      </c>
      <c r="E992" s="100" t="s">
        <v>646</v>
      </c>
      <c r="F992" s="82" t="e">
        <f t="shared" si="15"/>
        <v>#REF!</v>
      </c>
      <c r="G992" s="172"/>
    </row>
    <row r="993" spans="1:7" ht="13" thickBot="1" x14ac:dyDescent="0.3">
      <c r="A993" s="82" t="e">
        <f>#REF!</f>
        <v>#REF!</v>
      </c>
      <c r="B993" s="94" t="s">
        <v>708</v>
      </c>
      <c r="C993" s="82">
        <v>2014</v>
      </c>
      <c r="D993" s="84" t="s">
        <v>706</v>
      </c>
      <c r="E993" s="93" t="s">
        <v>647</v>
      </c>
      <c r="F993" s="82" t="e">
        <f t="shared" si="15"/>
        <v>#REF!</v>
      </c>
      <c r="G993" s="172"/>
    </row>
    <row r="994" spans="1:7" ht="13" thickBot="1" x14ac:dyDescent="0.3">
      <c r="A994" s="82" t="e">
        <f>#REF!</f>
        <v>#REF!</v>
      </c>
      <c r="B994" s="94" t="s">
        <v>708</v>
      </c>
      <c r="C994" s="82">
        <v>2014</v>
      </c>
      <c r="D994" s="84" t="s">
        <v>706</v>
      </c>
      <c r="E994" s="93" t="s">
        <v>648</v>
      </c>
      <c r="F994" s="82" t="e">
        <f t="shared" si="15"/>
        <v>#REF!</v>
      </c>
      <c r="G994" s="172"/>
    </row>
    <row r="995" spans="1:7" ht="13" thickBot="1" x14ac:dyDescent="0.3">
      <c r="A995" s="82" t="e">
        <f>#REF!</f>
        <v>#REF!</v>
      </c>
      <c r="B995" s="94" t="s">
        <v>708</v>
      </c>
      <c r="C995" s="82">
        <v>2014</v>
      </c>
      <c r="D995" s="84" t="s">
        <v>706</v>
      </c>
      <c r="E995" s="93" t="s">
        <v>709</v>
      </c>
      <c r="F995" s="82" t="e">
        <f t="shared" si="15"/>
        <v>#REF!</v>
      </c>
      <c r="G995" s="172"/>
    </row>
    <row r="996" spans="1:7" ht="13" thickBot="1" x14ac:dyDescent="0.3">
      <c r="A996" s="82" t="e">
        <f>#REF!</f>
        <v>#REF!</v>
      </c>
      <c r="B996" s="94" t="s">
        <v>708</v>
      </c>
      <c r="C996" s="82">
        <v>2014</v>
      </c>
      <c r="D996" s="84" t="s">
        <v>706</v>
      </c>
      <c r="E996" s="93">
        <v>2</v>
      </c>
      <c r="F996" s="82" t="e">
        <f t="shared" si="15"/>
        <v>#REF!</v>
      </c>
      <c r="G996" s="172"/>
    </row>
    <row r="997" spans="1:7" ht="13" thickBot="1" x14ac:dyDescent="0.3">
      <c r="A997" s="82" t="e">
        <f>#REF!</f>
        <v>#REF!</v>
      </c>
      <c r="B997" s="94" t="s">
        <v>708</v>
      </c>
      <c r="C997" s="82">
        <v>2014</v>
      </c>
      <c r="D997" s="84" t="s">
        <v>706</v>
      </c>
      <c r="E997" s="93">
        <v>3</v>
      </c>
      <c r="F997" s="82" t="e">
        <f t="shared" si="15"/>
        <v>#REF!</v>
      </c>
      <c r="G997" s="172"/>
    </row>
    <row r="998" spans="1:7" ht="13" thickBot="1" x14ac:dyDescent="0.3">
      <c r="A998" s="82" t="e">
        <f>#REF!</f>
        <v>#REF!</v>
      </c>
      <c r="B998" s="94" t="s">
        <v>708</v>
      </c>
      <c r="C998" s="82">
        <v>2014</v>
      </c>
      <c r="D998" s="84" t="s">
        <v>706</v>
      </c>
      <c r="E998" s="93" t="s">
        <v>659</v>
      </c>
      <c r="F998" s="82" t="e">
        <f t="shared" si="15"/>
        <v>#REF!</v>
      </c>
      <c r="G998" s="172"/>
    </row>
    <row r="999" spans="1:7" ht="13" thickBot="1" x14ac:dyDescent="0.3">
      <c r="A999" s="82" t="e">
        <f>#REF!</f>
        <v>#REF!</v>
      </c>
      <c r="B999" s="94" t="s">
        <v>708</v>
      </c>
      <c r="C999" s="82">
        <v>2014</v>
      </c>
      <c r="D999" s="84" t="s">
        <v>706</v>
      </c>
      <c r="E999" s="93" t="s">
        <v>660</v>
      </c>
      <c r="F999" s="82" t="e">
        <f t="shared" si="15"/>
        <v>#REF!</v>
      </c>
      <c r="G999" s="172"/>
    </row>
    <row r="1000" spans="1:7" ht="13" thickBot="1" x14ac:dyDescent="0.3">
      <c r="A1000" s="82" t="e">
        <f>#REF!</f>
        <v>#REF!</v>
      </c>
      <c r="B1000" s="94" t="s">
        <v>708</v>
      </c>
      <c r="C1000" s="82">
        <v>2014</v>
      </c>
      <c r="D1000" s="84" t="s">
        <v>706</v>
      </c>
      <c r="E1000" s="93">
        <v>4</v>
      </c>
      <c r="F1000" s="82" t="e">
        <f t="shared" si="15"/>
        <v>#REF!</v>
      </c>
      <c r="G1000" s="172"/>
    </row>
    <row r="1001" spans="1:7" ht="13" thickBot="1" x14ac:dyDescent="0.3">
      <c r="A1001" s="82" t="e">
        <f>#REF!</f>
        <v>#REF!</v>
      </c>
      <c r="B1001" s="94" t="s">
        <v>708</v>
      </c>
      <c r="C1001" s="82">
        <v>2014</v>
      </c>
      <c r="D1001" s="84" t="s">
        <v>706</v>
      </c>
      <c r="E1001" s="93" t="s">
        <v>661</v>
      </c>
      <c r="F1001" s="82" t="e">
        <f t="shared" si="15"/>
        <v>#REF!</v>
      </c>
      <c r="G1001" s="172"/>
    </row>
    <row r="1002" spans="1:7" ht="13" thickBot="1" x14ac:dyDescent="0.3">
      <c r="A1002" s="82" t="e">
        <f>#REF!</f>
        <v>#REF!</v>
      </c>
      <c r="B1002" s="94" t="s">
        <v>708</v>
      </c>
      <c r="C1002" s="82">
        <v>2014</v>
      </c>
      <c r="D1002" s="84" t="s">
        <v>706</v>
      </c>
      <c r="E1002" s="93" t="s">
        <v>662</v>
      </c>
      <c r="F1002" s="82" t="e">
        <f t="shared" si="15"/>
        <v>#REF!</v>
      </c>
      <c r="G1002" s="172"/>
    </row>
    <row r="1003" spans="1:7" ht="13" thickBot="1" x14ac:dyDescent="0.3">
      <c r="A1003" s="82" t="e">
        <f>#REF!</f>
        <v>#REF!</v>
      </c>
      <c r="B1003" s="94" t="s">
        <v>708</v>
      </c>
      <c r="C1003" s="82">
        <v>2014</v>
      </c>
      <c r="D1003" s="84" t="s">
        <v>706</v>
      </c>
      <c r="E1003" s="93">
        <v>5</v>
      </c>
      <c r="F1003" s="82" t="e">
        <f t="shared" si="15"/>
        <v>#REF!</v>
      </c>
      <c r="G1003" s="172"/>
    </row>
    <row r="1004" spans="1:7" ht="13" thickBot="1" x14ac:dyDescent="0.3">
      <c r="A1004" s="82" t="e">
        <f>#REF!</f>
        <v>#REF!</v>
      </c>
      <c r="B1004" s="94" t="s">
        <v>708</v>
      </c>
      <c r="C1004" s="82">
        <v>2014</v>
      </c>
      <c r="D1004" s="84" t="s">
        <v>706</v>
      </c>
      <c r="E1004" s="93" t="s">
        <v>663</v>
      </c>
      <c r="F1004" s="82" t="e">
        <f t="shared" si="15"/>
        <v>#REF!</v>
      </c>
      <c r="G1004" s="172"/>
    </row>
    <row r="1005" spans="1:7" ht="13" thickBot="1" x14ac:dyDescent="0.3">
      <c r="A1005" s="82" t="e">
        <f>#REF!</f>
        <v>#REF!</v>
      </c>
      <c r="B1005" s="94" t="s">
        <v>708</v>
      </c>
      <c r="C1005" s="82">
        <v>2014</v>
      </c>
      <c r="D1005" s="84" t="s">
        <v>706</v>
      </c>
      <c r="E1005" s="93" t="s">
        <v>664</v>
      </c>
      <c r="F1005" s="82" t="e">
        <f t="shared" si="15"/>
        <v>#REF!</v>
      </c>
      <c r="G1005" s="172"/>
    </row>
    <row r="1006" spans="1:7" ht="13" thickBot="1" x14ac:dyDescent="0.3">
      <c r="A1006" s="82" t="e">
        <f>#REF!</f>
        <v>#REF!</v>
      </c>
      <c r="B1006" s="94" t="s">
        <v>708</v>
      </c>
      <c r="C1006" s="82">
        <v>2014</v>
      </c>
      <c r="D1006" s="84" t="s">
        <v>706</v>
      </c>
      <c r="E1006" s="93" t="s">
        <v>665</v>
      </c>
      <c r="F1006" s="82" t="e">
        <f t="shared" si="15"/>
        <v>#REF!</v>
      </c>
      <c r="G1006" s="172"/>
    </row>
    <row r="1007" spans="1:7" ht="13" thickBot="1" x14ac:dyDescent="0.3">
      <c r="A1007" s="82" t="e">
        <f>#REF!</f>
        <v>#REF!</v>
      </c>
      <c r="B1007" s="94" t="s">
        <v>708</v>
      </c>
      <c r="C1007" s="82">
        <v>2014</v>
      </c>
      <c r="D1007" s="84" t="s">
        <v>706</v>
      </c>
      <c r="E1007" s="93">
        <v>6</v>
      </c>
      <c r="F1007" s="82" t="e">
        <f t="shared" si="15"/>
        <v>#REF!</v>
      </c>
      <c r="G1007" s="172"/>
    </row>
    <row r="1008" spans="1:7" ht="13" thickBot="1" x14ac:dyDescent="0.3">
      <c r="A1008" s="82" t="e">
        <f>#REF!</f>
        <v>#REF!</v>
      </c>
      <c r="B1008" s="94" t="s">
        <v>708</v>
      </c>
      <c r="C1008" s="82">
        <v>2014</v>
      </c>
      <c r="D1008" s="84" t="s">
        <v>706</v>
      </c>
      <c r="E1008" s="93" t="s">
        <v>666</v>
      </c>
      <c r="F1008" s="82" t="e">
        <f t="shared" si="15"/>
        <v>#REF!</v>
      </c>
      <c r="G1008" s="172"/>
    </row>
    <row r="1009" spans="1:7" ht="13" thickBot="1" x14ac:dyDescent="0.3">
      <c r="A1009" s="82" t="e">
        <f>#REF!</f>
        <v>#REF!</v>
      </c>
      <c r="B1009" s="94" t="s">
        <v>708</v>
      </c>
      <c r="C1009" s="82">
        <v>2014</v>
      </c>
      <c r="D1009" s="84" t="s">
        <v>706</v>
      </c>
      <c r="E1009" s="93" t="s">
        <v>667</v>
      </c>
      <c r="F1009" s="82" t="e">
        <f t="shared" si="15"/>
        <v>#REF!</v>
      </c>
      <c r="G1009" s="172"/>
    </row>
    <row r="1010" spans="1:7" ht="13" thickBot="1" x14ac:dyDescent="0.3">
      <c r="A1010" s="82" t="e">
        <f>#REF!</f>
        <v>#REF!</v>
      </c>
      <c r="B1010" s="94" t="s">
        <v>708</v>
      </c>
      <c r="C1010" s="82">
        <v>2014</v>
      </c>
      <c r="D1010" s="84" t="s">
        <v>706</v>
      </c>
      <c r="E1010" s="93" t="s">
        <v>668</v>
      </c>
      <c r="F1010" s="82" t="e">
        <f t="shared" si="15"/>
        <v>#REF!</v>
      </c>
      <c r="G1010" s="172"/>
    </row>
    <row r="1011" spans="1:7" ht="13" thickBot="1" x14ac:dyDescent="0.3">
      <c r="A1011" s="82" t="e">
        <f>#REF!</f>
        <v>#REF!</v>
      </c>
      <c r="B1011" s="94" t="s">
        <v>708</v>
      </c>
      <c r="C1011" s="82">
        <v>2014</v>
      </c>
      <c r="D1011" s="84" t="s">
        <v>706</v>
      </c>
      <c r="E1011" s="93" t="s">
        <v>669</v>
      </c>
      <c r="F1011" s="82" t="e">
        <f t="shared" si="15"/>
        <v>#REF!</v>
      </c>
      <c r="G1011" s="172"/>
    </row>
    <row r="1012" spans="1:7" ht="13" thickBot="1" x14ac:dyDescent="0.3">
      <c r="A1012" s="82" t="e">
        <f>#REF!</f>
        <v>#REF!</v>
      </c>
      <c r="B1012" s="94" t="s">
        <v>708</v>
      </c>
      <c r="C1012" s="82">
        <v>2014</v>
      </c>
      <c r="D1012" s="84" t="s">
        <v>706</v>
      </c>
      <c r="E1012" s="93" t="s">
        <v>670</v>
      </c>
      <c r="F1012" s="82" t="e">
        <f t="shared" si="15"/>
        <v>#REF!</v>
      </c>
      <c r="G1012" s="172"/>
    </row>
    <row r="1013" spans="1:7" ht="13" thickBot="1" x14ac:dyDescent="0.3">
      <c r="A1013" s="82" t="e">
        <f>#REF!</f>
        <v>#REF!</v>
      </c>
      <c r="B1013" s="94" t="s">
        <v>708</v>
      </c>
      <c r="C1013" s="82">
        <v>2014</v>
      </c>
      <c r="D1013" s="84" t="s">
        <v>706</v>
      </c>
      <c r="E1013" s="93" t="s">
        <v>671</v>
      </c>
      <c r="F1013" s="82" t="e">
        <f t="shared" si="15"/>
        <v>#REF!</v>
      </c>
      <c r="G1013" s="172"/>
    </row>
    <row r="1014" spans="1:7" ht="13" thickBot="1" x14ac:dyDescent="0.3">
      <c r="A1014" s="82" t="e">
        <f>#REF!</f>
        <v>#REF!</v>
      </c>
      <c r="B1014" s="94" t="s">
        <v>708</v>
      </c>
      <c r="C1014" s="82">
        <v>2014</v>
      </c>
      <c r="D1014" s="84" t="s">
        <v>706</v>
      </c>
      <c r="E1014" s="93" t="s">
        <v>672</v>
      </c>
      <c r="F1014" s="82" t="e">
        <f t="shared" si="15"/>
        <v>#REF!</v>
      </c>
      <c r="G1014" s="172"/>
    </row>
    <row r="1015" spans="1:7" ht="13" thickBot="1" x14ac:dyDescent="0.3">
      <c r="A1015" s="82" t="e">
        <f>#REF!</f>
        <v>#REF!</v>
      </c>
      <c r="B1015" s="110" t="s">
        <v>708</v>
      </c>
      <c r="C1015" s="82">
        <v>2014</v>
      </c>
      <c r="D1015" s="91" t="s">
        <v>706</v>
      </c>
      <c r="E1015" s="101" t="s">
        <v>673</v>
      </c>
      <c r="F1015" s="82" t="e">
        <f t="shared" si="15"/>
        <v>#REF!</v>
      </c>
      <c r="G1015" s="172"/>
    </row>
    <row r="1016" spans="1:7" ht="13" thickBot="1" x14ac:dyDescent="0.3">
      <c r="A1016" s="82" t="e">
        <f>#REF!</f>
        <v>#REF!</v>
      </c>
      <c r="B1016" s="86" t="s">
        <v>708</v>
      </c>
      <c r="C1016" s="82">
        <v>2014</v>
      </c>
      <c r="D1016" s="86" t="s">
        <v>706</v>
      </c>
      <c r="E1016" s="100" t="s">
        <v>674</v>
      </c>
      <c r="F1016" s="82" t="e">
        <f t="shared" si="15"/>
        <v>#REF!</v>
      </c>
      <c r="G1016" s="172"/>
    </row>
    <row r="1017" spans="1:7" ht="13" thickBot="1" x14ac:dyDescent="0.3">
      <c r="A1017" s="82" t="e">
        <f>#REF!</f>
        <v>#REF!</v>
      </c>
      <c r="B1017" s="94" t="s">
        <v>708</v>
      </c>
      <c r="C1017" s="82">
        <v>2014</v>
      </c>
      <c r="D1017" s="84" t="s">
        <v>706</v>
      </c>
      <c r="E1017" s="93" t="s">
        <v>675</v>
      </c>
      <c r="F1017" s="82" t="e">
        <f t="shared" si="15"/>
        <v>#REF!</v>
      </c>
      <c r="G1017" s="172"/>
    </row>
    <row r="1018" spans="1:7" ht="13" thickBot="1" x14ac:dyDescent="0.3">
      <c r="A1018" s="82" t="e">
        <f>#REF!</f>
        <v>#REF!</v>
      </c>
      <c r="B1018" s="94" t="s">
        <v>708</v>
      </c>
      <c r="C1018" s="82">
        <v>2014</v>
      </c>
      <c r="D1018" s="84" t="s">
        <v>706</v>
      </c>
      <c r="E1018" s="93" t="s">
        <v>676</v>
      </c>
      <c r="F1018" s="82" t="e">
        <f t="shared" si="15"/>
        <v>#REF!</v>
      </c>
      <c r="G1018" s="172"/>
    </row>
    <row r="1019" spans="1:7" ht="13" thickBot="1" x14ac:dyDescent="0.3">
      <c r="A1019" s="82" t="e">
        <f>#REF!</f>
        <v>#REF!</v>
      </c>
      <c r="B1019" s="94" t="s">
        <v>708</v>
      </c>
      <c r="C1019" s="82">
        <v>2014</v>
      </c>
      <c r="D1019" s="84" t="s">
        <v>706</v>
      </c>
      <c r="E1019" s="93" t="s">
        <v>677</v>
      </c>
      <c r="F1019" s="82" t="e">
        <f t="shared" si="15"/>
        <v>#REF!</v>
      </c>
      <c r="G1019" s="172"/>
    </row>
    <row r="1020" spans="1:7" ht="13" thickBot="1" x14ac:dyDescent="0.3">
      <c r="A1020" s="82" t="e">
        <f>#REF!</f>
        <v>#REF!</v>
      </c>
      <c r="B1020" s="94" t="s">
        <v>708</v>
      </c>
      <c r="C1020" s="82">
        <v>2014</v>
      </c>
      <c r="D1020" s="84" t="s">
        <v>706</v>
      </c>
      <c r="E1020" s="93" t="s">
        <v>678</v>
      </c>
      <c r="F1020" s="82" t="e">
        <f t="shared" si="15"/>
        <v>#REF!</v>
      </c>
      <c r="G1020" s="172"/>
    </row>
    <row r="1021" spans="1:7" ht="13" thickBot="1" x14ac:dyDescent="0.3">
      <c r="A1021" s="82" t="e">
        <f>#REF!</f>
        <v>#REF!</v>
      </c>
      <c r="B1021" s="94" t="s">
        <v>708</v>
      </c>
      <c r="C1021" s="82">
        <v>2014</v>
      </c>
      <c r="D1021" s="84" t="s">
        <v>706</v>
      </c>
      <c r="E1021" s="93" t="s">
        <v>679</v>
      </c>
      <c r="F1021" s="82" t="e">
        <f t="shared" si="15"/>
        <v>#REF!</v>
      </c>
      <c r="G1021" s="172"/>
    </row>
    <row r="1022" spans="1:7" ht="13" thickBot="1" x14ac:dyDescent="0.3">
      <c r="A1022" s="82" t="e">
        <f>#REF!</f>
        <v>#REF!</v>
      </c>
      <c r="B1022" s="94" t="s">
        <v>708</v>
      </c>
      <c r="C1022" s="82">
        <v>2014</v>
      </c>
      <c r="D1022" s="84" t="s">
        <v>706</v>
      </c>
      <c r="E1022" s="93">
        <v>7</v>
      </c>
      <c r="F1022" s="82" t="e">
        <f t="shared" si="15"/>
        <v>#REF!</v>
      </c>
      <c r="G1022" s="172"/>
    </row>
    <row r="1023" spans="1:7" ht="13" thickBot="1" x14ac:dyDescent="0.3">
      <c r="A1023" s="82" t="e">
        <f>#REF!</f>
        <v>#REF!</v>
      </c>
      <c r="B1023" s="94" t="s">
        <v>708</v>
      </c>
      <c r="C1023" s="82">
        <v>2014</v>
      </c>
      <c r="D1023" s="84" t="s">
        <v>706</v>
      </c>
      <c r="E1023" s="93" t="s">
        <v>680</v>
      </c>
      <c r="F1023" s="82" t="e">
        <f t="shared" si="15"/>
        <v>#REF!</v>
      </c>
      <c r="G1023" s="172"/>
    </row>
    <row r="1024" spans="1:7" ht="13" thickBot="1" x14ac:dyDescent="0.3">
      <c r="A1024" s="82" t="e">
        <f>#REF!</f>
        <v>#REF!</v>
      </c>
      <c r="B1024" s="94" t="s">
        <v>708</v>
      </c>
      <c r="C1024" s="82">
        <v>2014</v>
      </c>
      <c r="D1024" s="84" t="s">
        <v>706</v>
      </c>
      <c r="E1024" s="93" t="s">
        <v>681</v>
      </c>
      <c r="F1024" s="82" t="e">
        <f t="shared" si="15"/>
        <v>#REF!</v>
      </c>
      <c r="G1024" s="172"/>
    </row>
    <row r="1025" spans="1:7" ht="13" thickBot="1" x14ac:dyDescent="0.3">
      <c r="A1025" s="82" t="e">
        <f>#REF!</f>
        <v>#REF!</v>
      </c>
      <c r="B1025" s="94" t="s">
        <v>708</v>
      </c>
      <c r="C1025" s="82">
        <v>2014</v>
      </c>
      <c r="D1025" s="84" t="s">
        <v>706</v>
      </c>
      <c r="E1025" s="93" t="s">
        <v>682</v>
      </c>
      <c r="F1025" s="82" t="e">
        <f t="shared" si="15"/>
        <v>#REF!</v>
      </c>
      <c r="G1025" s="172"/>
    </row>
    <row r="1026" spans="1:7" ht="13" thickBot="1" x14ac:dyDescent="0.3">
      <c r="A1026" s="82" t="e">
        <f>#REF!</f>
        <v>#REF!</v>
      </c>
      <c r="B1026" s="94" t="s">
        <v>708</v>
      </c>
      <c r="C1026" s="82">
        <v>2014</v>
      </c>
      <c r="D1026" s="84" t="s">
        <v>706</v>
      </c>
      <c r="E1026" s="93" t="s">
        <v>683</v>
      </c>
      <c r="F1026" s="82" t="e">
        <f t="shared" si="15"/>
        <v>#REF!</v>
      </c>
      <c r="G1026" s="172"/>
    </row>
    <row r="1027" spans="1:7" ht="13" thickBot="1" x14ac:dyDescent="0.3">
      <c r="A1027" s="82" t="e">
        <f>#REF!</f>
        <v>#REF!</v>
      </c>
      <c r="B1027" s="94" t="s">
        <v>708</v>
      </c>
      <c r="C1027" s="82">
        <v>2014</v>
      </c>
      <c r="D1027" s="84" t="s">
        <v>706</v>
      </c>
      <c r="E1027" s="93" t="s">
        <v>684</v>
      </c>
      <c r="F1027" s="82" t="e">
        <f t="shared" ref="F1027:F1090" si="16">CONCATENATE(A1027,"_",B1027,"_",C1027,"_",D1027,"_",E1027)</f>
        <v>#REF!</v>
      </c>
      <c r="G1027" s="172"/>
    </row>
    <row r="1028" spans="1:7" ht="13" thickBot="1" x14ac:dyDescent="0.3">
      <c r="A1028" s="82" t="e">
        <f>#REF!</f>
        <v>#REF!</v>
      </c>
      <c r="B1028" s="94" t="s">
        <v>708</v>
      </c>
      <c r="C1028" s="82">
        <v>2014</v>
      </c>
      <c r="D1028" s="84" t="s">
        <v>706</v>
      </c>
      <c r="E1028" s="93" t="s">
        <v>685</v>
      </c>
      <c r="F1028" s="82" t="e">
        <f t="shared" si="16"/>
        <v>#REF!</v>
      </c>
      <c r="G1028" s="172"/>
    </row>
    <row r="1029" spans="1:7" ht="13" thickBot="1" x14ac:dyDescent="0.3">
      <c r="A1029" s="82" t="e">
        <f>#REF!</f>
        <v>#REF!</v>
      </c>
      <c r="B1029" s="94" t="s">
        <v>708</v>
      </c>
      <c r="C1029" s="82">
        <v>2014</v>
      </c>
      <c r="D1029" s="84" t="s">
        <v>706</v>
      </c>
      <c r="E1029" s="93" t="s">
        <v>686</v>
      </c>
      <c r="F1029" s="82" t="e">
        <f t="shared" si="16"/>
        <v>#REF!</v>
      </c>
      <c r="G1029" s="172"/>
    </row>
    <row r="1030" spans="1:7" ht="13" thickBot="1" x14ac:dyDescent="0.3">
      <c r="A1030" s="82" t="e">
        <f>#REF!</f>
        <v>#REF!</v>
      </c>
      <c r="B1030" s="94" t="s">
        <v>708</v>
      </c>
      <c r="C1030" s="82">
        <v>2014</v>
      </c>
      <c r="D1030" s="84" t="s">
        <v>706</v>
      </c>
      <c r="E1030" s="93" t="s">
        <v>687</v>
      </c>
      <c r="F1030" s="82" t="e">
        <f t="shared" si="16"/>
        <v>#REF!</v>
      </c>
      <c r="G1030" s="172"/>
    </row>
    <row r="1031" spans="1:7" ht="13" thickBot="1" x14ac:dyDescent="0.3">
      <c r="A1031" s="82" t="e">
        <f>#REF!</f>
        <v>#REF!</v>
      </c>
      <c r="B1031" s="94" t="s">
        <v>708</v>
      </c>
      <c r="C1031" s="82">
        <v>2014</v>
      </c>
      <c r="D1031" s="84" t="s">
        <v>706</v>
      </c>
      <c r="E1031" s="93">
        <v>8</v>
      </c>
      <c r="F1031" s="82" t="e">
        <f t="shared" si="16"/>
        <v>#REF!</v>
      </c>
      <c r="G1031" s="172"/>
    </row>
    <row r="1032" spans="1:7" ht="13" thickBot="1" x14ac:dyDescent="0.3">
      <c r="A1032" s="82" t="e">
        <f>#REF!</f>
        <v>#REF!</v>
      </c>
      <c r="B1032" s="94" t="s">
        <v>708</v>
      </c>
      <c r="C1032" s="82">
        <v>2014</v>
      </c>
      <c r="D1032" s="84" t="s">
        <v>706</v>
      </c>
      <c r="E1032" s="93" t="s">
        <v>688</v>
      </c>
      <c r="F1032" s="82" t="e">
        <f t="shared" si="16"/>
        <v>#REF!</v>
      </c>
      <c r="G1032" s="172"/>
    </row>
    <row r="1033" spans="1:7" ht="13" thickBot="1" x14ac:dyDescent="0.3">
      <c r="A1033" s="82" t="e">
        <f>#REF!</f>
        <v>#REF!</v>
      </c>
      <c r="B1033" s="94" t="s">
        <v>708</v>
      </c>
      <c r="C1033" s="82">
        <v>2014</v>
      </c>
      <c r="D1033" s="84" t="s">
        <v>706</v>
      </c>
      <c r="E1033" s="93" t="s">
        <v>689</v>
      </c>
      <c r="F1033" s="82" t="e">
        <f t="shared" si="16"/>
        <v>#REF!</v>
      </c>
      <c r="G1033" s="172"/>
    </row>
    <row r="1034" spans="1:7" ht="13" thickBot="1" x14ac:dyDescent="0.3">
      <c r="A1034" s="82" t="e">
        <f>#REF!</f>
        <v>#REF!</v>
      </c>
      <c r="B1034" s="94" t="s">
        <v>708</v>
      </c>
      <c r="C1034" s="82">
        <v>2014</v>
      </c>
      <c r="D1034" s="84" t="s">
        <v>706</v>
      </c>
      <c r="E1034" s="93">
        <v>9</v>
      </c>
      <c r="F1034" s="82" t="e">
        <f t="shared" si="16"/>
        <v>#REF!</v>
      </c>
      <c r="G1034" s="172"/>
    </row>
    <row r="1035" spans="1:7" ht="13" thickBot="1" x14ac:dyDescent="0.3">
      <c r="A1035" s="82" t="e">
        <f>#REF!</f>
        <v>#REF!</v>
      </c>
      <c r="B1035" s="94" t="s">
        <v>708</v>
      </c>
      <c r="C1035" s="82">
        <v>2014</v>
      </c>
      <c r="D1035" s="84" t="s">
        <v>706</v>
      </c>
      <c r="E1035" s="93">
        <v>10</v>
      </c>
      <c r="F1035" s="82" t="e">
        <f t="shared" si="16"/>
        <v>#REF!</v>
      </c>
      <c r="G1035" s="172"/>
    </row>
    <row r="1036" spans="1:7" ht="13" thickBot="1" x14ac:dyDescent="0.3">
      <c r="A1036" s="82" t="e">
        <f>#REF!</f>
        <v>#REF!</v>
      </c>
      <c r="B1036" s="94" t="s">
        <v>708</v>
      </c>
      <c r="C1036" s="82">
        <v>2014</v>
      </c>
      <c r="D1036" s="84" t="s">
        <v>706</v>
      </c>
      <c r="E1036" s="93" t="s">
        <v>690</v>
      </c>
      <c r="F1036" s="82" t="e">
        <f t="shared" si="16"/>
        <v>#REF!</v>
      </c>
      <c r="G1036" s="172"/>
    </row>
    <row r="1037" spans="1:7" ht="13" thickBot="1" x14ac:dyDescent="0.3">
      <c r="A1037" s="82" t="e">
        <f>#REF!</f>
        <v>#REF!</v>
      </c>
      <c r="B1037" s="94" t="s">
        <v>708</v>
      </c>
      <c r="C1037" s="82">
        <v>2014</v>
      </c>
      <c r="D1037" s="84" t="s">
        <v>706</v>
      </c>
      <c r="E1037" s="93" t="s">
        <v>691</v>
      </c>
      <c r="F1037" s="82" t="e">
        <f t="shared" si="16"/>
        <v>#REF!</v>
      </c>
      <c r="G1037" s="172"/>
    </row>
    <row r="1038" spans="1:7" ht="13" thickBot="1" x14ac:dyDescent="0.3">
      <c r="A1038" s="82" t="e">
        <f>#REF!</f>
        <v>#REF!</v>
      </c>
      <c r="B1038" s="94" t="s">
        <v>708</v>
      </c>
      <c r="C1038" s="82">
        <v>2014</v>
      </c>
      <c r="D1038" s="84" t="s">
        <v>706</v>
      </c>
      <c r="E1038" s="93" t="s">
        <v>692</v>
      </c>
      <c r="F1038" s="82" t="e">
        <f t="shared" si="16"/>
        <v>#REF!</v>
      </c>
      <c r="G1038" s="172"/>
    </row>
    <row r="1039" spans="1:7" ht="13" thickBot="1" x14ac:dyDescent="0.3">
      <c r="A1039" s="82" t="e">
        <f>#REF!</f>
        <v>#REF!</v>
      </c>
      <c r="B1039" s="109" t="s">
        <v>708</v>
      </c>
      <c r="C1039" s="82">
        <v>2014</v>
      </c>
      <c r="D1039" s="102" t="s">
        <v>706</v>
      </c>
      <c r="E1039" s="106" t="s">
        <v>693</v>
      </c>
      <c r="F1039" s="82" t="e">
        <f t="shared" si="16"/>
        <v>#REF!</v>
      </c>
      <c r="G1039" s="172"/>
    </row>
    <row r="1040" spans="1:7" ht="13" thickBot="1" x14ac:dyDescent="0.3">
      <c r="A1040" s="82" t="e">
        <f>#REF!</f>
        <v>#REF!</v>
      </c>
      <c r="B1040" s="86" t="s">
        <v>708</v>
      </c>
      <c r="C1040" s="82">
        <v>2014</v>
      </c>
      <c r="D1040" s="86" t="s">
        <v>706</v>
      </c>
      <c r="E1040" s="100" t="s">
        <v>694</v>
      </c>
      <c r="F1040" s="82" t="e">
        <f t="shared" si="16"/>
        <v>#REF!</v>
      </c>
      <c r="G1040" s="172"/>
    </row>
    <row r="1041" spans="1:7" ht="13" thickBot="1" x14ac:dyDescent="0.3">
      <c r="A1041" s="82" t="e">
        <f>#REF!</f>
        <v>#REF!</v>
      </c>
      <c r="B1041" s="84" t="s">
        <v>708</v>
      </c>
      <c r="C1041" s="82">
        <v>2014</v>
      </c>
      <c r="D1041" s="84" t="s">
        <v>706</v>
      </c>
      <c r="E1041" s="93" t="s">
        <v>695</v>
      </c>
      <c r="F1041" s="82" t="e">
        <f t="shared" si="16"/>
        <v>#REF!</v>
      </c>
      <c r="G1041" s="172"/>
    </row>
    <row r="1042" spans="1:7" ht="13" thickBot="1" x14ac:dyDescent="0.3">
      <c r="A1042" s="82" t="e">
        <f>#REF!</f>
        <v>#REF!</v>
      </c>
      <c r="B1042" s="84" t="s">
        <v>708</v>
      </c>
      <c r="C1042" s="82">
        <v>2014</v>
      </c>
      <c r="D1042" s="84" t="s">
        <v>706</v>
      </c>
      <c r="E1042" s="93" t="s">
        <v>696</v>
      </c>
      <c r="F1042" s="82" t="e">
        <f t="shared" si="16"/>
        <v>#REF!</v>
      </c>
      <c r="G1042" s="172"/>
    </row>
    <row r="1043" spans="1:7" ht="13" thickBot="1" x14ac:dyDescent="0.3">
      <c r="A1043" s="82" t="e">
        <f>#REF!</f>
        <v>#REF!</v>
      </c>
      <c r="B1043" s="84" t="s">
        <v>708</v>
      </c>
      <c r="C1043" s="82">
        <v>2014</v>
      </c>
      <c r="D1043" s="84" t="s">
        <v>706</v>
      </c>
      <c r="E1043" s="93" t="s">
        <v>697</v>
      </c>
      <c r="F1043" s="82" t="e">
        <f t="shared" si="16"/>
        <v>#REF!</v>
      </c>
      <c r="G1043" s="172"/>
    </row>
    <row r="1044" spans="1:7" ht="13" thickBot="1" x14ac:dyDescent="0.3">
      <c r="A1044" s="82" t="e">
        <f>#REF!</f>
        <v>#REF!</v>
      </c>
      <c r="B1044" s="84" t="s">
        <v>708</v>
      </c>
      <c r="C1044" s="82">
        <v>2014</v>
      </c>
      <c r="D1044" s="84" t="s">
        <v>706</v>
      </c>
      <c r="E1044" s="93" t="s">
        <v>698</v>
      </c>
      <c r="F1044" s="82" t="e">
        <f t="shared" si="16"/>
        <v>#REF!</v>
      </c>
      <c r="G1044" s="172"/>
    </row>
    <row r="1045" spans="1:7" ht="13" thickBot="1" x14ac:dyDescent="0.3">
      <c r="A1045" s="82" t="e">
        <f>#REF!</f>
        <v>#REF!</v>
      </c>
      <c r="B1045" s="84" t="s">
        <v>708</v>
      </c>
      <c r="C1045" s="82">
        <v>2014</v>
      </c>
      <c r="D1045" s="84" t="s">
        <v>706</v>
      </c>
      <c r="E1045" s="93" t="s">
        <v>699</v>
      </c>
      <c r="F1045" s="82" t="e">
        <f t="shared" si="16"/>
        <v>#REF!</v>
      </c>
      <c r="G1045" s="172"/>
    </row>
    <row r="1046" spans="1:7" ht="13" thickBot="1" x14ac:dyDescent="0.3">
      <c r="A1046" s="82" t="e">
        <f>#REF!</f>
        <v>#REF!</v>
      </c>
      <c r="B1046" s="84" t="s">
        <v>708</v>
      </c>
      <c r="C1046" s="82">
        <v>2014</v>
      </c>
      <c r="D1046" s="84" t="s">
        <v>706</v>
      </c>
      <c r="E1046" s="93" t="s">
        <v>700</v>
      </c>
      <c r="F1046" s="82" t="e">
        <f t="shared" si="16"/>
        <v>#REF!</v>
      </c>
      <c r="G1046" s="172"/>
    </row>
    <row r="1047" spans="1:7" ht="13" thickBot="1" x14ac:dyDescent="0.3">
      <c r="A1047" s="82" t="e">
        <f>#REF!</f>
        <v>#REF!</v>
      </c>
      <c r="B1047" s="84" t="s">
        <v>708</v>
      </c>
      <c r="C1047" s="82">
        <v>2014</v>
      </c>
      <c r="D1047" s="84" t="s">
        <v>706</v>
      </c>
      <c r="E1047" s="93" t="s">
        <v>701</v>
      </c>
      <c r="F1047" s="82" t="e">
        <f t="shared" si="16"/>
        <v>#REF!</v>
      </c>
      <c r="G1047" s="172"/>
    </row>
    <row r="1048" spans="1:7" ht="13" thickBot="1" x14ac:dyDescent="0.3">
      <c r="A1048" s="82" t="e">
        <f>#REF!</f>
        <v>#REF!</v>
      </c>
      <c r="B1048" s="84" t="s">
        <v>704</v>
      </c>
      <c r="C1048" s="82">
        <v>2014</v>
      </c>
      <c r="D1048" s="84" t="s">
        <v>706</v>
      </c>
      <c r="E1048" s="93" t="s">
        <v>711</v>
      </c>
      <c r="F1048" s="82" t="e">
        <f t="shared" si="16"/>
        <v>#REF!</v>
      </c>
      <c r="G1048" s="172"/>
    </row>
    <row r="1049" spans="1:7" ht="13" thickBot="1" x14ac:dyDescent="0.3">
      <c r="A1049" s="82" t="e">
        <f>#REF!</f>
        <v>#REF!</v>
      </c>
      <c r="B1049" s="84" t="s">
        <v>704</v>
      </c>
      <c r="C1049" s="82">
        <v>2014</v>
      </c>
      <c r="D1049" s="84" t="s">
        <v>706</v>
      </c>
      <c r="E1049" s="93" t="s">
        <v>712</v>
      </c>
      <c r="F1049" s="82" t="e">
        <f t="shared" si="16"/>
        <v>#REF!</v>
      </c>
      <c r="G1049" s="172"/>
    </row>
    <row r="1050" spans="1:7" ht="13" thickBot="1" x14ac:dyDescent="0.3">
      <c r="A1050" s="82" t="e">
        <f>#REF!</f>
        <v>#REF!</v>
      </c>
      <c r="B1050" s="84" t="s">
        <v>704</v>
      </c>
      <c r="C1050" s="82">
        <v>2014</v>
      </c>
      <c r="D1050" s="84" t="s">
        <v>706</v>
      </c>
      <c r="E1050" s="93" t="s">
        <v>713</v>
      </c>
      <c r="F1050" s="82" t="e">
        <f t="shared" si="16"/>
        <v>#REF!</v>
      </c>
      <c r="G1050" s="172"/>
    </row>
    <row r="1051" spans="1:7" ht="13" thickBot="1" x14ac:dyDescent="0.3">
      <c r="A1051" s="82" t="e">
        <f>#REF!</f>
        <v>#REF!</v>
      </c>
      <c r="B1051" s="84" t="s">
        <v>704</v>
      </c>
      <c r="C1051" s="82">
        <v>2014</v>
      </c>
      <c r="D1051" s="84" t="s">
        <v>706</v>
      </c>
      <c r="E1051" s="93" t="s">
        <v>714</v>
      </c>
      <c r="F1051" s="82" t="e">
        <f t="shared" si="16"/>
        <v>#REF!</v>
      </c>
      <c r="G1051" s="172"/>
    </row>
    <row r="1052" spans="1:7" ht="13" thickBot="1" x14ac:dyDescent="0.3">
      <c r="A1052" s="82" t="e">
        <f>#REF!</f>
        <v>#REF!</v>
      </c>
      <c r="B1052" s="84" t="s">
        <v>704</v>
      </c>
      <c r="C1052" s="82">
        <v>2014</v>
      </c>
      <c r="D1052" s="84" t="s">
        <v>706</v>
      </c>
      <c r="E1052" s="93" t="s">
        <v>715</v>
      </c>
      <c r="F1052" s="82" t="e">
        <f t="shared" si="16"/>
        <v>#REF!</v>
      </c>
      <c r="G1052" s="172"/>
    </row>
    <row r="1053" spans="1:7" ht="13" thickBot="1" x14ac:dyDescent="0.3">
      <c r="A1053" s="82" t="e">
        <f>#REF!</f>
        <v>#REF!</v>
      </c>
      <c r="B1053" s="84" t="s">
        <v>704</v>
      </c>
      <c r="C1053" s="82">
        <v>2014</v>
      </c>
      <c r="D1053" s="84" t="s">
        <v>706</v>
      </c>
      <c r="E1053" s="93" t="s">
        <v>716</v>
      </c>
      <c r="F1053" s="82" t="e">
        <f t="shared" si="16"/>
        <v>#REF!</v>
      </c>
      <c r="G1053" s="172"/>
    </row>
    <row r="1054" spans="1:7" ht="13" thickBot="1" x14ac:dyDescent="0.3">
      <c r="A1054" s="82" t="e">
        <f>#REF!</f>
        <v>#REF!</v>
      </c>
      <c r="B1054" s="84" t="s">
        <v>704</v>
      </c>
      <c r="C1054" s="82">
        <v>2014</v>
      </c>
      <c r="D1054" s="84" t="s">
        <v>706</v>
      </c>
      <c r="E1054" s="93" t="s">
        <v>717</v>
      </c>
      <c r="F1054" s="82" t="e">
        <f t="shared" si="16"/>
        <v>#REF!</v>
      </c>
      <c r="G1054" s="172"/>
    </row>
    <row r="1055" spans="1:7" ht="13" thickBot="1" x14ac:dyDescent="0.3">
      <c r="A1055" s="82" t="e">
        <f>#REF!</f>
        <v>#REF!</v>
      </c>
      <c r="B1055" s="84" t="s">
        <v>704</v>
      </c>
      <c r="C1055" s="82">
        <v>2014</v>
      </c>
      <c r="D1055" s="84" t="s">
        <v>706</v>
      </c>
      <c r="E1055" s="93" t="s">
        <v>718</v>
      </c>
      <c r="F1055" s="82" t="e">
        <f t="shared" si="16"/>
        <v>#REF!</v>
      </c>
      <c r="G1055" s="172"/>
    </row>
    <row r="1056" spans="1:7" ht="13" thickBot="1" x14ac:dyDescent="0.3">
      <c r="A1056" s="82" t="e">
        <f>#REF!</f>
        <v>#REF!</v>
      </c>
      <c r="B1056" s="84" t="s">
        <v>704</v>
      </c>
      <c r="C1056" s="82">
        <v>2014</v>
      </c>
      <c r="D1056" s="84" t="s">
        <v>706</v>
      </c>
      <c r="E1056" s="93" t="s">
        <v>719</v>
      </c>
      <c r="F1056" s="82" t="e">
        <f t="shared" si="16"/>
        <v>#REF!</v>
      </c>
      <c r="G1056" s="172"/>
    </row>
    <row r="1057" spans="1:7" ht="13" thickBot="1" x14ac:dyDescent="0.3">
      <c r="A1057" s="82" t="e">
        <f>#REF!</f>
        <v>#REF!</v>
      </c>
      <c r="B1057" s="84" t="s">
        <v>704</v>
      </c>
      <c r="C1057" s="82">
        <v>2014</v>
      </c>
      <c r="D1057" s="84" t="s">
        <v>706</v>
      </c>
      <c r="E1057" s="93" t="s">
        <v>720</v>
      </c>
      <c r="F1057" s="82" t="e">
        <f t="shared" si="16"/>
        <v>#REF!</v>
      </c>
      <c r="G1057" s="172"/>
    </row>
    <row r="1058" spans="1:7" ht="13" thickBot="1" x14ac:dyDescent="0.3">
      <c r="A1058" s="82" t="e">
        <f>#REF!</f>
        <v>#REF!</v>
      </c>
      <c r="B1058" s="84" t="s">
        <v>704</v>
      </c>
      <c r="C1058" s="82">
        <v>2014</v>
      </c>
      <c r="D1058" s="84" t="s">
        <v>706</v>
      </c>
      <c r="E1058" s="93" t="s">
        <v>721</v>
      </c>
      <c r="F1058" s="82" t="e">
        <f t="shared" si="16"/>
        <v>#REF!</v>
      </c>
      <c r="G1058" s="172"/>
    </row>
    <row r="1059" spans="1:7" ht="13" thickBot="1" x14ac:dyDescent="0.3">
      <c r="A1059" s="82" t="e">
        <f>#REF!</f>
        <v>#REF!</v>
      </c>
      <c r="B1059" s="84" t="s">
        <v>704</v>
      </c>
      <c r="C1059" s="82">
        <v>2014</v>
      </c>
      <c r="D1059" s="84" t="s">
        <v>706</v>
      </c>
      <c r="E1059" s="93" t="s">
        <v>722</v>
      </c>
      <c r="F1059" s="82" t="e">
        <f t="shared" si="16"/>
        <v>#REF!</v>
      </c>
      <c r="G1059" s="172"/>
    </row>
    <row r="1060" spans="1:7" ht="13" thickBot="1" x14ac:dyDescent="0.3">
      <c r="A1060" s="82" t="e">
        <f>#REF!</f>
        <v>#REF!</v>
      </c>
      <c r="B1060" s="84" t="s">
        <v>704</v>
      </c>
      <c r="C1060" s="82">
        <v>2014</v>
      </c>
      <c r="D1060" s="84" t="s">
        <v>706</v>
      </c>
      <c r="E1060" s="93" t="s">
        <v>723</v>
      </c>
      <c r="F1060" s="82" t="e">
        <f t="shared" si="16"/>
        <v>#REF!</v>
      </c>
      <c r="G1060" s="172"/>
    </row>
    <row r="1061" spans="1:7" ht="13" thickBot="1" x14ac:dyDescent="0.3">
      <c r="A1061" s="82" t="e">
        <f>#REF!</f>
        <v>#REF!</v>
      </c>
      <c r="B1061" s="84" t="s">
        <v>704</v>
      </c>
      <c r="C1061" s="82">
        <v>2014</v>
      </c>
      <c r="D1061" s="84" t="s">
        <v>706</v>
      </c>
      <c r="E1061" s="93" t="s">
        <v>724</v>
      </c>
      <c r="F1061" s="82" t="e">
        <f t="shared" si="16"/>
        <v>#REF!</v>
      </c>
      <c r="G1061" s="172"/>
    </row>
    <row r="1062" spans="1:7" ht="13" thickBot="1" x14ac:dyDescent="0.3">
      <c r="A1062" s="82" t="e">
        <f>#REF!</f>
        <v>#REF!</v>
      </c>
      <c r="B1062" s="84" t="s">
        <v>704</v>
      </c>
      <c r="C1062" s="82">
        <v>2014</v>
      </c>
      <c r="D1062" s="84" t="s">
        <v>706</v>
      </c>
      <c r="E1062" s="93" t="s">
        <v>725</v>
      </c>
      <c r="F1062" s="82" t="e">
        <f t="shared" si="16"/>
        <v>#REF!</v>
      </c>
      <c r="G1062" s="172"/>
    </row>
    <row r="1063" spans="1:7" ht="13" thickBot="1" x14ac:dyDescent="0.3">
      <c r="A1063" s="82" t="e">
        <f>#REF!</f>
        <v>#REF!</v>
      </c>
      <c r="B1063" s="84" t="s">
        <v>704</v>
      </c>
      <c r="C1063" s="82">
        <v>2014</v>
      </c>
      <c r="D1063" s="84" t="s">
        <v>706</v>
      </c>
      <c r="E1063" s="93" t="s">
        <v>726</v>
      </c>
      <c r="F1063" s="82" t="e">
        <f t="shared" si="16"/>
        <v>#REF!</v>
      </c>
      <c r="G1063" s="172"/>
    </row>
    <row r="1064" spans="1:7" ht="13" thickBot="1" x14ac:dyDescent="0.3">
      <c r="A1064" s="82" t="e">
        <f>#REF!</f>
        <v>#REF!</v>
      </c>
      <c r="B1064" s="84" t="s">
        <v>704</v>
      </c>
      <c r="C1064" s="82">
        <v>2014</v>
      </c>
      <c r="D1064" s="84" t="s">
        <v>706</v>
      </c>
      <c r="E1064" s="93" t="s">
        <v>727</v>
      </c>
      <c r="F1064" s="82" t="e">
        <f t="shared" si="16"/>
        <v>#REF!</v>
      </c>
      <c r="G1064" s="172"/>
    </row>
    <row r="1065" spans="1:7" ht="13" thickBot="1" x14ac:dyDescent="0.3">
      <c r="A1065" s="82" t="e">
        <f>#REF!</f>
        <v>#REF!</v>
      </c>
      <c r="B1065" s="84" t="s">
        <v>704</v>
      </c>
      <c r="C1065" s="82">
        <v>2014</v>
      </c>
      <c r="D1065" s="84" t="s">
        <v>706</v>
      </c>
      <c r="E1065" s="93" t="s">
        <v>728</v>
      </c>
      <c r="F1065" s="82" t="e">
        <f t="shared" si="16"/>
        <v>#REF!</v>
      </c>
      <c r="G1065" s="172"/>
    </row>
    <row r="1066" spans="1:7" ht="13" thickBot="1" x14ac:dyDescent="0.3">
      <c r="A1066" s="82" t="e">
        <f>#REF!</f>
        <v>#REF!</v>
      </c>
      <c r="B1066" s="84" t="s">
        <v>704</v>
      </c>
      <c r="C1066" s="82">
        <v>2014</v>
      </c>
      <c r="D1066" s="84" t="s">
        <v>706</v>
      </c>
      <c r="E1066" s="93" t="s">
        <v>729</v>
      </c>
      <c r="F1066" s="82" t="e">
        <f t="shared" si="16"/>
        <v>#REF!</v>
      </c>
      <c r="G1066" s="172"/>
    </row>
    <row r="1067" spans="1:7" ht="13" thickBot="1" x14ac:dyDescent="0.3">
      <c r="A1067" s="82" t="e">
        <f>#REF!</f>
        <v>#REF!</v>
      </c>
      <c r="B1067" s="84" t="s">
        <v>704</v>
      </c>
      <c r="C1067" s="82">
        <v>2014</v>
      </c>
      <c r="D1067" s="84" t="s">
        <v>706</v>
      </c>
      <c r="E1067" s="93" t="s">
        <v>730</v>
      </c>
      <c r="F1067" s="82" t="e">
        <f t="shared" si="16"/>
        <v>#REF!</v>
      </c>
      <c r="G1067" s="172"/>
    </row>
    <row r="1068" spans="1:7" ht="13" thickBot="1" x14ac:dyDescent="0.3">
      <c r="A1068" s="82" t="e">
        <f>#REF!</f>
        <v>#REF!</v>
      </c>
      <c r="B1068" s="84" t="s">
        <v>704</v>
      </c>
      <c r="C1068" s="82">
        <v>2014</v>
      </c>
      <c r="D1068" s="84" t="s">
        <v>706</v>
      </c>
      <c r="E1068" s="93" t="s">
        <v>731</v>
      </c>
      <c r="F1068" s="82" t="e">
        <f t="shared" si="16"/>
        <v>#REF!</v>
      </c>
      <c r="G1068" s="172"/>
    </row>
    <row r="1069" spans="1:7" ht="13" thickBot="1" x14ac:dyDescent="0.3">
      <c r="A1069" s="82" t="e">
        <f>#REF!</f>
        <v>#REF!</v>
      </c>
      <c r="B1069" s="84" t="s">
        <v>704</v>
      </c>
      <c r="C1069" s="82">
        <v>2014</v>
      </c>
      <c r="D1069" s="84" t="s">
        <v>706</v>
      </c>
      <c r="E1069" s="93" t="s">
        <v>732</v>
      </c>
      <c r="F1069" s="82" t="e">
        <f t="shared" si="16"/>
        <v>#REF!</v>
      </c>
      <c r="G1069" s="172"/>
    </row>
    <row r="1070" spans="1:7" ht="13" thickBot="1" x14ac:dyDescent="0.3">
      <c r="A1070" s="82" t="e">
        <f>#REF!</f>
        <v>#REF!</v>
      </c>
      <c r="B1070" s="84" t="s">
        <v>704</v>
      </c>
      <c r="C1070" s="82">
        <v>2014</v>
      </c>
      <c r="D1070" s="84" t="s">
        <v>706</v>
      </c>
      <c r="E1070" s="93" t="s">
        <v>733</v>
      </c>
      <c r="F1070" s="82" t="e">
        <f t="shared" si="16"/>
        <v>#REF!</v>
      </c>
      <c r="G1070" s="172"/>
    </row>
    <row r="1071" spans="1:7" ht="13" thickBot="1" x14ac:dyDescent="0.3">
      <c r="A1071" s="82" t="e">
        <f>#REF!</f>
        <v>#REF!</v>
      </c>
      <c r="B1071" s="84" t="s">
        <v>704</v>
      </c>
      <c r="C1071" s="82">
        <v>2014</v>
      </c>
      <c r="D1071" s="84" t="s">
        <v>706</v>
      </c>
      <c r="E1071" s="93" t="s">
        <v>734</v>
      </c>
      <c r="F1071" s="82" t="e">
        <f t="shared" si="16"/>
        <v>#REF!</v>
      </c>
      <c r="G1071" s="172"/>
    </row>
    <row r="1072" spans="1:7" ht="13" thickBot="1" x14ac:dyDescent="0.3">
      <c r="A1072" s="82" t="e">
        <f>#REF!</f>
        <v>#REF!</v>
      </c>
      <c r="B1072" s="91" t="s">
        <v>708</v>
      </c>
      <c r="C1072" s="82">
        <v>2014</v>
      </c>
      <c r="D1072" s="91" t="s">
        <v>706</v>
      </c>
      <c r="E1072" s="101" t="s">
        <v>711</v>
      </c>
      <c r="F1072" s="82" t="e">
        <f t="shared" si="16"/>
        <v>#REF!</v>
      </c>
      <c r="G1072" s="172"/>
    </row>
    <row r="1073" spans="1:7" ht="13" thickBot="1" x14ac:dyDescent="0.3">
      <c r="A1073" s="82" t="e">
        <f>#REF!</f>
        <v>#REF!</v>
      </c>
      <c r="B1073" s="86" t="s">
        <v>708</v>
      </c>
      <c r="C1073" s="82">
        <v>2014</v>
      </c>
      <c r="D1073" s="86" t="s">
        <v>706</v>
      </c>
      <c r="E1073" s="100" t="s">
        <v>712</v>
      </c>
      <c r="F1073" s="82" t="e">
        <f t="shared" si="16"/>
        <v>#REF!</v>
      </c>
      <c r="G1073" s="172"/>
    </row>
    <row r="1074" spans="1:7" ht="13" thickBot="1" x14ac:dyDescent="0.3">
      <c r="A1074" s="82" t="e">
        <f>#REF!</f>
        <v>#REF!</v>
      </c>
      <c r="B1074" s="84" t="s">
        <v>708</v>
      </c>
      <c r="C1074" s="82">
        <v>2014</v>
      </c>
      <c r="D1074" s="84" t="s">
        <v>706</v>
      </c>
      <c r="E1074" s="93" t="s">
        <v>713</v>
      </c>
      <c r="F1074" s="82" t="e">
        <f t="shared" si="16"/>
        <v>#REF!</v>
      </c>
      <c r="G1074" s="172"/>
    </row>
    <row r="1075" spans="1:7" ht="13" thickBot="1" x14ac:dyDescent="0.3">
      <c r="A1075" s="82" t="e">
        <f>#REF!</f>
        <v>#REF!</v>
      </c>
      <c r="B1075" s="84" t="s">
        <v>708</v>
      </c>
      <c r="C1075" s="82">
        <v>2014</v>
      </c>
      <c r="D1075" s="84" t="s">
        <v>706</v>
      </c>
      <c r="E1075" s="93" t="s">
        <v>714</v>
      </c>
      <c r="F1075" s="82" t="e">
        <f t="shared" si="16"/>
        <v>#REF!</v>
      </c>
      <c r="G1075" s="172"/>
    </row>
    <row r="1076" spans="1:7" ht="13" thickBot="1" x14ac:dyDescent="0.3">
      <c r="A1076" s="82" t="e">
        <f>#REF!</f>
        <v>#REF!</v>
      </c>
      <c r="B1076" s="84" t="s">
        <v>708</v>
      </c>
      <c r="C1076" s="82">
        <v>2014</v>
      </c>
      <c r="D1076" s="84" t="s">
        <v>706</v>
      </c>
      <c r="E1076" s="93" t="s">
        <v>715</v>
      </c>
      <c r="F1076" s="82" t="e">
        <f t="shared" si="16"/>
        <v>#REF!</v>
      </c>
      <c r="G1076" s="172"/>
    </row>
    <row r="1077" spans="1:7" ht="13" thickBot="1" x14ac:dyDescent="0.3">
      <c r="A1077" s="82" t="e">
        <f>#REF!</f>
        <v>#REF!</v>
      </c>
      <c r="B1077" s="84" t="s">
        <v>708</v>
      </c>
      <c r="C1077" s="82">
        <v>2014</v>
      </c>
      <c r="D1077" s="84" t="s">
        <v>706</v>
      </c>
      <c r="E1077" s="93" t="s">
        <v>716</v>
      </c>
      <c r="F1077" s="82" t="e">
        <f t="shared" si="16"/>
        <v>#REF!</v>
      </c>
      <c r="G1077" s="172"/>
    </row>
    <row r="1078" spans="1:7" ht="13" thickBot="1" x14ac:dyDescent="0.3">
      <c r="A1078" s="82" t="e">
        <f>#REF!</f>
        <v>#REF!</v>
      </c>
      <c r="B1078" s="84" t="s">
        <v>708</v>
      </c>
      <c r="C1078" s="82">
        <v>2014</v>
      </c>
      <c r="D1078" s="84" t="s">
        <v>706</v>
      </c>
      <c r="E1078" s="93" t="s">
        <v>717</v>
      </c>
      <c r="F1078" s="82" t="e">
        <f t="shared" si="16"/>
        <v>#REF!</v>
      </c>
      <c r="G1078" s="172"/>
    </row>
    <row r="1079" spans="1:7" ht="13" thickBot="1" x14ac:dyDescent="0.3">
      <c r="A1079" s="82" t="e">
        <f>#REF!</f>
        <v>#REF!</v>
      </c>
      <c r="B1079" s="84" t="s">
        <v>708</v>
      </c>
      <c r="C1079" s="82">
        <v>2014</v>
      </c>
      <c r="D1079" s="84" t="s">
        <v>706</v>
      </c>
      <c r="E1079" s="93" t="s">
        <v>718</v>
      </c>
      <c r="F1079" s="82" t="e">
        <f t="shared" si="16"/>
        <v>#REF!</v>
      </c>
      <c r="G1079" s="172"/>
    </row>
    <row r="1080" spans="1:7" ht="13" thickBot="1" x14ac:dyDescent="0.3">
      <c r="A1080" s="82" t="e">
        <f>#REF!</f>
        <v>#REF!</v>
      </c>
      <c r="B1080" s="84" t="s">
        <v>708</v>
      </c>
      <c r="C1080" s="82">
        <v>2014</v>
      </c>
      <c r="D1080" s="84" t="s">
        <v>706</v>
      </c>
      <c r="E1080" s="93" t="s">
        <v>719</v>
      </c>
      <c r="F1080" s="82" t="e">
        <f t="shared" si="16"/>
        <v>#REF!</v>
      </c>
      <c r="G1080" s="172"/>
    </row>
    <row r="1081" spans="1:7" ht="13" thickBot="1" x14ac:dyDescent="0.3">
      <c r="A1081" s="82" t="e">
        <f>#REF!</f>
        <v>#REF!</v>
      </c>
      <c r="B1081" s="84" t="s">
        <v>708</v>
      </c>
      <c r="C1081" s="82">
        <v>2014</v>
      </c>
      <c r="D1081" s="84" t="s">
        <v>706</v>
      </c>
      <c r="E1081" s="93" t="s">
        <v>720</v>
      </c>
      <c r="F1081" s="82" t="e">
        <f t="shared" si="16"/>
        <v>#REF!</v>
      </c>
      <c r="G1081" s="172"/>
    </row>
    <row r="1082" spans="1:7" ht="13" thickBot="1" x14ac:dyDescent="0.3">
      <c r="A1082" s="82" t="e">
        <f>#REF!</f>
        <v>#REF!</v>
      </c>
      <c r="B1082" s="84" t="s">
        <v>708</v>
      </c>
      <c r="C1082" s="82">
        <v>2014</v>
      </c>
      <c r="D1082" s="84" t="s">
        <v>706</v>
      </c>
      <c r="E1082" s="93" t="s">
        <v>721</v>
      </c>
      <c r="F1082" s="82" t="e">
        <f t="shared" si="16"/>
        <v>#REF!</v>
      </c>
      <c r="G1082" s="172"/>
    </row>
    <row r="1083" spans="1:7" ht="13" thickBot="1" x14ac:dyDescent="0.3">
      <c r="A1083" s="82" t="e">
        <f>#REF!</f>
        <v>#REF!</v>
      </c>
      <c r="B1083" s="84" t="s">
        <v>708</v>
      </c>
      <c r="C1083" s="82">
        <v>2014</v>
      </c>
      <c r="D1083" s="84" t="s">
        <v>706</v>
      </c>
      <c r="E1083" s="93" t="s">
        <v>722</v>
      </c>
      <c r="F1083" s="82" t="e">
        <f t="shared" si="16"/>
        <v>#REF!</v>
      </c>
      <c r="G1083" s="172"/>
    </row>
    <row r="1084" spans="1:7" ht="13" thickBot="1" x14ac:dyDescent="0.3">
      <c r="A1084" s="82" t="e">
        <f>#REF!</f>
        <v>#REF!</v>
      </c>
      <c r="B1084" s="84" t="s">
        <v>708</v>
      </c>
      <c r="C1084" s="82">
        <v>2014</v>
      </c>
      <c r="D1084" s="84" t="s">
        <v>706</v>
      </c>
      <c r="E1084" s="93" t="s">
        <v>723</v>
      </c>
      <c r="F1084" s="82" t="e">
        <f t="shared" si="16"/>
        <v>#REF!</v>
      </c>
      <c r="G1084" s="172"/>
    </row>
    <row r="1085" spans="1:7" ht="13" thickBot="1" x14ac:dyDescent="0.3">
      <c r="A1085" s="82" t="e">
        <f>#REF!</f>
        <v>#REF!</v>
      </c>
      <c r="B1085" s="84" t="s">
        <v>708</v>
      </c>
      <c r="C1085" s="82">
        <v>2014</v>
      </c>
      <c r="D1085" s="84" t="s">
        <v>706</v>
      </c>
      <c r="E1085" s="93" t="s">
        <v>724</v>
      </c>
      <c r="F1085" s="82" t="e">
        <f t="shared" si="16"/>
        <v>#REF!</v>
      </c>
      <c r="G1085" s="172"/>
    </row>
    <row r="1086" spans="1:7" ht="13" thickBot="1" x14ac:dyDescent="0.3">
      <c r="A1086" s="82" t="e">
        <f>#REF!</f>
        <v>#REF!</v>
      </c>
      <c r="B1086" s="84" t="s">
        <v>708</v>
      </c>
      <c r="C1086" s="82">
        <v>2014</v>
      </c>
      <c r="D1086" s="84" t="s">
        <v>706</v>
      </c>
      <c r="E1086" s="93" t="s">
        <v>725</v>
      </c>
      <c r="F1086" s="82" t="e">
        <f t="shared" si="16"/>
        <v>#REF!</v>
      </c>
      <c r="G1086" s="172"/>
    </row>
    <row r="1087" spans="1:7" ht="13" thickBot="1" x14ac:dyDescent="0.3">
      <c r="A1087" s="82" t="e">
        <f>#REF!</f>
        <v>#REF!</v>
      </c>
      <c r="B1087" s="84" t="s">
        <v>708</v>
      </c>
      <c r="C1087" s="82">
        <v>2014</v>
      </c>
      <c r="D1087" s="84" t="s">
        <v>706</v>
      </c>
      <c r="E1087" s="93" t="s">
        <v>726</v>
      </c>
      <c r="F1087" s="82" t="e">
        <f t="shared" si="16"/>
        <v>#REF!</v>
      </c>
      <c r="G1087" s="172"/>
    </row>
    <row r="1088" spans="1:7" ht="13" thickBot="1" x14ac:dyDescent="0.3">
      <c r="A1088" s="82" t="e">
        <f>#REF!</f>
        <v>#REF!</v>
      </c>
      <c r="B1088" s="84" t="s">
        <v>708</v>
      </c>
      <c r="C1088" s="82">
        <v>2014</v>
      </c>
      <c r="D1088" s="84" t="s">
        <v>706</v>
      </c>
      <c r="E1088" s="93" t="s">
        <v>727</v>
      </c>
      <c r="F1088" s="82" t="e">
        <f t="shared" si="16"/>
        <v>#REF!</v>
      </c>
      <c r="G1088" s="172"/>
    </row>
    <row r="1089" spans="1:7" ht="13" thickBot="1" x14ac:dyDescent="0.3">
      <c r="A1089" s="82" t="e">
        <f>#REF!</f>
        <v>#REF!</v>
      </c>
      <c r="B1089" s="84" t="s">
        <v>708</v>
      </c>
      <c r="C1089" s="82">
        <v>2014</v>
      </c>
      <c r="D1089" s="84" t="s">
        <v>706</v>
      </c>
      <c r="E1089" s="93" t="s">
        <v>728</v>
      </c>
      <c r="F1089" s="82" t="e">
        <f t="shared" si="16"/>
        <v>#REF!</v>
      </c>
      <c r="G1089" s="172"/>
    </row>
    <row r="1090" spans="1:7" ht="13" thickBot="1" x14ac:dyDescent="0.3">
      <c r="A1090" s="82" t="e">
        <f>#REF!</f>
        <v>#REF!</v>
      </c>
      <c r="B1090" s="84" t="s">
        <v>708</v>
      </c>
      <c r="C1090" s="82">
        <v>2014</v>
      </c>
      <c r="D1090" s="84" t="s">
        <v>706</v>
      </c>
      <c r="E1090" s="93" t="s">
        <v>729</v>
      </c>
      <c r="F1090" s="82" t="e">
        <f t="shared" si="16"/>
        <v>#REF!</v>
      </c>
      <c r="G1090" s="172"/>
    </row>
    <row r="1091" spans="1:7" ht="13" thickBot="1" x14ac:dyDescent="0.3">
      <c r="A1091" s="82" t="e">
        <f>#REF!</f>
        <v>#REF!</v>
      </c>
      <c r="B1091" s="84" t="s">
        <v>708</v>
      </c>
      <c r="C1091" s="82">
        <v>2014</v>
      </c>
      <c r="D1091" s="84" t="s">
        <v>706</v>
      </c>
      <c r="E1091" s="93" t="s">
        <v>730</v>
      </c>
      <c r="F1091" s="82" t="e">
        <f t="shared" ref="F1091:F1154" si="17">CONCATENATE(A1091,"_",B1091,"_",C1091,"_",D1091,"_",E1091)</f>
        <v>#REF!</v>
      </c>
      <c r="G1091" s="172"/>
    </row>
    <row r="1092" spans="1:7" ht="13" thickBot="1" x14ac:dyDescent="0.3">
      <c r="A1092" s="82" t="e">
        <f>#REF!</f>
        <v>#REF!</v>
      </c>
      <c r="B1092" s="84" t="s">
        <v>708</v>
      </c>
      <c r="C1092" s="82">
        <v>2014</v>
      </c>
      <c r="D1092" s="84" t="s">
        <v>706</v>
      </c>
      <c r="E1092" s="93" t="s">
        <v>731</v>
      </c>
      <c r="F1092" s="82" t="e">
        <f t="shared" si="17"/>
        <v>#REF!</v>
      </c>
      <c r="G1092" s="172"/>
    </row>
    <row r="1093" spans="1:7" ht="13" thickBot="1" x14ac:dyDescent="0.3">
      <c r="A1093" s="82" t="e">
        <f>#REF!</f>
        <v>#REF!</v>
      </c>
      <c r="B1093" s="84" t="s">
        <v>708</v>
      </c>
      <c r="C1093" s="82">
        <v>2014</v>
      </c>
      <c r="D1093" s="84" t="s">
        <v>706</v>
      </c>
      <c r="E1093" s="93" t="s">
        <v>732</v>
      </c>
      <c r="F1093" s="82" t="e">
        <f t="shared" si="17"/>
        <v>#REF!</v>
      </c>
      <c r="G1093" s="172"/>
    </row>
    <row r="1094" spans="1:7" ht="13" thickBot="1" x14ac:dyDescent="0.3">
      <c r="A1094" s="82" t="e">
        <f>#REF!</f>
        <v>#REF!</v>
      </c>
      <c r="B1094" s="84" t="s">
        <v>708</v>
      </c>
      <c r="C1094" s="82">
        <v>2014</v>
      </c>
      <c r="D1094" s="84" t="s">
        <v>706</v>
      </c>
      <c r="E1094" s="93" t="s">
        <v>733</v>
      </c>
      <c r="F1094" s="82" t="e">
        <f t="shared" si="17"/>
        <v>#REF!</v>
      </c>
      <c r="G1094" s="172"/>
    </row>
    <row r="1095" spans="1:7" ht="13" thickBot="1" x14ac:dyDescent="0.3">
      <c r="A1095" s="82" t="e">
        <f>#REF!</f>
        <v>#REF!</v>
      </c>
      <c r="B1095" s="84" t="s">
        <v>708</v>
      </c>
      <c r="C1095" s="82">
        <v>2014</v>
      </c>
      <c r="D1095" s="84" t="s">
        <v>706</v>
      </c>
      <c r="E1095" s="93" t="s">
        <v>734</v>
      </c>
      <c r="F1095" s="82" t="e">
        <f t="shared" si="17"/>
        <v>#REF!</v>
      </c>
      <c r="G1095" s="172"/>
    </row>
    <row r="1096" spans="1:7" ht="13" thickBot="1" x14ac:dyDescent="0.3">
      <c r="A1096" s="82" t="e">
        <f>#REF!</f>
        <v>#REF!</v>
      </c>
      <c r="B1096" s="84" t="s">
        <v>704</v>
      </c>
      <c r="C1096" s="82">
        <v>2014</v>
      </c>
      <c r="D1096" s="84" t="s">
        <v>639</v>
      </c>
      <c r="E1096" s="93" t="s">
        <v>736</v>
      </c>
      <c r="F1096" s="82" t="e">
        <f t="shared" si="17"/>
        <v>#REF!</v>
      </c>
      <c r="G1096" s="172"/>
    </row>
    <row r="1097" spans="1:7" ht="13" thickBot="1" x14ac:dyDescent="0.3">
      <c r="A1097" s="82" t="e">
        <f>#REF!</f>
        <v>#REF!</v>
      </c>
      <c r="B1097" s="84" t="s">
        <v>704</v>
      </c>
      <c r="C1097" s="82">
        <v>2014</v>
      </c>
      <c r="D1097" s="84" t="s">
        <v>639</v>
      </c>
      <c r="E1097" s="93" t="s">
        <v>737</v>
      </c>
      <c r="F1097" s="82" t="e">
        <f t="shared" si="17"/>
        <v>#REF!</v>
      </c>
      <c r="G1097" s="172"/>
    </row>
    <row r="1098" spans="1:7" ht="13" thickBot="1" x14ac:dyDescent="0.3">
      <c r="A1098" s="82" t="e">
        <f>#REF!</f>
        <v>#REF!</v>
      </c>
      <c r="B1098" s="84" t="s">
        <v>704</v>
      </c>
      <c r="C1098" s="82">
        <v>2014</v>
      </c>
      <c r="D1098" s="84" t="s">
        <v>639</v>
      </c>
      <c r="E1098" s="93" t="s">
        <v>738</v>
      </c>
      <c r="F1098" s="82" t="e">
        <f t="shared" si="17"/>
        <v>#REF!</v>
      </c>
      <c r="G1098" s="172"/>
    </row>
    <row r="1099" spans="1:7" ht="13" thickBot="1" x14ac:dyDescent="0.3">
      <c r="A1099" s="82" t="e">
        <f>#REF!</f>
        <v>#REF!</v>
      </c>
      <c r="B1099" s="84" t="s">
        <v>704</v>
      </c>
      <c r="C1099" s="82">
        <v>2014</v>
      </c>
      <c r="D1099" s="84" t="s">
        <v>639</v>
      </c>
      <c r="E1099" s="93" t="s">
        <v>742</v>
      </c>
      <c r="F1099" s="82" t="e">
        <f t="shared" si="17"/>
        <v>#REF!</v>
      </c>
      <c r="G1099" s="172"/>
    </row>
    <row r="1100" spans="1:7" ht="13" thickBot="1" x14ac:dyDescent="0.3">
      <c r="A1100" s="82" t="e">
        <f>#REF!</f>
        <v>#REF!</v>
      </c>
      <c r="B1100" s="84" t="s">
        <v>704</v>
      </c>
      <c r="C1100" s="82">
        <v>2014</v>
      </c>
      <c r="D1100" s="84" t="s">
        <v>639</v>
      </c>
      <c r="E1100" s="93" t="s">
        <v>741</v>
      </c>
      <c r="F1100" s="82" t="e">
        <f t="shared" si="17"/>
        <v>#REF!</v>
      </c>
      <c r="G1100" s="172"/>
    </row>
    <row r="1101" spans="1:7" ht="13" thickBot="1" x14ac:dyDescent="0.3">
      <c r="A1101" s="82" t="e">
        <f>#REF!</f>
        <v>#REF!</v>
      </c>
      <c r="B1101" s="84" t="s">
        <v>704</v>
      </c>
      <c r="C1101" s="82">
        <v>2014</v>
      </c>
      <c r="D1101" s="84" t="s">
        <v>639</v>
      </c>
      <c r="E1101" s="93" t="s">
        <v>739</v>
      </c>
      <c r="F1101" s="82" t="e">
        <f t="shared" si="17"/>
        <v>#REF!</v>
      </c>
      <c r="G1101" s="172"/>
    </row>
    <row r="1102" spans="1:7" ht="13" thickBot="1" x14ac:dyDescent="0.3">
      <c r="A1102" s="82" t="e">
        <f>#REF!</f>
        <v>#REF!</v>
      </c>
      <c r="B1102" s="84" t="s">
        <v>704</v>
      </c>
      <c r="C1102" s="82">
        <v>2014</v>
      </c>
      <c r="D1102" s="84" t="s">
        <v>639</v>
      </c>
      <c r="E1102" s="93" t="s">
        <v>743</v>
      </c>
      <c r="F1102" s="82" t="e">
        <f t="shared" si="17"/>
        <v>#REF!</v>
      </c>
      <c r="G1102" s="172"/>
    </row>
    <row r="1103" spans="1:7" ht="13" thickBot="1" x14ac:dyDescent="0.3">
      <c r="A1103" s="82" t="e">
        <f>#REF!</f>
        <v>#REF!</v>
      </c>
      <c r="B1103" s="84" t="s">
        <v>704</v>
      </c>
      <c r="C1103" s="82">
        <v>2014</v>
      </c>
      <c r="D1103" s="84" t="s">
        <v>639</v>
      </c>
      <c r="E1103" s="93" t="s">
        <v>745</v>
      </c>
      <c r="F1103" s="82" t="e">
        <f t="shared" si="17"/>
        <v>#REF!</v>
      </c>
      <c r="G1103" s="172"/>
    </row>
    <row r="1104" spans="1:7" ht="13" thickBot="1" x14ac:dyDescent="0.3">
      <c r="A1104" s="82" t="e">
        <f>#REF!</f>
        <v>#REF!</v>
      </c>
      <c r="B1104" s="84" t="s">
        <v>704</v>
      </c>
      <c r="C1104" s="82">
        <v>2014</v>
      </c>
      <c r="D1104" s="84" t="s">
        <v>639</v>
      </c>
      <c r="E1104" s="93" t="s">
        <v>740</v>
      </c>
      <c r="F1104" s="82" t="e">
        <f t="shared" si="17"/>
        <v>#REF!</v>
      </c>
      <c r="G1104" s="172"/>
    </row>
    <row r="1105" spans="1:7" ht="13" thickBot="1" x14ac:dyDescent="0.3">
      <c r="A1105" s="82" t="e">
        <f>#REF!</f>
        <v>#REF!</v>
      </c>
      <c r="B1105" s="91" t="s">
        <v>704</v>
      </c>
      <c r="C1105" s="82">
        <v>2014</v>
      </c>
      <c r="D1105" s="91" t="s">
        <v>639</v>
      </c>
      <c r="E1105" s="101" t="s">
        <v>744</v>
      </c>
      <c r="F1105" s="82" t="e">
        <f t="shared" si="17"/>
        <v>#REF!</v>
      </c>
      <c r="G1105" s="172"/>
    </row>
    <row r="1106" spans="1:7" ht="13" thickBot="1" x14ac:dyDescent="0.3">
      <c r="A1106" s="82" t="e">
        <f>#REF!</f>
        <v>#REF!</v>
      </c>
      <c r="B1106" s="86" t="s">
        <v>704</v>
      </c>
      <c r="C1106" s="82">
        <v>2014</v>
      </c>
      <c r="D1106" s="86" t="s">
        <v>639</v>
      </c>
      <c r="E1106" s="100" t="s">
        <v>746</v>
      </c>
      <c r="F1106" s="82" t="e">
        <f t="shared" si="17"/>
        <v>#REF!</v>
      </c>
      <c r="G1106" s="172"/>
    </row>
    <row r="1107" spans="1:7" ht="13" thickBot="1" x14ac:dyDescent="0.3">
      <c r="A1107" s="82" t="e">
        <f>#REF!</f>
        <v>#REF!</v>
      </c>
      <c r="B1107" s="84" t="s">
        <v>704</v>
      </c>
      <c r="C1107" s="82">
        <v>2014</v>
      </c>
      <c r="D1107" s="84" t="s">
        <v>639</v>
      </c>
      <c r="E1107" s="93" t="s">
        <v>747</v>
      </c>
      <c r="F1107" s="82" t="e">
        <f t="shared" si="17"/>
        <v>#REF!</v>
      </c>
      <c r="G1107" s="172"/>
    </row>
    <row r="1108" spans="1:7" ht="13" thickBot="1" x14ac:dyDescent="0.3">
      <c r="A1108" s="82" t="e">
        <f>#REF!</f>
        <v>#REF!</v>
      </c>
      <c r="B1108" s="84" t="s">
        <v>704</v>
      </c>
      <c r="C1108" s="82">
        <v>2014</v>
      </c>
      <c r="D1108" s="84" t="s">
        <v>639</v>
      </c>
      <c r="E1108" s="93" t="s">
        <v>748</v>
      </c>
      <c r="F1108" s="82" t="e">
        <f t="shared" si="17"/>
        <v>#REF!</v>
      </c>
      <c r="G1108" s="172"/>
    </row>
    <row r="1109" spans="1:7" ht="13" thickBot="1" x14ac:dyDescent="0.3">
      <c r="A1109" s="82" t="e">
        <f>#REF!</f>
        <v>#REF!</v>
      </c>
      <c r="B1109" s="84" t="s">
        <v>704</v>
      </c>
      <c r="C1109" s="82">
        <v>2014</v>
      </c>
      <c r="D1109" s="84" t="s">
        <v>639</v>
      </c>
      <c r="E1109" s="93" t="s">
        <v>752</v>
      </c>
      <c r="F1109" s="82" t="e">
        <f t="shared" si="17"/>
        <v>#REF!</v>
      </c>
      <c r="G1109" s="172"/>
    </row>
    <row r="1110" spans="1:7" ht="13" thickBot="1" x14ac:dyDescent="0.3">
      <c r="A1110" s="82" t="e">
        <f>#REF!</f>
        <v>#REF!</v>
      </c>
      <c r="B1110" s="84" t="s">
        <v>704</v>
      </c>
      <c r="C1110" s="82">
        <v>2014</v>
      </c>
      <c r="D1110" s="84" t="s">
        <v>639</v>
      </c>
      <c r="E1110" s="93" t="s">
        <v>751</v>
      </c>
      <c r="F1110" s="82" t="e">
        <f t="shared" si="17"/>
        <v>#REF!</v>
      </c>
      <c r="G1110" s="172"/>
    </row>
    <row r="1111" spans="1:7" ht="13" thickBot="1" x14ac:dyDescent="0.3">
      <c r="A1111" s="82" t="e">
        <f>#REF!</f>
        <v>#REF!</v>
      </c>
      <c r="B1111" s="84" t="s">
        <v>704</v>
      </c>
      <c r="C1111" s="82">
        <v>2014</v>
      </c>
      <c r="D1111" s="84" t="s">
        <v>639</v>
      </c>
      <c r="E1111" s="93" t="s">
        <v>749</v>
      </c>
      <c r="F1111" s="82" t="e">
        <f t="shared" si="17"/>
        <v>#REF!</v>
      </c>
      <c r="G1111" s="172"/>
    </row>
    <row r="1112" spans="1:7" ht="13" thickBot="1" x14ac:dyDescent="0.3">
      <c r="A1112" s="82" t="e">
        <f>#REF!</f>
        <v>#REF!</v>
      </c>
      <c r="B1112" s="84" t="s">
        <v>704</v>
      </c>
      <c r="C1112" s="82">
        <v>2014</v>
      </c>
      <c r="D1112" s="84" t="s">
        <v>639</v>
      </c>
      <c r="E1112" s="93" t="s">
        <v>753</v>
      </c>
      <c r="F1112" s="82" t="e">
        <f t="shared" si="17"/>
        <v>#REF!</v>
      </c>
      <c r="G1112" s="172"/>
    </row>
    <row r="1113" spans="1:7" ht="13" thickBot="1" x14ac:dyDescent="0.3">
      <c r="A1113" s="82" t="e">
        <f>#REF!</f>
        <v>#REF!</v>
      </c>
      <c r="B1113" s="84" t="s">
        <v>704</v>
      </c>
      <c r="C1113" s="82">
        <v>2014</v>
      </c>
      <c r="D1113" s="84" t="s">
        <v>639</v>
      </c>
      <c r="E1113" s="93" t="s">
        <v>755</v>
      </c>
      <c r="F1113" s="82" t="e">
        <f t="shared" si="17"/>
        <v>#REF!</v>
      </c>
      <c r="G1113" s="172"/>
    </row>
    <row r="1114" spans="1:7" ht="13" thickBot="1" x14ac:dyDescent="0.3">
      <c r="A1114" s="82" t="e">
        <f>#REF!</f>
        <v>#REF!</v>
      </c>
      <c r="B1114" s="84" t="s">
        <v>704</v>
      </c>
      <c r="C1114" s="82">
        <v>2014</v>
      </c>
      <c r="D1114" s="84" t="s">
        <v>639</v>
      </c>
      <c r="E1114" s="93" t="s">
        <v>750</v>
      </c>
      <c r="F1114" s="82" t="e">
        <f t="shared" si="17"/>
        <v>#REF!</v>
      </c>
      <c r="G1114" s="172"/>
    </row>
    <row r="1115" spans="1:7" ht="13" thickBot="1" x14ac:dyDescent="0.3">
      <c r="A1115" s="82" t="e">
        <f>#REF!</f>
        <v>#REF!</v>
      </c>
      <c r="B1115" s="84" t="s">
        <v>704</v>
      </c>
      <c r="C1115" s="82">
        <v>2014</v>
      </c>
      <c r="D1115" s="84" t="s">
        <v>639</v>
      </c>
      <c r="E1115" s="93" t="s">
        <v>754</v>
      </c>
      <c r="F1115" s="82" t="e">
        <f t="shared" si="17"/>
        <v>#REF!</v>
      </c>
      <c r="G1115" s="172"/>
    </row>
    <row r="1116" spans="1:7" ht="13" thickBot="1" x14ac:dyDescent="0.3">
      <c r="A1116" s="82" t="e">
        <f>#REF!</f>
        <v>#REF!</v>
      </c>
      <c r="B1116" s="84" t="s">
        <v>704</v>
      </c>
      <c r="C1116" s="82">
        <v>2014</v>
      </c>
      <c r="D1116" s="84" t="s">
        <v>639</v>
      </c>
      <c r="E1116" s="93" t="s">
        <v>756</v>
      </c>
      <c r="F1116" s="82" t="e">
        <f t="shared" si="17"/>
        <v>#REF!</v>
      </c>
      <c r="G1116" s="172"/>
    </row>
    <row r="1117" spans="1:7" ht="13" thickBot="1" x14ac:dyDescent="0.3">
      <c r="A1117" s="82" t="e">
        <f>#REF!</f>
        <v>#REF!</v>
      </c>
      <c r="B1117" s="84" t="s">
        <v>704</v>
      </c>
      <c r="C1117" s="82">
        <v>2014</v>
      </c>
      <c r="D1117" s="84" t="s">
        <v>639</v>
      </c>
      <c r="E1117" s="93" t="s">
        <v>757</v>
      </c>
      <c r="F1117" s="82" t="e">
        <f t="shared" si="17"/>
        <v>#REF!</v>
      </c>
      <c r="G1117" s="172"/>
    </row>
    <row r="1118" spans="1:7" ht="13" thickBot="1" x14ac:dyDescent="0.3">
      <c r="A1118" s="82" t="e">
        <f>#REF!</f>
        <v>#REF!</v>
      </c>
      <c r="B1118" s="84" t="s">
        <v>704</v>
      </c>
      <c r="C1118" s="82">
        <v>2014</v>
      </c>
      <c r="D1118" s="84" t="s">
        <v>639</v>
      </c>
      <c r="E1118" s="93" t="s">
        <v>758</v>
      </c>
      <c r="F1118" s="82" t="e">
        <f t="shared" si="17"/>
        <v>#REF!</v>
      </c>
      <c r="G1118" s="172"/>
    </row>
    <row r="1119" spans="1:7" ht="13" thickBot="1" x14ac:dyDescent="0.3">
      <c r="A1119" s="82" t="e">
        <f>#REF!</f>
        <v>#REF!</v>
      </c>
      <c r="B1119" s="84" t="s">
        <v>704</v>
      </c>
      <c r="C1119" s="82">
        <v>2014</v>
      </c>
      <c r="D1119" s="84" t="s">
        <v>639</v>
      </c>
      <c r="E1119" s="93" t="s">
        <v>759</v>
      </c>
      <c r="F1119" s="82" t="e">
        <f t="shared" si="17"/>
        <v>#REF!</v>
      </c>
      <c r="G1119" s="172"/>
    </row>
    <row r="1120" spans="1:7" ht="13" thickBot="1" x14ac:dyDescent="0.3">
      <c r="A1120" s="82" t="e">
        <f>#REF!</f>
        <v>#REF!</v>
      </c>
      <c r="B1120" s="84" t="s">
        <v>704</v>
      </c>
      <c r="C1120" s="82">
        <v>2014</v>
      </c>
      <c r="D1120" s="84" t="s">
        <v>639</v>
      </c>
      <c r="E1120" s="93" t="s">
        <v>760</v>
      </c>
      <c r="F1120" s="82" t="e">
        <f t="shared" si="17"/>
        <v>#REF!</v>
      </c>
      <c r="G1120" s="172"/>
    </row>
    <row r="1121" spans="1:7" ht="13" thickBot="1" x14ac:dyDescent="0.3">
      <c r="A1121" s="82" t="e">
        <f>#REF!</f>
        <v>#REF!</v>
      </c>
      <c r="B1121" s="84" t="s">
        <v>704</v>
      </c>
      <c r="C1121" s="82">
        <v>2014</v>
      </c>
      <c r="D1121" s="84" t="s">
        <v>639</v>
      </c>
      <c r="E1121" s="93" t="s">
        <v>761</v>
      </c>
      <c r="F1121" s="82" t="e">
        <f t="shared" si="17"/>
        <v>#REF!</v>
      </c>
      <c r="G1121" s="172"/>
    </row>
    <row r="1122" spans="1:7" ht="13" thickBot="1" x14ac:dyDescent="0.3">
      <c r="A1122" s="82" t="e">
        <f>#REF!</f>
        <v>#REF!</v>
      </c>
      <c r="B1122" s="84" t="s">
        <v>704</v>
      </c>
      <c r="C1122" s="82">
        <v>2014</v>
      </c>
      <c r="D1122" s="84" t="s">
        <v>639</v>
      </c>
      <c r="E1122" s="93" t="s">
        <v>762</v>
      </c>
      <c r="F1122" s="82" t="e">
        <f t="shared" si="17"/>
        <v>#REF!</v>
      </c>
      <c r="G1122" s="172"/>
    </row>
    <row r="1123" spans="1:7" ht="13" thickBot="1" x14ac:dyDescent="0.3">
      <c r="A1123" s="82" t="e">
        <f>#REF!</f>
        <v>#REF!</v>
      </c>
      <c r="B1123" s="84" t="s">
        <v>704</v>
      </c>
      <c r="C1123" s="82">
        <v>2014</v>
      </c>
      <c r="D1123" s="84" t="s">
        <v>639</v>
      </c>
      <c r="E1123" s="93" t="s">
        <v>763</v>
      </c>
      <c r="F1123" s="82" t="e">
        <f t="shared" si="17"/>
        <v>#REF!</v>
      </c>
      <c r="G1123" s="172"/>
    </row>
    <row r="1124" spans="1:7" ht="13" thickBot="1" x14ac:dyDescent="0.3">
      <c r="A1124" s="82" t="e">
        <f>#REF!</f>
        <v>#REF!</v>
      </c>
      <c r="B1124" s="84" t="s">
        <v>704</v>
      </c>
      <c r="C1124" s="82">
        <v>2014</v>
      </c>
      <c r="D1124" s="84" t="s">
        <v>639</v>
      </c>
      <c r="E1124" s="93" t="s">
        <v>764</v>
      </c>
      <c r="F1124" s="82" t="e">
        <f t="shared" si="17"/>
        <v>#REF!</v>
      </c>
      <c r="G1124" s="172"/>
    </row>
    <row r="1125" spans="1:7" ht="13" thickBot="1" x14ac:dyDescent="0.3">
      <c r="A1125" s="82" t="e">
        <f>#REF!</f>
        <v>#REF!</v>
      </c>
      <c r="B1125" s="84" t="s">
        <v>704</v>
      </c>
      <c r="C1125" s="82">
        <v>2014</v>
      </c>
      <c r="D1125" s="84" t="s">
        <v>639</v>
      </c>
      <c r="E1125" s="93" t="s">
        <v>765</v>
      </c>
      <c r="F1125" s="82" t="e">
        <f t="shared" si="17"/>
        <v>#REF!</v>
      </c>
      <c r="G1125" s="172"/>
    </row>
    <row r="1126" spans="1:7" ht="13" thickBot="1" x14ac:dyDescent="0.3">
      <c r="A1126" s="82" t="e">
        <f>#REF!</f>
        <v>#REF!</v>
      </c>
      <c r="B1126" s="84" t="s">
        <v>704</v>
      </c>
      <c r="C1126" s="82">
        <v>2014</v>
      </c>
      <c r="D1126" s="84" t="s">
        <v>639</v>
      </c>
      <c r="E1126" s="93" t="s">
        <v>766</v>
      </c>
      <c r="F1126" s="82" t="e">
        <f t="shared" si="17"/>
        <v>#REF!</v>
      </c>
      <c r="G1126" s="172"/>
    </row>
    <row r="1127" spans="1:7" ht="13" thickBot="1" x14ac:dyDescent="0.3">
      <c r="A1127" s="82" t="e">
        <f>#REF!</f>
        <v>#REF!</v>
      </c>
      <c r="B1127" s="84" t="s">
        <v>704</v>
      </c>
      <c r="C1127" s="82">
        <v>2014</v>
      </c>
      <c r="D1127" s="84" t="s">
        <v>639</v>
      </c>
      <c r="E1127" s="93" t="s">
        <v>767</v>
      </c>
      <c r="F1127" s="82" t="e">
        <f t="shared" si="17"/>
        <v>#REF!</v>
      </c>
      <c r="G1127" s="172"/>
    </row>
    <row r="1128" spans="1:7" ht="13" thickBot="1" x14ac:dyDescent="0.3">
      <c r="A1128" s="82" t="e">
        <f>#REF!</f>
        <v>#REF!</v>
      </c>
      <c r="B1128" s="84" t="s">
        <v>704</v>
      </c>
      <c r="C1128" s="82">
        <v>2014</v>
      </c>
      <c r="D1128" s="84" t="s">
        <v>639</v>
      </c>
      <c r="E1128" s="93" t="s">
        <v>768</v>
      </c>
      <c r="F1128" s="82" t="e">
        <f t="shared" si="17"/>
        <v>#REF!</v>
      </c>
      <c r="G1128" s="172"/>
    </row>
    <row r="1129" spans="1:7" ht="13" thickBot="1" x14ac:dyDescent="0.3">
      <c r="A1129" s="82" t="e">
        <f>#REF!</f>
        <v>#REF!</v>
      </c>
      <c r="B1129" s="84" t="s">
        <v>704</v>
      </c>
      <c r="C1129" s="82">
        <v>2014</v>
      </c>
      <c r="D1129" s="84" t="s">
        <v>706</v>
      </c>
      <c r="E1129" s="93" t="s">
        <v>736</v>
      </c>
      <c r="F1129" s="82" t="e">
        <f t="shared" si="17"/>
        <v>#REF!</v>
      </c>
      <c r="G1129" s="172"/>
    </row>
    <row r="1130" spans="1:7" ht="13" thickBot="1" x14ac:dyDescent="0.3">
      <c r="A1130" s="82" t="e">
        <f>#REF!</f>
        <v>#REF!</v>
      </c>
      <c r="B1130" s="84" t="s">
        <v>704</v>
      </c>
      <c r="C1130" s="82">
        <v>2014</v>
      </c>
      <c r="D1130" s="84" t="s">
        <v>706</v>
      </c>
      <c r="E1130" s="93" t="s">
        <v>737</v>
      </c>
      <c r="F1130" s="82" t="e">
        <f t="shared" si="17"/>
        <v>#REF!</v>
      </c>
      <c r="G1130" s="172"/>
    </row>
    <row r="1131" spans="1:7" ht="13" thickBot="1" x14ac:dyDescent="0.3">
      <c r="A1131" s="82" t="e">
        <f>#REF!</f>
        <v>#REF!</v>
      </c>
      <c r="B1131" s="84" t="s">
        <v>704</v>
      </c>
      <c r="C1131" s="82">
        <v>2014</v>
      </c>
      <c r="D1131" s="84" t="s">
        <v>706</v>
      </c>
      <c r="E1131" s="93" t="s">
        <v>738</v>
      </c>
      <c r="F1131" s="82" t="e">
        <f t="shared" si="17"/>
        <v>#REF!</v>
      </c>
      <c r="G1131" s="172"/>
    </row>
    <row r="1132" spans="1:7" ht="13" thickBot="1" x14ac:dyDescent="0.3">
      <c r="A1132" s="82" t="e">
        <f>#REF!</f>
        <v>#REF!</v>
      </c>
      <c r="B1132" s="84" t="s">
        <v>704</v>
      </c>
      <c r="C1132" s="82">
        <v>2014</v>
      </c>
      <c r="D1132" s="84" t="s">
        <v>706</v>
      </c>
      <c r="E1132" s="93" t="s">
        <v>742</v>
      </c>
      <c r="F1132" s="82" t="e">
        <f t="shared" si="17"/>
        <v>#REF!</v>
      </c>
      <c r="G1132" s="172"/>
    </row>
    <row r="1133" spans="1:7" ht="13" thickBot="1" x14ac:dyDescent="0.3">
      <c r="A1133" s="82" t="e">
        <f>#REF!</f>
        <v>#REF!</v>
      </c>
      <c r="B1133" s="84" t="s">
        <v>704</v>
      </c>
      <c r="C1133" s="82">
        <v>2014</v>
      </c>
      <c r="D1133" s="84" t="s">
        <v>706</v>
      </c>
      <c r="E1133" s="93" t="s">
        <v>741</v>
      </c>
      <c r="F1133" s="82" t="e">
        <f t="shared" si="17"/>
        <v>#REF!</v>
      </c>
      <c r="G1133" s="172"/>
    </row>
    <row r="1134" spans="1:7" ht="13" thickBot="1" x14ac:dyDescent="0.3">
      <c r="A1134" s="82" t="e">
        <f>#REF!</f>
        <v>#REF!</v>
      </c>
      <c r="B1134" s="84" t="s">
        <v>704</v>
      </c>
      <c r="C1134" s="82">
        <v>2014</v>
      </c>
      <c r="D1134" s="84" t="s">
        <v>706</v>
      </c>
      <c r="E1134" s="93" t="s">
        <v>739</v>
      </c>
      <c r="F1134" s="82" t="e">
        <f t="shared" si="17"/>
        <v>#REF!</v>
      </c>
      <c r="G1134" s="172"/>
    </row>
    <row r="1135" spans="1:7" ht="13" thickBot="1" x14ac:dyDescent="0.3">
      <c r="A1135" s="82" t="e">
        <f>#REF!</f>
        <v>#REF!</v>
      </c>
      <c r="B1135" s="84" t="s">
        <v>704</v>
      </c>
      <c r="C1135" s="82">
        <v>2014</v>
      </c>
      <c r="D1135" s="84" t="s">
        <v>706</v>
      </c>
      <c r="E1135" s="93" t="s">
        <v>743</v>
      </c>
      <c r="F1135" s="82" t="e">
        <f t="shared" si="17"/>
        <v>#REF!</v>
      </c>
      <c r="G1135" s="172"/>
    </row>
    <row r="1136" spans="1:7" ht="13" thickBot="1" x14ac:dyDescent="0.3">
      <c r="A1136" s="82" t="e">
        <f>#REF!</f>
        <v>#REF!</v>
      </c>
      <c r="B1136" s="84" t="s">
        <v>704</v>
      </c>
      <c r="C1136" s="82">
        <v>2014</v>
      </c>
      <c r="D1136" s="84" t="s">
        <v>706</v>
      </c>
      <c r="E1136" s="93" t="s">
        <v>745</v>
      </c>
      <c r="F1136" s="82" t="e">
        <f t="shared" si="17"/>
        <v>#REF!</v>
      </c>
      <c r="G1136" s="172"/>
    </row>
    <row r="1137" spans="1:7" ht="13" thickBot="1" x14ac:dyDescent="0.3">
      <c r="A1137" s="82" t="e">
        <f>#REF!</f>
        <v>#REF!</v>
      </c>
      <c r="B1137" s="84" t="s">
        <v>704</v>
      </c>
      <c r="C1137" s="82">
        <v>2014</v>
      </c>
      <c r="D1137" s="84" t="s">
        <v>706</v>
      </c>
      <c r="E1137" s="93" t="s">
        <v>740</v>
      </c>
      <c r="F1137" s="82" t="e">
        <f t="shared" si="17"/>
        <v>#REF!</v>
      </c>
      <c r="G1137" s="172"/>
    </row>
    <row r="1138" spans="1:7" ht="13" thickBot="1" x14ac:dyDescent="0.3">
      <c r="A1138" s="82" t="e">
        <f>#REF!</f>
        <v>#REF!</v>
      </c>
      <c r="B1138" s="91" t="s">
        <v>704</v>
      </c>
      <c r="C1138" s="82">
        <v>2014</v>
      </c>
      <c r="D1138" s="91" t="s">
        <v>706</v>
      </c>
      <c r="E1138" s="101" t="s">
        <v>744</v>
      </c>
      <c r="F1138" s="82" t="e">
        <f t="shared" si="17"/>
        <v>#REF!</v>
      </c>
      <c r="G1138" s="172"/>
    </row>
    <row r="1139" spans="1:7" ht="13" thickBot="1" x14ac:dyDescent="0.3">
      <c r="A1139" s="82" t="e">
        <f>#REF!</f>
        <v>#REF!</v>
      </c>
      <c r="B1139" s="86" t="s">
        <v>704</v>
      </c>
      <c r="C1139" s="82">
        <v>2014</v>
      </c>
      <c r="D1139" s="86" t="s">
        <v>706</v>
      </c>
      <c r="E1139" s="100" t="s">
        <v>746</v>
      </c>
      <c r="F1139" s="82" t="e">
        <f t="shared" si="17"/>
        <v>#REF!</v>
      </c>
      <c r="G1139" s="172"/>
    </row>
    <row r="1140" spans="1:7" ht="13" thickBot="1" x14ac:dyDescent="0.3">
      <c r="A1140" s="82" t="e">
        <f>#REF!</f>
        <v>#REF!</v>
      </c>
      <c r="B1140" s="84" t="s">
        <v>704</v>
      </c>
      <c r="C1140" s="82">
        <v>2014</v>
      </c>
      <c r="D1140" s="84" t="s">
        <v>706</v>
      </c>
      <c r="E1140" s="93" t="s">
        <v>747</v>
      </c>
      <c r="F1140" s="82" t="e">
        <f t="shared" si="17"/>
        <v>#REF!</v>
      </c>
      <c r="G1140" s="172"/>
    </row>
    <row r="1141" spans="1:7" ht="13" thickBot="1" x14ac:dyDescent="0.3">
      <c r="A1141" s="82" t="e">
        <f>#REF!</f>
        <v>#REF!</v>
      </c>
      <c r="B1141" s="84" t="s">
        <v>704</v>
      </c>
      <c r="C1141" s="82">
        <v>2014</v>
      </c>
      <c r="D1141" s="84" t="s">
        <v>706</v>
      </c>
      <c r="E1141" s="93" t="s">
        <v>748</v>
      </c>
      <c r="F1141" s="82" t="e">
        <f t="shared" si="17"/>
        <v>#REF!</v>
      </c>
      <c r="G1141" s="172"/>
    </row>
    <row r="1142" spans="1:7" ht="13" thickBot="1" x14ac:dyDescent="0.3">
      <c r="A1142" s="82" t="e">
        <f>#REF!</f>
        <v>#REF!</v>
      </c>
      <c r="B1142" s="84" t="s">
        <v>704</v>
      </c>
      <c r="C1142" s="82">
        <v>2014</v>
      </c>
      <c r="D1142" s="84" t="s">
        <v>706</v>
      </c>
      <c r="E1142" s="93" t="s">
        <v>752</v>
      </c>
      <c r="F1142" s="82" t="e">
        <f t="shared" si="17"/>
        <v>#REF!</v>
      </c>
      <c r="G1142" s="172"/>
    </row>
    <row r="1143" spans="1:7" ht="13" thickBot="1" x14ac:dyDescent="0.3">
      <c r="A1143" s="82" t="e">
        <f>#REF!</f>
        <v>#REF!</v>
      </c>
      <c r="B1143" s="84" t="s">
        <v>704</v>
      </c>
      <c r="C1143" s="82">
        <v>2014</v>
      </c>
      <c r="D1143" s="84" t="s">
        <v>706</v>
      </c>
      <c r="E1143" s="93" t="s">
        <v>751</v>
      </c>
      <c r="F1143" s="82" t="e">
        <f t="shared" si="17"/>
        <v>#REF!</v>
      </c>
      <c r="G1143" s="172"/>
    </row>
    <row r="1144" spans="1:7" ht="13" thickBot="1" x14ac:dyDescent="0.3">
      <c r="A1144" s="82" t="e">
        <f>#REF!</f>
        <v>#REF!</v>
      </c>
      <c r="B1144" s="84" t="s">
        <v>704</v>
      </c>
      <c r="C1144" s="82">
        <v>2014</v>
      </c>
      <c r="D1144" s="84" t="s">
        <v>706</v>
      </c>
      <c r="E1144" s="93" t="s">
        <v>749</v>
      </c>
      <c r="F1144" s="82" t="e">
        <f t="shared" si="17"/>
        <v>#REF!</v>
      </c>
      <c r="G1144" s="172"/>
    </row>
    <row r="1145" spans="1:7" ht="13" thickBot="1" x14ac:dyDescent="0.3">
      <c r="A1145" s="82" t="e">
        <f>#REF!</f>
        <v>#REF!</v>
      </c>
      <c r="B1145" s="84" t="s">
        <v>704</v>
      </c>
      <c r="C1145" s="82">
        <v>2014</v>
      </c>
      <c r="D1145" s="84" t="s">
        <v>706</v>
      </c>
      <c r="E1145" s="93" t="s">
        <v>753</v>
      </c>
      <c r="F1145" s="82" t="e">
        <f t="shared" si="17"/>
        <v>#REF!</v>
      </c>
      <c r="G1145" s="172"/>
    </row>
    <row r="1146" spans="1:7" ht="13" thickBot="1" x14ac:dyDescent="0.3">
      <c r="A1146" s="82" t="e">
        <f>#REF!</f>
        <v>#REF!</v>
      </c>
      <c r="B1146" s="84" t="s">
        <v>704</v>
      </c>
      <c r="C1146" s="82">
        <v>2014</v>
      </c>
      <c r="D1146" s="84" t="s">
        <v>706</v>
      </c>
      <c r="E1146" s="93" t="s">
        <v>755</v>
      </c>
      <c r="F1146" s="82" t="e">
        <f t="shared" si="17"/>
        <v>#REF!</v>
      </c>
      <c r="G1146" s="172"/>
    </row>
    <row r="1147" spans="1:7" ht="13" thickBot="1" x14ac:dyDescent="0.3">
      <c r="A1147" s="82" t="e">
        <f>#REF!</f>
        <v>#REF!</v>
      </c>
      <c r="B1147" s="84" t="s">
        <v>704</v>
      </c>
      <c r="C1147" s="82">
        <v>2014</v>
      </c>
      <c r="D1147" s="84" t="s">
        <v>706</v>
      </c>
      <c r="E1147" s="93" t="s">
        <v>750</v>
      </c>
      <c r="F1147" s="82" t="e">
        <f t="shared" si="17"/>
        <v>#REF!</v>
      </c>
      <c r="G1147" s="172"/>
    </row>
    <row r="1148" spans="1:7" ht="13" thickBot="1" x14ac:dyDescent="0.3">
      <c r="A1148" s="82" t="e">
        <f>#REF!</f>
        <v>#REF!</v>
      </c>
      <c r="B1148" s="84" t="s">
        <v>704</v>
      </c>
      <c r="C1148" s="82">
        <v>2014</v>
      </c>
      <c r="D1148" s="84" t="s">
        <v>706</v>
      </c>
      <c r="E1148" s="93" t="s">
        <v>754</v>
      </c>
      <c r="F1148" s="82" t="e">
        <f t="shared" si="17"/>
        <v>#REF!</v>
      </c>
      <c r="G1148" s="172"/>
    </row>
    <row r="1149" spans="1:7" ht="13" thickBot="1" x14ac:dyDescent="0.3">
      <c r="A1149" s="82" t="e">
        <f>#REF!</f>
        <v>#REF!</v>
      </c>
      <c r="B1149" s="84" t="s">
        <v>704</v>
      </c>
      <c r="C1149" s="82">
        <v>2014</v>
      </c>
      <c r="D1149" s="84" t="s">
        <v>706</v>
      </c>
      <c r="E1149" s="93" t="s">
        <v>756</v>
      </c>
      <c r="F1149" s="82" t="e">
        <f t="shared" si="17"/>
        <v>#REF!</v>
      </c>
      <c r="G1149" s="172"/>
    </row>
    <row r="1150" spans="1:7" ht="13" thickBot="1" x14ac:dyDescent="0.3">
      <c r="A1150" s="82" t="e">
        <f>#REF!</f>
        <v>#REF!</v>
      </c>
      <c r="B1150" s="84" t="s">
        <v>704</v>
      </c>
      <c r="C1150" s="82">
        <v>2014</v>
      </c>
      <c r="D1150" s="84" t="s">
        <v>706</v>
      </c>
      <c r="E1150" s="93" t="s">
        <v>757</v>
      </c>
      <c r="F1150" s="82" t="e">
        <f t="shared" si="17"/>
        <v>#REF!</v>
      </c>
      <c r="G1150" s="172"/>
    </row>
    <row r="1151" spans="1:7" ht="13" thickBot="1" x14ac:dyDescent="0.3">
      <c r="A1151" s="82" t="e">
        <f>#REF!</f>
        <v>#REF!</v>
      </c>
      <c r="B1151" s="84" t="s">
        <v>704</v>
      </c>
      <c r="C1151" s="82">
        <v>2014</v>
      </c>
      <c r="D1151" s="84" t="s">
        <v>706</v>
      </c>
      <c r="E1151" s="93" t="s">
        <v>758</v>
      </c>
      <c r="F1151" s="82" t="e">
        <f t="shared" si="17"/>
        <v>#REF!</v>
      </c>
      <c r="G1151" s="172"/>
    </row>
    <row r="1152" spans="1:7" ht="13" thickBot="1" x14ac:dyDescent="0.3">
      <c r="A1152" s="82" t="e">
        <f>#REF!</f>
        <v>#REF!</v>
      </c>
      <c r="B1152" s="84" t="s">
        <v>704</v>
      </c>
      <c r="C1152" s="82">
        <v>2014</v>
      </c>
      <c r="D1152" s="84" t="s">
        <v>706</v>
      </c>
      <c r="E1152" s="93" t="s">
        <v>759</v>
      </c>
      <c r="F1152" s="82" t="e">
        <f t="shared" si="17"/>
        <v>#REF!</v>
      </c>
      <c r="G1152" s="172"/>
    </row>
    <row r="1153" spans="1:7" ht="13" thickBot="1" x14ac:dyDescent="0.3">
      <c r="A1153" s="82" t="e">
        <f>#REF!</f>
        <v>#REF!</v>
      </c>
      <c r="B1153" s="84" t="s">
        <v>704</v>
      </c>
      <c r="C1153" s="82">
        <v>2014</v>
      </c>
      <c r="D1153" s="84" t="s">
        <v>706</v>
      </c>
      <c r="E1153" s="93" t="s">
        <v>760</v>
      </c>
      <c r="F1153" s="82" t="e">
        <f t="shared" si="17"/>
        <v>#REF!</v>
      </c>
      <c r="G1153" s="172"/>
    </row>
    <row r="1154" spans="1:7" ht="13" thickBot="1" x14ac:dyDescent="0.3">
      <c r="A1154" s="82" t="e">
        <f>#REF!</f>
        <v>#REF!</v>
      </c>
      <c r="B1154" s="84" t="s">
        <v>704</v>
      </c>
      <c r="C1154" s="82">
        <v>2014</v>
      </c>
      <c r="D1154" s="84" t="s">
        <v>706</v>
      </c>
      <c r="E1154" s="93" t="s">
        <v>761</v>
      </c>
      <c r="F1154" s="82" t="e">
        <f t="shared" si="17"/>
        <v>#REF!</v>
      </c>
      <c r="G1154" s="172"/>
    </row>
    <row r="1155" spans="1:7" ht="13" thickBot="1" x14ac:dyDescent="0.3">
      <c r="A1155" s="82" t="e">
        <f>#REF!</f>
        <v>#REF!</v>
      </c>
      <c r="B1155" s="84" t="s">
        <v>704</v>
      </c>
      <c r="C1155" s="82">
        <v>2014</v>
      </c>
      <c r="D1155" s="84" t="s">
        <v>706</v>
      </c>
      <c r="E1155" s="93" t="s">
        <v>762</v>
      </c>
      <c r="F1155" s="82" t="e">
        <f t="shared" ref="F1155:F1218" si="18">CONCATENATE(A1155,"_",B1155,"_",C1155,"_",D1155,"_",E1155)</f>
        <v>#REF!</v>
      </c>
      <c r="G1155" s="172"/>
    </row>
    <row r="1156" spans="1:7" ht="13" thickBot="1" x14ac:dyDescent="0.3">
      <c r="A1156" s="82" t="e">
        <f>#REF!</f>
        <v>#REF!</v>
      </c>
      <c r="B1156" s="84" t="s">
        <v>704</v>
      </c>
      <c r="C1156" s="82">
        <v>2014</v>
      </c>
      <c r="D1156" s="84" t="s">
        <v>706</v>
      </c>
      <c r="E1156" s="93" t="s">
        <v>763</v>
      </c>
      <c r="F1156" s="82" t="e">
        <f t="shared" si="18"/>
        <v>#REF!</v>
      </c>
      <c r="G1156" s="172"/>
    </row>
    <row r="1157" spans="1:7" ht="13" thickBot="1" x14ac:dyDescent="0.3">
      <c r="A1157" s="82" t="e">
        <f>#REF!</f>
        <v>#REF!</v>
      </c>
      <c r="B1157" s="84" t="s">
        <v>704</v>
      </c>
      <c r="C1157" s="82">
        <v>2014</v>
      </c>
      <c r="D1157" s="84" t="s">
        <v>706</v>
      </c>
      <c r="E1157" s="93" t="s">
        <v>764</v>
      </c>
      <c r="F1157" s="82" t="e">
        <f t="shared" si="18"/>
        <v>#REF!</v>
      </c>
      <c r="G1157" s="172"/>
    </row>
    <row r="1158" spans="1:7" ht="13" thickBot="1" x14ac:dyDescent="0.3">
      <c r="A1158" s="82" t="e">
        <f>#REF!</f>
        <v>#REF!</v>
      </c>
      <c r="B1158" s="84" t="s">
        <v>704</v>
      </c>
      <c r="C1158" s="82">
        <v>2014</v>
      </c>
      <c r="D1158" s="84" t="s">
        <v>706</v>
      </c>
      <c r="E1158" s="93" t="s">
        <v>765</v>
      </c>
      <c r="F1158" s="82" t="e">
        <f t="shared" si="18"/>
        <v>#REF!</v>
      </c>
      <c r="G1158" s="172"/>
    </row>
    <row r="1159" spans="1:7" ht="13" thickBot="1" x14ac:dyDescent="0.3">
      <c r="A1159" s="82" t="e">
        <f>#REF!</f>
        <v>#REF!</v>
      </c>
      <c r="B1159" s="84" t="s">
        <v>704</v>
      </c>
      <c r="C1159" s="82">
        <v>2014</v>
      </c>
      <c r="D1159" s="84" t="s">
        <v>706</v>
      </c>
      <c r="E1159" s="93" t="s">
        <v>766</v>
      </c>
      <c r="F1159" s="82" t="e">
        <f t="shared" si="18"/>
        <v>#REF!</v>
      </c>
      <c r="G1159" s="172"/>
    </row>
    <row r="1160" spans="1:7" ht="13" thickBot="1" x14ac:dyDescent="0.3">
      <c r="A1160" s="82" t="e">
        <f>#REF!</f>
        <v>#REF!</v>
      </c>
      <c r="B1160" s="84" t="s">
        <v>704</v>
      </c>
      <c r="C1160" s="82">
        <v>2014</v>
      </c>
      <c r="D1160" s="84" t="s">
        <v>706</v>
      </c>
      <c r="E1160" s="93" t="s">
        <v>767</v>
      </c>
      <c r="F1160" s="82" t="e">
        <f t="shared" si="18"/>
        <v>#REF!</v>
      </c>
      <c r="G1160" s="172"/>
    </row>
    <row r="1161" spans="1:7" ht="13" thickBot="1" x14ac:dyDescent="0.3">
      <c r="A1161" s="82" t="e">
        <f>#REF!</f>
        <v>#REF!</v>
      </c>
      <c r="B1161" s="84" t="s">
        <v>704</v>
      </c>
      <c r="C1161" s="82">
        <v>2014</v>
      </c>
      <c r="D1161" s="84" t="s">
        <v>706</v>
      </c>
      <c r="E1161" s="93" t="s">
        <v>768</v>
      </c>
      <c r="F1161" s="82" t="e">
        <f t="shared" si="18"/>
        <v>#REF!</v>
      </c>
      <c r="G1161" s="172"/>
    </row>
    <row r="1162" spans="1:7" ht="13" thickBot="1" x14ac:dyDescent="0.3">
      <c r="A1162" s="82" t="e">
        <f>#REF!</f>
        <v>#REF!</v>
      </c>
      <c r="B1162" s="84" t="s">
        <v>708</v>
      </c>
      <c r="C1162" s="82">
        <v>2014</v>
      </c>
      <c r="D1162" s="84" t="s">
        <v>639</v>
      </c>
      <c r="E1162" s="93" t="s">
        <v>736</v>
      </c>
      <c r="F1162" s="82" t="e">
        <f t="shared" si="18"/>
        <v>#REF!</v>
      </c>
      <c r="G1162" s="172"/>
    </row>
    <row r="1163" spans="1:7" ht="13" thickBot="1" x14ac:dyDescent="0.3">
      <c r="A1163" s="82" t="e">
        <f>#REF!</f>
        <v>#REF!</v>
      </c>
      <c r="B1163" s="84" t="s">
        <v>708</v>
      </c>
      <c r="C1163" s="82">
        <v>2014</v>
      </c>
      <c r="D1163" s="84" t="s">
        <v>639</v>
      </c>
      <c r="E1163" s="93" t="s">
        <v>737</v>
      </c>
      <c r="F1163" s="82" t="e">
        <f t="shared" si="18"/>
        <v>#REF!</v>
      </c>
      <c r="G1163" s="172"/>
    </row>
    <row r="1164" spans="1:7" ht="13" thickBot="1" x14ac:dyDescent="0.3">
      <c r="A1164" s="82" t="e">
        <f>#REF!</f>
        <v>#REF!</v>
      </c>
      <c r="B1164" s="84" t="s">
        <v>708</v>
      </c>
      <c r="C1164" s="82">
        <v>2014</v>
      </c>
      <c r="D1164" s="84" t="s">
        <v>639</v>
      </c>
      <c r="E1164" s="93" t="s">
        <v>738</v>
      </c>
      <c r="F1164" s="82" t="e">
        <f t="shared" si="18"/>
        <v>#REF!</v>
      </c>
      <c r="G1164" s="172"/>
    </row>
    <row r="1165" spans="1:7" ht="13" thickBot="1" x14ac:dyDescent="0.3">
      <c r="A1165" s="82" t="e">
        <f>#REF!</f>
        <v>#REF!</v>
      </c>
      <c r="B1165" s="84" t="s">
        <v>708</v>
      </c>
      <c r="C1165" s="82">
        <v>2014</v>
      </c>
      <c r="D1165" s="84" t="s">
        <v>639</v>
      </c>
      <c r="E1165" s="93" t="s">
        <v>742</v>
      </c>
      <c r="F1165" s="82" t="e">
        <f t="shared" si="18"/>
        <v>#REF!</v>
      </c>
      <c r="G1165" s="172"/>
    </row>
    <row r="1166" spans="1:7" ht="13" thickBot="1" x14ac:dyDescent="0.3">
      <c r="A1166" s="82" t="e">
        <f>#REF!</f>
        <v>#REF!</v>
      </c>
      <c r="B1166" s="84" t="s">
        <v>708</v>
      </c>
      <c r="C1166" s="82">
        <v>2014</v>
      </c>
      <c r="D1166" s="84" t="s">
        <v>639</v>
      </c>
      <c r="E1166" s="93" t="s">
        <v>741</v>
      </c>
      <c r="F1166" s="82" t="e">
        <f t="shared" si="18"/>
        <v>#REF!</v>
      </c>
      <c r="G1166" s="172"/>
    </row>
    <row r="1167" spans="1:7" ht="13" thickBot="1" x14ac:dyDescent="0.3">
      <c r="A1167" s="82" t="e">
        <f>#REF!</f>
        <v>#REF!</v>
      </c>
      <c r="B1167" s="84" t="s">
        <v>708</v>
      </c>
      <c r="C1167" s="82">
        <v>2014</v>
      </c>
      <c r="D1167" s="84" t="s">
        <v>639</v>
      </c>
      <c r="E1167" s="93" t="s">
        <v>739</v>
      </c>
      <c r="F1167" s="82" t="e">
        <f t="shared" si="18"/>
        <v>#REF!</v>
      </c>
      <c r="G1167" s="172"/>
    </row>
    <row r="1168" spans="1:7" ht="13" thickBot="1" x14ac:dyDescent="0.3">
      <c r="A1168" s="82" t="e">
        <f>#REF!</f>
        <v>#REF!</v>
      </c>
      <c r="B1168" s="84" t="s">
        <v>708</v>
      </c>
      <c r="C1168" s="82">
        <v>2014</v>
      </c>
      <c r="D1168" s="84" t="s">
        <v>639</v>
      </c>
      <c r="E1168" s="93" t="s">
        <v>743</v>
      </c>
      <c r="F1168" s="82" t="e">
        <f t="shared" si="18"/>
        <v>#REF!</v>
      </c>
      <c r="G1168" s="172"/>
    </row>
    <row r="1169" spans="1:7" ht="13" thickBot="1" x14ac:dyDescent="0.3">
      <c r="A1169" s="82" t="e">
        <f>#REF!</f>
        <v>#REF!</v>
      </c>
      <c r="B1169" s="84" t="s">
        <v>708</v>
      </c>
      <c r="C1169" s="82">
        <v>2014</v>
      </c>
      <c r="D1169" s="84" t="s">
        <v>639</v>
      </c>
      <c r="E1169" s="93" t="s">
        <v>745</v>
      </c>
      <c r="F1169" s="82" t="e">
        <f t="shared" si="18"/>
        <v>#REF!</v>
      </c>
      <c r="G1169" s="172"/>
    </row>
    <row r="1170" spans="1:7" ht="13" thickBot="1" x14ac:dyDescent="0.3">
      <c r="A1170" s="82" t="e">
        <f>#REF!</f>
        <v>#REF!</v>
      </c>
      <c r="B1170" s="84" t="s">
        <v>708</v>
      </c>
      <c r="C1170" s="82">
        <v>2014</v>
      </c>
      <c r="D1170" s="84" t="s">
        <v>639</v>
      </c>
      <c r="E1170" s="93" t="s">
        <v>740</v>
      </c>
      <c r="F1170" s="82" t="e">
        <f t="shared" si="18"/>
        <v>#REF!</v>
      </c>
      <c r="G1170" s="172"/>
    </row>
    <row r="1171" spans="1:7" ht="13" thickBot="1" x14ac:dyDescent="0.3">
      <c r="A1171" s="82" t="e">
        <f>#REF!</f>
        <v>#REF!</v>
      </c>
      <c r="B1171" s="91" t="s">
        <v>708</v>
      </c>
      <c r="C1171" s="82">
        <v>2014</v>
      </c>
      <c r="D1171" s="91" t="s">
        <v>639</v>
      </c>
      <c r="E1171" s="101" t="s">
        <v>744</v>
      </c>
      <c r="F1171" s="82" t="e">
        <f t="shared" si="18"/>
        <v>#REF!</v>
      </c>
      <c r="G1171" s="172"/>
    </row>
    <row r="1172" spans="1:7" ht="13" thickBot="1" x14ac:dyDescent="0.3">
      <c r="A1172" s="82" t="e">
        <f>#REF!</f>
        <v>#REF!</v>
      </c>
      <c r="B1172" s="86" t="s">
        <v>708</v>
      </c>
      <c r="C1172" s="82">
        <v>2014</v>
      </c>
      <c r="D1172" s="86" t="s">
        <v>639</v>
      </c>
      <c r="E1172" s="100" t="s">
        <v>746</v>
      </c>
      <c r="F1172" s="82" t="e">
        <f t="shared" si="18"/>
        <v>#REF!</v>
      </c>
      <c r="G1172" s="172"/>
    </row>
    <row r="1173" spans="1:7" ht="13" thickBot="1" x14ac:dyDescent="0.3">
      <c r="A1173" s="82" t="e">
        <f>#REF!</f>
        <v>#REF!</v>
      </c>
      <c r="B1173" s="84" t="s">
        <v>708</v>
      </c>
      <c r="C1173" s="82">
        <v>2014</v>
      </c>
      <c r="D1173" s="84" t="s">
        <v>639</v>
      </c>
      <c r="E1173" s="93" t="s">
        <v>747</v>
      </c>
      <c r="F1173" s="82" t="e">
        <f t="shared" si="18"/>
        <v>#REF!</v>
      </c>
      <c r="G1173" s="172"/>
    </row>
    <row r="1174" spans="1:7" ht="13" thickBot="1" x14ac:dyDescent="0.3">
      <c r="A1174" s="82" t="e">
        <f>#REF!</f>
        <v>#REF!</v>
      </c>
      <c r="B1174" s="84" t="s">
        <v>708</v>
      </c>
      <c r="C1174" s="82">
        <v>2014</v>
      </c>
      <c r="D1174" s="84" t="s">
        <v>639</v>
      </c>
      <c r="E1174" s="93" t="s">
        <v>748</v>
      </c>
      <c r="F1174" s="82" t="e">
        <f t="shared" si="18"/>
        <v>#REF!</v>
      </c>
      <c r="G1174" s="172"/>
    </row>
    <row r="1175" spans="1:7" ht="13" thickBot="1" x14ac:dyDescent="0.3">
      <c r="A1175" s="82" t="e">
        <f>#REF!</f>
        <v>#REF!</v>
      </c>
      <c r="B1175" s="84" t="s">
        <v>708</v>
      </c>
      <c r="C1175" s="82">
        <v>2014</v>
      </c>
      <c r="D1175" s="84" t="s">
        <v>639</v>
      </c>
      <c r="E1175" s="93" t="s">
        <v>752</v>
      </c>
      <c r="F1175" s="82" t="e">
        <f t="shared" si="18"/>
        <v>#REF!</v>
      </c>
      <c r="G1175" s="172"/>
    </row>
    <row r="1176" spans="1:7" ht="13" thickBot="1" x14ac:dyDescent="0.3">
      <c r="A1176" s="82" t="e">
        <f>#REF!</f>
        <v>#REF!</v>
      </c>
      <c r="B1176" s="84" t="s">
        <v>708</v>
      </c>
      <c r="C1176" s="82">
        <v>2014</v>
      </c>
      <c r="D1176" s="84" t="s">
        <v>639</v>
      </c>
      <c r="E1176" s="93" t="s">
        <v>751</v>
      </c>
      <c r="F1176" s="82" t="e">
        <f t="shared" si="18"/>
        <v>#REF!</v>
      </c>
      <c r="G1176" s="172"/>
    </row>
    <row r="1177" spans="1:7" ht="13" thickBot="1" x14ac:dyDescent="0.3">
      <c r="A1177" s="82" t="e">
        <f>#REF!</f>
        <v>#REF!</v>
      </c>
      <c r="B1177" s="84" t="s">
        <v>708</v>
      </c>
      <c r="C1177" s="82">
        <v>2014</v>
      </c>
      <c r="D1177" s="84" t="s">
        <v>639</v>
      </c>
      <c r="E1177" s="93" t="s">
        <v>749</v>
      </c>
      <c r="F1177" s="82" t="e">
        <f t="shared" si="18"/>
        <v>#REF!</v>
      </c>
      <c r="G1177" s="172"/>
    </row>
    <row r="1178" spans="1:7" ht="13" thickBot="1" x14ac:dyDescent="0.3">
      <c r="A1178" s="82" t="e">
        <f>#REF!</f>
        <v>#REF!</v>
      </c>
      <c r="B1178" s="84" t="s">
        <v>708</v>
      </c>
      <c r="C1178" s="82">
        <v>2014</v>
      </c>
      <c r="D1178" s="84" t="s">
        <v>639</v>
      </c>
      <c r="E1178" s="93" t="s">
        <v>753</v>
      </c>
      <c r="F1178" s="82" t="e">
        <f t="shared" si="18"/>
        <v>#REF!</v>
      </c>
      <c r="G1178" s="172"/>
    </row>
    <row r="1179" spans="1:7" ht="13" thickBot="1" x14ac:dyDescent="0.3">
      <c r="A1179" s="82" t="e">
        <f>#REF!</f>
        <v>#REF!</v>
      </c>
      <c r="B1179" s="84" t="s">
        <v>708</v>
      </c>
      <c r="C1179" s="82">
        <v>2014</v>
      </c>
      <c r="D1179" s="84" t="s">
        <v>639</v>
      </c>
      <c r="E1179" s="93" t="s">
        <v>755</v>
      </c>
      <c r="F1179" s="82" t="e">
        <f t="shared" si="18"/>
        <v>#REF!</v>
      </c>
      <c r="G1179" s="172"/>
    </row>
    <row r="1180" spans="1:7" ht="13" thickBot="1" x14ac:dyDescent="0.3">
      <c r="A1180" s="82" t="e">
        <f>#REF!</f>
        <v>#REF!</v>
      </c>
      <c r="B1180" s="84" t="s">
        <v>708</v>
      </c>
      <c r="C1180" s="82">
        <v>2014</v>
      </c>
      <c r="D1180" s="84" t="s">
        <v>639</v>
      </c>
      <c r="E1180" s="93" t="s">
        <v>750</v>
      </c>
      <c r="F1180" s="82" t="e">
        <f t="shared" si="18"/>
        <v>#REF!</v>
      </c>
      <c r="G1180" s="172"/>
    </row>
    <row r="1181" spans="1:7" ht="13" thickBot="1" x14ac:dyDescent="0.3">
      <c r="A1181" s="82" t="e">
        <f>#REF!</f>
        <v>#REF!</v>
      </c>
      <c r="B1181" s="84" t="s">
        <v>708</v>
      </c>
      <c r="C1181" s="82">
        <v>2014</v>
      </c>
      <c r="D1181" s="84" t="s">
        <v>639</v>
      </c>
      <c r="E1181" s="93" t="s">
        <v>754</v>
      </c>
      <c r="F1181" s="82" t="e">
        <f t="shared" si="18"/>
        <v>#REF!</v>
      </c>
      <c r="G1181" s="172"/>
    </row>
    <row r="1182" spans="1:7" ht="13" thickBot="1" x14ac:dyDescent="0.3">
      <c r="A1182" s="82" t="e">
        <f>#REF!</f>
        <v>#REF!</v>
      </c>
      <c r="B1182" s="84" t="s">
        <v>708</v>
      </c>
      <c r="C1182" s="82">
        <v>2014</v>
      </c>
      <c r="D1182" s="84" t="s">
        <v>639</v>
      </c>
      <c r="E1182" s="93" t="s">
        <v>756</v>
      </c>
      <c r="F1182" s="82" t="e">
        <f t="shared" si="18"/>
        <v>#REF!</v>
      </c>
      <c r="G1182" s="172"/>
    </row>
    <row r="1183" spans="1:7" ht="13" thickBot="1" x14ac:dyDescent="0.3">
      <c r="A1183" s="82" t="e">
        <f>#REF!</f>
        <v>#REF!</v>
      </c>
      <c r="B1183" s="84" t="s">
        <v>708</v>
      </c>
      <c r="C1183" s="82">
        <v>2014</v>
      </c>
      <c r="D1183" s="84" t="s">
        <v>639</v>
      </c>
      <c r="E1183" s="93" t="s">
        <v>757</v>
      </c>
      <c r="F1183" s="82" t="e">
        <f t="shared" si="18"/>
        <v>#REF!</v>
      </c>
      <c r="G1183" s="172"/>
    </row>
    <row r="1184" spans="1:7" ht="13" thickBot="1" x14ac:dyDescent="0.3">
      <c r="A1184" s="82" t="e">
        <f>#REF!</f>
        <v>#REF!</v>
      </c>
      <c r="B1184" s="84" t="s">
        <v>708</v>
      </c>
      <c r="C1184" s="82">
        <v>2014</v>
      </c>
      <c r="D1184" s="84" t="s">
        <v>639</v>
      </c>
      <c r="E1184" s="93" t="s">
        <v>758</v>
      </c>
      <c r="F1184" s="82" t="e">
        <f t="shared" si="18"/>
        <v>#REF!</v>
      </c>
      <c r="G1184" s="172"/>
    </row>
    <row r="1185" spans="1:7" ht="13" thickBot="1" x14ac:dyDescent="0.3">
      <c r="A1185" s="82" t="e">
        <f>#REF!</f>
        <v>#REF!</v>
      </c>
      <c r="B1185" s="84" t="s">
        <v>708</v>
      </c>
      <c r="C1185" s="82">
        <v>2014</v>
      </c>
      <c r="D1185" s="84" t="s">
        <v>639</v>
      </c>
      <c r="E1185" s="93" t="s">
        <v>759</v>
      </c>
      <c r="F1185" s="82" t="e">
        <f t="shared" si="18"/>
        <v>#REF!</v>
      </c>
      <c r="G1185" s="172"/>
    </row>
    <row r="1186" spans="1:7" ht="13" thickBot="1" x14ac:dyDescent="0.3">
      <c r="A1186" s="82" t="e">
        <f>#REF!</f>
        <v>#REF!</v>
      </c>
      <c r="B1186" s="84" t="s">
        <v>708</v>
      </c>
      <c r="C1186" s="82">
        <v>2014</v>
      </c>
      <c r="D1186" s="84" t="s">
        <v>639</v>
      </c>
      <c r="E1186" s="93" t="s">
        <v>760</v>
      </c>
      <c r="F1186" s="82" t="e">
        <f t="shared" si="18"/>
        <v>#REF!</v>
      </c>
      <c r="G1186" s="172"/>
    </row>
    <row r="1187" spans="1:7" ht="13" thickBot="1" x14ac:dyDescent="0.3">
      <c r="A1187" s="82" t="e">
        <f>#REF!</f>
        <v>#REF!</v>
      </c>
      <c r="B1187" s="84" t="s">
        <v>708</v>
      </c>
      <c r="C1187" s="82">
        <v>2014</v>
      </c>
      <c r="D1187" s="84" t="s">
        <v>639</v>
      </c>
      <c r="E1187" s="93" t="s">
        <v>761</v>
      </c>
      <c r="F1187" s="82" t="e">
        <f t="shared" si="18"/>
        <v>#REF!</v>
      </c>
      <c r="G1187" s="172"/>
    </row>
    <row r="1188" spans="1:7" ht="13" thickBot="1" x14ac:dyDescent="0.3">
      <c r="A1188" s="82" t="e">
        <f>#REF!</f>
        <v>#REF!</v>
      </c>
      <c r="B1188" s="84" t="s">
        <v>708</v>
      </c>
      <c r="C1188" s="82">
        <v>2014</v>
      </c>
      <c r="D1188" s="84" t="s">
        <v>639</v>
      </c>
      <c r="E1188" s="93" t="s">
        <v>762</v>
      </c>
      <c r="F1188" s="82" t="e">
        <f t="shared" si="18"/>
        <v>#REF!</v>
      </c>
      <c r="G1188" s="172"/>
    </row>
    <row r="1189" spans="1:7" ht="13" thickBot="1" x14ac:dyDescent="0.3">
      <c r="A1189" s="82" t="e">
        <f>#REF!</f>
        <v>#REF!</v>
      </c>
      <c r="B1189" s="84" t="s">
        <v>708</v>
      </c>
      <c r="C1189" s="82">
        <v>2014</v>
      </c>
      <c r="D1189" s="84" t="s">
        <v>639</v>
      </c>
      <c r="E1189" s="93" t="s">
        <v>763</v>
      </c>
      <c r="F1189" s="82" t="e">
        <f t="shared" si="18"/>
        <v>#REF!</v>
      </c>
      <c r="G1189" s="172"/>
    </row>
    <row r="1190" spans="1:7" ht="13" thickBot="1" x14ac:dyDescent="0.3">
      <c r="A1190" s="82" t="e">
        <f>#REF!</f>
        <v>#REF!</v>
      </c>
      <c r="B1190" s="84" t="s">
        <v>708</v>
      </c>
      <c r="C1190" s="82">
        <v>2014</v>
      </c>
      <c r="D1190" s="84" t="s">
        <v>639</v>
      </c>
      <c r="E1190" s="93" t="s">
        <v>764</v>
      </c>
      <c r="F1190" s="82" t="e">
        <f t="shared" si="18"/>
        <v>#REF!</v>
      </c>
      <c r="G1190" s="172"/>
    </row>
    <row r="1191" spans="1:7" ht="13" thickBot="1" x14ac:dyDescent="0.3">
      <c r="A1191" s="82" t="e">
        <f>#REF!</f>
        <v>#REF!</v>
      </c>
      <c r="B1191" s="84" t="s">
        <v>708</v>
      </c>
      <c r="C1191" s="82">
        <v>2014</v>
      </c>
      <c r="D1191" s="84" t="s">
        <v>639</v>
      </c>
      <c r="E1191" s="93" t="s">
        <v>765</v>
      </c>
      <c r="F1191" s="82" t="e">
        <f t="shared" si="18"/>
        <v>#REF!</v>
      </c>
      <c r="G1191" s="172"/>
    </row>
    <row r="1192" spans="1:7" ht="13" thickBot="1" x14ac:dyDescent="0.3">
      <c r="A1192" s="82" t="e">
        <f>#REF!</f>
        <v>#REF!</v>
      </c>
      <c r="B1192" s="84" t="s">
        <v>708</v>
      </c>
      <c r="C1192" s="82">
        <v>2014</v>
      </c>
      <c r="D1192" s="84" t="s">
        <v>639</v>
      </c>
      <c r="E1192" s="93" t="s">
        <v>766</v>
      </c>
      <c r="F1192" s="82" t="e">
        <f t="shared" si="18"/>
        <v>#REF!</v>
      </c>
      <c r="G1192" s="172"/>
    </row>
    <row r="1193" spans="1:7" ht="13" thickBot="1" x14ac:dyDescent="0.3">
      <c r="A1193" s="82" t="e">
        <f>#REF!</f>
        <v>#REF!</v>
      </c>
      <c r="B1193" s="84" t="s">
        <v>708</v>
      </c>
      <c r="C1193" s="82">
        <v>2014</v>
      </c>
      <c r="D1193" s="84" t="s">
        <v>639</v>
      </c>
      <c r="E1193" s="93" t="s">
        <v>767</v>
      </c>
      <c r="F1193" s="82" t="e">
        <f t="shared" si="18"/>
        <v>#REF!</v>
      </c>
      <c r="G1193" s="172"/>
    </row>
    <row r="1194" spans="1:7" ht="13" thickBot="1" x14ac:dyDescent="0.3">
      <c r="A1194" s="82" t="e">
        <f>#REF!</f>
        <v>#REF!</v>
      </c>
      <c r="B1194" s="84" t="s">
        <v>708</v>
      </c>
      <c r="C1194" s="82">
        <v>2014</v>
      </c>
      <c r="D1194" s="84" t="s">
        <v>639</v>
      </c>
      <c r="E1194" s="93" t="s">
        <v>768</v>
      </c>
      <c r="F1194" s="82" t="e">
        <f t="shared" si="18"/>
        <v>#REF!</v>
      </c>
      <c r="G1194" s="172"/>
    </row>
    <row r="1195" spans="1:7" ht="13" thickBot="1" x14ac:dyDescent="0.3">
      <c r="A1195" s="82" t="e">
        <f>#REF!</f>
        <v>#REF!</v>
      </c>
      <c r="B1195" s="84" t="s">
        <v>708</v>
      </c>
      <c r="C1195" s="82">
        <v>2014</v>
      </c>
      <c r="D1195" s="84" t="s">
        <v>706</v>
      </c>
      <c r="E1195" s="93" t="s">
        <v>736</v>
      </c>
      <c r="F1195" s="82" t="e">
        <f t="shared" si="18"/>
        <v>#REF!</v>
      </c>
      <c r="G1195" s="172"/>
    </row>
    <row r="1196" spans="1:7" ht="13" thickBot="1" x14ac:dyDescent="0.3">
      <c r="A1196" s="82" t="e">
        <f>#REF!</f>
        <v>#REF!</v>
      </c>
      <c r="B1196" s="84" t="s">
        <v>708</v>
      </c>
      <c r="C1196" s="82">
        <v>2014</v>
      </c>
      <c r="D1196" s="84" t="s">
        <v>706</v>
      </c>
      <c r="E1196" s="93" t="s">
        <v>737</v>
      </c>
      <c r="F1196" s="82" t="e">
        <f t="shared" si="18"/>
        <v>#REF!</v>
      </c>
      <c r="G1196" s="172"/>
    </row>
    <row r="1197" spans="1:7" ht="13" thickBot="1" x14ac:dyDescent="0.3">
      <c r="A1197" s="82" t="e">
        <f>#REF!</f>
        <v>#REF!</v>
      </c>
      <c r="B1197" s="84" t="s">
        <v>708</v>
      </c>
      <c r="C1197" s="82">
        <v>2014</v>
      </c>
      <c r="D1197" s="84" t="s">
        <v>706</v>
      </c>
      <c r="E1197" s="93" t="s">
        <v>738</v>
      </c>
      <c r="F1197" s="82" t="e">
        <f t="shared" si="18"/>
        <v>#REF!</v>
      </c>
      <c r="G1197" s="172"/>
    </row>
    <row r="1198" spans="1:7" ht="13" thickBot="1" x14ac:dyDescent="0.3">
      <c r="A1198" s="82" t="e">
        <f>#REF!</f>
        <v>#REF!</v>
      </c>
      <c r="B1198" s="84" t="s">
        <v>708</v>
      </c>
      <c r="C1198" s="82">
        <v>2014</v>
      </c>
      <c r="D1198" s="84" t="s">
        <v>706</v>
      </c>
      <c r="E1198" s="93" t="s">
        <v>742</v>
      </c>
      <c r="F1198" s="82" t="e">
        <f t="shared" si="18"/>
        <v>#REF!</v>
      </c>
      <c r="G1198" s="172"/>
    </row>
    <row r="1199" spans="1:7" ht="13" thickBot="1" x14ac:dyDescent="0.3">
      <c r="A1199" s="82" t="e">
        <f>#REF!</f>
        <v>#REF!</v>
      </c>
      <c r="B1199" s="84" t="s">
        <v>708</v>
      </c>
      <c r="C1199" s="82">
        <v>2014</v>
      </c>
      <c r="D1199" s="84" t="s">
        <v>706</v>
      </c>
      <c r="E1199" s="93" t="s">
        <v>741</v>
      </c>
      <c r="F1199" s="82" t="e">
        <f t="shared" si="18"/>
        <v>#REF!</v>
      </c>
      <c r="G1199" s="172"/>
    </row>
    <row r="1200" spans="1:7" ht="13" thickBot="1" x14ac:dyDescent="0.3">
      <c r="A1200" s="82" t="e">
        <f>#REF!</f>
        <v>#REF!</v>
      </c>
      <c r="B1200" s="84" t="s">
        <v>708</v>
      </c>
      <c r="C1200" s="82">
        <v>2014</v>
      </c>
      <c r="D1200" s="84" t="s">
        <v>706</v>
      </c>
      <c r="E1200" s="93" t="s">
        <v>739</v>
      </c>
      <c r="F1200" s="82" t="e">
        <f t="shared" si="18"/>
        <v>#REF!</v>
      </c>
      <c r="G1200" s="172"/>
    </row>
    <row r="1201" spans="1:7" ht="13" thickBot="1" x14ac:dyDescent="0.3">
      <c r="A1201" s="82" t="e">
        <f>#REF!</f>
        <v>#REF!</v>
      </c>
      <c r="B1201" s="84" t="s">
        <v>708</v>
      </c>
      <c r="C1201" s="82">
        <v>2014</v>
      </c>
      <c r="D1201" s="84" t="s">
        <v>706</v>
      </c>
      <c r="E1201" s="93" t="s">
        <v>743</v>
      </c>
      <c r="F1201" s="82" t="e">
        <f t="shared" si="18"/>
        <v>#REF!</v>
      </c>
      <c r="G1201" s="172"/>
    </row>
    <row r="1202" spans="1:7" ht="13" thickBot="1" x14ac:dyDescent="0.3">
      <c r="A1202" s="82" t="e">
        <f>#REF!</f>
        <v>#REF!</v>
      </c>
      <c r="B1202" s="84" t="s">
        <v>708</v>
      </c>
      <c r="C1202" s="82">
        <v>2014</v>
      </c>
      <c r="D1202" s="84" t="s">
        <v>706</v>
      </c>
      <c r="E1202" s="93" t="s">
        <v>745</v>
      </c>
      <c r="F1202" s="82" t="e">
        <f t="shared" si="18"/>
        <v>#REF!</v>
      </c>
      <c r="G1202" s="172"/>
    </row>
    <row r="1203" spans="1:7" ht="13" thickBot="1" x14ac:dyDescent="0.3">
      <c r="A1203" s="82" t="e">
        <f>#REF!</f>
        <v>#REF!</v>
      </c>
      <c r="B1203" s="84" t="s">
        <v>708</v>
      </c>
      <c r="C1203" s="82">
        <v>2014</v>
      </c>
      <c r="D1203" s="84" t="s">
        <v>706</v>
      </c>
      <c r="E1203" s="93" t="s">
        <v>740</v>
      </c>
      <c r="F1203" s="82" t="e">
        <f t="shared" si="18"/>
        <v>#REF!</v>
      </c>
      <c r="G1203" s="172"/>
    </row>
    <row r="1204" spans="1:7" ht="13" thickBot="1" x14ac:dyDescent="0.3">
      <c r="A1204" s="82" t="e">
        <f>#REF!</f>
        <v>#REF!</v>
      </c>
      <c r="B1204" s="84" t="s">
        <v>708</v>
      </c>
      <c r="C1204" s="82">
        <v>2014</v>
      </c>
      <c r="D1204" s="84" t="s">
        <v>706</v>
      </c>
      <c r="E1204" s="93" t="s">
        <v>744</v>
      </c>
      <c r="F1204" s="82" t="e">
        <f t="shared" si="18"/>
        <v>#REF!</v>
      </c>
      <c r="G1204" s="172"/>
    </row>
    <row r="1205" spans="1:7" ht="13" thickBot="1" x14ac:dyDescent="0.3">
      <c r="A1205" s="82" t="e">
        <f>#REF!</f>
        <v>#REF!</v>
      </c>
      <c r="B1205" s="84" t="s">
        <v>708</v>
      </c>
      <c r="C1205" s="82">
        <v>2014</v>
      </c>
      <c r="D1205" s="84" t="s">
        <v>706</v>
      </c>
      <c r="E1205" s="93" t="s">
        <v>746</v>
      </c>
      <c r="F1205" s="82" t="e">
        <f t="shared" si="18"/>
        <v>#REF!</v>
      </c>
      <c r="G1205" s="172"/>
    </row>
    <row r="1206" spans="1:7" ht="13" thickBot="1" x14ac:dyDescent="0.3">
      <c r="A1206" s="82" t="e">
        <f>#REF!</f>
        <v>#REF!</v>
      </c>
      <c r="B1206" s="84" t="s">
        <v>708</v>
      </c>
      <c r="C1206" s="82">
        <v>2014</v>
      </c>
      <c r="D1206" s="84" t="s">
        <v>706</v>
      </c>
      <c r="E1206" s="93" t="s">
        <v>747</v>
      </c>
      <c r="F1206" s="82" t="e">
        <f t="shared" si="18"/>
        <v>#REF!</v>
      </c>
      <c r="G1206" s="172"/>
    </row>
    <row r="1207" spans="1:7" ht="13" thickBot="1" x14ac:dyDescent="0.3">
      <c r="A1207" s="82" t="e">
        <f>#REF!</f>
        <v>#REF!</v>
      </c>
      <c r="B1207" s="84" t="s">
        <v>708</v>
      </c>
      <c r="C1207" s="82">
        <v>2014</v>
      </c>
      <c r="D1207" s="84" t="s">
        <v>706</v>
      </c>
      <c r="E1207" s="93" t="s">
        <v>748</v>
      </c>
      <c r="F1207" s="82" t="e">
        <f t="shared" si="18"/>
        <v>#REF!</v>
      </c>
      <c r="G1207" s="172"/>
    </row>
    <row r="1208" spans="1:7" ht="13" thickBot="1" x14ac:dyDescent="0.3">
      <c r="A1208" s="82" t="e">
        <f>#REF!</f>
        <v>#REF!</v>
      </c>
      <c r="B1208" s="84" t="s">
        <v>708</v>
      </c>
      <c r="C1208" s="82">
        <v>2014</v>
      </c>
      <c r="D1208" s="84" t="s">
        <v>706</v>
      </c>
      <c r="E1208" s="93" t="s">
        <v>752</v>
      </c>
      <c r="F1208" s="82" t="e">
        <f t="shared" si="18"/>
        <v>#REF!</v>
      </c>
      <c r="G1208" s="172"/>
    </row>
    <row r="1209" spans="1:7" ht="13" thickBot="1" x14ac:dyDescent="0.3">
      <c r="A1209" s="82" t="e">
        <f>#REF!</f>
        <v>#REF!</v>
      </c>
      <c r="B1209" s="84" t="s">
        <v>708</v>
      </c>
      <c r="C1209" s="82">
        <v>2014</v>
      </c>
      <c r="D1209" s="84" t="s">
        <v>706</v>
      </c>
      <c r="E1209" s="93" t="s">
        <v>751</v>
      </c>
      <c r="F1209" s="82" t="e">
        <f t="shared" si="18"/>
        <v>#REF!</v>
      </c>
      <c r="G1209" s="172"/>
    </row>
    <row r="1210" spans="1:7" ht="13" thickBot="1" x14ac:dyDescent="0.3">
      <c r="A1210" s="82" t="e">
        <f>#REF!</f>
        <v>#REF!</v>
      </c>
      <c r="B1210" s="84" t="s">
        <v>708</v>
      </c>
      <c r="C1210" s="82">
        <v>2014</v>
      </c>
      <c r="D1210" s="84" t="s">
        <v>706</v>
      </c>
      <c r="E1210" s="93" t="s">
        <v>749</v>
      </c>
      <c r="F1210" s="82" t="e">
        <f t="shared" si="18"/>
        <v>#REF!</v>
      </c>
      <c r="G1210" s="172"/>
    </row>
    <row r="1211" spans="1:7" ht="13" thickBot="1" x14ac:dyDescent="0.3">
      <c r="A1211" s="82" t="e">
        <f>#REF!</f>
        <v>#REF!</v>
      </c>
      <c r="B1211" s="84" t="s">
        <v>708</v>
      </c>
      <c r="C1211" s="82">
        <v>2014</v>
      </c>
      <c r="D1211" s="84" t="s">
        <v>706</v>
      </c>
      <c r="E1211" s="93" t="s">
        <v>753</v>
      </c>
      <c r="F1211" s="82" t="e">
        <f t="shared" si="18"/>
        <v>#REF!</v>
      </c>
      <c r="G1211" s="172"/>
    </row>
    <row r="1212" spans="1:7" ht="13" thickBot="1" x14ac:dyDescent="0.3">
      <c r="A1212" s="82" t="e">
        <f>#REF!</f>
        <v>#REF!</v>
      </c>
      <c r="B1212" s="84" t="s">
        <v>708</v>
      </c>
      <c r="C1212" s="82">
        <v>2014</v>
      </c>
      <c r="D1212" s="84" t="s">
        <v>706</v>
      </c>
      <c r="E1212" s="93" t="s">
        <v>755</v>
      </c>
      <c r="F1212" s="82" t="e">
        <f t="shared" si="18"/>
        <v>#REF!</v>
      </c>
      <c r="G1212" s="172"/>
    </row>
    <row r="1213" spans="1:7" ht="13" thickBot="1" x14ac:dyDescent="0.3">
      <c r="A1213" s="82" t="e">
        <f>#REF!</f>
        <v>#REF!</v>
      </c>
      <c r="B1213" s="84" t="s">
        <v>708</v>
      </c>
      <c r="C1213" s="82">
        <v>2014</v>
      </c>
      <c r="D1213" s="84" t="s">
        <v>706</v>
      </c>
      <c r="E1213" s="93" t="s">
        <v>750</v>
      </c>
      <c r="F1213" s="82" t="e">
        <f t="shared" si="18"/>
        <v>#REF!</v>
      </c>
      <c r="G1213" s="172"/>
    </row>
    <row r="1214" spans="1:7" ht="13" thickBot="1" x14ac:dyDescent="0.3">
      <c r="A1214" s="82" t="e">
        <f>#REF!</f>
        <v>#REF!</v>
      </c>
      <c r="B1214" s="84" t="s">
        <v>708</v>
      </c>
      <c r="C1214" s="82">
        <v>2014</v>
      </c>
      <c r="D1214" s="84" t="s">
        <v>706</v>
      </c>
      <c r="E1214" s="93" t="s">
        <v>754</v>
      </c>
      <c r="F1214" s="82" t="e">
        <f t="shared" si="18"/>
        <v>#REF!</v>
      </c>
      <c r="G1214" s="172"/>
    </row>
    <row r="1215" spans="1:7" ht="13" thickBot="1" x14ac:dyDescent="0.3">
      <c r="A1215" s="82" t="e">
        <f>#REF!</f>
        <v>#REF!</v>
      </c>
      <c r="B1215" s="84" t="s">
        <v>708</v>
      </c>
      <c r="C1215" s="82">
        <v>2014</v>
      </c>
      <c r="D1215" s="84" t="s">
        <v>706</v>
      </c>
      <c r="E1215" s="93" t="s">
        <v>756</v>
      </c>
      <c r="F1215" s="82" t="e">
        <f t="shared" si="18"/>
        <v>#REF!</v>
      </c>
      <c r="G1215" s="172"/>
    </row>
    <row r="1216" spans="1:7" ht="13" thickBot="1" x14ac:dyDescent="0.3">
      <c r="A1216" s="82" t="e">
        <f>#REF!</f>
        <v>#REF!</v>
      </c>
      <c r="B1216" s="84" t="s">
        <v>708</v>
      </c>
      <c r="C1216" s="82">
        <v>2014</v>
      </c>
      <c r="D1216" s="84" t="s">
        <v>706</v>
      </c>
      <c r="E1216" s="93" t="s">
        <v>757</v>
      </c>
      <c r="F1216" s="82" t="e">
        <f t="shared" si="18"/>
        <v>#REF!</v>
      </c>
      <c r="G1216" s="172"/>
    </row>
    <row r="1217" spans="1:7" ht="13" thickBot="1" x14ac:dyDescent="0.3">
      <c r="A1217" s="82" t="e">
        <f>#REF!</f>
        <v>#REF!</v>
      </c>
      <c r="B1217" s="84" t="s">
        <v>708</v>
      </c>
      <c r="C1217" s="82">
        <v>2014</v>
      </c>
      <c r="D1217" s="84" t="s">
        <v>706</v>
      </c>
      <c r="E1217" s="93" t="s">
        <v>758</v>
      </c>
      <c r="F1217" s="82" t="e">
        <f t="shared" si="18"/>
        <v>#REF!</v>
      </c>
      <c r="G1217" s="172"/>
    </row>
    <row r="1218" spans="1:7" ht="13" thickBot="1" x14ac:dyDescent="0.3">
      <c r="A1218" s="82" t="e">
        <f>#REF!</f>
        <v>#REF!</v>
      </c>
      <c r="B1218" s="84" t="s">
        <v>708</v>
      </c>
      <c r="C1218" s="82">
        <v>2014</v>
      </c>
      <c r="D1218" s="84" t="s">
        <v>706</v>
      </c>
      <c r="E1218" s="93" t="s">
        <v>759</v>
      </c>
      <c r="F1218" s="82" t="e">
        <f t="shared" si="18"/>
        <v>#REF!</v>
      </c>
      <c r="G1218" s="172"/>
    </row>
    <row r="1219" spans="1:7" ht="13" thickBot="1" x14ac:dyDescent="0.3">
      <c r="A1219" s="82" t="e">
        <f>#REF!</f>
        <v>#REF!</v>
      </c>
      <c r="B1219" s="84" t="s">
        <v>708</v>
      </c>
      <c r="C1219" s="82">
        <v>2014</v>
      </c>
      <c r="D1219" s="84" t="s">
        <v>706</v>
      </c>
      <c r="E1219" s="93" t="s">
        <v>760</v>
      </c>
      <c r="F1219" s="82" t="e">
        <f t="shared" ref="F1219:F1282" si="19">CONCATENATE(A1219,"_",B1219,"_",C1219,"_",D1219,"_",E1219)</f>
        <v>#REF!</v>
      </c>
      <c r="G1219" s="172"/>
    </row>
    <row r="1220" spans="1:7" ht="13" thickBot="1" x14ac:dyDescent="0.3">
      <c r="A1220" s="82" t="e">
        <f>#REF!</f>
        <v>#REF!</v>
      </c>
      <c r="B1220" s="84" t="s">
        <v>708</v>
      </c>
      <c r="C1220" s="82">
        <v>2014</v>
      </c>
      <c r="D1220" s="84" t="s">
        <v>706</v>
      </c>
      <c r="E1220" s="93" t="s">
        <v>761</v>
      </c>
      <c r="F1220" s="82" t="e">
        <f t="shared" si="19"/>
        <v>#REF!</v>
      </c>
      <c r="G1220" s="172"/>
    </row>
    <row r="1221" spans="1:7" ht="13" thickBot="1" x14ac:dyDescent="0.3">
      <c r="A1221" s="82" t="e">
        <f>#REF!</f>
        <v>#REF!</v>
      </c>
      <c r="B1221" s="84" t="s">
        <v>708</v>
      </c>
      <c r="C1221" s="82">
        <v>2014</v>
      </c>
      <c r="D1221" s="84" t="s">
        <v>706</v>
      </c>
      <c r="E1221" s="93" t="s">
        <v>762</v>
      </c>
      <c r="F1221" s="82" t="e">
        <f t="shared" si="19"/>
        <v>#REF!</v>
      </c>
      <c r="G1221" s="172"/>
    </row>
    <row r="1222" spans="1:7" ht="13" thickBot="1" x14ac:dyDescent="0.3">
      <c r="A1222" s="82" t="e">
        <f>#REF!</f>
        <v>#REF!</v>
      </c>
      <c r="B1222" s="84" t="s">
        <v>708</v>
      </c>
      <c r="C1222" s="82">
        <v>2014</v>
      </c>
      <c r="D1222" s="84" t="s">
        <v>706</v>
      </c>
      <c r="E1222" s="93" t="s">
        <v>763</v>
      </c>
      <c r="F1222" s="82" t="e">
        <f t="shared" si="19"/>
        <v>#REF!</v>
      </c>
      <c r="G1222" s="172"/>
    </row>
    <row r="1223" spans="1:7" ht="13" thickBot="1" x14ac:dyDescent="0.3">
      <c r="A1223" s="82" t="e">
        <f>#REF!</f>
        <v>#REF!</v>
      </c>
      <c r="B1223" s="84" t="s">
        <v>708</v>
      </c>
      <c r="C1223" s="82">
        <v>2014</v>
      </c>
      <c r="D1223" s="84" t="s">
        <v>706</v>
      </c>
      <c r="E1223" s="93" t="s">
        <v>764</v>
      </c>
      <c r="F1223" s="82" t="e">
        <f t="shared" si="19"/>
        <v>#REF!</v>
      </c>
      <c r="G1223" s="172"/>
    </row>
    <row r="1224" spans="1:7" ht="13" thickBot="1" x14ac:dyDescent="0.3">
      <c r="A1224" s="82" t="e">
        <f>#REF!</f>
        <v>#REF!</v>
      </c>
      <c r="B1224" s="84" t="s">
        <v>708</v>
      </c>
      <c r="C1224" s="82">
        <v>2014</v>
      </c>
      <c r="D1224" s="84" t="s">
        <v>706</v>
      </c>
      <c r="E1224" s="93" t="s">
        <v>765</v>
      </c>
      <c r="F1224" s="82" t="e">
        <f t="shared" si="19"/>
        <v>#REF!</v>
      </c>
      <c r="G1224" s="172"/>
    </row>
    <row r="1225" spans="1:7" ht="13" thickBot="1" x14ac:dyDescent="0.3">
      <c r="A1225" s="82" t="e">
        <f>#REF!</f>
        <v>#REF!</v>
      </c>
      <c r="B1225" s="102" t="s">
        <v>708</v>
      </c>
      <c r="C1225" s="82">
        <v>2014</v>
      </c>
      <c r="D1225" s="102" t="s">
        <v>706</v>
      </c>
      <c r="E1225" s="106" t="s">
        <v>766</v>
      </c>
      <c r="F1225" s="82" t="e">
        <f t="shared" si="19"/>
        <v>#REF!</v>
      </c>
      <c r="G1225" s="172"/>
    </row>
    <row r="1226" spans="1:7" ht="13" thickBot="1" x14ac:dyDescent="0.3">
      <c r="A1226" s="82" t="e">
        <f>#REF!</f>
        <v>#REF!</v>
      </c>
      <c r="B1226" s="86" t="s">
        <v>708</v>
      </c>
      <c r="C1226" s="82">
        <v>2014</v>
      </c>
      <c r="D1226" s="86" t="s">
        <v>706</v>
      </c>
      <c r="E1226" s="100" t="s">
        <v>767</v>
      </c>
      <c r="F1226" s="82" t="e">
        <f t="shared" si="19"/>
        <v>#REF!</v>
      </c>
      <c r="G1226" s="172"/>
    </row>
    <row r="1227" spans="1:7" ht="13" thickBot="1" x14ac:dyDescent="0.3">
      <c r="A1227" s="82" t="e">
        <f>#REF!</f>
        <v>#REF!</v>
      </c>
      <c r="B1227" s="84" t="s">
        <v>708</v>
      </c>
      <c r="C1227" s="82">
        <v>2014</v>
      </c>
      <c r="D1227" s="84" t="s">
        <v>706</v>
      </c>
      <c r="E1227" s="93" t="s">
        <v>768</v>
      </c>
      <c r="F1227" s="82" t="e">
        <f t="shared" si="19"/>
        <v>#REF!</v>
      </c>
      <c r="G1227" s="172"/>
    </row>
    <row r="1228" spans="1:7" ht="13" thickBot="1" x14ac:dyDescent="0.3">
      <c r="A1228" s="82" t="e">
        <f>#REF!</f>
        <v>#REF!</v>
      </c>
      <c r="B1228" s="84" t="s">
        <v>770</v>
      </c>
      <c r="C1228" s="82">
        <v>2014</v>
      </c>
      <c r="D1228" s="84" t="s">
        <v>639</v>
      </c>
      <c r="E1228" s="93">
        <v>1</v>
      </c>
      <c r="F1228" s="82" t="e">
        <f t="shared" si="19"/>
        <v>#REF!</v>
      </c>
      <c r="G1228" s="172"/>
    </row>
    <row r="1229" spans="1:7" ht="13" thickBot="1" x14ac:dyDescent="0.3">
      <c r="A1229" s="82" t="e">
        <f>#REF!</f>
        <v>#REF!</v>
      </c>
      <c r="B1229" s="84" t="s">
        <v>770</v>
      </c>
      <c r="C1229" s="82">
        <v>2014</v>
      </c>
      <c r="D1229" s="84" t="s">
        <v>639</v>
      </c>
      <c r="E1229" s="93" t="s">
        <v>643</v>
      </c>
      <c r="F1229" s="82" t="e">
        <f t="shared" si="19"/>
        <v>#REF!</v>
      </c>
      <c r="G1229" s="172"/>
    </row>
    <row r="1230" spans="1:7" ht="13" thickBot="1" x14ac:dyDescent="0.3">
      <c r="A1230" s="82" t="e">
        <f>#REF!</f>
        <v>#REF!</v>
      </c>
      <c r="B1230" s="84" t="s">
        <v>770</v>
      </c>
      <c r="C1230" s="82">
        <v>2014</v>
      </c>
      <c r="D1230" s="84" t="s">
        <v>639</v>
      </c>
      <c r="E1230" s="93" t="s">
        <v>646</v>
      </c>
      <c r="F1230" s="82" t="e">
        <f t="shared" si="19"/>
        <v>#REF!</v>
      </c>
      <c r="G1230" s="172"/>
    </row>
    <row r="1231" spans="1:7" ht="13" thickBot="1" x14ac:dyDescent="0.3">
      <c r="A1231" s="82" t="e">
        <f>#REF!</f>
        <v>#REF!</v>
      </c>
      <c r="B1231" s="84" t="s">
        <v>770</v>
      </c>
      <c r="C1231" s="82">
        <v>2014</v>
      </c>
      <c r="D1231" s="84" t="s">
        <v>639</v>
      </c>
      <c r="E1231" s="93" t="s">
        <v>647</v>
      </c>
      <c r="F1231" s="82" t="e">
        <f t="shared" si="19"/>
        <v>#REF!</v>
      </c>
      <c r="G1231" s="172"/>
    </row>
    <row r="1232" spans="1:7" ht="13" thickBot="1" x14ac:dyDescent="0.3">
      <c r="A1232" s="82" t="e">
        <f>#REF!</f>
        <v>#REF!</v>
      </c>
      <c r="B1232" s="84" t="s">
        <v>770</v>
      </c>
      <c r="C1232" s="82">
        <v>2014</v>
      </c>
      <c r="D1232" s="84" t="s">
        <v>639</v>
      </c>
      <c r="E1232" s="93" t="s">
        <v>648</v>
      </c>
      <c r="F1232" s="82" t="e">
        <f t="shared" si="19"/>
        <v>#REF!</v>
      </c>
      <c r="G1232" s="172"/>
    </row>
    <row r="1233" spans="1:7" ht="13" thickBot="1" x14ac:dyDescent="0.3">
      <c r="A1233" s="82" t="e">
        <f>#REF!</f>
        <v>#REF!</v>
      </c>
      <c r="B1233" s="84" t="s">
        <v>770</v>
      </c>
      <c r="C1233" s="82">
        <v>2014</v>
      </c>
      <c r="D1233" s="84" t="s">
        <v>639</v>
      </c>
      <c r="E1233" s="93" t="s">
        <v>709</v>
      </c>
      <c r="F1233" s="82" t="e">
        <f t="shared" si="19"/>
        <v>#REF!</v>
      </c>
      <c r="G1233" s="172"/>
    </row>
    <row r="1234" spans="1:7" ht="13" thickBot="1" x14ac:dyDescent="0.3">
      <c r="A1234" s="82" t="e">
        <f>#REF!</f>
        <v>#REF!</v>
      </c>
      <c r="B1234" s="84" t="s">
        <v>770</v>
      </c>
      <c r="C1234" s="82">
        <v>2014</v>
      </c>
      <c r="D1234" s="84" t="s">
        <v>131</v>
      </c>
      <c r="E1234" s="93">
        <v>2</v>
      </c>
      <c r="F1234" s="82" t="e">
        <f t="shared" si="19"/>
        <v>#REF!</v>
      </c>
      <c r="G1234" s="172"/>
    </row>
    <row r="1235" spans="1:7" ht="13" thickBot="1" x14ac:dyDescent="0.3">
      <c r="A1235" s="82" t="e">
        <f>#REF!</f>
        <v>#REF!</v>
      </c>
      <c r="B1235" s="84" t="s">
        <v>770</v>
      </c>
      <c r="C1235" s="82">
        <v>2014</v>
      </c>
      <c r="D1235" s="84" t="s">
        <v>639</v>
      </c>
      <c r="E1235" s="93">
        <v>3</v>
      </c>
      <c r="F1235" s="82" t="e">
        <f t="shared" si="19"/>
        <v>#REF!</v>
      </c>
      <c r="G1235" s="172"/>
    </row>
    <row r="1236" spans="1:7" ht="13" thickBot="1" x14ac:dyDescent="0.3">
      <c r="A1236" s="82" t="e">
        <f>#REF!</f>
        <v>#REF!</v>
      </c>
      <c r="B1236" s="84" t="s">
        <v>770</v>
      </c>
      <c r="C1236" s="82">
        <v>2014</v>
      </c>
      <c r="D1236" s="84" t="s">
        <v>639</v>
      </c>
      <c r="E1236" s="93" t="s">
        <v>659</v>
      </c>
      <c r="F1236" s="82" t="e">
        <f t="shared" si="19"/>
        <v>#REF!</v>
      </c>
      <c r="G1236" s="172"/>
    </row>
    <row r="1237" spans="1:7" ht="13" thickBot="1" x14ac:dyDescent="0.3">
      <c r="A1237" s="82" t="e">
        <f>#REF!</f>
        <v>#REF!</v>
      </c>
      <c r="B1237" s="84" t="s">
        <v>770</v>
      </c>
      <c r="C1237" s="82">
        <v>2014</v>
      </c>
      <c r="D1237" s="84" t="s">
        <v>639</v>
      </c>
      <c r="E1237" s="93" t="s">
        <v>660</v>
      </c>
      <c r="F1237" s="82" t="e">
        <f t="shared" si="19"/>
        <v>#REF!</v>
      </c>
      <c r="G1237" s="172"/>
    </row>
    <row r="1238" spans="1:7" ht="13" thickBot="1" x14ac:dyDescent="0.3">
      <c r="A1238" s="82" t="e">
        <f>#REF!</f>
        <v>#REF!</v>
      </c>
      <c r="B1238" s="84" t="s">
        <v>770</v>
      </c>
      <c r="C1238" s="82">
        <v>2014</v>
      </c>
      <c r="D1238" s="84" t="s">
        <v>131</v>
      </c>
      <c r="E1238" s="93">
        <v>4</v>
      </c>
      <c r="F1238" s="82" t="e">
        <f t="shared" si="19"/>
        <v>#REF!</v>
      </c>
      <c r="G1238" s="172"/>
    </row>
    <row r="1239" spans="1:7" ht="13" thickBot="1" x14ac:dyDescent="0.3">
      <c r="A1239" s="82" t="e">
        <f>#REF!</f>
        <v>#REF!</v>
      </c>
      <c r="B1239" s="84" t="s">
        <v>770</v>
      </c>
      <c r="C1239" s="82">
        <v>2014</v>
      </c>
      <c r="D1239" s="84" t="s">
        <v>131</v>
      </c>
      <c r="E1239" s="93" t="s">
        <v>661</v>
      </c>
      <c r="F1239" s="82" t="e">
        <f t="shared" si="19"/>
        <v>#REF!</v>
      </c>
      <c r="G1239" s="172"/>
    </row>
    <row r="1240" spans="1:7" ht="13" thickBot="1" x14ac:dyDescent="0.3">
      <c r="A1240" s="82" t="e">
        <f>#REF!</f>
        <v>#REF!</v>
      </c>
      <c r="B1240" s="84" t="s">
        <v>770</v>
      </c>
      <c r="C1240" s="82">
        <v>2014</v>
      </c>
      <c r="D1240" s="84" t="s">
        <v>131</v>
      </c>
      <c r="E1240" s="93" t="s">
        <v>662</v>
      </c>
      <c r="F1240" s="82" t="e">
        <f t="shared" si="19"/>
        <v>#REF!</v>
      </c>
      <c r="G1240" s="172"/>
    </row>
    <row r="1241" spans="1:7" ht="13" thickBot="1" x14ac:dyDescent="0.3">
      <c r="A1241" s="82" t="e">
        <f>#REF!</f>
        <v>#REF!</v>
      </c>
      <c r="B1241" s="84" t="s">
        <v>770</v>
      </c>
      <c r="C1241" s="82">
        <v>2014</v>
      </c>
      <c r="D1241" s="84" t="s">
        <v>639</v>
      </c>
      <c r="E1241" s="93">
        <v>5</v>
      </c>
      <c r="F1241" s="82" t="e">
        <f t="shared" si="19"/>
        <v>#REF!</v>
      </c>
      <c r="G1241" s="172"/>
    </row>
    <row r="1242" spans="1:7" ht="13" thickBot="1" x14ac:dyDescent="0.3">
      <c r="A1242" s="82" t="e">
        <f>#REF!</f>
        <v>#REF!</v>
      </c>
      <c r="B1242" s="84" t="s">
        <v>770</v>
      </c>
      <c r="C1242" s="82">
        <v>2014</v>
      </c>
      <c r="D1242" s="84" t="s">
        <v>639</v>
      </c>
      <c r="E1242" s="93" t="s">
        <v>663</v>
      </c>
      <c r="F1242" s="82" t="e">
        <f t="shared" si="19"/>
        <v>#REF!</v>
      </c>
      <c r="G1242" s="172"/>
    </row>
    <row r="1243" spans="1:7" ht="13" thickBot="1" x14ac:dyDescent="0.3">
      <c r="A1243" s="82" t="e">
        <f>#REF!</f>
        <v>#REF!</v>
      </c>
      <c r="B1243" s="84" t="s">
        <v>770</v>
      </c>
      <c r="C1243" s="82">
        <v>2014</v>
      </c>
      <c r="D1243" s="84" t="s">
        <v>639</v>
      </c>
      <c r="E1243" s="93" t="s">
        <v>664</v>
      </c>
      <c r="F1243" s="82" t="e">
        <f t="shared" si="19"/>
        <v>#REF!</v>
      </c>
      <c r="G1243" s="172"/>
    </row>
    <row r="1244" spans="1:7" ht="13" thickBot="1" x14ac:dyDescent="0.3">
      <c r="A1244" s="82" t="e">
        <f>#REF!</f>
        <v>#REF!</v>
      </c>
      <c r="B1244" s="84" t="s">
        <v>770</v>
      </c>
      <c r="C1244" s="82">
        <v>2014</v>
      </c>
      <c r="D1244" s="84" t="s">
        <v>639</v>
      </c>
      <c r="E1244" s="93" t="s">
        <v>665</v>
      </c>
      <c r="F1244" s="82" t="e">
        <f t="shared" si="19"/>
        <v>#REF!</v>
      </c>
      <c r="G1244" s="172"/>
    </row>
    <row r="1245" spans="1:7" ht="13" thickBot="1" x14ac:dyDescent="0.3">
      <c r="A1245" s="82" t="e">
        <f>#REF!</f>
        <v>#REF!</v>
      </c>
      <c r="B1245" s="84" t="s">
        <v>770</v>
      </c>
      <c r="C1245" s="82">
        <v>2014</v>
      </c>
      <c r="D1245" s="84" t="s">
        <v>639</v>
      </c>
      <c r="E1245" s="93">
        <v>6</v>
      </c>
      <c r="F1245" s="82" t="e">
        <f t="shared" si="19"/>
        <v>#REF!</v>
      </c>
      <c r="G1245" s="172"/>
    </row>
    <row r="1246" spans="1:7" ht="13" thickBot="1" x14ac:dyDescent="0.3">
      <c r="A1246" s="82" t="e">
        <f>#REF!</f>
        <v>#REF!</v>
      </c>
      <c r="B1246" s="84" t="s">
        <v>770</v>
      </c>
      <c r="C1246" s="82">
        <v>2014</v>
      </c>
      <c r="D1246" s="84" t="s">
        <v>639</v>
      </c>
      <c r="E1246" s="93" t="s">
        <v>666</v>
      </c>
      <c r="F1246" s="82" t="e">
        <f t="shared" si="19"/>
        <v>#REF!</v>
      </c>
      <c r="G1246" s="172"/>
    </row>
    <row r="1247" spans="1:7" ht="13" thickBot="1" x14ac:dyDescent="0.3">
      <c r="A1247" s="82" t="e">
        <f>#REF!</f>
        <v>#REF!</v>
      </c>
      <c r="B1247" s="84" t="s">
        <v>770</v>
      </c>
      <c r="C1247" s="82">
        <v>2014</v>
      </c>
      <c r="D1247" s="84" t="s">
        <v>639</v>
      </c>
      <c r="E1247" s="93" t="s">
        <v>667</v>
      </c>
      <c r="F1247" s="82" t="e">
        <f t="shared" si="19"/>
        <v>#REF!</v>
      </c>
      <c r="G1247" s="172"/>
    </row>
    <row r="1248" spans="1:7" ht="13" thickBot="1" x14ac:dyDescent="0.3">
      <c r="A1248" s="82" t="e">
        <f>#REF!</f>
        <v>#REF!</v>
      </c>
      <c r="B1248" s="84" t="s">
        <v>770</v>
      </c>
      <c r="C1248" s="82">
        <v>2014</v>
      </c>
      <c r="D1248" s="84" t="s">
        <v>639</v>
      </c>
      <c r="E1248" s="93" t="s">
        <v>668</v>
      </c>
      <c r="F1248" s="82" t="e">
        <f t="shared" si="19"/>
        <v>#REF!</v>
      </c>
      <c r="G1248" s="172"/>
    </row>
    <row r="1249" spans="1:7" ht="13" thickBot="1" x14ac:dyDescent="0.3">
      <c r="A1249" s="82" t="e">
        <f>#REF!</f>
        <v>#REF!</v>
      </c>
      <c r="B1249" s="84" t="s">
        <v>770</v>
      </c>
      <c r="C1249" s="82">
        <v>2014</v>
      </c>
      <c r="D1249" s="84" t="s">
        <v>639</v>
      </c>
      <c r="E1249" s="93" t="s">
        <v>669</v>
      </c>
      <c r="F1249" s="82" t="e">
        <f t="shared" si="19"/>
        <v>#REF!</v>
      </c>
      <c r="G1249" s="172"/>
    </row>
    <row r="1250" spans="1:7" ht="13" thickBot="1" x14ac:dyDescent="0.3">
      <c r="A1250" s="82" t="e">
        <f>#REF!</f>
        <v>#REF!</v>
      </c>
      <c r="B1250" s="84" t="s">
        <v>770</v>
      </c>
      <c r="C1250" s="82">
        <v>2014</v>
      </c>
      <c r="D1250" s="84" t="s">
        <v>639</v>
      </c>
      <c r="E1250" s="93" t="s">
        <v>670</v>
      </c>
      <c r="F1250" s="82" t="e">
        <f t="shared" si="19"/>
        <v>#REF!</v>
      </c>
      <c r="G1250" s="172"/>
    </row>
    <row r="1251" spans="1:7" ht="13" thickBot="1" x14ac:dyDescent="0.3">
      <c r="A1251" s="82" t="e">
        <f>#REF!</f>
        <v>#REF!</v>
      </c>
      <c r="B1251" s="84" t="s">
        <v>770</v>
      </c>
      <c r="C1251" s="82">
        <v>2014</v>
      </c>
      <c r="D1251" s="84" t="s">
        <v>639</v>
      </c>
      <c r="E1251" s="93" t="s">
        <v>671</v>
      </c>
      <c r="F1251" s="82" t="e">
        <f t="shared" si="19"/>
        <v>#REF!</v>
      </c>
      <c r="G1251" s="172"/>
    </row>
    <row r="1252" spans="1:7" ht="13" thickBot="1" x14ac:dyDescent="0.3">
      <c r="A1252" s="82" t="e">
        <f>#REF!</f>
        <v>#REF!</v>
      </c>
      <c r="B1252" s="84" t="s">
        <v>770</v>
      </c>
      <c r="C1252" s="82">
        <v>2014</v>
      </c>
      <c r="D1252" s="84" t="s">
        <v>639</v>
      </c>
      <c r="E1252" s="93" t="s">
        <v>672</v>
      </c>
      <c r="F1252" s="82" t="e">
        <f t="shared" si="19"/>
        <v>#REF!</v>
      </c>
      <c r="G1252" s="172"/>
    </row>
    <row r="1253" spans="1:7" ht="13" thickBot="1" x14ac:dyDescent="0.3">
      <c r="A1253" s="82" t="e">
        <f>#REF!</f>
        <v>#REF!</v>
      </c>
      <c r="B1253" s="84" t="s">
        <v>770</v>
      </c>
      <c r="C1253" s="82">
        <v>2014</v>
      </c>
      <c r="D1253" s="84" t="s">
        <v>639</v>
      </c>
      <c r="E1253" s="93" t="s">
        <v>673</v>
      </c>
      <c r="F1253" s="82" t="e">
        <f t="shared" si="19"/>
        <v>#REF!</v>
      </c>
      <c r="G1253" s="172"/>
    </row>
    <row r="1254" spans="1:7" ht="13" thickBot="1" x14ac:dyDescent="0.3">
      <c r="A1254" s="82" t="e">
        <f>#REF!</f>
        <v>#REF!</v>
      </c>
      <c r="B1254" s="84" t="s">
        <v>770</v>
      </c>
      <c r="C1254" s="82">
        <v>2014</v>
      </c>
      <c r="D1254" s="84" t="s">
        <v>639</v>
      </c>
      <c r="E1254" s="93" t="s">
        <v>674</v>
      </c>
      <c r="F1254" s="82" t="e">
        <f t="shared" si="19"/>
        <v>#REF!</v>
      </c>
      <c r="G1254" s="172"/>
    </row>
    <row r="1255" spans="1:7" ht="13" thickBot="1" x14ac:dyDescent="0.3">
      <c r="A1255" s="82" t="e">
        <f>#REF!</f>
        <v>#REF!</v>
      </c>
      <c r="B1255" s="84" t="s">
        <v>770</v>
      </c>
      <c r="C1255" s="82">
        <v>2014</v>
      </c>
      <c r="D1255" s="84" t="s">
        <v>639</v>
      </c>
      <c r="E1255" s="93" t="s">
        <v>675</v>
      </c>
      <c r="F1255" s="82" t="e">
        <f t="shared" si="19"/>
        <v>#REF!</v>
      </c>
      <c r="G1255" s="172"/>
    </row>
    <row r="1256" spans="1:7" ht="13" thickBot="1" x14ac:dyDescent="0.3">
      <c r="A1256" s="82" t="e">
        <f>#REF!</f>
        <v>#REF!</v>
      </c>
      <c r="B1256" s="84" t="s">
        <v>770</v>
      </c>
      <c r="C1256" s="82">
        <v>2014</v>
      </c>
      <c r="D1256" s="84" t="s">
        <v>639</v>
      </c>
      <c r="E1256" s="93" t="s">
        <v>676</v>
      </c>
      <c r="F1256" s="82" t="e">
        <f t="shared" si="19"/>
        <v>#REF!</v>
      </c>
      <c r="G1256" s="172"/>
    </row>
    <row r="1257" spans="1:7" ht="13" thickBot="1" x14ac:dyDescent="0.3">
      <c r="A1257" s="82" t="e">
        <f>#REF!</f>
        <v>#REF!</v>
      </c>
      <c r="B1257" s="84" t="s">
        <v>770</v>
      </c>
      <c r="C1257" s="82">
        <v>2014</v>
      </c>
      <c r="D1257" s="84" t="s">
        <v>639</v>
      </c>
      <c r="E1257" s="93" t="s">
        <v>677</v>
      </c>
      <c r="F1257" s="82" t="e">
        <f t="shared" si="19"/>
        <v>#REF!</v>
      </c>
      <c r="G1257" s="172"/>
    </row>
    <row r="1258" spans="1:7" ht="13" thickBot="1" x14ac:dyDescent="0.3">
      <c r="A1258" s="82" t="e">
        <f>#REF!</f>
        <v>#REF!</v>
      </c>
      <c r="B1258" s="84" t="s">
        <v>770</v>
      </c>
      <c r="C1258" s="82">
        <v>2014</v>
      </c>
      <c r="D1258" s="84" t="s">
        <v>639</v>
      </c>
      <c r="E1258" s="93" t="s">
        <v>678</v>
      </c>
      <c r="F1258" s="82" t="e">
        <f t="shared" si="19"/>
        <v>#REF!</v>
      </c>
      <c r="G1258" s="172"/>
    </row>
    <row r="1259" spans="1:7" ht="13" thickBot="1" x14ac:dyDescent="0.3">
      <c r="A1259" s="82" t="e">
        <f>#REF!</f>
        <v>#REF!</v>
      </c>
      <c r="B1259" s="84" t="s">
        <v>770</v>
      </c>
      <c r="C1259" s="82">
        <v>2014</v>
      </c>
      <c r="D1259" s="84" t="s">
        <v>639</v>
      </c>
      <c r="E1259" s="93" t="s">
        <v>679</v>
      </c>
      <c r="F1259" s="82" t="e">
        <f t="shared" si="19"/>
        <v>#REF!</v>
      </c>
      <c r="G1259" s="172"/>
    </row>
    <row r="1260" spans="1:7" ht="13" thickBot="1" x14ac:dyDescent="0.3">
      <c r="A1260" s="82" t="e">
        <f>#REF!</f>
        <v>#REF!</v>
      </c>
      <c r="B1260" s="84" t="s">
        <v>770</v>
      </c>
      <c r="C1260" s="82">
        <v>2014</v>
      </c>
      <c r="D1260" s="84" t="s">
        <v>131</v>
      </c>
      <c r="E1260" s="93">
        <v>7</v>
      </c>
      <c r="F1260" s="82" t="e">
        <f t="shared" si="19"/>
        <v>#REF!</v>
      </c>
      <c r="G1260" s="172"/>
    </row>
    <row r="1261" spans="1:7" ht="13" thickBot="1" x14ac:dyDescent="0.3">
      <c r="A1261" s="82" t="e">
        <f>#REF!</f>
        <v>#REF!</v>
      </c>
      <c r="B1261" s="84" t="s">
        <v>770</v>
      </c>
      <c r="C1261" s="82">
        <v>2014</v>
      </c>
      <c r="D1261" s="84" t="s">
        <v>131</v>
      </c>
      <c r="E1261" s="93" t="s">
        <v>680</v>
      </c>
      <c r="F1261" s="82" t="e">
        <f t="shared" si="19"/>
        <v>#REF!</v>
      </c>
      <c r="G1261" s="172"/>
    </row>
    <row r="1262" spans="1:7" ht="13" thickBot="1" x14ac:dyDescent="0.3">
      <c r="A1262" s="82" t="e">
        <f>#REF!</f>
        <v>#REF!</v>
      </c>
      <c r="B1262" s="84" t="s">
        <v>770</v>
      </c>
      <c r="C1262" s="82">
        <v>2014</v>
      </c>
      <c r="D1262" s="84" t="s">
        <v>131</v>
      </c>
      <c r="E1262" s="93" t="s">
        <v>681</v>
      </c>
      <c r="F1262" s="82" t="e">
        <f t="shared" si="19"/>
        <v>#REF!</v>
      </c>
      <c r="G1262" s="172"/>
    </row>
    <row r="1263" spans="1:7" ht="13" thickBot="1" x14ac:dyDescent="0.3">
      <c r="A1263" s="82" t="e">
        <f>#REF!</f>
        <v>#REF!</v>
      </c>
      <c r="B1263" s="84" t="s">
        <v>770</v>
      </c>
      <c r="C1263" s="82">
        <v>2014</v>
      </c>
      <c r="D1263" s="84" t="s">
        <v>131</v>
      </c>
      <c r="E1263" s="93" t="s">
        <v>682</v>
      </c>
      <c r="F1263" s="82" t="e">
        <f t="shared" si="19"/>
        <v>#REF!</v>
      </c>
      <c r="G1263" s="172"/>
    </row>
    <row r="1264" spans="1:7" ht="13" thickBot="1" x14ac:dyDescent="0.3">
      <c r="A1264" s="82" t="e">
        <f>#REF!</f>
        <v>#REF!</v>
      </c>
      <c r="B1264" s="84" t="s">
        <v>770</v>
      </c>
      <c r="C1264" s="82">
        <v>2014</v>
      </c>
      <c r="D1264" s="84" t="s">
        <v>131</v>
      </c>
      <c r="E1264" s="93" t="s">
        <v>683</v>
      </c>
      <c r="F1264" s="82" t="e">
        <f t="shared" si="19"/>
        <v>#REF!</v>
      </c>
      <c r="G1264" s="172"/>
    </row>
    <row r="1265" spans="1:7" ht="13" thickBot="1" x14ac:dyDescent="0.3">
      <c r="A1265" s="82" t="e">
        <f>#REF!</f>
        <v>#REF!</v>
      </c>
      <c r="B1265" s="84" t="s">
        <v>770</v>
      </c>
      <c r="C1265" s="82">
        <v>2014</v>
      </c>
      <c r="D1265" s="84" t="s">
        <v>131</v>
      </c>
      <c r="E1265" s="93" t="s">
        <v>684</v>
      </c>
      <c r="F1265" s="82" t="e">
        <f t="shared" si="19"/>
        <v>#REF!</v>
      </c>
      <c r="G1265" s="172"/>
    </row>
    <row r="1266" spans="1:7" ht="13" thickBot="1" x14ac:dyDescent="0.3">
      <c r="A1266" s="82" t="e">
        <f>#REF!</f>
        <v>#REF!</v>
      </c>
      <c r="B1266" s="84" t="s">
        <v>770</v>
      </c>
      <c r="C1266" s="82">
        <v>2014</v>
      </c>
      <c r="D1266" s="84" t="s">
        <v>131</v>
      </c>
      <c r="E1266" s="93" t="s">
        <v>685</v>
      </c>
      <c r="F1266" s="82" t="e">
        <f t="shared" si="19"/>
        <v>#REF!</v>
      </c>
      <c r="G1266" s="172"/>
    </row>
    <row r="1267" spans="1:7" ht="13" thickBot="1" x14ac:dyDescent="0.3">
      <c r="A1267" s="82" t="e">
        <f>#REF!</f>
        <v>#REF!</v>
      </c>
      <c r="B1267" s="84" t="s">
        <v>770</v>
      </c>
      <c r="C1267" s="82">
        <v>2014</v>
      </c>
      <c r="D1267" s="84" t="s">
        <v>131</v>
      </c>
      <c r="E1267" s="93" t="s">
        <v>686</v>
      </c>
      <c r="F1267" s="82" t="e">
        <f t="shared" si="19"/>
        <v>#REF!</v>
      </c>
      <c r="G1267" s="172"/>
    </row>
    <row r="1268" spans="1:7" ht="13" thickBot="1" x14ac:dyDescent="0.3">
      <c r="A1268" s="82" t="e">
        <f>#REF!</f>
        <v>#REF!</v>
      </c>
      <c r="B1268" s="84" t="s">
        <v>770</v>
      </c>
      <c r="C1268" s="82">
        <v>2014</v>
      </c>
      <c r="D1268" s="84" t="s">
        <v>131</v>
      </c>
      <c r="E1268" s="93" t="s">
        <v>687</v>
      </c>
      <c r="F1268" s="82" t="e">
        <f t="shared" si="19"/>
        <v>#REF!</v>
      </c>
      <c r="G1268" s="172"/>
    </row>
    <row r="1269" spans="1:7" ht="13" thickBot="1" x14ac:dyDescent="0.3">
      <c r="A1269" s="82" t="e">
        <f>#REF!</f>
        <v>#REF!</v>
      </c>
      <c r="B1269" s="84" t="s">
        <v>770</v>
      </c>
      <c r="C1269" s="82">
        <v>2014</v>
      </c>
      <c r="D1269" s="84" t="s">
        <v>131</v>
      </c>
      <c r="E1269" s="93">
        <v>8</v>
      </c>
      <c r="F1269" s="82" t="e">
        <f t="shared" si="19"/>
        <v>#REF!</v>
      </c>
      <c r="G1269" s="172"/>
    </row>
    <row r="1270" spans="1:7" ht="13" thickBot="1" x14ac:dyDescent="0.3">
      <c r="A1270" s="82" t="e">
        <f>#REF!</f>
        <v>#REF!</v>
      </c>
      <c r="B1270" s="84" t="s">
        <v>770</v>
      </c>
      <c r="C1270" s="82">
        <v>2014</v>
      </c>
      <c r="D1270" s="84" t="s">
        <v>131</v>
      </c>
      <c r="E1270" s="93" t="s">
        <v>688</v>
      </c>
      <c r="F1270" s="82" t="e">
        <f t="shared" si="19"/>
        <v>#REF!</v>
      </c>
      <c r="G1270" s="172"/>
    </row>
    <row r="1271" spans="1:7" ht="13" thickBot="1" x14ac:dyDescent="0.3">
      <c r="A1271" s="82" t="e">
        <f>#REF!</f>
        <v>#REF!</v>
      </c>
      <c r="B1271" s="84" t="s">
        <v>770</v>
      </c>
      <c r="C1271" s="82">
        <v>2014</v>
      </c>
      <c r="D1271" s="84" t="s">
        <v>131</v>
      </c>
      <c r="E1271" s="93" t="s">
        <v>689</v>
      </c>
      <c r="F1271" s="82" t="e">
        <f t="shared" si="19"/>
        <v>#REF!</v>
      </c>
      <c r="G1271" s="172"/>
    </row>
    <row r="1272" spans="1:7" ht="13" thickBot="1" x14ac:dyDescent="0.3">
      <c r="A1272" s="82" t="e">
        <f>#REF!</f>
        <v>#REF!</v>
      </c>
      <c r="B1272" s="84" t="s">
        <v>770</v>
      </c>
      <c r="C1272" s="82">
        <v>2014</v>
      </c>
      <c r="D1272" s="84" t="s">
        <v>131</v>
      </c>
      <c r="E1272" s="93">
        <v>9</v>
      </c>
      <c r="F1272" s="82" t="e">
        <f t="shared" si="19"/>
        <v>#REF!</v>
      </c>
      <c r="G1272" s="172"/>
    </row>
    <row r="1273" spans="1:7" ht="13" thickBot="1" x14ac:dyDescent="0.3">
      <c r="A1273" s="82" t="e">
        <f>#REF!</f>
        <v>#REF!</v>
      </c>
      <c r="B1273" s="84" t="s">
        <v>770</v>
      </c>
      <c r="C1273" s="82">
        <v>2014</v>
      </c>
      <c r="D1273" s="84" t="s">
        <v>131</v>
      </c>
      <c r="E1273" s="93">
        <v>10</v>
      </c>
      <c r="F1273" s="82" t="e">
        <f t="shared" si="19"/>
        <v>#REF!</v>
      </c>
      <c r="G1273" s="172"/>
    </row>
    <row r="1274" spans="1:7" ht="13" thickBot="1" x14ac:dyDescent="0.3">
      <c r="A1274" s="82" t="e">
        <f>#REF!</f>
        <v>#REF!</v>
      </c>
      <c r="B1274" s="84" t="s">
        <v>770</v>
      </c>
      <c r="C1274" s="82">
        <v>2014</v>
      </c>
      <c r="D1274" s="84" t="s">
        <v>131</v>
      </c>
      <c r="E1274" s="93" t="s">
        <v>690</v>
      </c>
      <c r="F1274" s="82" t="e">
        <f t="shared" si="19"/>
        <v>#REF!</v>
      </c>
      <c r="G1274" s="172"/>
    </row>
    <row r="1275" spans="1:7" ht="13" thickBot="1" x14ac:dyDescent="0.3">
      <c r="A1275" s="82" t="e">
        <f>#REF!</f>
        <v>#REF!</v>
      </c>
      <c r="B1275" s="84" t="s">
        <v>770</v>
      </c>
      <c r="C1275" s="82">
        <v>2014</v>
      </c>
      <c r="D1275" s="84" t="s">
        <v>131</v>
      </c>
      <c r="E1275" s="93" t="s">
        <v>691</v>
      </c>
      <c r="F1275" s="82" t="e">
        <f t="shared" si="19"/>
        <v>#REF!</v>
      </c>
      <c r="G1275" s="172"/>
    </row>
    <row r="1276" spans="1:7" ht="13" thickBot="1" x14ac:dyDescent="0.3">
      <c r="A1276" s="82" t="e">
        <f>#REF!</f>
        <v>#REF!</v>
      </c>
      <c r="B1276" s="84" t="s">
        <v>770</v>
      </c>
      <c r="C1276" s="82">
        <v>2014</v>
      </c>
      <c r="D1276" s="84" t="s">
        <v>131</v>
      </c>
      <c r="E1276" s="93" t="s">
        <v>692</v>
      </c>
      <c r="F1276" s="82" t="e">
        <f t="shared" si="19"/>
        <v>#REF!</v>
      </c>
      <c r="G1276" s="172"/>
    </row>
    <row r="1277" spans="1:7" ht="13" thickBot="1" x14ac:dyDescent="0.3">
      <c r="A1277" s="82" t="e">
        <f>#REF!</f>
        <v>#REF!</v>
      </c>
      <c r="B1277" s="84" t="s">
        <v>770</v>
      </c>
      <c r="C1277" s="82">
        <v>2014</v>
      </c>
      <c r="D1277" s="84" t="s">
        <v>131</v>
      </c>
      <c r="E1277" s="93" t="s">
        <v>693</v>
      </c>
      <c r="F1277" s="82" t="e">
        <f t="shared" si="19"/>
        <v>#REF!</v>
      </c>
      <c r="G1277" s="172"/>
    </row>
    <row r="1278" spans="1:7" ht="13" thickBot="1" x14ac:dyDescent="0.3">
      <c r="A1278" s="82" t="e">
        <f>#REF!</f>
        <v>#REF!</v>
      </c>
      <c r="B1278" s="84" t="s">
        <v>770</v>
      </c>
      <c r="C1278" s="82">
        <v>2014</v>
      </c>
      <c r="D1278" s="84" t="s">
        <v>131</v>
      </c>
      <c r="E1278" s="93" t="s">
        <v>694</v>
      </c>
      <c r="F1278" s="82" t="e">
        <f t="shared" si="19"/>
        <v>#REF!</v>
      </c>
      <c r="G1278" s="172"/>
    </row>
    <row r="1279" spans="1:7" ht="13" thickBot="1" x14ac:dyDescent="0.3">
      <c r="A1279" s="82" t="e">
        <f>#REF!</f>
        <v>#REF!</v>
      </c>
      <c r="B1279" s="91" t="s">
        <v>770</v>
      </c>
      <c r="C1279" s="82">
        <v>2014</v>
      </c>
      <c r="D1279" s="91" t="s">
        <v>131</v>
      </c>
      <c r="E1279" s="101" t="s">
        <v>695</v>
      </c>
      <c r="F1279" s="82" t="e">
        <f t="shared" si="19"/>
        <v>#REF!</v>
      </c>
      <c r="G1279" s="172"/>
    </row>
    <row r="1280" spans="1:7" ht="13" thickBot="1" x14ac:dyDescent="0.3">
      <c r="A1280" s="82" t="e">
        <f>#REF!</f>
        <v>#REF!</v>
      </c>
      <c r="B1280" s="94" t="s">
        <v>770</v>
      </c>
      <c r="C1280" s="82">
        <v>2014</v>
      </c>
      <c r="D1280" s="94" t="s">
        <v>131</v>
      </c>
      <c r="E1280" s="95" t="s">
        <v>696</v>
      </c>
      <c r="F1280" s="82" t="e">
        <f t="shared" si="19"/>
        <v>#REF!</v>
      </c>
      <c r="G1280" s="172"/>
    </row>
    <row r="1281" spans="1:7" ht="13" thickBot="1" x14ac:dyDescent="0.3">
      <c r="A1281" s="82" t="e">
        <f>#REF!</f>
        <v>#REF!</v>
      </c>
      <c r="B1281" s="84" t="s">
        <v>770</v>
      </c>
      <c r="C1281" s="82">
        <v>2014</v>
      </c>
      <c r="D1281" s="84" t="s">
        <v>131</v>
      </c>
      <c r="E1281" s="93" t="s">
        <v>697</v>
      </c>
      <c r="F1281" s="82" t="e">
        <f t="shared" si="19"/>
        <v>#REF!</v>
      </c>
      <c r="G1281" s="172"/>
    </row>
    <row r="1282" spans="1:7" ht="13" thickBot="1" x14ac:dyDescent="0.3">
      <c r="A1282" s="82" t="e">
        <f>#REF!</f>
        <v>#REF!</v>
      </c>
      <c r="B1282" s="84" t="s">
        <v>770</v>
      </c>
      <c r="C1282" s="82">
        <v>2014</v>
      </c>
      <c r="D1282" s="84" t="s">
        <v>131</v>
      </c>
      <c r="E1282" s="93" t="s">
        <v>698</v>
      </c>
      <c r="F1282" s="82" t="e">
        <f t="shared" si="19"/>
        <v>#REF!</v>
      </c>
      <c r="G1282" s="172"/>
    </row>
    <row r="1283" spans="1:7" ht="13" thickBot="1" x14ac:dyDescent="0.3">
      <c r="A1283" s="82" t="e">
        <f>#REF!</f>
        <v>#REF!</v>
      </c>
      <c r="B1283" s="84" t="s">
        <v>770</v>
      </c>
      <c r="C1283" s="82">
        <v>2014</v>
      </c>
      <c r="D1283" s="84" t="s">
        <v>131</v>
      </c>
      <c r="E1283" s="93" t="s">
        <v>699</v>
      </c>
      <c r="F1283" s="82" t="e">
        <f t="shared" ref="F1283:F1346" si="20">CONCATENATE(A1283,"_",B1283,"_",C1283,"_",D1283,"_",E1283)</f>
        <v>#REF!</v>
      </c>
      <c r="G1283" s="172"/>
    </row>
    <row r="1284" spans="1:7" ht="13" thickBot="1" x14ac:dyDescent="0.3">
      <c r="A1284" s="82" t="e">
        <f>#REF!</f>
        <v>#REF!</v>
      </c>
      <c r="B1284" s="84" t="s">
        <v>770</v>
      </c>
      <c r="C1284" s="82">
        <v>2014</v>
      </c>
      <c r="D1284" s="84" t="s">
        <v>131</v>
      </c>
      <c r="E1284" s="93" t="s">
        <v>700</v>
      </c>
      <c r="F1284" s="82" t="e">
        <f t="shared" si="20"/>
        <v>#REF!</v>
      </c>
      <c r="G1284" s="172"/>
    </row>
    <row r="1285" spans="1:7" ht="13" thickBot="1" x14ac:dyDescent="0.3">
      <c r="A1285" s="82" t="e">
        <f>#REF!</f>
        <v>#REF!</v>
      </c>
      <c r="B1285" s="84" t="s">
        <v>770</v>
      </c>
      <c r="C1285" s="82">
        <v>2014</v>
      </c>
      <c r="D1285" s="84" t="s">
        <v>131</v>
      </c>
      <c r="E1285" s="93" t="s">
        <v>701</v>
      </c>
      <c r="F1285" s="82" t="e">
        <f t="shared" si="20"/>
        <v>#REF!</v>
      </c>
      <c r="G1285" s="172"/>
    </row>
    <row r="1286" spans="1:7" ht="13" thickBot="1" x14ac:dyDescent="0.3">
      <c r="A1286" s="82" t="e">
        <f>#REF!</f>
        <v>#REF!</v>
      </c>
      <c r="B1286" s="84" t="s">
        <v>770</v>
      </c>
      <c r="C1286" s="82">
        <v>2014</v>
      </c>
      <c r="D1286" s="84" t="s">
        <v>706</v>
      </c>
      <c r="E1286" s="93">
        <v>1</v>
      </c>
      <c r="F1286" s="82" t="e">
        <f t="shared" si="20"/>
        <v>#REF!</v>
      </c>
      <c r="G1286" s="172"/>
    </row>
    <row r="1287" spans="1:7" ht="13" thickBot="1" x14ac:dyDescent="0.3">
      <c r="A1287" s="82" t="e">
        <f>#REF!</f>
        <v>#REF!</v>
      </c>
      <c r="B1287" s="84" t="s">
        <v>770</v>
      </c>
      <c r="C1287" s="82">
        <v>2014</v>
      </c>
      <c r="D1287" s="84" t="s">
        <v>706</v>
      </c>
      <c r="E1287" s="93" t="s">
        <v>643</v>
      </c>
      <c r="F1287" s="82" t="e">
        <f t="shared" si="20"/>
        <v>#REF!</v>
      </c>
      <c r="G1287" s="172"/>
    </row>
    <row r="1288" spans="1:7" ht="13" thickBot="1" x14ac:dyDescent="0.3">
      <c r="A1288" s="82" t="e">
        <f>#REF!</f>
        <v>#REF!</v>
      </c>
      <c r="B1288" s="84" t="s">
        <v>770</v>
      </c>
      <c r="C1288" s="82">
        <v>2014</v>
      </c>
      <c r="D1288" s="84" t="s">
        <v>706</v>
      </c>
      <c r="E1288" s="93" t="s">
        <v>646</v>
      </c>
      <c r="F1288" s="82" t="e">
        <f t="shared" si="20"/>
        <v>#REF!</v>
      </c>
      <c r="G1288" s="172"/>
    </row>
    <row r="1289" spans="1:7" ht="13" thickBot="1" x14ac:dyDescent="0.3">
      <c r="A1289" s="82" t="e">
        <f>#REF!</f>
        <v>#REF!</v>
      </c>
      <c r="B1289" s="84" t="s">
        <v>770</v>
      </c>
      <c r="C1289" s="82">
        <v>2014</v>
      </c>
      <c r="D1289" s="84" t="s">
        <v>706</v>
      </c>
      <c r="E1289" s="93" t="s">
        <v>647</v>
      </c>
      <c r="F1289" s="82" t="e">
        <f t="shared" si="20"/>
        <v>#REF!</v>
      </c>
      <c r="G1289" s="172"/>
    </row>
    <row r="1290" spans="1:7" ht="13" thickBot="1" x14ac:dyDescent="0.3">
      <c r="A1290" s="82" t="e">
        <f>#REF!</f>
        <v>#REF!</v>
      </c>
      <c r="B1290" s="84" t="s">
        <v>770</v>
      </c>
      <c r="C1290" s="82">
        <v>2014</v>
      </c>
      <c r="D1290" s="84" t="s">
        <v>706</v>
      </c>
      <c r="E1290" s="93" t="s">
        <v>648</v>
      </c>
      <c r="F1290" s="82" t="e">
        <f t="shared" si="20"/>
        <v>#REF!</v>
      </c>
      <c r="G1290" s="172"/>
    </row>
    <row r="1291" spans="1:7" ht="13" thickBot="1" x14ac:dyDescent="0.3">
      <c r="A1291" s="82" t="e">
        <f>#REF!</f>
        <v>#REF!</v>
      </c>
      <c r="B1291" s="84" t="s">
        <v>770</v>
      </c>
      <c r="C1291" s="82">
        <v>2014</v>
      </c>
      <c r="D1291" s="84" t="s">
        <v>706</v>
      </c>
      <c r="E1291" s="93" t="s">
        <v>709</v>
      </c>
      <c r="F1291" s="82" t="e">
        <f t="shared" si="20"/>
        <v>#REF!</v>
      </c>
      <c r="G1291" s="172"/>
    </row>
    <row r="1292" spans="1:7" ht="13" thickBot="1" x14ac:dyDescent="0.3">
      <c r="A1292" s="82" t="e">
        <f>#REF!</f>
        <v>#REF!</v>
      </c>
      <c r="B1292" s="84" t="s">
        <v>770</v>
      </c>
      <c r="C1292" s="82">
        <v>2014</v>
      </c>
      <c r="D1292" s="84" t="s">
        <v>706</v>
      </c>
      <c r="E1292" s="93">
        <v>2</v>
      </c>
      <c r="F1292" s="82" t="e">
        <f t="shared" si="20"/>
        <v>#REF!</v>
      </c>
      <c r="G1292" s="172"/>
    </row>
    <row r="1293" spans="1:7" ht="13" thickBot="1" x14ac:dyDescent="0.3">
      <c r="A1293" s="82" t="e">
        <f>#REF!</f>
        <v>#REF!</v>
      </c>
      <c r="B1293" s="84" t="s">
        <v>770</v>
      </c>
      <c r="C1293" s="82">
        <v>2014</v>
      </c>
      <c r="D1293" s="84" t="s">
        <v>706</v>
      </c>
      <c r="E1293" s="93">
        <v>3</v>
      </c>
      <c r="F1293" s="82" t="e">
        <f t="shared" si="20"/>
        <v>#REF!</v>
      </c>
      <c r="G1293" s="172"/>
    </row>
    <row r="1294" spans="1:7" ht="13" thickBot="1" x14ac:dyDescent="0.3">
      <c r="A1294" s="82" t="e">
        <f>#REF!</f>
        <v>#REF!</v>
      </c>
      <c r="B1294" s="84" t="s">
        <v>770</v>
      </c>
      <c r="C1294" s="82">
        <v>2014</v>
      </c>
      <c r="D1294" s="84" t="s">
        <v>706</v>
      </c>
      <c r="E1294" s="93" t="s">
        <v>659</v>
      </c>
      <c r="F1294" s="82" t="e">
        <f t="shared" si="20"/>
        <v>#REF!</v>
      </c>
      <c r="G1294" s="172"/>
    </row>
    <row r="1295" spans="1:7" ht="13" thickBot="1" x14ac:dyDescent="0.3">
      <c r="A1295" s="82" t="e">
        <f>#REF!</f>
        <v>#REF!</v>
      </c>
      <c r="B1295" s="84" t="s">
        <v>770</v>
      </c>
      <c r="C1295" s="82">
        <v>2014</v>
      </c>
      <c r="D1295" s="84" t="s">
        <v>706</v>
      </c>
      <c r="E1295" s="93" t="s">
        <v>660</v>
      </c>
      <c r="F1295" s="82" t="e">
        <f t="shared" si="20"/>
        <v>#REF!</v>
      </c>
      <c r="G1295" s="172"/>
    </row>
    <row r="1296" spans="1:7" ht="13" thickBot="1" x14ac:dyDescent="0.3">
      <c r="A1296" s="82" t="e">
        <f>#REF!</f>
        <v>#REF!</v>
      </c>
      <c r="B1296" s="84" t="s">
        <v>770</v>
      </c>
      <c r="C1296" s="82">
        <v>2014</v>
      </c>
      <c r="D1296" s="84" t="s">
        <v>706</v>
      </c>
      <c r="E1296" s="93">
        <v>4</v>
      </c>
      <c r="F1296" s="82" t="e">
        <f t="shared" si="20"/>
        <v>#REF!</v>
      </c>
      <c r="G1296" s="172"/>
    </row>
    <row r="1297" spans="1:7" ht="13" thickBot="1" x14ac:dyDescent="0.3">
      <c r="A1297" s="82" t="e">
        <f>#REF!</f>
        <v>#REF!</v>
      </c>
      <c r="B1297" s="84" t="s">
        <v>770</v>
      </c>
      <c r="C1297" s="82">
        <v>2014</v>
      </c>
      <c r="D1297" s="84" t="s">
        <v>706</v>
      </c>
      <c r="E1297" s="93" t="s">
        <v>661</v>
      </c>
      <c r="F1297" s="82" t="e">
        <f t="shared" si="20"/>
        <v>#REF!</v>
      </c>
      <c r="G1297" s="172"/>
    </row>
    <row r="1298" spans="1:7" ht="13" thickBot="1" x14ac:dyDescent="0.3">
      <c r="A1298" s="82" t="e">
        <f>#REF!</f>
        <v>#REF!</v>
      </c>
      <c r="B1298" s="84" t="s">
        <v>770</v>
      </c>
      <c r="C1298" s="82">
        <v>2014</v>
      </c>
      <c r="D1298" s="84" t="s">
        <v>706</v>
      </c>
      <c r="E1298" s="93" t="s">
        <v>662</v>
      </c>
      <c r="F1298" s="82" t="e">
        <f t="shared" si="20"/>
        <v>#REF!</v>
      </c>
      <c r="G1298" s="172"/>
    </row>
    <row r="1299" spans="1:7" ht="13" thickBot="1" x14ac:dyDescent="0.3">
      <c r="A1299" s="82" t="e">
        <f>#REF!</f>
        <v>#REF!</v>
      </c>
      <c r="B1299" s="84" t="s">
        <v>770</v>
      </c>
      <c r="C1299" s="82">
        <v>2014</v>
      </c>
      <c r="D1299" s="84" t="s">
        <v>706</v>
      </c>
      <c r="E1299" s="93">
        <v>5</v>
      </c>
      <c r="F1299" s="82" t="e">
        <f t="shared" si="20"/>
        <v>#REF!</v>
      </c>
      <c r="G1299" s="172"/>
    </row>
    <row r="1300" spans="1:7" ht="13" thickBot="1" x14ac:dyDescent="0.3">
      <c r="A1300" s="82" t="e">
        <f>#REF!</f>
        <v>#REF!</v>
      </c>
      <c r="B1300" s="84" t="s">
        <v>770</v>
      </c>
      <c r="C1300" s="82">
        <v>2014</v>
      </c>
      <c r="D1300" s="84" t="s">
        <v>706</v>
      </c>
      <c r="E1300" s="93" t="s">
        <v>663</v>
      </c>
      <c r="F1300" s="82" t="e">
        <f t="shared" si="20"/>
        <v>#REF!</v>
      </c>
      <c r="G1300" s="172"/>
    </row>
    <row r="1301" spans="1:7" ht="13" thickBot="1" x14ac:dyDescent="0.3">
      <c r="A1301" s="82" t="e">
        <f>#REF!</f>
        <v>#REF!</v>
      </c>
      <c r="B1301" s="84" t="s">
        <v>770</v>
      </c>
      <c r="C1301" s="82">
        <v>2014</v>
      </c>
      <c r="D1301" s="84" t="s">
        <v>706</v>
      </c>
      <c r="E1301" s="93" t="s">
        <v>664</v>
      </c>
      <c r="F1301" s="82" t="e">
        <f t="shared" si="20"/>
        <v>#REF!</v>
      </c>
      <c r="G1301" s="172"/>
    </row>
    <row r="1302" spans="1:7" ht="13" thickBot="1" x14ac:dyDescent="0.3">
      <c r="A1302" s="82" t="e">
        <f>#REF!</f>
        <v>#REF!</v>
      </c>
      <c r="B1302" s="84" t="s">
        <v>770</v>
      </c>
      <c r="C1302" s="82">
        <v>2014</v>
      </c>
      <c r="D1302" s="84" t="s">
        <v>706</v>
      </c>
      <c r="E1302" s="93" t="s">
        <v>665</v>
      </c>
      <c r="F1302" s="82" t="e">
        <f t="shared" si="20"/>
        <v>#REF!</v>
      </c>
      <c r="G1302" s="172"/>
    </row>
    <row r="1303" spans="1:7" ht="13" thickBot="1" x14ac:dyDescent="0.3">
      <c r="A1303" s="82" t="e">
        <f>#REF!</f>
        <v>#REF!</v>
      </c>
      <c r="B1303" s="84" t="s">
        <v>770</v>
      </c>
      <c r="C1303" s="82">
        <v>2014</v>
      </c>
      <c r="D1303" s="84" t="s">
        <v>706</v>
      </c>
      <c r="E1303" s="93">
        <v>6</v>
      </c>
      <c r="F1303" s="82" t="e">
        <f t="shared" si="20"/>
        <v>#REF!</v>
      </c>
      <c r="G1303" s="172"/>
    </row>
    <row r="1304" spans="1:7" ht="13" thickBot="1" x14ac:dyDescent="0.3">
      <c r="A1304" s="82" t="e">
        <f>#REF!</f>
        <v>#REF!</v>
      </c>
      <c r="B1304" s="84" t="s">
        <v>770</v>
      </c>
      <c r="C1304" s="82">
        <v>2014</v>
      </c>
      <c r="D1304" s="84" t="s">
        <v>706</v>
      </c>
      <c r="E1304" s="93" t="s">
        <v>666</v>
      </c>
      <c r="F1304" s="82" t="e">
        <f t="shared" si="20"/>
        <v>#REF!</v>
      </c>
      <c r="G1304" s="172"/>
    </row>
    <row r="1305" spans="1:7" ht="13" thickBot="1" x14ac:dyDescent="0.3">
      <c r="A1305" s="82" t="e">
        <f>#REF!</f>
        <v>#REF!</v>
      </c>
      <c r="B1305" s="84" t="s">
        <v>770</v>
      </c>
      <c r="C1305" s="82">
        <v>2014</v>
      </c>
      <c r="D1305" s="84" t="s">
        <v>706</v>
      </c>
      <c r="E1305" s="93" t="s">
        <v>667</v>
      </c>
      <c r="F1305" s="82" t="e">
        <f t="shared" si="20"/>
        <v>#REF!</v>
      </c>
      <c r="G1305" s="172"/>
    </row>
    <row r="1306" spans="1:7" ht="13" thickBot="1" x14ac:dyDescent="0.3">
      <c r="A1306" s="82" t="e">
        <f>#REF!</f>
        <v>#REF!</v>
      </c>
      <c r="B1306" s="84" t="s">
        <v>770</v>
      </c>
      <c r="C1306" s="82">
        <v>2014</v>
      </c>
      <c r="D1306" s="84" t="s">
        <v>706</v>
      </c>
      <c r="E1306" s="93" t="s">
        <v>668</v>
      </c>
      <c r="F1306" s="82" t="e">
        <f t="shared" si="20"/>
        <v>#REF!</v>
      </c>
      <c r="G1306" s="172"/>
    </row>
    <row r="1307" spans="1:7" ht="13" thickBot="1" x14ac:dyDescent="0.3">
      <c r="A1307" s="82" t="e">
        <f>#REF!</f>
        <v>#REF!</v>
      </c>
      <c r="B1307" s="84" t="s">
        <v>770</v>
      </c>
      <c r="C1307" s="82">
        <v>2014</v>
      </c>
      <c r="D1307" s="84" t="s">
        <v>706</v>
      </c>
      <c r="E1307" s="93" t="s">
        <v>669</v>
      </c>
      <c r="F1307" s="82" t="e">
        <f t="shared" si="20"/>
        <v>#REF!</v>
      </c>
      <c r="G1307" s="172"/>
    </row>
    <row r="1308" spans="1:7" ht="13" thickBot="1" x14ac:dyDescent="0.3">
      <c r="A1308" s="82" t="e">
        <f>#REF!</f>
        <v>#REF!</v>
      </c>
      <c r="B1308" s="84" t="s">
        <v>770</v>
      </c>
      <c r="C1308" s="82">
        <v>2014</v>
      </c>
      <c r="D1308" s="84" t="s">
        <v>706</v>
      </c>
      <c r="E1308" s="93" t="s">
        <v>670</v>
      </c>
      <c r="F1308" s="82" t="e">
        <f t="shared" si="20"/>
        <v>#REF!</v>
      </c>
      <c r="G1308" s="172"/>
    </row>
    <row r="1309" spans="1:7" ht="13" thickBot="1" x14ac:dyDescent="0.3">
      <c r="A1309" s="82" t="e">
        <f>#REF!</f>
        <v>#REF!</v>
      </c>
      <c r="B1309" s="84" t="s">
        <v>770</v>
      </c>
      <c r="C1309" s="82">
        <v>2014</v>
      </c>
      <c r="D1309" s="84" t="s">
        <v>706</v>
      </c>
      <c r="E1309" s="93" t="s">
        <v>671</v>
      </c>
      <c r="F1309" s="82" t="e">
        <f t="shared" si="20"/>
        <v>#REF!</v>
      </c>
      <c r="G1309" s="172"/>
    </row>
    <row r="1310" spans="1:7" ht="13" thickBot="1" x14ac:dyDescent="0.3">
      <c r="A1310" s="82" t="e">
        <f>#REF!</f>
        <v>#REF!</v>
      </c>
      <c r="B1310" s="84" t="s">
        <v>770</v>
      </c>
      <c r="C1310" s="82">
        <v>2014</v>
      </c>
      <c r="D1310" s="84" t="s">
        <v>706</v>
      </c>
      <c r="E1310" s="93" t="s">
        <v>672</v>
      </c>
      <c r="F1310" s="82" t="e">
        <f t="shared" si="20"/>
        <v>#REF!</v>
      </c>
      <c r="G1310" s="172"/>
    </row>
    <row r="1311" spans="1:7" ht="13" thickBot="1" x14ac:dyDescent="0.3">
      <c r="A1311" s="82" t="e">
        <f>#REF!</f>
        <v>#REF!</v>
      </c>
      <c r="B1311" s="84" t="s">
        <v>770</v>
      </c>
      <c r="C1311" s="82">
        <v>2014</v>
      </c>
      <c r="D1311" s="84" t="s">
        <v>706</v>
      </c>
      <c r="E1311" s="93" t="s">
        <v>673</v>
      </c>
      <c r="F1311" s="82" t="e">
        <f t="shared" si="20"/>
        <v>#REF!</v>
      </c>
      <c r="G1311" s="172"/>
    </row>
    <row r="1312" spans="1:7" ht="13" thickBot="1" x14ac:dyDescent="0.3">
      <c r="A1312" s="82" t="e">
        <f>#REF!</f>
        <v>#REF!</v>
      </c>
      <c r="B1312" s="84" t="s">
        <v>770</v>
      </c>
      <c r="C1312" s="82">
        <v>2014</v>
      </c>
      <c r="D1312" s="84" t="s">
        <v>706</v>
      </c>
      <c r="E1312" s="93" t="s">
        <v>674</v>
      </c>
      <c r="F1312" s="82" t="e">
        <f t="shared" si="20"/>
        <v>#REF!</v>
      </c>
      <c r="G1312" s="172"/>
    </row>
    <row r="1313" spans="1:7" ht="13" thickBot="1" x14ac:dyDescent="0.3">
      <c r="A1313" s="82" t="e">
        <f>#REF!</f>
        <v>#REF!</v>
      </c>
      <c r="B1313" s="84" t="s">
        <v>770</v>
      </c>
      <c r="C1313" s="82">
        <v>2014</v>
      </c>
      <c r="D1313" s="84" t="s">
        <v>706</v>
      </c>
      <c r="E1313" s="93" t="s">
        <v>675</v>
      </c>
      <c r="F1313" s="82" t="e">
        <f t="shared" si="20"/>
        <v>#REF!</v>
      </c>
      <c r="G1313" s="172"/>
    </row>
    <row r="1314" spans="1:7" ht="13" thickBot="1" x14ac:dyDescent="0.3">
      <c r="A1314" s="82" t="e">
        <f>#REF!</f>
        <v>#REF!</v>
      </c>
      <c r="B1314" s="84" t="s">
        <v>770</v>
      </c>
      <c r="C1314" s="82">
        <v>2014</v>
      </c>
      <c r="D1314" s="84" t="s">
        <v>706</v>
      </c>
      <c r="E1314" s="93" t="s">
        <v>676</v>
      </c>
      <c r="F1314" s="82" t="e">
        <f t="shared" si="20"/>
        <v>#REF!</v>
      </c>
      <c r="G1314" s="172"/>
    </row>
    <row r="1315" spans="1:7" ht="13" thickBot="1" x14ac:dyDescent="0.3">
      <c r="A1315" s="82" t="e">
        <f>#REF!</f>
        <v>#REF!</v>
      </c>
      <c r="B1315" s="84" t="s">
        <v>770</v>
      </c>
      <c r="C1315" s="82">
        <v>2014</v>
      </c>
      <c r="D1315" s="84" t="s">
        <v>706</v>
      </c>
      <c r="E1315" s="93" t="s">
        <v>677</v>
      </c>
      <c r="F1315" s="82" t="e">
        <f t="shared" si="20"/>
        <v>#REF!</v>
      </c>
      <c r="G1315" s="172"/>
    </row>
    <row r="1316" spans="1:7" ht="13" thickBot="1" x14ac:dyDescent="0.3">
      <c r="A1316" s="82" t="e">
        <f>#REF!</f>
        <v>#REF!</v>
      </c>
      <c r="B1316" s="84" t="s">
        <v>770</v>
      </c>
      <c r="C1316" s="82">
        <v>2014</v>
      </c>
      <c r="D1316" s="84" t="s">
        <v>706</v>
      </c>
      <c r="E1316" s="93" t="s">
        <v>678</v>
      </c>
      <c r="F1316" s="82" t="e">
        <f t="shared" si="20"/>
        <v>#REF!</v>
      </c>
      <c r="G1316" s="172"/>
    </row>
    <row r="1317" spans="1:7" ht="13" thickBot="1" x14ac:dyDescent="0.3">
      <c r="A1317" s="82" t="e">
        <f>#REF!</f>
        <v>#REF!</v>
      </c>
      <c r="B1317" s="84" t="s">
        <v>770</v>
      </c>
      <c r="C1317" s="82">
        <v>2014</v>
      </c>
      <c r="D1317" s="84" t="s">
        <v>706</v>
      </c>
      <c r="E1317" s="93" t="s">
        <v>679</v>
      </c>
      <c r="F1317" s="82" t="e">
        <f t="shared" si="20"/>
        <v>#REF!</v>
      </c>
      <c r="G1317" s="172"/>
    </row>
    <row r="1318" spans="1:7" ht="13" thickBot="1" x14ac:dyDescent="0.3">
      <c r="A1318" s="82" t="e">
        <f>#REF!</f>
        <v>#REF!</v>
      </c>
      <c r="B1318" s="84" t="s">
        <v>770</v>
      </c>
      <c r="C1318" s="82">
        <v>2014</v>
      </c>
      <c r="D1318" s="84" t="s">
        <v>706</v>
      </c>
      <c r="E1318" s="93">
        <v>7</v>
      </c>
      <c r="F1318" s="82" t="e">
        <f t="shared" si="20"/>
        <v>#REF!</v>
      </c>
      <c r="G1318" s="172"/>
    </row>
    <row r="1319" spans="1:7" ht="13" thickBot="1" x14ac:dyDescent="0.3">
      <c r="A1319" s="82" t="e">
        <f>#REF!</f>
        <v>#REF!</v>
      </c>
      <c r="B1319" s="84" t="s">
        <v>770</v>
      </c>
      <c r="C1319" s="82">
        <v>2014</v>
      </c>
      <c r="D1319" s="84" t="s">
        <v>706</v>
      </c>
      <c r="E1319" s="93" t="s">
        <v>680</v>
      </c>
      <c r="F1319" s="82" t="e">
        <f t="shared" si="20"/>
        <v>#REF!</v>
      </c>
      <c r="G1319" s="172"/>
    </row>
    <row r="1320" spans="1:7" ht="13" thickBot="1" x14ac:dyDescent="0.3">
      <c r="A1320" s="82" t="e">
        <f>#REF!</f>
        <v>#REF!</v>
      </c>
      <c r="B1320" s="84" t="s">
        <v>770</v>
      </c>
      <c r="C1320" s="82">
        <v>2014</v>
      </c>
      <c r="D1320" s="84" t="s">
        <v>706</v>
      </c>
      <c r="E1320" s="93" t="s">
        <v>681</v>
      </c>
      <c r="F1320" s="82" t="e">
        <f t="shared" si="20"/>
        <v>#REF!</v>
      </c>
      <c r="G1320" s="172"/>
    </row>
    <row r="1321" spans="1:7" ht="13" thickBot="1" x14ac:dyDescent="0.3">
      <c r="A1321" s="82" t="e">
        <f>#REF!</f>
        <v>#REF!</v>
      </c>
      <c r="B1321" s="84" t="s">
        <v>770</v>
      </c>
      <c r="C1321" s="82">
        <v>2014</v>
      </c>
      <c r="D1321" s="84" t="s">
        <v>706</v>
      </c>
      <c r="E1321" s="93" t="s">
        <v>682</v>
      </c>
      <c r="F1321" s="82" t="e">
        <f t="shared" si="20"/>
        <v>#REF!</v>
      </c>
      <c r="G1321" s="172"/>
    </row>
    <row r="1322" spans="1:7" ht="13" thickBot="1" x14ac:dyDescent="0.3">
      <c r="A1322" s="82" t="e">
        <f>#REF!</f>
        <v>#REF!</v>
      </c>
      <c r="B1322" s="84" t="s">
        <v>770</v>
      </c>
      <c r="C1322" s="82">
        <v>2014</v>
      </c>
      <c r="D1322" s="84" t="s">
        <v>706</v>
      </c>
      <c r="E1322" s="93" t="s">
        <v>683</v>
      </c>
      <c r="F1322" s="82" t="e">
        <f t="shared" si="20"/>
        <v>#REF!</v>
      </c>
      <c r="G1322" s="172"/>
    </row>
    <row r="1323" spans="1:7" ht="13" thickBot="1" x14ac:dyDescent="0.3">
      <c r="A1323" s="82" t="e">
        <f>#REF!</f>
        <v>#REF!</v>
      </c>
      <c r="B1323" s="84" t="s">
        <v>770</v>
      </c>
      <c r="C1323" s="82">
        <v>2014</v>
      </c>
      <c r="D1323" s="84" t="s">
        <v>706</v>
      </c>
      <c r="E1323" s="93" t="s">
        <v>684</v>
      </c>
      <c r="F1323" s="82" t="e">
        <f t="shared" si="20"/>
        <v>#REF!</v>
      </c>
      <c r="G1323" s="172"/>
    </row>
    <row r="1324" spans="1:7" ht="13" thickBot="1" x14ac:dyDescent="0.3">
      <c r="A1324" s="82" t="e">
        <f>#REF!</f>
        <v>#REF!</v>
      </c>
      <c r="B1324" s="84" t="s">
        <v>770</v>
      </c>
      <c r="C1324" s="82">
        <v>2014</v>
      </c>
      <c r="D1324" s="84" t="s">
        <v>706</v>
      </c>
      <c r="E1324" s="93" t="s">
        <v>685</v>
      </c>
      <c r="F1324" s="82" t="e">
        <f t="shared" si="20"/>
        <v>#REF!</v>
      </c>
      <c r="G1324" s="172"/>
    </row>
    <row r="1325" spans="1:7" ht="13" thickBot="1" x14ac:dyDescent="0.3">
      <c r="A1325" s="82" t="e">
        <f>#REF!</f>
        <v>#REF!</v>
      </c>
      <c r="B1325" s="84" t="s">
        <v>770</v>
      </c>
      <c r="C1325" s="82">
        <v>2014</v>
      </c>
      <c r="D1325" s="84" t="s">
        <v>706</v>
      </c>
      <c r="E1325" s="93" t="s">
        <v>686</v>
      </c>
      <c r="F1325" s="82" t="e">
        <f t="shared" si="20"/>
        <v>#REF!</v>
      </c>
      <c r="G1325" s="172"/>
    </row>
    <row r="1326" spans="1:7" ht="13" thickBot="1" x14ac:dyDescent="0.3">
      <c r="A1326" s="82" t="e">
        <f>#REF!</f>
        <v>#REF!</v>
      </c>
      <c r="B1326" s="84" t="s">
        <v>770</v>
      </c>
      <c r="C1326" s="82">
        <v>2014</v>
      </c>
      <c r="D1326" s="84" t="s">
        <v>706</v>
      </c>
      <c r="E1326" s="93" t="s">
        <v>687</v>
      </c>
      <c r="F1326" s="82" t="e">
        <f t="shared" si="20"/>
        <v>#REF!</v>
      </c>
      <c r="G1326" s="172"/>
    </row>
    <row r="1327" spans="1:7" ht="13" thickBot="1" x14ac:dyDescent="0.3">
      <c r="A1327" s="82" t="e">
        <f>#REF!</f>
        <v>#REF!</v>
      </c>
      <c r="B1327" s="84" t="s">
        <v>770</v>
      </c>
      <c r="C1327" s="82">
        <v>2014</v>
      </c>
      <c r="D1327" s="84" t="s">
        <v>706</v>
      </c>
      <c r="E1327" s="93">
        <v>8</v>
      </c>
      <c r="F1327" s="82" t="e">
        <f t="shared" si="20"/>
        <v>#REF!</v>
      </c>
      <c r="G1327" s="172"/>
    </row>
    <row r="1328" spans="1:7" ht="13" thickBot="1" x14ac:dyDescent="0.3">
      <c r="A1328" s="82" t="e">
        <f>#REF!</f>
        <v>#REF!</v>
      </c>
      <c r="B1328" s="84" t="s">
        <v>770</v>
      </c>
      <c r="C1328" s="82">
        <v>2014</v>
      </c>
      <c r="D1328" s="84" t="s">
        <v>706</v>
      </c>
      <c r="E1328" s="93" t="s">
        <v>688</v>
      </c>
      <c r="F1328" s="82" t="e">
        <f t="shared" si="20"/>
        <v>#REF!</v>
      </c>
      <c r="G1328" s="172"/>
    </row>
    <row r="1329" spans="1:7" ht="13" thickBot="1" x14ac:dyDescent="0.3">
      <c r="A1329" s="82" t="e">
        <f>#REF!</f>
        <v>#REF!</v>
      </c>
      <c r="B1329" s="84" t="s">
        <v>770</v>
      </c>
      <c r="C1329" s="82">
        <v>2014</v>
      </c>
      <c r="D1329" s="84" t="s">
        <v>706</v>
      </c>
      <c r="E1329" s="93" t="s">
        <v>689</v>
      </c>
      <c r="F1329" s="82" t="e">
        <f t="shared" si="20"/>
        <v>#REF!</v>
      </c>
      <c r="G1329" s="172"/>
    </row>
    <row r="1330" spans="1:7" ht="13" thickBot="1" x14ac:dyDescent="0.3">
      <c r="A1330" s="82" t="e">
        <f>#REF!</f>
        <v>#REF!</v>
      </c>
      <c r="B1330" s="84" t="s">
        <v>770</v>
      </c>
      <c r="C1330" s="82">
        <v>2014</v>
      </c>
      <c r="D1330" s="84" t="s">
        <v>706</v>
      </c>
      <c r="E1330" s="93">
        <v>9</v>
      </c>
      <c r="F1330" s="82" t="e">
        <f t="shared" si="20"/>
        <v>#REF!</v>
      </c>
      <c r="G1330" s="172"/>
    </row>
    <row r="1331" spans="1:7" ht="13" thickBot="1" x14ac:dyDescent="0.3">
      <c r="A1331" s="82" t="e">
        <f>#REF!</f>
        <v>#REF!</v>
      </c>
      <c r="B1331" s="84" t="s">
        <v>770</v>
      </c>
      <c r="C1331" s="82">
        <v>2014</v>
      </c>
      <c r="D1331" s="84" t="s">
        <v>706</v>
      </c>
      <c r="E1331" s="93">
        <v>10</v>
      </c>
      <c r="F1331" s="82" t="e">
        <f t="shared" si="20"/>
        <v>#REF!</v>
      </c>
      <c r="G1331" s="172"/>
    </row>
    <row r="1332" spans="1:7" ht="13" thickBot="1" x14ac:dyDescent="0.3">
      <c r="A1332" s="82" t="e">
        <f>#REF!</f>
        <v>#REF!</v>
      </c>
      <c r="B1332" s="84" t="s">
        <v>770</v>
      </c>
      <c r="C1332" s="82">
        <v>2014</v>
      </c>
      <c r="D1332" s="84" t="s">
        <v>706</v>
      </c>
      <c r="E1332" s="93" t="s">
        <v>690</v>
      </c>
      <c r="F1332" s="82" t="e">
        <f t="shared" si="20"/>
        <v>#REF!</v>
      </c>
      <c r="G1332" s="172"/>
    </row>
    <row r="1333" spans="1:7" ht="13" thickBot="1" x14ac:dyDescent="0.3">
      <c r="A1333" s="82" t="e">
        <f>#REF!</f>
        <v>#REF!</v>
      </c>
      <c r="B1333" s="102" t="s">
        <v>770</v>
      </c>
      <c r="C1333" s="82">
        <v>2014</v>
      </c>
      <c r="D1333" s="102" t="s">
        <v>706</v>
      </c>
      <c r="E1333" s="106" t="s">
        <v>691</v>
      </c>
      <c r="F1333" s="82" t="e">
        <f t="shared" si="20"/>
        <v>#REF!</v>
      </c>
      <c r="G1333" s="172"/>
    </row>
    <row r="1334" spans="1:7" ht="13" thickBot="1" x14ac:dyDescent="0.3">
      <c r="A1334" s="82" t="e">
        <f>#REF!</f>
        <v>#REF!</v>
      </c>
      <c r="B1334" s="86" t="s">
        <v>770</v>
      </c>
      <c r="C1334" s="82">
        <v>2014</v>
      </c>
      <c r="D1334" s="86" t="s">
        <v>706</v>
      </c>
      <c r="E1334" s="100" t="s">
        <v>692</v>
      </c>
      <c r="F1334" s="82" t="e">
        <f t="shared" si="20"/>
        <v>#REF!</v>
      </c>
      <c r="G1334" s="172"/>
    </row>
    <row r="1335" spans="1:7" ht="13" thickBot="1" x14ac:dyDescent="0.3">
      <c r="A1335" s="82" t="e">
        <f>#REF!</f>
        <v>#REF!</v>
      </c>
      <c r="B1335" s="84" t="s">
        <v>770</v>
      </c>
      <c r="C1335" s="82">
        <v>2014</v>
      </c>
      <c r="D1335" s="84" t="s">
        <v>706</v>
      </c>
      <c r="E1335" s="93" t="s">
        <v>693</v>
      </c>
      <c r="F1335" s="82" t="e">
        <f t="shared" si="20"/>
        <v>#REF!</v>
      </c>
      <c r="G1335" s="172"/>
    </row>
    <row r="1336" spans="1:7" ht="13" thickBot="1" x14ac:dyDescent="0.3">
      <c r="A1336" s="82" t="e">
        <f>#REF!</f>
        <v>#REF!</v>
      </c>
      <c r="B1336" s="84" t="s">
        <v>770</v>
      </c>
      <c r="C1336" s="82">
        <v>2014</v>
      </c>
      <c r="D1336" s="84" t="s">
        <v>706</v>
      </c>
      <c r="E1336" s="93" t="s">
        <v>694</v>
      </c>
      <c r="F1336" s="82" t="e">
        <f t="shared" si="20"/>
        <v>#REF!</v>
      </c>
      <c r="G1336" s="172"/>
    </row>
    <row r="1337" spans="1:7" ht="13" thickBot="1" x14ac:dyDescent="0.3">
      <c r="A1337" s="82" t="e">
        <f>#REF!</f>
        <v>#REF!</v>
      </c>
      <c r="B1337" s="84" t="s">
        <v>770</v>
      </c>
      <c r="C1337" s="82">
        <v>2014</v>
      </c>
      <c r="D1337" s="84" t="s">
        <v>706</v>
      </c>
      <c r="E1337" s="93" t="s">
        <v>695</v>
      </c>
      <c r="F1337" s="82" t="e">
        <f t="shared" si="20"/>
        <v>#REF!</v>
      </c>
      <c r="G1337" s="172"/>
    </row>
    <row r="1338" spans="1:7" ht="13" thickBot="1" x14ac:dyDescent="0.3">
      <c r="A1338" s="82" t="e">
        <f>#REF!</f>
        <v>#REF!</v>
      </c>
      <c r="B1338" s="84" t="s">
        <v>770</v>
      </c>
      <c r="C1338" s="82">
        <v>2014</v>
      </c>
      <c r="D1338" s="84" t="s">
        <v>706</v>
      </c>
      <c r="E1338" s="93" t="s">
        <v>696</v>
      </c>
      <c r="F1338" s="82" t="e">
        <f t="shared" si="20"/>
        <v>#REF!</v>
      </c>
      <c r="G1338" s="172"/>
    </row>
    <row r="1339" spans="1:7" ht="13" thickBot="1" x14ac:dyDescent="0.3">
      <c r="A1339" s="82" t="e">
        <f>#REF!</f>
        <v>#REF!</v>
      </c>
      <c r="B1339" s="84" t="s">
        <v>770</v>
      </c>
      <c r="C1339" s="82">
        <v>2014</v>
      </c>
      <c r="D1339" s="84" t="s">
        <v>706</v>
      </c>
      <c r="E1339" s="93" t="s">
        <v>697</v>
      </c>
      <c r="F1339" s="82" t="e">
        <f t="shared" si="20"/>
        <v>#REF!</v>
      </c>
      <c r="G1339" s="172"/>
    </row>
    <row r="1340" spans="1:7" ht="13" thickBot="1" x14ac:dyDescent="0.3">
      <c r="A1340" s="82" t="e">
        <f>#REF!</f>
        <v>#REF!</v>
      </c>
      <c r="B1340" s="84" t="s">
        <v>770</v>
      </c>
      <c r="C1340" s="82">
        <v>2014</v>
      </c>
      <c r="D1340" s="84" t="s">
        <v>706</v>
      </c>
      <c r="E1340" s="93" t="s">
        <v>698</v>
      </c>
      <c r="F1340" s="82" t="e">
        <f t="shared" si="20"/>
        <v>#REF!</v>
      </c>
      <c r="G1340" s="172"/>
    </row>
    <row r="1341" spans="1:7" ht="13" thickBot="1" x14ac:dyDescent="0.3">
      <c r="A1341" s="82" t="e">
        <f>#REF!</f>
        <v>#REF!</v>
      </c>
      <c r="B1341" s="84" t="s">
        <v>770</v>
      </c>
      <c r="C1341" s="82">
        <v>2014</v>
      </c>
      <c r="D1341" s="84" t="s">
        <v>706</v>
      </c>
      <c r="E1341" s="93" t="s">
        <v>699</v>
      </c>
      <c r="F1341" s="82" t="e">
        <f t="shared" si="20"/>
        <v>#REF!</v>
      </c>
      <c r="G1341" s="172"/>
    </row>
    <row r="1342" spans="1:7" ht="13" thickBot="1" x14ac:dyDescent="0.3">
      <c r="A1342" s="82" t="e">
        <f>#REF!</f>
        <v>#REF!</v>
      </c>
      <c r="B1342" s="84" t="s">
        <v>770</v>
      </c>
      <c r="C1342" s="82">
        <v>2014</v>
      </c>
      <c r="D1342" s="84" t="s">
        <v>706</v>
      </c>
      <c r="E1342" s="93" t="s">
        <v>700</v>
      </c>
      <c r="F1342" s="82" t="e">
        <f t="shared" si="20"/>
        <v>#REF!</v>
      </c>
      <c r="G1342" s="172"/>
    </row>
    <row r="1343" spans="1:7" ht="13" thickBot="1" x14ac:dyDescent="0.3">
      <c r="A1343" s="82" t="e">
        <f>#REF!</f>
        <v>#REF!</v>
      </c>
      <c r="B1343" s="84" t="s">
        <v>770</v>
      </c>
      <c r="C1343" s="82">
        <v>2014</v>
      </c>
      <c r="D1343" s="84" t="s">
        <v>706</v>
      </c>
      <c r="E1343" s="93" t="s">
        <v>701</v>
      </c>
      <c r="F1343" s="82" t="e">
        <f t="shared" si="20"/>
        <v>#REF!</v>
      </c>
      <c r="G1343" s="172"/>
    </row>
    <row r="1344" spans="1:7" ht="13" thickBot="1" x14ac:dyDescent="0.3">
      <c r="A1344" s="82" t="e">
        <f>#REF!</f>
        <v>#REF!</v>
      </c>
      <c r="B1344" s="84" t="s">
        <v>771</v>
      </c>
      <c r="C1344" s="82">
        <v>2014</v>
      </c>
      <c r="D1344" s="84" t="s">
        <v>639</v>
      </c>
      <c r="E1344" s="93">
        <v>1</v>
      </c>
      <c r="F1344" s="82" t="e">
        <f t="shared" si="20"/>
        <v>#REF!</v>
      </c>
      <c r="G1344" s="172"/>
    </row>
    <row r="1345" spans="1:7" ht="13" thickBot="1" x14ac:dyDescent="0.3">
      <c r="A1345" s="82" t="e">
        <f>#REF!</f>
        <v>#REF!</v>
      </c>
      <c r="B1345" s="84" t="s">
        <v>771</v>
      </c>
      <c r="C1345" s="82">
        <v>2014</v>
      </c>
      <c r="D1345" s="84" t="s">
        <v>639</v>
      </c>
      <c r="E1345" s="93" t="s">
        <v>643</v>
      </c>
      <c r="F1345" s="82" t="e">
        <f t="shared" si="20"/>
        <v>#REF!</v>
      </c>
      <c r="G1345" s="172"/>
    </row>
    <row r="1346" spans="1:7" ht="13" thickBot="1" x14ac:dyDescent="0.3">
      <c r="A1346" s="82" t="e">
        <f>#REF!</f>
        <v>#REF!</v>
      </c>
      <c r="B1346" s="84" t="s">
        <v>771</v>
      </c>
      <c r="C1346" s="82">
        <v>2014</v>
      </c>
      <c r="D1346" s="84" t="s">
        <v>639</v>
      </c>
      <c r="E1346" s="93" t="s">
        <v>646</v>
      </c>
      <c r="F1346" s="82" t="e">
        <f t="shared" si="20"/>
        <v>#REF!</v>
      </c>
      <c r="G1346" s="172"/>
    </row>
    <row r="1347" spans="1:7" ht="13" thickBot="1" x14ac:dyDescent="0.3">
      <c r="A1347" s="82" t="e">
        <f>#REF!</f>
        <v>#REF!</v>
      </c>
      <c r="B1347" s="84" t="s">
        <v>771</v>
      </c>
      <c r="C1347" s="82">
        <v>2014</v>
      </c>
      <c r="D1347" s="84" t="s">
        <v>639</v>
      </c>
      <c r="E1347" s="93" t="s">
        <v>647</v>
      </c>
      <c r="F1347" s="82" t="e">
        <f t="shared" ref="F1347:F1410" si="21">CONCATENATE(A1347,"_",B1347,"_",C1347,"_",D1347,"_",E1347)</f>
        <v>#REF!</v>
      </c>
      <c r="G1347" s="172"/>
    </row>
    <row r="1348" spans="1:7" ht="13" thickBot="1" x14ac:dyDescent="0.3">
      <c r="A1348" s="82" t="e">
        <f>#REF!</f>
        <v>#REF!</v>
      </c>
      <c r="B1348" s="84" t="s">
        <v>771</v>
      </c>
      <c r="C1348" s="82">
        <v>2014</v>
      </c>
      <c r="D1348" s="84" t="s">
        <v>639</v>
      </c>
      <c r="E1348" s="93" t="s">
        <v>648</v>
      </c>
      <c r="F1348" s="82" t="e">
        <f t="shared" si="21"/>
        <v>#REF!</v>
      </c>
      <c r="G1348" s="172"/>
    </row>
    <row r="1349" spans="1:7" ht="13" thickBot="1" x14ac:dyDescent="0.3">
      <c r="A1349" s="82" t="e">
        <f>#REF!</f>
        <v>#REF!</v>
      </c>
      <c r="B1349" s="84" t="s">
        <v>771</v>
      </c>
      <c r="C1349" s="82">
        <v>2014</v>
      </c>
      <c r="D1349" s="84" t="s">
        <v>639</v>
      </c>
      <c r="E1349" s="93" t="s">
        <v>709</v>
      </c>
      <c r="F1349" s="82" t="e">
        <f t="shared" si="21"/>
        <v>#REF!</v>
      </c>
      <c r="G1349" s="172"/>
    </row>
    <row r="1350" spans="1:7" ht="13" thickBot="1" x14ac:dyDescent="0.3">
      <c r="A1350" s="82" t="e">
        <f>#REF!</f>
        <v>#REF!</v>
      </c>
      <c r="B1350" s="84" t="s">
        <v>771</v>
      </c>
      <c r="C1350" s="82">
        <v>2014</v>
      </c>
      <c r="D1350" s="84" t="s">
        <v>131</v>
      </c>
      <c r="E1350" s="93">
        <v>2</v>
      </c>
      <c r="F1350" s="82" t="e">
        <f t="shared" si="21"/>
        <v>#REF!</v>
      </c>
      <c r="G1350" s="172"/>
    </row>
    <row r="1351" spans="1:7" ht="13" thickBot="1" x14ac:dyDescent="0.3">
      <c r="A1351" s="82" t="e">
        <f>#REF!</f>
        <v>#REF!</v>
      </c>
      <c r="B1351" s="84" t="s">
        <v>771</v>
      </c>
      <c r="C1351" s="82">
        <v>2014</v>
      </c>
      <c r="D1351" s="84" t="s">
        <v>639</v>
      </c>
      <c r="E1351" s="93">
        <v>3</v>
      </c>
      <c r="F1351" s="82" t="e">
        <f t="shared" si="21"/>
        <v>#REF!</v>
      </c>
      <c r="G1351" s="172"/>
    </row>
    <row r="1352" spans="1:7" ht="13" thickBot="1" x14ac:dyDescent="0.3">
      <c r="A1352" s="82" t="e">
        <f>#REF!</f>
        <v>#REF!</v>
      </c>
      <c r="B1352" s="84" t="s">
        <v>771</v>
      </c>
      <c r="C1352" s="82">
        <v>2014</v>
      </c>
      <c r="D1352" s="84" t="s">
        <v>639</v>
      </c>
      <c r="E1352" s="93" t="s">
        <v>659</v>
      </c>
      <c r="F1352" s="82" t="e">
        <f t="shared" si="21"/>
        <v>#REF!</v>
      </c>
      <c r="G1352" s="172"/>
    </row>
    <row r="1353" spans="1:7" ht="13" thickBot="1" x14ac:dyDescent="0.3">
      <c r="A1353" s="82" t="e">
        <f>#REF!</f>
        <v>#REF!</v>
      </c>
      <c r="B1353" s="84" t="s">
        <v>771</v>
      </c>
      <c r="C1353" s="82">
        <v>2014</v>
      </c>
      <c r="D1353" s="84" t="s">
        <v>639</v>
      </c>
      <c r="E1353" s="93" t="s">
        <v>660</v>
      </c>
      <c r="F1353" s="82" t="e">
        <f t="shared" si="21"/>
        <v>#REF!</v>
      </c>
      <c r="G1353" s="172"/>
    </row>
    <row r="1354" spans="1:7" ht="13" thickBot="1" x14ac:dyDescent="0.3">
      <c r="A1354" s="82" t="e">
        <f>#REF!</f>
        <v>#REF!</v>
      </c>
      <c r="B1354" s="84" t="s">
        <v>771</v>
      </c>
      <c r="C1354" s="82">
        <v>2014</v>
      </c>
      <c r="D1354" s="84" t="s">
        <v>131</v>
      </c>
      <c r="E1354" s="93">
        <v>4</v>
      </c>
      <c r="F1354" s="82" t="e">
        <f t="shared" si="21"/>
        <v>#REF!</v>
      </c>
      <c r="G1354" s="172"/>
    </row>
    <row r="1355" spans="1:7" ht="13" thickBot="1" x14ac:dyDescent="0.3">
      <c r="A1355" s="82" t="e">
        <f>#REF!</f>
        <v>#REF!</v>
      </c>
      <c r="B1355" s="84" t="s">
        <v>771</v>
      </c>
      <c r="C1355" s="82">
        <v>2014</v>
      </c>
      <c r="D1355" s="84" t="s">
        <v>131</v>
      </c>
      <c r="E1355" s="93" t="s">
        <v>661</v>
      </c>
      <c r="F1355" s="82" t="e">
        <f t="shared" si="21"/>
        <v>#REF!</v>
      </c>
      <c r="G1355" s="172"/>
    </row>
    <row r="1356" spans="1:7" ht="13" thickBot="1" x14ac:dyDescent="0.3">
      <c r="A1356" s="82" t="e">
        <f>#REF!</f>
        <v>#REF!</v>
      </c>
      <c r="B1356" s="84" t="s">
        <v>771</v>
      </c>
      <c r="C1356" s="82">
        <v>2014</v>
      </c>
      <c r="D1356" s="84" t="s">
        <v>131</v>
      </c>
      <c r="E1356" s="93" t="s">
        <v>662</v>
      </c>
      <c r="F1356" s="82" t="e">
        <f t="shared" si="21"/>
        <v>#REF!</v>
      </c>
      <c r="G1356" s="172"/>
    </row>
    <row r="1357" spans="1:7" ht="13" thickBot="1" x14ac:dyDescent="0.3">
      <c r="A1357" s="82" t="e">
        <f>#REF!</f>
        <v>#REF!</v>
      </c>
      <c r="B1357" s="84" t="s">
        <v>771</v>
      </c>
      <c r="C1357" s="82">
        <v>2014</v>
      </c>
      <c r="D1357" s="84" t="s">
        <v>639</v>
      </c>
      <c r="E1357" s="93">
        <v>5</v>
      </c>
      <c r="F1357" s="82" t="e">
        <f t="shared" si="21"/>
        <v>#REF!</v>
      </c>
      <c r="G1357" s="172"/>
    </row>
    <row r="1358" spans="1:7" ht="13" thickBot="1" x14ac:dyDescent="0.3">
      <c r="A1358" s="82" t="e">
        <f>#REF!</f>
        <v>#REF!</v>
      </c>
      <c r="B1358" s="84" t="s">
        <v>771</v>
      </c>
      <c r="C1358" s="82">
        <v>2014</v>
      </c>
      <c r="D1358" s="84" t="s">
        <v>639</v>
      </c>
      <c r="E1358" s="93" t="s">
        <v>663</v>
      </c>
      <c r="F1358" s="82" t="e">
        <f t="shared" si="21"/>
        <v>#REF!</v>
      </c>
      <c r="G1358" s="172"/>
    </row>
    <row r="1359" spans="1:7" ht="13" thickBot="1" x14ac:dyDescent="0.3">
      <c r="A1359" s="82" t="e">
        <f>#REF!</f>
        <v>#REF!</v>
      </c>
      <c r="B1359" s="84" t="s">
        <v>771</v>
      </c>
      <c r="C1359" s="82">
        <v>2014</v>
      </c>
      <c r="D1359" s="84" t="s">
        <v>639</v>
      </c>
      <c r="E1359" s="93" t="s">
        <v>664</v>
      </c>
      <c r="F1359" s="82" t="e">
        <f t="shared" si="21"/>
        <v>#REF!</v>
      </c>
      <c r="G1359" s="172"/>
    </row>
    <row r="1360" spans="1:7" ht="13" thickBot="1" x14ac:dyDescent="0.3">
      <c r="A1360" s="82" t="e">
        <f>#REF!</f>
        <v>#REF!</v>
      </c>
      <c r="B1360" s="84" t="s">
        <v>771</v>
      </c>
      <c r="C1360" s="82">
        <v>2014</v>
      </c>
      <c r="D1360" s="84" t="s">
        <v>639</v>
      </c>
      <c r="E1360" s="93" t="s">
        <v>665</v>
      </c>
      <c r="F1360" s="82" t="e">
        <f t="shared" si="21"/>
        <v>#REF!</v>
      </c>
      <c r="G1360" s="172"/>
    </row>
    <row r="1361" spans="1:7" ht="13" thickBot="1" x14ac:dyDescent="0.3">
      <c r="A1361" s="82" t="e">
        <f>#REF!</f>
        <v>#REF!</v>
      </c>
      <c r="B1361" s="84" t="s">
        <v>771</v>
      </c>
      <c r="C1361" s="82">
        <v>2014</v>
      </c>
      <c r="D1361" s="84" t="s">
        <v>639</v>
      </c>
      <c r="E1361" s="93">
        <v>6</v>
      </c>
      <c r="F1361" s="82" t="e">
        <f t="shared" si="21"/>
        <v>#REF!</v>
      </c>
      <c r="G1361" s="172"/>
    </row>
    <row r="1362" spans="1:7" ht="13" thickBot="1" x14ac:dyDescent="0.3">
      <c r="A1362" s="82" t="e">
        <f>#REF!</f>
        <v>#REF!</v>
      </c>
      <c r="B1362" s="84" t="s">
        <v>771</v>
      </c>
      <c r="C1362" s="82">
        <v>2014</v>
      </c>
      <c r="D1362" s="84" t="s">
        <v>639</v>
      </c>
      <c r="E1362" s="93" t="s">
        <v>666</v>
      </c>
      <c r="F1362" s="82" t="e">
        <f t="shared" si="21"/>
        <v>#REF!</v>
      </c>
      <c r="G1362" s="172"/>
    </row>
    <row r="1363" spans="1:7" ht="13" thickBot="1" x14ac:dyDescent="0.3">
      <c r="A1363" s="82" t="e">
        <f>#REF!</f>
        <v>#REF!</v>
      </c>
      <c r="B1363" s="84" t="s">
        <v>771</v>
      </c>
      <c r="C1363" s="82">
        <v>2014</v>
      </c>
      <c r="D1363" s="84" t="s">
        <v>639</v>
      </c>
      <c r="E1363" s="93" t="s">
        <v>667</v>
      </c>
      <c r="F1363" s="82" t="e">
        <f t="shared" si="21"/>
        <v>#REF!</v>
      </c>
      <c r="G1363" s="172"/>
    </row>
    <row r="1364" spans="1:7" ht="13" thickBot="1" x14ac:dyDescent="0.3">
      <c r="A1364" s="82" t="e">
        <f>#REF!</f>
        <v>#REF!</v>
      </c>
      <c r="B1364" s="84" t="s">
        <v>771</v>
      </c>
      <c r="C1364" s="82">
        <v>2014</v>
      </c>
      <c r="D1364" s="84" t="s">
        <v>639</v>
      </c>
      <c r="E1364" s="93" t="s">
        <v>668</v>
      </c>
      <c r="F1364" s="82" t="e">
        <f t="shared" si="21"/>
        <v>#REF!</v>
      </c>
      <c r="G1364" s="172"/>
    </row>
    <row r="1365" spans="1:7" ht="13" thickBot="1" x14ac:dyDescent="0.3">
      <c r="A1365" s="82" t="e">
        <f>#REF!</f>
        <v>#REF!</v>
      </c>
      <c r="B1365" s="84" t="s">
        <v>771</v>
      </c>
      <c r="C1365" s="82">
        <v>2014</v>
      </c>
      <c r="D1365" s="84" t="s">
        <v>639</v>
      </c>
      <c r="E1365" s="93" t="s">
        <v>669</v>
      </c>
      <c r="F1365" s="82" t="e">
        <f t="shared" si="21"/>
        <v>#REF!</v>
      </c>
      <c r="G1365" s="172"/>
    </row>
    <row r="1366" spans="1:7" ht="13" thickBot="1" x14ac:dyDescent="0.3">
      <c r="A1366" s="82" t="e">
        <f>#REF!</f>
        <v>#REF!</v>
      </c>
      <c r="B1366" s="84" t="s">
        <v>771</v>
      </c>
      <c r="C1366" s="82">
        <v>2014</v>
      </c>
      <c r="D1366" s="84" t="s">
        <v>639</v>
      </c>
      <c r="E1366" s="93" t="s">
        <v>670</v>
      </c>
      <c r="F1366" s="82" t="e">
        <f t="shared" si="21"/>
        <v>#REF!</v>
      </c>
      <c r="G1366" s="172"/>
    </row>
    <row r="1367" spans="1:7" ht="13" thickBot="1" x14ac:dyDescent="0.3">
      <c r="A1367" s="82" t="e">
        <f>#REF!</f>
        <v>#REF!</v>
      </c>
      <c r="B1367" s="84" t="s">
        <v>771</v>
      </c>
      <c r="C1367" s="82">
        <v>2014</v>
      </c>
      <c r="D1367" s="84" t="s">
        <v>639</v>
      </c>
      <c r="E1367" s="93" t="s">
        <v>671</v>
      </c>
      <c r="F1367" s="82" t="e">
        <f t="shared" si="21"/>
        <v>#REF!</v>
      </c>
      <c r="G1367" s="172"/>
    </row>
    <row r="1368" spans="1:7" ht="13" thickBot="1" x14ac:dyDescent="0.3">
      <c r="A1368" s="82" t="e">
        <f>#REF!</f>
        <v>#REF!</v>
      </c>
      <c r="B1368" s="84" t="s">
        <v>771</v>
      </c>
      <c r="C1368" s="82">
        <v>2014</v>
      </c>
      <c r="D1368" s="84" t="s">
        <v>639</v>
      </c>
      <c r="E1368" s="93" t="s">
        <v>672</v>
      </c>
      <c r="F1368" s="82" t="e">
        <f t="shared" si="21"/>
        <v>#REF!</v>
      </c>
      <c r="G1368" s="172"/>
    </row>
    <row r="1369" spans="1:7" ht="13" thickBot="1" x14ac:dyDescent="0.3">
      <c r="A1369" s="82" t="e">
        <f>#REF!</f>
        <v>#REF!</v>
      </c>
      <c r="B1369" s="84" t="s">
        <v>771</v>
      </c>
      <c r="C1369" s="82">
        <v>2014</v>
      </c>
      <c r="D1369" s="84" t="s">
        <v>639</v>
      </c>
      <c r="E1369" s="93" t="s">
        <v>673</v>
      </c>
      <c r="F1369" s="82" t="e">
        <f t="shared" si="21"/>
        <v>#REF!</v>
      </c>
      <c r="G1369" s="172"/>
    </row>
    <row r="1370" spans="1:7" ht="13" thickBot="1" x14ac:dyDescent="0.3">
      <c r="A1370" s="82" t="e">
        <f>#REF!</f>
        <v>#REF!</v>
      </c>
      <c r="B1370" s="84" t="s">
        <v>771</v>
      </c>
      <c r="C1370" s="82">
        <v>2014</v>
      </c>
      <c r="D1370" s="84" t="s">
        <v>639</v>
      </c>
      <c r="E1370" s="93" t="s">
        <v>674</v>
      </c>
      <c r="F1370" s="82" t="e">
        <f t="shared" si="21"/>
        <v>#REF!</v>
      </c>
      <c r="G1370" s="172"/>
    </row>
    <row r="1371" spans="1:7" ht="13" thickBot="1" x14ac:dyDescent="0.3">
      <c r="A1371" s="82" t="e">
        <f>#REF!</f>
        <v>#REF!</v>
      </c>
      <c r="B1371" s="84" t="s">
        <v>771</v>
      </c>
      <c r="C1371" s="82">
        <v>2014</v>
      </c>
      <c r="D1371" s="84" t="s">
        <v>639</v>
      </c>
      <c r="E1371" s="93" t="s">
        <v>675</v>
      </c>
      <c r="F1371" s="82" t="e">
        <f t="shared" si="21"/>
        <v>#REF!</v>
      </c>
      <c r="G1371" s="172"/>
    </row>
    <row r="1372" spans="1:7" ht="13" thickBot="1" x14ac:dyDescent="0.3">
      <c r="A1372" s="82" t="e">
        <f>#REF!</f>
        <v>#REF!</v>
      </c>
      <c r="B1372" s="84" t="s">
        <v>771</v>
      </c>
      <c r="C1372" s="82">
        <v>2014</v>
      </c>
      <c r="D1372" s="84" t="s">
        <v>639</v>
      </c>
      <c r="E1372" s="93" t="s">
        <v>676</v>
      </c>
      <c r="F1372" s="82" t="e">
        <f t="shared" si="21"/>
        <v>#REF!</v>
      </c>
      <c r="G1372" s="172"/>
    </row>
    <row r="1373" spans="1:7" ht="13" thickBot="1" x14ac:dyDescent="0.3">
      <c r="A1373" s="82" t="e">
        <f>#REF!</f>
        <v>#REF!</v>
      </c>
      <c r="B1373" s="84" t="s">
        <v>771</v>
      </c>
      <c r="C1373" s="82">
        <v>2014</v>
      </c>
      <c r="D1373" s="84" t="s">
        <v>639</v>
      </c>
      <c r="E1373" s="93" t="s">
        <v>677</v>
      </c>
      <c r="F1373" s="82" t="e">
        <f t="shared" si="21"/>
        <v>#REF!</v>
      </c>
      <c r="G1373" s="172"/>
    </row>
    <row r="1374" spans="1:7" ht="13" thickBot="1" x14ac:dyDescent="0.3">
      <c r="A1374" s="82" t="e">
        <f>#REF!</f>
        <v>#REF!</v>
      </c>
      <c r="B1374" s="84" t="s">
        <v>771</v>
      </c>
      <c r="C1374" s="82">
        <v>2014</v>
      </c>
      <c r="D1374" s="84" t="s">
        <v>639</v>
      </c>
      <c r="E1374" s="93" t="s">
        <v>678</v>
      </c>
      <c r="F1374" s="82" t="e">
        <f t="shared" si="21"/>
        <v>#REF!</v>
      </c>
      <c r="G1374" s="172"/>
    </row>
    <row r="1375" spans="1:7" ht="13" thickBot="1" x14ac:dyDescent="0.3">
      <c r="A1375" s="82" t="e">
        <f>#REF!</f>
        <v>#REF!</v>
      </c>
      <c r="B1375" s="84" t="s">
        <v>771</v>
      </c>
      <c r="C1375" s="82">
        <v>2014</v>
      </c>
      <c r="D1375" s="84" t="s">
        <v>639</v>
      </c>
      <c r="E1375" s="93" t="s">
        <v>679</v>
      </c>
      <c r="F1375" s="82" t="e">
        <f t="shared" si="21"/>
        <v>#REF!</v>
      </c>
      <c r="G1375" s="172"/>
    </row>
    <row r="1376" spans="1:7" ht="13" thickBot="1" x14ac:dyDescent="0.3">
      <c r="A1376" s="82" t="e">
        <f>#REF!</f>
        <v>#REF!</v>
      </c>
      <c r="B1376" s="84" t="s">
        <v>771</v>
      </c>
      <c r="C1376" s="82">
        <v>2014</v>
      </c>
      <c r="D1376" s="84" t="s">
        <v>131</v>
      </c>
      <c r="E1376" s="93">
        <v>7</v>
      </c>
      <c r="F1376" s="82" t="e">
        <f t="shared" si="21"/>
        <v>#REF!</v>
      </c>
      <c r="G1376" s="172"/>
    </row>
    <row r="1377" spans="1:7" ht="13" thickBot="1" x14ac:dyDescent="0.3">
      <c r="A1377" s="82" t="e">
        <f>#REF!</f>
        <v>#REF!</v>
      </c>
      <c r="B1377" s="84" t="s">
        <v>771</v>
      </c>
      <c r="C1377" s="82">
        <v>2014</v>
      </c>
      <c r="D1377" s="84" t="s">
        <v>131</v>
      </c>
      <c r="E1377" s="93" t="s">
        <v>680</v>
      </c>
      <c r="F1377" s="82" t="e">
        <f t="shared" si="21"/>
        <v>#REF!</v>
      </c>
      <c r="G1377" s="172"/>
    </row>
    <row r="1378" spans="1:7" ht="13" thickBot="1" x14ac:dyDescent="0.3">
      <c r="A1378" s="82" t="e">
        <f>#REF!</f>
        <v>#REF!</v>
      </c>
      <c r="B1378" s="84" t="s">
        <v>771</v>
      </c>
      <c r="C1378" s="82">
        <v>2014</v>
      </c>
      <c r="D1378" s="84" t="s">
        <v>131</v>
      </c>
      <c r="E1378" s="93" t="s">
        <v>681</v>
      </c>
      <c r="F1378" s="82" t="e">
        <f t="shared" si="21"/>
        <v>#REF!</v>
      </c>
      <c r="G1378" s="172"/>
    </row>
    <row r="1379" spans="1:7" ht="13" thickBot="1" x14ac:dyDescent="0.3">
      <c r="A1379" s="82" t="e">
        <f>#REF!</f>
        <v>#REF!</v>
      </c>
      <c r="B1379" s="84" t="s">
        <v>771</v>
      </c>
      <c r="C1379" s="82">
        <v>2014</v>
      </c>
      <c r="D1379" s="84" t="s">
        <v>131</v>
      </c>
      <c r="E1379" s="93" t="s">
        <v>682</v>
      </c>
      <c r="F1379" s="82" t="e">
        <f t="shared" si="21"/>
        <v>#REF!</v>
      </c>
      <c r="G1379" s="172"/>
    </row>
    <row r="1380" spans="1:7" ht="13" thickBot="1" x14ac:dyDescent="0.3">
      <c r="A1380" s="82" t="e">
        <f>#REF!</f>
        <v>#REF!</v>
      </c>
      <c r="B1380" s="84" t="s">
        <v>771</v>
      </c>
      <c r="C1380" s="82">
        <v>2014</v>
      </c>
      <c r="D1380" s="84" t="s">
        <v>131</v>
      </c>
      <c r="E1380" s="93" t="s">
        <v>683</v>
      </c>
      <c r="F1380" s="82" t="e">
        <f t="shared" si="21"/>
        <v>#REF!</v>
      </c>
      <c r="G1380" s="172"/>
    </row>
    <row r="1381" spans="1:7" ht="13" thickBot="1" x14ac:dyDescent="0.3">
      <c r="A1381" s="82" t="e">
        <f>#REF!</f>
        <v>#REF!</v>
      </c>
      <c r="B1381" s="84" t="s">
        <v>771</v>
      </c>
      <c r="C1381" s="82">
        <v>2014</v>
      </c>
      <c r="D1381" s="84" t="s">
        <v>131</v>
      </c>
      <c r="E1381" s="93" t="s">
        <v>684</v>
      </c>
      <c r="F1381" s="82" t="e">
        <f t="shared" si="21"/>
        <v>#REF!</v>
      </c>
      <c r="G1381" s="172"/>
    </row>
    <row r="1382" spans="1:7" ht="13" thickBot="1" x14ac:dyDescent="0.3">
      <c r="A1382" s="82" t="e">
        <f>#REF!</f>
        <v>#REF!</v>
      </c>
      <c r="B1382" s="84" t="s">
        <v>771</v>
      </c>
      <c r="C1382" s="82">
        <v>2014</v>
      </c>
      <c r="D1382" s="84" t="s">
        <v>131</v>
      </c>
      <c r="E1382" s="93" t="s">
        <v>685</v>
      </c>
      <c r="F1382" s="82" t="e">
        <f t="shared" si="21"/>
        <v>#REF!</v>
      </c>
      <c r="G1382" s="172"/>
    </row>
    <row r="1383" spans="1:7" ht="13" thickBot="1" x14ac:dyDescent="0.3">
      <c r="A1383" s="82" t="e">
        <f>#REF!</f>
        <v>#REF!</v>
      </c>
      <c r="B1383" s="84" t="s">
        <v>771</v>
      </c>
      <c r="C1383" s="82">
        <v>2014</v>
      </c>
      <c r="D1383" s="84" t="s">
        <v>131</v>
      </c>
      <c r="E1383" s="93" t="s">
        <v>686</v>
      </c>
      <c r="F1383" s="82" t="e">
        <f t="shared" si="21"/>
        <v>#REF!</v>
      </c>
      <c r="G1383" s="172"/>
    </row>
    <row r="1384" spans="1:7" ht="13" thickBot="1" x14ac:dyDescent="0.3">
      <c r="A1384" s="82" t="e">
        <f>#REF!</f>
        <v>#REF!</v>
      </c>
      <c r="B1384" s="84" t="s">
        <v>771</v>
      </c>
      <c r="C1384" s="82">
        <v>2014</v>
      </c>
      <c r="D1384" s="84" t="s">
        <v>131</v>
      </c>
      <c r="E1384" s="93" t="s">
        <v>687</v>
      </c>
      <c r="F1384" s="82" t="e">
        <f t="shared" si="21"/>
        <v>#REF!</v>
      </c>
      <c r="G1384" s="172"/>
    </row>
    <row r="1385" spans="1:7" ht="13" thickBot="1" x14ac:dyDescent="0.3">
      <c r="A1385" s="82" t="e">
        <f>#REF!</f>
        <v>#REF!</v>
      </c>
      <c r="B1385" s="84" t="s">
        <v>771</v>
      </c>
      <c r="C1385" s="82">
        <v>2014</v>
      </c>
      <c r="D1385" s="84" t="s">
        <v>131</v>
      </c>
      <c r="E1385" s="93">
        <v>8</v>
      </c>
      <c r="F1385" s="82" t="e">
        <f t="shared" si="21"/>
        <v>#REF!</v>
      </c>
      <c r="G1385" s="172"/>
    </row>
    <row r="1386" spans="1:7" ht="13" thickBot="1" x14ac:dyDescent="0.3">
      <c r="A1386" s="82" t="e">
        <f>#REF!</f>
        <v>#REF!</v>
      </c>
      <c r="B1386" s="84" t="s">
        <v>771</v>
      </c>
      <c r="C1386" s="82">
        <v>2014</v>
      </c>
      <c r="D1386" s="84" t="s">
        <v>131</v>
      </c>
      <c r="E1386" s="93" t="s">
        <v>688</v>
      </c>
      <c r="F1386" s="82" t="e">
        <f t="shared" si="21"/>
        <v>#REF!</v>
      </c>
      <c r="G1386" s="172"/>
    </row>
    <row r="1387" spans="1:7" ht="13" thickBot="1" x14ac:dyDescent="0.3">
      <c r="A1387" s="82" t="e">
        <f>#REF!</f>
        <v>#REF!</v>
      </c>
      <c r="B1387" s="91" t="s">
        <v>771</v>
      </c>
      <c r="C1387" s="82">
        <v>2014</v>
      </c>
      <c r="D1387" s="91" t="s">
        <v>131</v>
      </c>
      <c r="E1387" s="101" t="s">
        <v>689</v>
      </c>
      <c r="F1387" s="82" t="e">
        <f t="shared" si="21"/>
        <v>#REF!</v>
      </c>
      <c r="G1387" s="172"/>
    </row>
    <row r="1388" spans="1:7" ht="13" thickBot="1" x14ac:dyDescent="0.3">
      <c r="A1388" s="82" t="e">
        <f>#REF!</f>
        <v>#REF!</v>
      </c>
      <c r="B1388" s="86" t="s">
        <v>771</v>
      </c>
      <c r="C1388" s="82">
        <v>2014</v>
      </c>
      <c r="D1388" s="91" t="s">
        <v>131</v>
      </c>
      <c r="E1388" s="100">
        <v>9</v>
      </c>
      <c r="F1388" s="82" t="e">
        <f t="shared" si="21"/>
        <v>#REF!</v>
      </c>
      <c r="G1388" s="172"/>
    </row>
    <row r="1389" spans="1:7" ht="13" thickBot="1" x14ac:dyDescent="0.3">
      <c r="A1389" s="82" t="e">
        <f>#REF!</f>
        <v>#REF!</v>
      </c>
      <c r="B1389" s="84" t="s">
        <v>771</v>
      </c>
      <c r="C1389" s="82">
        <v>2014</v>
      </c>
      <c r="D1389" s="91" t="s">
        <v>131</v>
      </c>
      <c r="E1389" s="93">
        <v>10</v>
      </c>
      <c r="F1389" s="82" t="e">
        <f t="shared" si="21"/>
        <v>#REF!</v>
      </c>
      <c r="G1389" s="172"/>
    </row>
    <row r="1390" spans="1:7" ht="13" thickBot="1" x14ac:dyDescent="0.3">
      <c r="A1390" s="82" t="e">
        <f>#REF!</f>
        <v>#REF!</v>
      </c>
      <c r="B1390" s="84" t="s">
        <v>771</v>
      </c>
      <c r="C1390" s="82">
        <v>2014</v>
      </c>
      <c r="D1390" s="91" t="s">
        <v>131</v>
      </c>
      <c r="E1390" s="93" t="s">
        <v>690</v>
      </c>
      <c r="F1390" s="82" t="e">
        <f t="shared" si="21"/>
        <v>#REF!</v>
      </c>
      <c r="G1390" s="172"/>
    </row>
    <row r="1391" spans="1:7" ht="13" thickBot="1" x14ac:dyDescent="0.3">
      <c r="A1391" s="82" t="e">
        <f>#REF!</f>
        <v>#REF!</v>
      </c>
      <c r="B1391" s="84" t="s">
        <v>771</v>
      </c>
      <c r="C1391" s="82">
        <v>2014</v>
      </c>
      <c r="D1391" s="91" t="s">
        <v>131</v>
      </c>
      <c r="E1391" s="93" t="s">
        <v>691</v>
      </c>
      <c r="F1391" s="82" t="e">
        <f t="shared" si="21"/>
        <v>#REF!</v>
      </c>
      <c r="G1391" s="172"/>
    </row>
    <row r="1392" spans="1:7" ht="13" thickBot="1" x14ac:dyDescent="0.3">
      <c r="A1392" s="82" t="e">
        <f>#REF!</f>
        <v>#REF!</v>
      </c>
      <c r="B1392" s="84" t="s">
        <v>771</v>
      </c>
      <c r="C1392" s="82">
        <v>2014</v>
      </c>
      <c r="D1392" s="91" t="s">
        <v>131</v>
      </c>
      <c r="E1392" s="93" t="s">
        <v>692</v>
      </c>
      <c r="F1392" s="82" t="e">
        <f t="shared" si="21"/>
        <v>#REF!</v>
      </c>
      <c r="G1392" s="172"/>
    </row>
    <row r="1393" spans="1:7" ht="13" thickBot="1" x14ac:dyDescent="0.3">
      <c r="A1393" s="82" t="e">
        <f>#REF!</f>
        <v>#REF!</v>
      </c>
      <c r="B1393" s="84" t="s">
        <v>771</v>
      </c>
      <c r="C1393" s="82">
        <v>2014</v>
      </c>
      <c r="D1393" s="91" t="s">
        <v>131</v>
      </c>
      <c r="E1393" s="93" t="s">
        <v>693</v>
      </c>
      <c r="F1393" s="82" t="e">
        <f t="shared" si="21"/>
        <v>#REF!</v>
      </c>
      <c r="G1393" s="172"/>
    </row>
    <row r="1394" spans="1:7" ht="13" thickBot="1" x14ac:dyDescent="0.3">
      <c r="A1394" s="82" t="e">
        <f>#REF!</f>
        <v>#REF!</v>
      </c>
      <c r="B1394" s="84" t="s">
        <v>771</v>
      </c>
      <c r="C1394" s="82">
        <v>2014</v>
      </c>
      <c r="D1394" s="91" t="s">
        <v>131</v>
      </c>
      <c r="E1394" s="93" t="s">
        <v>694</v>
      </c>
      <c r="F1394" s="82" t="e">
        <f t="shared" si="21"/>
        <v>#REF!</v>
      </c>
      <c r="G1394" s="172"/>
    </row>
    <row r="1395" spans="1:7" ht="13" thickBot="1" x14ac:dyDescent="0.3">
      <c r="A1395" s="82" t="e">
        <f>#REF!</f>
        <v>#REF!</v>
      </c>
      <c r="B1395" s="84" t="s">
        <v>771</v>
      </c>
      <c r="C1395" s="82">
        <v>2014</v>
      </c>
      <c r="D1395" s="91" t="s">
        <v>131</v>
      </c>
      <c r="E1395" s="93" t="s">
        <v>695</v>
      </c>
      <c r="F1395" s="82" t="e">
        <f t="shared" si="21"/>
        <v>#REF!</v>
      </c>
      <c r="G1395" s="172"/>
    </row>
    <row r="1396" spans="1:7" ht="13" thickBot="1" x14ac:dyDescent="0.3">
      <c r="A1396" s="82" t="e">
        <f>#REF!</f>
        <v>#REF!</v>
      </c>
      <c r="B1396" s="84" t="s">
        <v>771</v>
      </c>
      <c r="C1396" s="82">
        <v>2014</v>
      </c>
      <c r="D1396" s="91" t="s">
        <v>131</v>
      </c>
      <c r="E1396" s="93" t="s">
        <v>696</v>
      </c>
      <c r="F1396" s="82" t="e">
        <f t="shared" si="21"/>
        <v>#REF!</v>
      </c>
      <c r="G1396" s="172"/>
    </row>
    <row r="1397" spans="1:7" ht="13" thickBot="1" x14ac:dyDescent="0.3">
      <c r="A1397" s="82" t="e">
        <f>#REF!</f>
        <v>#REF!</v>
      </c>
      <c r="B1397" s="84" t="s">
        <v>771</v>
      </c>
      <c r="C1397" s="82">
        <v>2014</v>
      </c>
      <c r="D1397" s="91" t="s">
        <v>131</v>
      </c>
      <c r="E1397" s="93" t="s">
        <v>697</v>
      </c>
      <c r="F1397" s="82" t="e">
        <f t="shared" si="21"/>
        <v>#REF!</v>
      </c>
      <c r="G1397" s="172"/>
    </row>
    <row r="1398" spans="1:7" ht="13" thickBot="1" x14ac:dyDescent="0.3">
      <c r="A1398" s="82" t="e">
        <f>#REF!</f>
        <v>#REF!</v>
      </c>
      <c r="B1398" s="84" t="s">
        <v>771</v>
      </c>
      <c r="C1398" s="82">
        <v>2014</v>
      </c>
      <c r="D1398" s="91" t="s">
        <v>131</v>
      </c>
      <c r="E1398" s="93" t="s">
        <v>698</v>
      </c>
      <c r="F1398" s="82" t="e">
        <f t="shared" si="21"/>
        <v>#REF!</v>
      </c>
      <c r="G1398" s="172"/>
    </row>
    <row r="1399" spans="1:7" ht="13" thickBot="1" x14ac:dyDescent="0.3">
      <c r="A1399" s="82" t="e">
        <f>#REF!</f>
        <v>#REF!</v>
      </c>
      <c r="B1399" s="91" t="s">
        <v>771</v>
      </c>
      <c r="C1399" s="82">
        <v>2014</v>
      </c>
      <c r="D1399" s="91" t="s">
        <v>131</v>
      </c>
      <c r="E1399" s="101" t="s">
        <v>699</v>
      </c>
      <c r="F1399" s="82" t="e">
        <f t="shared" si="21"/>
        <v>#REF!</v>
      </c>
      <c r="G1399" s="172"/>
    </row>
    <row r="1400" spans="1:7" ht="13" thickBot="1" x14ac:dyDescent="0.3">
      <c r="A1400" s="82" t="e">
        <f>#REF!</f>
        <v>#REF!</v>
      </c>
      <c r="B1400" s="109" t="s">
        <v>771</v>
      </c>
      <c r="C1400" s="82">
        <v>2014</v>
      </c>
      <c r="D1400" s="91" t="s">
        <v>131</v>
      </c>
      <c r="E1400" s="100" t="s">
        <v>700</v>
      </c>
      <c r="F1400" s="82" t="e">
        <f t="shared" si="21"/>
        <v>#REF!</v>
      </c>
      <c r="G1400" s="172"/>
    </row>
    <row r="1401" spans="1:7" ht="13" thickBot="1" x14ac:dyDescent="0.3">
      <c r="A1401" s="82" t="e">
        <f>#REF!</f>
        <v>#REF!</v>
      </c>
      <c r="B1401" s="109" t="s">
        <v>771</v>
      </c>
      <c r="C1401" s="82">
        <v>2014</v>
      </c>
      <c r="D1401" s="91" t="s">
        <v>131</v>
      </c>
      <c r="E1401" s="93" t="s">
        <v>701</v>
      </c>
      <c r="F1401" s="82" t="e">
        <f t="shared" si="21"/>
        <v>#REF!</v>
      </c>
      <c r="G1401" s="172"/>
    </row>
    <row r="1402" spans="1:7" ht="13" thickBot="1" x14ac:dyDescent="0.3">
      <c r="A1402" s="82" t="e">
        <f>#REF!</f>
        <v>#REF!</v>
      </c>
      <c r="B1402" s="109" t="s">
        <v>771</v>
      </c>
      <c r="C1402" s="82">
        <v>2014</v>
      </c>
      <c r="D1402" s="91" t="s">
        <v>706</v>
      </c>
      <c r="E1402" s="93">
        <v>1</v>
      </c>
      <c r="F1402" s="82" t="e">
        <f t="shared" si="21"/>
        <v>#REF!</v>
      </c>
      <c r="G1402" s="172"/>
    </row>
    <row r="1403" spans="1:7" ht="13" thickBot="1" x14ac:dyDescent="0.3">
      <c r="A1403" s="82" t="e">
        <f>#REF!</f>
        <v>#REF!</v>
      </c>
      <c r="B1403" s="109" t="s">
        <v>771</v>
      </c>
      <c r="C1403" s="82">
        <v>2014</v>
      </c>
      <c r="D1403" s="91" t="s">
        <v>706</v>
      </c>
      <c r="E1403" s="93" t="s">
        <v>643</v>
      </c>
      <c r="F1403" s="82" t="e">
        <f t="shared" si="21"/>
        <v>#REF!</v>
      </c>
      <c r="G1403" s="172"/>
    </row>
    <row r="1404" spans="1:7" ht="13" thickBot="1" x14ac:dyDescent="0.3">
      <c r="A1404" s="82" t="e">
        <f>#REF!</f>
        <v>#REF!</v>
      </c>
      <c r="B1404" s="109" t="s">
        <v>771</v>
      </c>
      <c r="C1404" s="82">
        <v>2014</v>
      </c>
      <c r="D1404" s="91" t="s">
        <v>706</v>
      </c>
      <c r="E1404" s="93" t="s">
        <v>646</v>
      </c>
      <c r="F1404" s="82" t="e">
        <f t="shared" si="21"/>
        <v>#REF!</v>
      </c>
      <c r="G1404" s="172"/>
    </row>
    <row r="1405" spans="1:7" ht="13" thickBot="1" x14ac:dyDescent="0.3">
      <c r="A1405" s="82" t="e">
        <f>#REF!</f>
        <v>#REF!</v>
      </c>
      <c r="B1405" s="109" t="s">
        <v>771</v>
      </c>
      <c r="C1405" s="82">
        <v>2014</v>
      </c>
      <c r="D1405" s="91" t="s">
        <v>706</v>
      </c>
      <c r="E1405" s="93" t="s">
        <v>647</v>
      </c>
      <c r="F1405" s="82" t="e">
        <f t="shared" si="21"/>
        <v>#REF!</v>
      </c>
      <c r="G1405" s="172"/>
    </row>
    <row r="1406" spans="1:7" ht="13" thickBot="1" x14ac:dyDescent="0.3">
      <c r="A1406" s="82" t="e">
        <f>#REF!</f>
        <v>#REF!</v>
      </c>
      <c r="B1406" s="109" t="s">
        <v>771</v>
      </c>
      <c r="C1406" s="82">
        <v>2014</v>
      </c>
      <c r="D1406" s="91" t="s">
        <v>706</v>
      </c>
      <c r="E1406" s="93" t="s">
        <v>648</v>
      </c>
      <c r="F1406" s="82" t="e">
        <f t="shared" si="21"/>
        <v>#REF!</v>
      </c>
      <c r="G1406" s="172"/>
    </row>
    <row r="1407" spans="1:7" ht="13" thickBot="1" x14ac:dyDescent="0.3">
      <c r="A1407" s="82" t="e">
        <f>#REF!</f>
        <v>#REF!</v>
      </c>
      <c r="B1407" s="109" t="s">
        <v>771</v>
      </c>
      <c r="C1407" s="82">
        <v>2014</v>
      </c>
      <c r="D1407" s="91" t="s">
        <v>706</v>
      </c>
      <c r="E1407" s="93" t="s">
        <v>709</v>
      </c>
      <c r="F1407" s="82" t="e">
        <f t="shared" si="21"/>
        <v>#REF!</v>
      </c>
      <c r="G1407" s="172"/>
    </row>
    <row r="1408" spans="1:7" ht="13" thickBot="1" x14ac:dyDescent="0.3">
      <c r="A1408" s="82" t="e">
        <f>#REF!</f>
        <v>#REF!</v>
      </c>
      <c r="B1408" s="109" t="s">
        <v>771</v>
      </c>
      <c r="C1408" s="82">
        <v>2014</v>
      </c>
      <c r="D1408" s="91" t="s">
        <v>706</v>
      </c>
      <c r="E1408" s="93">
        <v>2</v>
      </c>
      <c r="F1408" s="82" t="e">
        <f t="shared" si="21"/>
        <v>#REF!</v>
      </c>
      <c r="G1408" s="172"/>
    </row>
    <row r="1409" spans="1:7" ht="13" thickBot="1" x14ac:dyDescent="0.3">
      <c r="A1409" s="82" t="e">
        <f>#REF!</f>
        <v>#REF!</v>
      </c>
      <c r="B1409" s="109" t="s">
        <v>771</v>
      </c>
      <c r="C1409" s="82">
        <v>2014</v>
      </c>
      <c r="D1409" s="91" t="s">
        <v>706</v>
      </c>
      <c r="E1409" s="93">
        <v>3</v>
      </c>
      <c r="F1409" s="82" t="e">
        <f t="shared" si="21"/>
        <v>#REF!</v>
      </c>
      <c r="G1409" s="172"/>
    </row>
    <row r="1410" spans="1:7" ht="13" thickBot="1" x14ac:dyDescent="0.3">
      <c r="A1410" s="82" t="e">
        <f>#REF!</f>
        <v>#REF!</v>
      </c>
      <c r="B1410" s="109" t="s">
        <v>771</v>
      </c>
      <c r="C1410" s="82">
        <v>2014</v>
      </c>
      <c r="D1410" s="91" t="s">
        <v>706</v>
      </c>
      <c r="E1410" s="93" t="s">
        <v>659</v>
      </c>
      <c r="F1410" s="82" t="e">
        <f t="shared" si="21"/>
        <v>#REF!</v>
      </c>
      <c r="G1410" s="172"/>
    </row>
    <row r="1411" spans="1:7" ht="13" thickBot="1" x14ac:dyDescent="0.3">
      <c r="A1411" s="82" t="e">
        <f>#REF!</f>
        <v>#REF!</v>
      </c>
      <c r="B1411" s="109" t="s">
        <v>771</v>
      </c>
      <c r="C1411" s="82">
        <v>2014</v>
      </c>
      <c r="D1411" s="91" t="s">
        <v>706</v>
      </c>
      <c r="E1411" s="93" t="s">
        <v>660</v>
      </c>
      <c r="F1411" s="82" t="e">
        <f t="shared" ref="F1411:F1474" si="22">CONCATENATE(A1411,"_",B1411,"_",C1411,"_",D1411,"_",E1411)</f>
        <v>#REF!</v>
      </c>
      <c r="G1411" s="172"/>
    </row>
    <row r="1412" spans="1:7" ht="13" thickBot="1" x14ac:dyDescent="0.3">
      <c r="A1412" s="82" t="e">
        <f>#REF!</f>
        <v>#REF!</v>
      </c>
      <c r="B1412" s="109" t="s">
        <v>771</v>
      </c>
      <c r="C1412" s="82">
        <v>2014</v>
      </c>
      <c r="D1412" s="91" t="s">
        <v>706</v>
      </c>
      <c r="E1412" s="93">
        <v>4</v>
      </c>
      <c r="F1412" s="82" t="e">
        <f t="shared" si="22"/>
        <v>#REF!</v>
      </c>
      <c r="G1412" s="172"/>
    </row>
    <row r="1413" spans="1:7" ht="13" thickBot="1" x14ac:dyDescent="0.3">
      <c r="A1413" s="82" t="e">
        <f>#REF!</f>
        <v>#REF!</v>
      </c>
      <c r="B1413" s="109" t="s">
        <v>771</v>
      </c>
      <c r="C1413" s="82">
        <v>2014</v>
      </c>
      <c r="D1413" s="91" t="s">
        <v>706</v>
      </c>
      <c r="E1413" s="93" t="s">
        <v>661</v>
      </c>
      <c r="F1413" s="82" t="e">
        <f t="shared" si="22"/>
        <v>#REF!</v>
      </c>
      <c r="G1413" s="172"/>
    </row>
    <row r="1414" spans="1:7" ht="13" thickBot="1" x14ac:dyDescent="0.3">
      <c r="A1414" s="82" t="e">
        <f>#REF!</f>
        <v>#REF!</v>
      </c>
      <c r="B1414" s="109" t="s">
        <v>771</v>
      </c>
      <c r="C1414" s="82">
        <v>2014</v>
      </c>
      <c r="D1414" s="91" t="s">
        <v>706</v>
      </c>
      <c r="E1414" s="93" t="s">
        <v>662</v>
      </c>
      <c r="F1414" s="82" t="e">
        <f t="shared" si="22"/>
        <v>#REF!</v>
      </c>
      <c r="G1414" s="172"/>
    </row>
    <row r="1415" spans="1:7" ht="13" thickBot="1" x14ac:dyDescent="0.3">
      <c r="A1415" s="82" t="e">
        <f>#REF!</f>
        <v>#REF!</v>
      </c>
      <c r="B1415" s="109" t="s">
        <v>771</v>
      </c>
      <c r="C1415" s="82">
        <v>2014</v>
      </c>
      <c r="D1415" s="91" t="s">
        <v>706</v>
      </c>
      <c r="E1415" s="93">
        <v>5</v>
      </c>
      <c r="F1415" s="82" t="e">
        <f t="shared" si="22"/>
        <v>#REF!</v>
      </c>
      <c r="G1415" s="172"/>
    </row>
    <row r="1416" spans="1:7" ht="13" thickBot="1" x14ac:dyDescent="0.3">
      <c r="A1416" s="82" t="e">
        <f>#REF!</f>
        <v>#REF!</v>
      </c>
      <c r="B1416" s="109" t="s">
        <v>771</v>
      </c>
      <c r="C1416" s="82">
        <v>2014</v>
      </c>
      <c r="D1416" s="91" t="s">
        <v>706</v>
      </c>
      <c r="E1416" s="93" t="s">
        <v>663</v>
      </c>
      <c r="F1416" s="82" t="e">
        <f t="shared" si="22"/>
        <v>#REF!</v>
      </c>
      <c r="G1416" s="172"/>
    </row>
    <row r="1417" spans="1:7" ht="13" thickBot="1" x14ac:dyDescent="0.3">
      <c r="A1417" s="82" t="e">
        <f>#REF!</f>
        <v>#REF!</v>
      </c>
      <c r="B1417" s="109" t="s">
        <v>771</v>
      </c>
      <c r="C1417" s="82">
        <v>2014</v>
      </c>
      <c r="D1417" s="91" t="s">
        <v>706</v>
      </c>
      <c r="E1417" s="93" t="s">
        <v>664</v>
      </c>
      <c r="F1417" s="82" t="e">
        <f t="shared" si="22"/>
        <v>#REF!</v>
      </c>
      <c r="G1417" s="172"/>
    </row>
    <row r="1418" spans="1:7" ht="13" thickBot="1" x14ac:dyDescent="0.3">
      <c r="A1418" s="82" t="e">
        <f>#REF!</f>
        <v>#REF!</v>
      </c>
      <c r="B1418" s="86" t="s">
        <v>771</v>
      </c>
      <c r="C1418" s="82">
        <v>2014</v>
      </c>
      <c r="D1418" s="100" t="s">
        <v>706</v>
      </c>
      <c r="E1418" s="100" t="s">
        <v>665</v>
      </c>
      <c r="F1418" s="82" t="e">
        <f t="shared" si="22"/>
        <v>#REF!</v>
      </c>
      <c r="G1418" s="172"/>
    </row>
    <row r="1419" spans="1:7" ht="13" thickBot="1" x14ac:dyDescent="0.3">
      <c r="A1419" s="82" t="e">
        <f>#REF!</f>
        <v>#REF!</v>
      </c>
      <c r="B1419" s="84" t="s">
        <v>771</v>
      </c>
      <c r="C1419" s="82">
        <v>2014</v>
      </c>
      <c r="D1419" s="93" t="s">
        <v>706</v>
      </c>
      <c r="E1419" s="93">
        <v>6</v>
      </c>
      <c r="F1419" s="82" t="e">
        <f t="shared" si="22"/>
        <v>#REF!</v>
      </c>
      <c r="G1419" s="172"/>
    </row>
    <row r="1420" spans="1:7" ht="13" thickBot="1" x14ac:dyDescent="0.3">
      <c r="A1420" s="82" t="e">
        <f>#REF!</f>
        <v>#REF!</v>
      </c>
      <c r="B1420" s="84" t="s">
        <v>771</v>
      </c>
      <c r="C1420" s="82">
        <v>2014</v>
      </c>
      <c r="D1420" s="93" t="s">
        <v>706</v>
      </c>
      <c r="E1420" s="93" t="s">
        <v>666</v>
      </c>
      <c r="F1420" s="82" t="e">
        <f t="shared" si="22"/>
        <v>#REF!</v>
      </c>
      <c r="G1420" s="172"/>
    </row>
    <row r="1421" spans="1:7" ht="13" thickBot="1" x14ac:dyDescent="0.3">
      <c r="A1421" s="82" t="e">
        <f>#REF!</f>
        <v>#REF!</v>
      </c>
      <c r="B1421" s="84" t="s">
        <v>771</v>
      </c>
      <c r="C1421" s="82">
        <v>2014</v>
      </c>
      <c r="D1421" s="93" t="s">
        <v>706</v>
      </c>
      <c r="E1421" s="93" t="s">
        <v>667</v>
      </c>
      <c r="F1421" s="82" t="e">
        <f t="shared" si="22"/>
        <v>#REF!</v>
      </c>
      <c r="G1421" s="172"/>
    </row>
    <row r="1422" spans="1:7" ht="13" thickBot="1" x14ac:dyDescent="0.3">
      <c r="A1422" s="82" t="e">
        <f>#REF!</f>
        <v>#REF!</v>
      </c>
      <c r="B1422" s="84" t="s">
        <v>771</v>
      </c>
      <c r="C1422" s="82">
        <v>2014</v>
      </c>
      <c r="D1422" s="93" t="s">
        <v>706</v>
      </c>
      <c r="E1422" s="93" t="s">
        <v>668</v>
      </c>
      <c r="F1422" s="82" t="e">
        <f t="shared" si="22"/>
        <v>#REF!</v>
      </c>
      <c r="G1422" s="172"/>
    </row>
    <row r="1423" spans="1:7" ht="13" thickBot="1" x14ac:dyDescent="0.3">
      <c r="A1423" s="82" t="e">
        <f>#REF!</f>
        <v>#REF!</v>
      </c>
      <c r="B1423" s="84" t="s">
        <v>771</v>
      </c>
      <c r="C1423" s="82">
        <v>2014</v>
      </c>
      <c r="D1423" s="93" t="s">
        <v>706</v>
      </c>
      <c r="E1423" s="93" t="s">
        <v>669</v>
      </c>
      <c r="F1423" s="82" t="e">
        <f t="shared" si="22"/>
        <v>#REF!</v>
      </c>
      <c r="G1423" s="172"/>
    </row>
    <row r="1424" spans="1:7" ht="13" thickBot="1" x14ac:dyDescent="0.3">
      <c r="A1424" s="82" t="e">
        <f>#REF!</f>
        <v>#REF!</v>
      </c>
      <c r="B1424" s="84" t="s">
        <v>771</v>
      </c>
      <c r="C1424" s="82">
        <v>2014</v>
      </c>
      <c r="D1424" s="93" t="s">
        <v>706</v>
      </c>
      <c r="E1424" s="93" t="s">
        <v>670</v>
      </c>
      <c r="F1424" s="82" t="e">
        <f t="shared" si="22"/>
        <v>#REF!</v>
      </c>
      <c r="G1424" s="172"/>
    </row>
    <row r="1425" spans="1:7" ht="13" thickBot="1" x14ac:dyDescent="0.3">
      <c r="A1425" s="82" t="e">
        <f>#REF!</f>
        <v>#REF!</v>
      </c>
      <c r="B1425" s="84" t="s">
        <v>771</v>
      </c>
      <c r="C1425" s="82">
        <v>2014</v>
      </c>
      <c r="D1425" s="93" t="s">
        <v>706</v>
      </c>
      <c r="E1425" s="93" t="s">
        <v>671</v>
      </c>
      <c r="F1425" s="82" t="e">
        <f t="shared" si="22"/>
        <v>#REF!</v>
      </c>
      <c r="G1425" s="172"/>
    </row>
    <row r="1426" spans="1:7" ht="13" thickBot="1" x14ac:dyDescent="0.3">
      <c r="A1426" s="82" t="e">
        <f>#REF!</f>
        <v>#REF!</v>
      </c>
      <c r="B1426" s="84" t="s">
        <v>771</v>
      </c>
      <c r="C1426" s="82">
        <v>2014</v>
      </c>
      <c r="D1426" s="93" t="s">
        <v>706</v>
      </c>
      <c r="E1426" s="93" t="s">
        <v>672</v>
      </c>
      <c r="F1426" s="82" t="e">
        <f t="shared" si="22"/>
        <v>#REF!</v>
      </c>
      <c r="G1426" s="172"/>
    </row>
    <row r="1427" spans="1:7" ht="13" thickBot="1" x14ac:dyDescent="0.3">
      <c r="A1427" s="82" t="e">
        <f>#REF!</f>
        <v>#REF!</v>
      </c>
      <c r="B1427" s="84" t="s">
        <v>771</v>
      </c>
      <c r="C1427" s="82">
        <v>2014</v>
      </c>
      <c r="D1427" s="93" t="s">
        <v>706</v>
      </c>
      <c r="E1427" s="93" t="s">
        <v>673</v>
      </c>
      <c r="F1427" s="82" t="e">
        <f t="shared" si="22"/>
        <v>#REF!</v>
      </c>
      <c r="G1427" s="172"/>
    </row>
    <row r="1428" spans="1:7" ht="13" thickBot="1" x14ac:dyDescent="0.3">
      <c r="A1428" s="82" t="e">
        <f>#REF!</f>
        <v>#REF!</v>
      </c>
      <c r="B1428" s="84" t="s">
        <v>771</v>
      </c>
      <c r="C1428" s="82">
        <v>2014</v>
      </c>
      <c r="D1428" s="93" t="s">
        <v>706</v>
      </c>
      <c r="E1428" s="93" t="s">
        <v>674</v>
      </c>
      <c r="F1428" s="82" t="e">
        <f t="shared" si="22"/>
        <v>#REF!</v>
      </c>
      <c r="G1428" s="172"/>
    </row>
    <row r="1429" spans="1:7" ht="13" thickBot="1" x14ac:dyDescent="0.3">
      <c r="A1429" s="82" t="e">
        <f>#REF!</f>
        <v>#REF!</v>
      </c>
      <c r="B1429" s="84" t="s">
        <v>771</v>
      </c>
      <c r="C1429" s="82">
        <v>2014</v>
      </c>
      <c r="D1429" s="93" t="s">
        <v>706</v>
      </c>
      <c r="E1429" s="93" t="s">
        <v>675</v>
      </c>
      <c r="F1429" s="82" t="e">
        <f t="shared" si="22"/>
        <v>#REF!</v>
      </c>
      <c r="G1429" s="172"/>
    </row>
    <row r="1430" spans="1:7" ht="13" thickBot="1" x14ac:dyDescent="0.3">
      <c r="A1430" s="82" t="e">
        <f>#REF!</f>
        <v>#REF!</v>
      </c>
      <c r="B1430" s="84" t="s">
        <v>771</v>
      </c>
      <c r="C1430" s="82">
        <v>2014</v>
      </c>
      <c r="D1430" s="93" t="s">
        <v>706</v>
      </c>
      <c r="E1430" s="93" t="s">
        <v>676</v>
      </c>
      <c r="F1430" s="82" t="e">
        <f t="shared" si="22"/>
        <v>#REF!</v>
      </c>
      <c r="G1430" s="172"/>
    </row>
    <row r="1431" spans="1:7" ht="13" thickBot="1" x14ac:dyDescent="0.3">
      <c r="A1431" s="82" t="e">
        <f>#REF!</f>
        <v>#REF!</v>
      </c>
      <c r="B1431" s="84" t="s">
        <v>771</v>
      </c>
      <c r="C1431" s="82">
        <v>2014</v>
      </c>
      <c r="D1431" s="93" t="s">
        <v>706</v>
      </c>
      <c r="E1431" s="93" t="s">
        <v>677</v>
      </c>
      <c r="F1431" s="82" t="e">
        <f t="shared" si="22"/>
        <v>#REF!</v>
      </c>
      <c r="G1431" s="172"/>
    </row>
    <row r="1432" spans="1:7" ht="13" thickBot="1" x14ac:dyDescent="0.3">
      <c r="A1432" s="82" t="e">
        <f>#REF!</f>
        <v>#REF!</v>
      </c>
      <c r="B1432" s="84" t="s">
        <v>771</v>
      </c>
      <c r="C1432" s="82">
        <v>2014</v>
      </c>
      <c r="D1432" s="93" t="s">
        <v>706</v>
      </c>
      <c r="E1432" s="93" t="s">
        <v>678</v>
      </c>
      <c r="F1432" s="82" t="e">
        <f t="shared" si="22"/>
        <v>#REF!</v>
      </c>
      <c r="G1432" s="172"/>
    </row>
    <row r="1433" spans="1:7" ht="13" thickBot="1" x14ac:dyDescent="0.3">
      <c r="A1433" s="82" t="e">
        <f>#REF!</f>
        <v>#REF!</v>
      </c>
      <c r="B1433" s="84" t="s">
        <v>771</v>
      </c>
      <c r="C1433" s="82">
        <v>2014</v>
      </c>
      <c r="D1433" s="93" t="s">
        <v>706</v>
      </c>
      <c r="E1433" s="93" t="s">
        <v>679</v>
      </c>
      <c r="F1433" s="82" t="e">
        <f t="shared" si="22"/>
        <v>#REF!</v>
      </c>
      <c r="G1433" s="172"/>
    </row>
    <row r="1434" spans="1:7" ht="13" thickBot="1" x14ac:dyDescent="0.3">
      <c r="A1434" s="82" t="e">
        <f>#REF!</f>
        <v>#REF!</v>
      </c>
      <c r="B1434" s="84" t="s">
        <v>771</v>
      </c>
      <c r="C1434" s="82">
        <v>2014</v>
      </c>
      <c r="D1434" s="93" t="s">
        <v>706</v>
      </c>
      <c r="E1434" s="93">
        <v>7</v>
      </c>
      <c r="F1434" s="82" t="e">
        <f t="shared" si="22"/>
        <v>#REF!</v>
      </c>
      <c r="G1434" s="172"/>
    </row>
    <row r="1435" spans="1:7" ht="13" thickBot="1" x14ac:dyDescent="0.3">
      <c r="A1435" s="82" t="e">
        <f>#REF!</f>
        <v>#REF!</v>
      </c>
      <c r="B1435" s="84" t="s">
        <v>771</v>
      </c>
      <c r="C1435" s="82">
        <v>2014</v>
      </c>
      <c r="D1435" s="93" t="s">
        <v>706</v>
      </c>
      <c r="E1435" s="93" t="s">
        <v>680</v>
      </c>
      <c r="F1435" s="82" t="e">
        <f t="shared" si="22"/>
        <v>#REF!</v>
      </c>
      <c r="G1435" s="172"/>
    </row>
    <row r="1436" spans="1:7" ht="13" thickBot="1" x14ac:dyDescent="0.3">
      <c r="A1436" s="82" t="e">
        <f>#REF!</f>
        <v>#REF!</v>
      </c>
      <c r="B1436" s="84" t="s">
        <v>771</v>
      </c>
      <c r="C1436" s="82">
        <v>2014</v>
      </c>
      <c r="D1436" s="84" t="s">
        <v>706</v>
      </c>
      <c r="E1436" s="93" t="s">
        <v>681</v>
      </c>
      <c r="F1436" s="82" t="e">
        <f t="shared" si="22"/>
        <v>#REF!</v>
      </c>
      <c r="G1436" s="172"/>
    </row>
    <row r="1437" spans="1:7" ht="13" thickBot="1" x14ac:dyDescent="0.3">
      <c r="A1437" s="82" t="e">
        <f>#REF!</f>
        <v>#REF!</v>
      </c>
      <c r="B1437" s="84" t="s">
        <v>771</v>
      </c>
      <c r="C1437" s="82">
        <v>2014</v>
      </c>
      <c r="D1437" s="93" t="s">
        <v>706</v>
      </c>
      <c r="E1437" s="93" t="s">
        <v>682</v>
      </c>
      <c r="F1437" s="82" t="e">
        <f t="shared" si="22"/>
        <v>#REF!</v>
      </c>
      <c r="G1437" s="172"/>
    </row>
    <row r="1438" spans="1:7" ht="13" thickBot="1" x14ac:dyDescent="0.3">
      <c r="A1438" s="82" t="e">
        <f>#REF!</f>
        <v>#REF!</v>
      </c>
      <c r="B1438" s="84" t="s">
        <v>771</v>
      </c>
      <c r="C1438" s="82">
        <v>2014</v>
      </c>
      <c r="D1438" s="93" t="s">
        <v>706</v>
      </c>
      <c r="E1438" s="93" t="s">
        <v>683</v>
      </c>
      <c r="F1438" s="82" t="e">
        <f t="shared" si="22"/>
        <v>#REF!</v>
      </c>
      <c r="G1438" s="172"/>
    </row>
    <row r="1439" spans="1:7" ht="13" thickBot="1" x14ac:dyDescent="0.3">
      <c r="A1439" s="82" t="e">
        <f>#REF!</f>
        <v>#REF!</v>
      </c>
      <c r="B1439" s="84" t="s">
        <v>771</v>
      </c>
      <c r="C1439" s="82">
        <v>2014</v>
      </c>
      <c r="D1439" s="93" t="s">
        <v>706</v>
      </c>
      <c r="E1439" s="93" t="s">
        <v>684</v>
      </c>
      <c r="F1439" s="82" t="e">
        <f t="shared" si="22"/>
        <v>#REF!</v>
      </c>
      <c r="G1439" s="172"/>
    </row>
    <row r="1440" spans="1:7" ht="13" thickBot="1" x14ac:dyDescent="0.3">
      <c r="A1440" s="82" t="e">
        <f>#REF!</f>
        <v>#REF!</v>
      </c>
      <c r="B1440" s="84" t="s">
        <v>771</v>
      </c>
      <c r="C1440" s="82">
        <v>2014</v>
      </c>
      <c r="D1440" s="93" t="s">
        <v>706</v>
      </c>
      <c r="E1440" s="93" t="s">
        <v>685</v>
      </c>
      <c r="F1440" s="82" t="e">
        <f t="shared" si="22"/>
        <v>#REF!</v>
      </c>
      <c r="G1440" s="172"/>
    </row>
    <row r="1441" spans="1:7" ht="13" thickBot="1" x14ac:dyDescent="0.3">
      <c r="A1441" s="82" t="e">
        <f>#REF!</f>
        <v>#REF!</v>
      </c>
      <c r="B1441" s="84" t="s">
        <v>771</v>
      </c>
      <c r="C1441" s="82">
        <v>2014</v>
      </c>
      <c r="D1441" s="93" t="s">
        <v>706</v>
      </c>
      <c r="E1441" s="93" t="s">
        <v>686</v>
      </c>
      <c r="F1441" s="82" t="e">
        <f t="shared" si="22"/>
        <v>#REF!</v>
      </c>
      <c r="G1441" s="172"/>
    </row>
    <row r="1442" spans="1:7" ht="13" thickBot="1" x14ac:dyDescent="0.3">
      <c r="A1442" s="82" t="e">
        <f>#REF!</f>
        <v>#REF!</v>
      </c>
      <c r="B1442" s="84" t="s">
        <v>771</v>
      </c>
      <c r="C1442" s="82">
        <v>2014</v>
      </c>
      <c r="D1442" s="93" t="s">
        <v>706</v>
      </c>
      <c r="E1442" s="93" t="s">
        <v>687</v>
      </c>
      <c r="F1442" s="82" t="e">
        <f t="shared" si="22"/>
        <v>#REF!</v>
      </c>
      <c r="G1442" s="172"/>
    </row>
    <row r="1443" spans="1:7" ht="13" thickBot="1" x14ac:dyDescent="0.3">
      <c r="A1443" s="82" t="e">
        <f>#REF!</f>
        <v>#REF!</v>
      </c>
      <c r="B1443" s="84" t="s">
        <v>771</v>
      </c>
      <c r="C1443" s="82">
        <v>2014</v>
      </c>
      <c r="D1443" s="93" t="s">
        <v>706</v>
      </c>
      <c r="E1443" s="93">
        <v>8</v>
      </c>
      <c r="F1443" s="82" t="e">
        <f t="shared" si="22"/>
        <v>#REF!</v>
      </c>
      <c r="G1443" s="172"/>
    </row>
    <row r="1444" spans="1:7" ht="13" thickBot="1" x14ac:dyDescent="0.3">
      <c r="A1444" s="82" t="e">
        <f>#REF!</f>
        <v>#REF!</v>
      </c>
      <c r="B1444" s="84" t="s">
        <v>771</v>
      </c>
      <c r="C1444" s="82">
        <v>2014</v>
      </c>
      <c r="D1444" s="93" t="s">
        <v>706</v>
      </c>
      <c r="E1444" s="93" t="s">
        <v>688</v>
      </c>
      <c r="F1444" s="82" t="e">
        <f t="shared" si="22"/>
        <v>#REF!</v>
      </c>
      <c r="G1444" s="172"/>
    </row>
    <row r="1445" spans="1:7" ht="13" thickBot="1" x14ac:dyDescent="0.3">
      <c r="A1445" s="82" t="e">
        <f>#REF!</f>
        <v>#REF!</v>
      </c>
      <c r="B1445" s="84" t="s">
        <v>771</v>
      </c>
      <c r="C1445" s="82">
        <v>2014</v>
      </c>
      <c r="D1445" s="93" t="s">
        <v>706</v>
      </c>
      <c r="E1445" s="93" t="s">
        <v>689</v>
      </c>
      <c r="F1445" s="82" t="e">
        <f t="shared" si="22"/>
        <v>#REF!</v>
      </c>
      <c r="G1445" s="172"/>
    </row>
    <row r="1446" spans="1:7" ht="13" thickBot="1" x14ac:dyDescent="0.3">
      <c r="A1446" s="82" t="e">
        <f>#REF!</f>
        <v>#REF!</v>
      </c>
      <c r="B1446" s="84" t="s">
        <v>771</v>
      </c>
      <c r="C1446" s="82">
        <v>2014</v>
      </c>
      <c r="D1446" s="93" t="s">
        <v>706</v>
      </c>
      <c r="E1446" s="93">
        <v>9</v>
      </c>
      <c r="F1446" s="82" t="e">
        <f t="shared" si="22"/>
        <v>#REF!</v>
      </c>
      <c r="G1446" s="172"/>
    </row>
    <row r="1447" spans="1:7" ht="13" thickBot="1" x14ac:dyDescent="0.3">
      <c r="A1447" s="82" t="e">
        <f>#REF!</f>
        <v>#REF!</v>
      </c>
      <c r="B1447" s="84" t="s">
        <v>771</v>
      </c>
      <c r="C1447" s="82">
        <v>2014</v>
      </c>
      <c r="D1447" s="93" t="s">
        <v>706</v>
      </c>
      <c r="E1447" s="93">
        <v>10</v>
      </c>
      <c r="F1447" s="82" t="e">
        <f t="shared" si="22"/>
        <v>#REF!</v>
      </c>
      <c r="G1447" s="172"/>
    </row>
    <row r="1448" spans="1:7" ht="13" thickBot="1" x14ac:dyDescent="0.3">
      <c r="A1448" s="82" t="e">
        <f>#REF!</f>
        <v>#REF!</v>
      </c>
      <c r="B1448" s="84" t="s">
        <v>771</v>
      </c>
      <c r="C1448" s="82">
        <v>2014</v>
      </c>
      <c r="D1448" s="93" t="s">
        <v>706</v>
      </c>
      <c r="E1448" s="93" t="s">
        <v>690</v>
      </c>
      <c r="F1448" s="82" t="e">
        <f t="shared" si="22"/>
        <v>#REF!</v>
      </c>
      <c r="G1448" s="172"/>
    </row>
    <row r="1449" spans="1:7" ht="13" thickBot="1" x14ac:dyDescent="0.3">
      <c r="A1449" s="82" t="e">
        <f>#REF!</f>
        <v>#REF!</v>
      </c>
      <c r="B1449" s="84" t="s">
        <v>771</v>
      </c>
      <c r="C1449" s="82">
        <v>2014</v>
      </c>
      <c r="D1449" s="93" t="s">
        <v>706</v>
      </c>
      <c r="E1449" s="93" t="s">
        <v>691</v>
      </c>
      <c r="F1449" s="82" t="e">
        <f t="shared" si="22"/>
        <v>#REF!</v>
      </c>
      <c r="G1449" s="172"/>
    </row>
    <row r="1450" spans="1:7" ht="13" thickBot="1" x14ac:dyDescent="0.3">
      <c r="A1450" s="82" t="e">
        <f>#REF!</f>
        <v>#REF!</v>
      </c>
      <c r="B1450" s="84" t="s">
        <v>771</v>
      </c>
      <c r="C1450" s="82">
        <v>2014</v>
      </c>
      <c r="D1450" s="93" t="s">
        <v>706</v>
      </c>
      <c r="E1450" s="93" t="s">
        <v>692</v>
      </c>
      <c r="F1450" s="82" t="e">
        <f t="shared" si="22"/>
        <v>#REF!</v>
      </c>
      <c r="G1450" s="172"/>
    </row>
    <row r="1451" spans="1:7" ht="13" thickBot="1" x14ac:dyDescent="0.3">
      <c r="A1451" s="82" t="e">
        <f>#REF!</f>
        <v>#REF!</v>
      </c>
      <c r="B1451" s="84" t="s">
        <v>771</v>
      </c>
      <c r="C1451" s="82">
        <v>2014</v>
      </c>
      <c r="D1451" s="93" t="s">
        <v>706</v>
      </c>
      <c r="E1451" s="93" t="s">
        <v>693</v>
      </c>
      <c r="F1451" s="82" t="e">
        <f t="shared" si="22"/>
        <v>#REF!</v>
      </c>
      <c r="G1451" s="172"/>
    </row>
    <row r="1452" spans="1:7" ht="13" thickBot="1" x14ac:dyDescent="0.3">
      <c r="A1452" s="82" t="e">
        <f>#REF!</f>
        <v>#REF!</v>
      </c>
      <c r="B1452" s="84" t="s">
        <v>771</v>
      </c>
      <c r="C1452" s="82">
        <v>2014</v>
      </c>
      <c r="D1452" s="93" t="s">
        <v>706</v>
      </c>
      <c r="E1452" s="93" t="s">
        <v>694</v>
      </c>
      <c r="F1452" s="82" t="e">
        <f t="shared" si="22"/>
        <v>#REF!</v>
      </c>
      <c r="G1452" s="172"/>
    </row>
    <row r="1453" spans="1:7" ht="13" thickBot="1" x14ac:dyDescent="0.3">
      <c r="A1453" s="82" t="e">
        <f>#REF!</f>
        <v>#REF!</v>
      </c>
      <c r="B1453" s="84" t="s">
        <v>771</v>
      </c>
      <c r="C1453" s="82">
        <v>2014</v>
      </c>
      <c r="D1453" s="93" t="s">
        <v>706</v>
      </c>
      <c r="E1453" s="93" t="s">
        <v>695</v>
      </c>
      <c r="F1453" s="82" t="e">
        <f t="shared" si="22"/>
        <v>#REF!</v>
      </c>
      <c r="G1453" s="172"/>
    </row>
    <row r="1454" spans="1:7" ht="13" thickBot="1" x14ac:dyDescent="0.3">
      <c r="A1454" s="82" t="e">
        <f>#REF!</f>
        <v>#REF!</v>
      </c>
      <c r="B1454" s="84" t="s">
        <v>771</v>
      </c>
      <c r="C1454" s="82">
        <v>2014</v>
      </c>
      <c r="D1454" s="93" t="s">
        <v>706</v>
      </c>
      <c r="E1454" s="93" t="s">
        <v>696</v>
      </c>
      <c r="F1454" s="82" t="e">
        <f t="shared" si="22"/>
        <v>#REF!</v>
      </c>
      <c r="G1454" s="172"/>
    </row>
    <row r="1455" spans="1:7" ht="13" thickBot="1" x14ac:dyDescent="0.3">
      <c r="A1455" s="82" t="e">
        <f>#REF!</f>
        <v>#REF!</v>
      </c>
      <c r="B1455" s="84" t="s">
        <v>771</v>
      </c>
      <c r="C1455" s="82">
        <v>2014</v>
      </c>
      <c r="D1455" s="93" t="s">
        <v>706</v>
      </c>
      <c r="E1455" s="93" t="s">
        <v>697</v>
      </c>
      <c r="F1455" s="82" t="e">
        <f t="shared" si="22"/>
        <v>#REF!</v>
      </c>
      <c r="G1455" s="172"/>
    </row>
    <row r="1456" spans="1:7" ht="13" thickBot="1" x14ac:dyDescent="0.3">
      <c r="A1456" s="82" t="e">
        <f>#REF!</f>
        <v>#REF!</v>
      </c>
      <c r="B1456" s="84" t="s">
        <v>771</v>
      </c>
      <c r="C1456" s="82">
        <v>2014</v>
      </c>
      <c r="D1456" s="93" t="s">
        <v>706</v>
      </c>
      <c r="E1456" s="93" t="s">
        <v>698</v>
      </c>
      <c r="F1456" s="82" t="e">
        <f t="shared" si="22"/>
        <v>#REF!</v>
      </c>
      <c r="G1456" s="172"/>
    </row>
    <row r="1457" spans="1:7" ht="13" thickBot="1" x14ac:dyDescent="0.3">
      <c r="A1457" s="82" t="e">
        <f>#REF!</f>
        <v>#REF!</v>
      </c>
      <c r="B1457" s="84" t="s">
        <v>771</v>
      </c>
      <c r="C1457" s="82">
        <v>2014</v>
      </c>
      <c r="D1457" s="93" t="s">
        <v>706</v>
      </c>
      <c r="E1457" s="93" t="s">
        <v>699</v>
      </c>
      <c r="F1457" s="82" t="e">
        <f t="shared" si="22"/>
        <v>#REF!</v>
      </c>
      <c r="G1457" s="172"/>
    </row>
    <row r="1458" spans="1:7" ht="13" thickBot="1" x14ac:dyDescent="0.3">
      <c r="A1458" s="82" t="e">
        <f>#REF!</f>
        <v>#REF!</v>
      </c>
      <c r="B1458" s="84" t="s">
        <v>771</v>
      </c>
      <c r="C1458" s="82">
        <v>2014</v>
      </c>
      <c r="D1458" s="84" t="s">
        <v>706</v>
      </c>
      <c r="E1458" s="93" t="s">
        <v>700</v>
      </c>
      <c r="F1458" s="82" t="e">
        <f t="shared" si="22"/>
        <v>#REF!</v>
      </c>
      <c r="G1458" s="172"/>
    </row>
    <row r="1459" spans="1:7" ht="13" thickBot="1" x14ac:dyDescent="0.3">
      <c r="A1459" s="82" t="e">
        <f>#REF!</f>
        <v>#REF!</v>
      </c>
      <c r="B1459" s="84" t="s">
        <v>771</v>
      </c>
      <c r="C1459" s="82">
        <v>2014</v>
      </c>
      <c r="D1459" s="84" t="s">
        <v>706</v>
      </c>
      <c r="E1459" s="93" t="s">
        <v>701</v>
      </c>
      <c r="F1459" s="82" t="e">
        <f t="shared" si="22"/>
        <v>#REF!</v>
      </c>
      <c r="G1459" s="172"/>
    </row>
    <row r="1460" spans="1:7" ht="13" thickBot="1" x14ac:dyDescent="0.3">
      <c r="A1460" s="82" t="e">
        <f>#REF!</f>
        <v>#REF!</v>
      </c>
      <c r="B1460" s="84" t="s">
        <v>658</v>
      </c>
      <c r="C1460" s="82">
        <v>2014</v>
      </c>
      <c r="D1460" s="84" t="s">
        <v>639</v>
      </c>
      <c r="E1460" s="93" t="s">
        <v>773</v>
      </c>
      <c r="F1460" s="82" t="e">
        <f t="shared" si="22"/>
        <v>#REF!</v>
      </c>
      <c r="G1460" s="172"/>
    </row>
    <row r="1461" spans="1:7" ht="13" thickBot="1" x14ac:dyDescent="0.3">
      <c r="A1461" s="82" t="e">
        <f>#REF!</f>
        <v>#REF!</v>
      </c>
      <c r="B1461" s="84" t="s">
        <v>658</v>
      </c>
      <c r="C1461" s="82">
        <v>2014</v>
      </c>
      <c r="D1461" s="84" t="s">
        <v>639</v>
      </c>
      <c r="E1461" s="93" t="s">
        <v>774</v>
      </c>
      <c r="F1461" s="82" t="e">
        <f t="shared" si="22"/>
        <v>#REF!</v>
      </c>
      <c r="G1461" s="172"/>
    </row>
    <row r="1462" spans="1:7" ht="13" thickBot="1" x14ac:dyDescent="0.3">
      <c r="A1462" s="82" t="e">
        <f>#REF!</f>
        <v>#REF!</v>
      </c>
      <c r="B1462" s="84" t="s">
        <v>658</v>
      </c>
      <c r="C1462" s="82">
        <v>2014</v>
      </c>
      <c r="D1462" s="84" t="s">
        <v>639</v>
      </c>
      <c r="E1462" s="93" t="s">
        <v>775</v>
      </c>
      <c r="F1462" s="82" t="e">
        <f t="shared" si="22"/>
        <v>#REF!</v>
      </c>
      <c r="G1462" s="172"/>
    </row>
    <row r="1463" spans="1:7" ht="13" thickBot="1" x14ac:dyDescent="0.3">
      <c r="A1463" s="82" t="e">
        <f>#REF!</f>
        <v>#REF!</v>
      </c>
      <c r="B1463" s="84" t="s">
        <v>658</v>
      </c>
      <c r="C1463" s="82">
        <v>2014</v>
      </c>
      <c r="D1463" s="84" t="s">
        <v>639</v>
      </c>
      <c r="E1463" s="93" t="s">
        <v>776</v>
      </c>
      <c r="F1463" s="82" t="e">
        <f t="shared" si="22"/>
        <v>#REF!</v>
      </c>
      <c r="G1463" s="172"/>
    </row>
    <row r="1464" spans="1:7" ht="13" thickBot="1" x14ac:dyDescent="0.3">
      <c r="A1464" s="82" t="e">
        <f>#REF!</f>
        <v>#REF!</v>
      </c>
      <c r="B1464" s="84" t="s">
        <v>658</v>
      </c>
      <c r="C1464" s="82">
        <v>2014</v>
      </c>
      <c r="D1464" s="84" t="s">
        <v>639</v>
      </c>
      <c r="E1464" s="93" t="s">
        <v>777</v>
      </c>
      <c r="F1464" s="82" t="e">
        <f t="shared" si="22"/>
        <v>#REF!</v>
      </c>
      <c r="G1464" s="172"/>
    </row>
    <row r="1465" spans="1:7" ht="13" thickBot="1" x14ac:dyDescent="0.3">
      <c r="A1465" s="82" t="e">
        <f>#REF!</f>
        <v>#REF!</v>
      </c>
      <c r="B1465" s="84" t="s">
        <v>658</v>
      </c>
      <c r="C1465" s="82">
        <v>2014</v>
      </c>
      <c r="D1465" s="84" t="s">
        <v>639</v>
      </c>
      <c r="E1465" s="93" t="s">
        <v>778</v>
      </c>
      <c r="F1465" s="82" t="e">
        <f t="shared" si="22"/>
        <v>#REF!</v>
      </c>
      <c r="G1465" s="172"/>
    </row>
    <row r="1466" spans="1:7" ht="13" thickBot="1" x14ac:dyDescent="0.3">
      <c r="A1466" s="82" t="e">
        <f>#REF!</f>
        <v>#REF!</v>
      </c>
      <c r="B1466" s="84" t="s">
        <v>658</v>
      </c>
      <c r="C1466" s="82">
        <v>2014</v>
      </c>
      <c r="D1466" s="84" t="s">
        <v>639</v>
      </c>
      <c r="E1466" s="93" t="s">
        <v>779</v>
      </c>
      <c r="F1466" s="82" t="e">
        <f t="shared" si="22"/>
        <v>#REF!</v>
      </c>
      <c r="G1466" s="172"/>
    </row>
    <row r="1467" spans="1:7" ht="13" thickBot="1" x14ac:dyDescent="0.3">
      <c r="A1467" s="82" t="e">
        <f>#REF!</f>
        <v>#REF!</v>
      </c>
      <c r="B1467" s="84" t="s">
        <v>658</v>
      </c>
      <c r="C1467" s="82">
        <v>2014</v>
      </c>
      <c r="D1467" s="84" t="s">
        <v>639</v>
      </c>
      <c r="E1467" s="93" t="s">
        <v>780</v>
      </c>
      <c r="F1467" s="82" t="e">
        <f t="shared" si="22"/>
        <v>#REF!</v>
      </c>
      <c r="G1467" s="172"/>
    </row>
    <row r="1468" spans="1:7" ht="13" thickBot="1" x14ac:dyDescent="0.3">
      <c r="A1468" s="82" t="e">
        <f>#REF!</f>
        <v>#REF!</v>
      </c>
      <c r="B1468" s="84" t="s">
        <v>658</v>
      </c>
      <c r="C1468" s="82">
        <v>2014</v>
      </c>
      <c r="D1468" s="84" t="s">
        <v>639</v>
      </c>
      <c r="E1468" s="93" t="s">
        <v>781</v>
      </c>
      <c r="F1468" s="82" t="e">
        <f t="shared" si="22"/>
        <v>#REF!</v>
      </c>
      <c r="G1468" s="172"/>
    </row>
    <row r="1469" spans="1:7" ht="13" thickBot="1" x14ac:dyDescent="0.3">
      <c r="A1469" s="82" t="e">
        <f>#REF!</f>
        <v>#REF!</v>
      </c>
      <c r="B1469" s="84" t="s">
        <v>658</v>
      </c>
      <c r="C1469" s="82">
        <v>2014</v>
      </c>
      <c r="D1469" s="84" t="s">
        <v>639</v>
      </c>
      <c r="E1469" s="93" t="s">
        <v>782</v>
      </c>
      <c r="F1469" s="82" t="e">
        <f t="shared" si="22"/>
        <v>#REF!</v>
      </c>
      <c r="G1469" s="172"/>
    </row>
    <row r="1470" spans="1:7" ht="13" thickBot="1" x14ac:dyDescent="0.3">
      <c r="A1470" s="82" t="e">
        <f>#REF!</f>
        <v>#REF!</v>
      </c>
      <c r="B1470" s="84" t="s">
        <v>658</v>
      </c>
      <c r="C1470" s="82">
        <v>2014</v>
      </c>
      <c r="D1470" s="84" t="s">
        <v>639</v>
      </c>
      <c r="E1470" s="93" t="s">
        <v>783</v>
      </c>
      <c r="F1470" s="82" t="e">
        <f t="shared" si="22"/>
        <v>#REF!</v>
      </c>
      <c r="G1470" s="172"/>
    </row>
    <row r="1471" spans="1:7" ht="13" thickBot="1" x14ac:dyDescent="0.3">
      <c r="A1471" s="82" t="e">
        <f>#REF!</f>
        <v>#REF!</v>
      </c>
      <c r="B1471" s="84" t="s">
        <v>658</v>
      </c>
      <c r="C1471" s="82">
        <v>2014</v>
      </c>
      <c r="D1471" s="84" t="s">
        <v>639</v>
      </c>
      <c r="E1471" s="93" t="s">
        <v>784</v>
      </c>
      <c r="F1471" s="82" t="e">
        <f t="shared" si="22"/>
        <v>#REF!</v>
      </c>
      <c r="G1471" s="172"/>
    </row>
    <row r="1472" spans="1:7" ht="13" thickBot="1" x14ac:dyDescent="0.3">
      <c r="A1472" s="82" t="e">
        <f>#REF!</f>
        <v>#REF!</v>
      </c>
      <c r="B1472" s="84" t="s">
        <v>638</v>
      </c>
      <c r="C1472" s="82">
        <v>2014</v>
      </c>
      <c r="D1472" s="84" t="s">
        <v>639</v>
      </c>
      <c r="E1472" s="93" t="s">
        <v>640</v>
      </c>
      <c r="F1472" s="82" t="e">
        <f t="shared" si="22"/>
        <v>#REF!</v>
      </c>
      <c r="G1472" s="172"/>
    </row>
    <row r="1473" spans="1:7" ht="13" thickBot="1" x14ac:dyDescent="0.3">
      <c r="A1473" s="82" t="e">
        <f>#REF!</f>
        <v>#REF!</v>
      </c>
      <c r="B1473" s="84" t="s">
        <v>638</v>
      </c>
      <c r="C1473" s="82">
        <v>2014</v>
      </c>
      <c r="D1473" s="84" t="s">
        <v>639</v>
      </c>
      <c r="E1473" s="93" t="s">
        <v>641</v>
      </c>
      <c r="F1473" s="82" t="e">
        <f t="shared" si="22"/>
        <v>#REF!</v>
      </c>
      <c r="G1473" s="172"/>
    </row>
    <row r="1474" spans="1:7" ht="13" thickBot="1" x14ac:dyDescent="0.3">
      <c r="A1474" s="82" t="e">
        <f>#REF!</f>
        <v>#REF!</v>
      </c>
      <c r="B1474" s="84" t="s">
        <v>638</v>
      </c>
      <c r="C1474" s="82">
        <v>2014</v>
      </c>
      <c r="D1474" s="84" t="s">
        <v>639</v>
      </c>
      <c r="E1474" s="93" t="s">
        <v>642</v>
      </c>
      <c r="F1474" s="82" t="e">
        <f t="shared" si="22"/>
        <v>#REF!</v>
      </c>
      <c r="G1474" s="172"/>
    </row>
    <row r="1475" spans="1:7" ht="13" thickBot="1" x14ac:dyDescent="0.3">
      <c r="A1475" s="82" t="e">
        <f>#REF!</f>
        <v>#REF!</v>
      </c>
      <c r="B1475" s="84" t="s">
        <v>638</v>
      </c>
      <c r="C1475" s="82">
        <v>2014</v>
      </c>
      <c r="D1475" s="84" t="s">
        <v>639</v>
      </c>
      <c r="E1475" s="93" t="s">
        <v>643</v>
      </c>
      <c r="F1475" s="82" t="e">
        <f t="shared" ref="F1475:F1538" si="23">CONCATENATE(A1475,"_",B1475,"_",C1475,"_",D1475,"_",E1475)</f>
        <v>#REF!</v>
      </c>
      <c r="G1475" s="172"/>
    </row>
    <row r="1476" spans="1:7" ht="13" thickBot="1" x14ac:dyDescent="0.3">
      <c r="A1476" s="82" t="e">
        <f>#REF!</f>
        <v>#REF!</v>
      </c>
      <c r="B1476" s="84" t="s">
        <v>638</v>
      </c>
      <c r="C1476" s="82">
        <v>2014</v>
      </c>
      <c r="D1476" s="84" t="s">
        <v>639</v>
      </c>
      <c r="E1476" s="93" t="s">
        <v>644</v>
      </c>
      <c r="F1476" s="82" t="e">
        <f t="shared" si="23"/>
        <v>#REF!</v>
      </c>
      <c r="G1476" s="172"/>
    </row>
    <row r="1477" spans="1:7" ht="13" thickBot="1" x14ac:dyDescent="0.3">
      <c r="A1477" s="82" t="e">
        <f>#REF!</f>
        <v>#REF!</v>
      </c>
      <c r="B1477" s="84" t="s">
        <v>638</v>
      </c>
      <c r="C1477" s="82">
        <v>2014</v>
      </c>
      <c r="D1477" s="84" t="s">
        <v>639</v>
      </c>
      <c r="E1477" s="93" t="s">
        <v>645</v>
      </c>
      <c r="F1477" s="82" t="e">
        <f t="shared" si="23"/>
        <v>#REF!</v>
      </c>
      <c r="G1477" s="172"/>
    </row>
    <row r="1478" spans="1:7" ht="13" thickBot="1" x14ac:dyDescent="0.3">
      <c r="A1478" s="82" t="e">
        <f>#REF!</f>
        <v>#REF!</v>
      </c>
      <c r="B1478" s="84" t="s">
        <v>638</v>
      </c>
      <c r="C1478" s="82">
        <v>2014</v>
      </c>
      <c r="D1478" s="84" t="s">
        <v>639</v>
      </c>
      <c r="E1478" s="93" t="s">
        <v>646</v>
      </c>
      <c r="F1478" s="82" t="e">
        <f t="shared" si="23"/>
        <v>#REF!</v>
      </c>
      <c r="G1478" s="172"/>
    </row>
    <row r="1479" spans="1:7" ht="13" thickBot="1" x14ac:dyDescent="0.3">
      <c r="A1479" s="82" t="e">
        <f>#REF!</f>
        <v>#REF!</v>
      </c>
      <c r="B1479" s="84" t="s">
        <v>638</v>
      </c>
      <c r="C1479" s="82">
        <v>2014</v>
      </c>
      <c r="D1479" s="84" t="s">
        <v>639</v>
      </c>
      <c r="E1479" s="93" t="s">
        <v>647</v>
      </c>
      <c r="F1479" s="82" t="e">
        <f t="shared" si="23"/>
        <v>#REF!</v>
      </c>
      <c r="G1479" s="172"/>
    </row>
    <row r="1480" spans="1:7" ht="13" thickBot="1" x14ac:dyDescent="0.3">
      <c r="A1480" s="82" t="e">
        <f>#REF!</f>
        <v>#REF!</v>
      </c>
      <c r="B1480" s="84" t="s">
        <v>638</v>
      </c>
      <c r="C1480" s="82">
        <v>2014</v>
      </c>
      <c r="D1480" s="84" t="s">
        <v>639</v>
      </c>
      <c r="E1480" s="93" t="s">
        <v>648</v>
      </c>
      <c r="F1480" s="82" t="e">
        <f t="shared" si="23"/>
        <v>#REF!</v>
      </c>
      <c r="G1480" s="172"/>
    </row>
    <row r="1481" spans="1:7" ht="13" thickBot="1" x14ac:dyDescent="0.3">
      <c r="A1481" s="82" t="e">
        <f>#REF!</f>
        <v>#REF!</v>
      </c>
      <c r="B1481" s="84" t="s">
        <v>638</v>
      </c>
      <c r="C1481" s="82">
        <v>2014</v>
      </c>
      <c r="D1481" s="84" t="s">
        <v>639</v>
      </c>
      <c r="E1481" s="93" t="s">
        <v>649</v>
      </c>
      <c r="F1481" s="82" t="e">
        <f t="shared" si="23"/>
        <v>#REF!</v>
      </c>
      <c r="G1481" s="172"/>
    </row>
    <row r="1482" spans="1:7" ht="13" thickBot="1" x14ac:dyDescent="0.3">
      <c r="A1482" s="82" t="e">
        <f>#REF!</f>
        <v>#REF!</v>
      </c>
      <c r="B1482" s="84" t="s">
        <v>638</v>
      </c>
      <c r="C1482" s="82">
        <v>2014</v>
      </c>
      <c r="D1482" s="84" t="s">
        <v>639</v>
      </c>
      <c r="E1482" s="93" t="s">
        <v>650</v>
      </c>
      <c r="F1482" s="82" t="e">
        <f t="shared" si="23"/>
        <v>#REF!</v>
      </c>
      <c r="G1482" s="172"/>
    </row>
    <row r="1483" spans="1:7" ht="13" thickBot="1" x14ac:dyDescent="0.3">
      <c r="A1483" s="82" t="e">
        <f>#REF!</f>
        <v>#REF!</v>
      </c>
      <c r="B1483" s="91" t="s">
        <v>638</v>
      </c>
      <c r="C1483" s="82">
        <v>2014</v>
      </c>
      <c r="D1483" s="91" t="s">
        <v>639</v>
      </c>
      <c r="E1483" s="101" t="s">
        <v>651</v>
      </c>
      <c r="F1483" s="82" t="e">
        <f t="shared" si="23"/>
        <v>#REF!</v>
      </c>
      <c r="G1483" s="172"/>
    </row>
    <row r="1484" spans="1:7" ht="13" thickBot="1" x14ac:dyDescent="0.3">
      <c r="A1484" s="82" t="e">
        <f>#REF!</f>
        <v>#REF!</v>
      </c>
      <c r="B1484" s="86" t="s">
        <v>638</v>
      </c>
      <c r="C1484" s="82">
        <v>2014</v>
      </c>
      <c r="D1484" s="86" t="s">
        <v>639</v>
      </c>
      <c r="E1484" s="100" t="s">
        <v>652</v>
      </c>
      <c r="F1484" s="82" t="e">
        <f t="shared" si="23"/>
        <v>#REF!</v>
      </c>
      <c r="G1484" s="172"/>
    </row>
    <row r="1485" spans="1:7" ht="13" thickBot="1" x14ac:dyDescent="0.3">
      <c r="A1485" s="82" t="e">
        <f>#REF!</f>
        <v>#REF!</v>
      </c>
      <c r="B1485" s="84" t="s">
        <v>638</v>
      </c>
      <c r="C1485" s="82">
        <v>2014</v>
      </c>
      <c r="D1485" s="84" t="s">
        <v>639</v>
      </c>
      <c r="E1485" s="93" t="s">
        <v>653</v>
      </c>
      <c r="F1485" s="82" t="e">
        <f t="shared" si="23"/>
        <v>#REF!</v>
      </c>
      <c r="G1485" s="172"/>
    </row>
    <row r="1486" spans="1:7" ht="13" thickBot="1" x14ac:dyDescent="0.3">
      <c r="A1486" s="82" t="e">
        <f>#REF!</f>
        <v>#REF!</v>
      </c>
      <c r="B1486" s="84" t="s">
        <v>638</v>
      </c>
      <c r="C1486" s="82">
        <v>2014</v>
      </c>
      <c r="D1486" s="84" t="s">
        <v>639</v>
      </c>
      <c r="E1486" s="93" t="s">
        <v>654</v>
      </c>
      <c r="F1486" s="82" t="e">
        <f t="shared" si="23"/>
        <v>#REF!</v>
      </c>
      <c r="G1486" s="172"/>
    </row>
    <row r="1487" spans="1:7" ht="13" thickBot="1" x14ac:dyDescent="0.3">
      <c r="A1487" s="82" t="e">
        <f>#REF!</f>
        <v>#REF!</v>
      </c>
      <c r="B1487" s="84" t="s">
        <v>638</v>
      </c>
      <c r="C1487" s="82">
        <v>2014</v>
      </c>
      <c r="D1487" s="84" t="s">
        <v>639</v>
      </c>
      <c r="E1487" s="93" t="s">
        <v>655</v>
      </c>
      <c r="F1487" s="82" t="e">
        <f t="shared" si="23"/>
        <v>#REF!</v>
      </c>
      <c r="G1487" s="172"/>
    </row>
    <row r="1488" spans="1:7" ht="13" thickBot="1" x14ac:dyDescent="0.3">
      <c r="A1488" s="82" t="e">
        <f>#REF!</f>
        <v>#REF!</v>
      </c>
      <c r="B1488" s="84" t="s">
        <v>638</v>
      </c>
      <c r="C1488" s="82">
        <v>2014</v>
      </c>
      <c r="D1488" s="84" t="s">
        <v>639</v>
      </c>
      <c r="E1488" s="93" t="s">
        <v>656</v>
      </c>
      <c r="F1488" s="82" t="e">
        <f t="shared" si="23"/>
        <v>#REF!</v>
      </c>
      <c r="G1488" s="172"/>
    </row>
    <row r="1489" spans="1:7" ht="13" thickBot="1" x14ac:dyDescent="0.3">
      <c r="A1489" s="82" t="e">
        <f>#REF!</f>
        <v>#REF!</v>
      </c>
      <c r="B1489" s="84" t="s">
        <v>638</v>
      </c>
      <c r="C1489" s="82">
        <v>2014</v>
      </c>
      <c r="D1489" s="84" t="s">
        <v>639</v>
      </c>
      <c r="E1489" s="93" t="s">
        <v>657</v>
      </c>
      <c r="F1489" s="82" t="e">
        <f t="shared" si="23"/>
        <v>#REF!</v>
      </c>
      <c r="G1489" s="172"/>
    </row>
    <row r="1490" spans="1:7" ht="13" thickBot="1" x14ac:dyDescent="0.3">
      <c r="A1490" s="82" t="e">
        <f>#REF!</f>
        <v>#REF!</v>
      </c>
      <c r="B1490" s="84" t="s">
        <v>658</v>
      </c>
      <c r="C1490" s="82">
        <v>2013</v>
      </c>
      <c r="D1490" s="84" t="s">
        <v>639</v>
      </c>
      <c r="E1490" s="93" t="s">
        <v>640</v>
      </c>
      <c r="F1490" s="82" t="e">
        <f t="shared" si="23"/>
        <v>#REF!</v>
      </c>
      <c r="G1490" s="172"/>
    </row>
    <row r="1491" spans="1:7" ht="13" thickBot="1" x14ac:dyDescent="0.3">
      <c r="A1491" s="82" t="e">
        <f>#REF!</f>
        <v>#REF!</v>
      </c>
      <c r="B1491" s="84" t="s">
        <v>658</v>
      </c>
      <c r="C1491" s="82">
        <v>2013</v>
      </c>
      <c r="D1491" s="84" t="s">
        <v>639</v>
      </c>
      <c r="E1491" s="93" t="s">
        <v>641</v>
      </c>
      <c r="F1491" s="82" t="e">
        <f t="shared" si="23"/>
        <v>#REF!</v>
      </c>
      <c r="G1491" s="172"/>
    </row>
    <row r="1492" spans="1:7" ht="13" thickBot="1" x14ac:dyDescent="0.3">
      <c r="A1492" s="82" t="e">
        <f>#REF!</f>
        <v>#REF!</v>
      </c>
      <c r="B1492" s="84" t="s">
        <v>658</v>
      </c>
      <c r="C1492" s="82">
        <v>2013</v>
      </c>
      <c r="D1492" s="84" t="s">
        <v>639</v>
      </c>
      <c r="E1492" s="93" t="s">
        <v>642</v>
      </c>
      <c r="F1492" s="82" t="e">
        <f t="shared" si="23"/>
        <v>#REF!</v>
      </c>
      <c r="G1492" s="172"/>
    </row>
    <row r="1493" spans="1:7" ht="13" thickBot="1" x14ac:dyDescent="0.3">
      <c r="A1493" s="82" t="e">
        <f>#REF!</f>
        <v>#REF!</v>
      </c>
      <c r="B1493" s="84" t="s">
        <v>658</v>
      </c>
      <c r="C1493" s="82">
        <v>2013</v>
      </c>
      <c r="D1493" s="84" t="s">
        <v>639</v>
      </c>
      <c r="E1493" s="93" t="s">
        <v>643</v>
      </c>
      <c r="F1493" s="82" t="e">
        <f t="shared" si="23"/>
        <v>#REF!</v>
      </c>
      <c r="G1493" s="172"/>
    </row>
    <row r="1494" spans="1:7" ht="13" thickBot="1" x14ac:dyDescent="0.3">
      <c r="A1494" s="82" t="e">
        <f>#REF!</f>
        <v>#REF!</v>
      </c>
      <c r="B1494" s="84" t="s">
        <v>658</v>
      </c>
      <c r="C1494" s="82">
        <v>2013</v>
      </c>
      <c r="D1494" s="84" t="s">
        <v>639</v>
      </c>
      <c r="E1494" s="93" t="s">
        <v>644</v>
      </c>
      <c r="F1494" s="82" t="e">
        <f t="shared" si="23"/>
        <v>#REF!</v>
      </c>
      <c r="G1494" s="172"/>
    </row>
    <row r="1495" spans="1:7" ht="13" thickBot="1" x14ac:dyDescent="0.3">
      <c r="A1495" s="82" t="e">
        <f>#REF!</f>
        <v>#REF!</v>
      </c>
      <c r="B1495" s="84" t="s">
        <v>658</v>
      </c>
      <c r="C1495" s="82">
        <v>2013</v>
      </c>
      <c r="D1495" s="84" t="s">
        <v>639</v>
      </c>
      <c r="E1495" s="93" t="s">
        <v>645</v>
      </c>
      <c r="F1495" s="82" t="e">
        <f t="shared" si="23"/>
        <v>#REF!</v>
      </c>
      <c r="G1495" s="172"/>
    </row>
    <row r="1496" spans="1:7" ht="13" thickBot="1" x14ac:dyDescent="0.3">
      <c r="A1496" s="82" t="e">
        <f>#REF!</f>
        <v>#REF!</v>
      </c>
      <c r="B1496" s="84" t="s">
        <v>658</v>
      </c>
      <c r="C1496" s="82">
        <v>2013</v>
      </c>
      <c r="D1496" s="84" t="s">
        <v>639</v>
      </c>
      <c r="E1496" s="93" t="s">
        <v>646</v>
      </c>
      <c r="F1496" s="82" t="e">
        <f t="shared" si="23"/>
        <v>#REF!</v>
      </c>
      <c r="G1496" s="172"/>
    </row>
    <row r="1497" spans="1:7" ht="13" thickBot="1" x14ac:dyDescent="0.3">
      <c r="A1497" s="82" t="e">
        <f>#REF!</f>
        <v>#REF!</v>
      </c>
      <c r="B1497" s="84" t="s">
        <v>658</v>
      </c>
      <c r="C1497" s="82">
        <v>2013</v>
      </c>
      <c r="D1497" s="84" t="s">
        <v>639</v>
      </c>
      <c r="E1497" s="93" t="s">
        <v>647</v>
      </c>
      <c r="F1497" s="82" t="e">
        <f t="shared" si="23"/>
        <v>#REF!</v>
      </c>
      <c r="G1497" s="172"/>
    </row>
    <row r="1498" spans="1:7" ht="13" thickBot="1" x14ac:dyDescent="0.3">
      <c r="A1498" s="82" t="e">
        <f>#REF!</f>
        <v>#REF!</v>
      </c>
      <c r="B1498" s="84" t="s">
        <v>658</v>
      </c>
      <c r="C1498" s="82">
        <v>2013</v>
      </c>
      <c r="D1498" s="84" t="s">
        <v>639</v>
      </c>
      <c r="E1498" s="93" t="s">
        <v>648</v>
      </c>
      <c r="F1498" s="82" t="e">
        <f t="shared" si="23"/>
        <v>#REF!</v>
      </c>
      <c r="G1498" s="172"/>
    </row>
    <row r="1499" spans="1:7" ht="13" thickBot="1" x14ac:dyDescent="0.3">
      <c r="A1499" s="82" t="e">
        <f>#REF!</f>
        <v>#REF!</v>
      </c>
      <c r="B1499" s="84" t="s">
        <v>658</v>
      </c>
      <c r="C1499" s="82">
        <v>2013</v>
      </c>
      <c r="D1499" s="84" t="s">
        <v>639</v>
      </c>
      <c r="E1499" s="93" t="s">
        <v>649</v>
      </c>
      <c r="F1499" s="82" t="e">
        <f t="shared" si="23"/>
        <v>#REF!</v>
      </c>
      <c r="G1499" s="172"/>
    </row>
    <row r="1500" spans="1:7" ht="13" thickBot="1" x14ac:dyDescent="0.3">
      <c r="A1500" s="82" t="e">
        <f>#REF!</f>
        <v>#REF!</v>
      </c>
      <c r="B1500" s="84" t="s">
        <v>658</v>
      </c>
      <c r="C1500" s="82">
        <v>2013</v>
      </c>
      <c r="D1500" s="84" t="s">
        <v>639</v>
      </c>
      <c r="E1500" s="93" t="s">
        <v>650</v>
      </c>
      <c r="F1500" s="82" t="e">
        <f t="shared" si="23"/>
        <v>#REF!</v>
      </c>
      <c r="G1500" s="172"/>
    </row>
    <row r="1501" spans="1:7" ht="13" thickBot="1" x14ac:dyDescent="0.3">
      <c r="A1501" s="82" t="e">
        <f>#REF!</f>
        <v>#REF!</v>
      </c>
      <c r="B1501" s="84" t="s">
        <v>658</v>
      </c>
      <c r="C1501" s="82">
        <v>2013</v>
      </c>
      <c r="D1501" s="84" t="s">
        <v>639</v>
      </c>
      <c r="E1501" s="93" t="s">
        <v>651</v>
      </c>
      <c r="F1501" s="82" t="e">
        <f t="shared" si="23"/>
        <v>#REF!</v>
      </c>
      <c r="G1501" s="172"/>
    </row>
    <row r="1502" spans="1:7" ht="13" thickBot="1" x14ac:dyDescent="0.3">
      <c r="A1502" s="82" t="e">
        <f>#REF!</f>
        <v>#REF!</v>
      </c>
      <c r="B1502" s="84" t="s">
        <v>658</v>
      </c>
      <c r="C1502" s="82">
        <v>2013</v>
      </c>
      <c r="D1502" s="84" t="s">
        <v>639</v>
      </c>
      <c r="E1502" s="93" t="s">
        <v>652</v>
      </c>
      <c r="F1502" s="82" t="e">
        <f t="shared" si="23"/>
        <v>#REF!</v>
      </c>
      <c r="G1502" s="172"/>
    </row>
    <row r="1503" spans="1:7" ht="13" thickBot="1" x14ac:dyDescent="0.3">
      <c r="A1503" s="82" t="e">
        <f>#REF!</f>
        <v>#REF!</v>
      </c>
      <c r="B1503" s="84" t="s">
        <v>658</v>
      </c>
      <c r="C1503" s="82">
        <v>2013</v>
      </c>
      <c r="D1503" s="84" t="s">
        <v>639</v>
      </c>
      <c r="E1503" s="93" t="s">
        <v>653</v>
      </c>
      <c r="F1503" s="82" t="e">
        <f t="shared" si="23"/>
        <v>#REF!</v>
      </c>
      <c r="G1503" s="172"/>
    </row>
    <row r="1504" spans="1:7" ht="13" thickBot="1" x14ac:dyDescent="0.3">
      <c r="A1504" s="82" t="e">
        <f>#REF!</f>
        <v>#REF!</v>
      </c>
      <c r="B1504" s="84" t="s">
        <v>658</v>
      </c>
      <c r="C1504" s="82">
        <v>2013</v>
      </c>
      <c r="D1504" s="84" t="s">
        <v>639</v>
      </c>
      <c r="E1504" s="93" t="s">
        <v>654</v>
      </c>
      <c r="F1504" s="82" t="e">
        <f t="shared" si="23"/>
        <v>#REF!</v>
      </c>
      <c r="G1504" s="172"/>
    </row>
    <row r="1505" spans="1:7" ht="13" thickBot="1" x14ac:dyDescent="0.3">
      <c r="A1505" s="82" t="e">
        <f>#REF!</f>
        <v>#REF!</v>
      </c>
      <c r="B1505" s="84" t="s">
        <v>658</v>
      </c>
      <c r="C1505" s="82">
        <v>2013</v>
      </c>
      <c r="D1505" s="84" t="s">
        <v>639</v>
      </c>
      <c r="E1505" s="93" t="s">
        <v>655</v>
      </c>
      <c r="F1505" s="82" t="e">
        <f t="shared" si="23"/>
        <v>#REF!</v>
      </c>
      <c r="G1505" s="172"/>
    </row>
    <row r="1506" spans="1:7" ht="13" thickBot="1" x14ac:dyDescent="0.3">
      <c r="A1506" s="82" t="e">
        <f>#REF!</f>
        <v>#REF!</v>
      </c>
      <c r="B1506" s="84" t="s">
        <v>658</v>
      </c>
      <c r="C1506" s="82">
        <v>2013</v>
      </c>
      <c r="D1506" s="84" t="s">
        <v>639</v>
      </c>
      <c r="E1506" s="93" t="s">
        <v>656</v>
      </c>
      <c r="F1506" s="82" t="e">
        <f t="shared" si="23"/>
        <v>#REF!</v>
      </c>
      <c r="G1506" s="172"/>
    </row>
    <row r="1507" spans="1:7" ht="13" thickBot="1" x14ac:dyDescent="0.3">
      <c r="A1507" s="82" t="e">
        <f>#REF!</f>
        <v>#REF!</v>
      </c>
      <c r="B1507" s="84" t="s">
        <v>658</v>
      </c>
      <c r="C1507" s="82">
        <v>2013</v>
      </c>
      <c r="D1507" s="84" t="s">
        <v>639</v>
      </c>
      <c r="E1507" s="93" t="s">
        <v>657</v>
      </c>
      <c r="F1507" s="82" t="e">
        <f t="shared" si="23"/>
        <v>#REF!</v>
      </c>
      <c r="G1507" s="172"/>
    </row>
    <row r="1508" spans="1:7" ht="13" thickBot="1" x14ac:dyDescent="0.3">
      <c r="A1508" s="82" t="e">
        <f>#REF!</f>
        <v>#REF!</v>
      </c>
      <c r="B1508" s="84" t="s">
        <v>658</v>
      </c>
      <c r="C1508" s="82">
        <v>2013</v>
      </c>
      <c r="D1508" s="84" t="s">
        <v>131</v>
      </c>
      <c r="E1508" s="93">
        <v>2</v>
      </c>
      <c r="F1508" s="82" t="e">
        <f t="shared" si="23"/>
        <v>#REF!</v>
      </c>
      <c r="G1508" s="172"/>
    </row>
    <row r="1509" spans="1:7" ht="13" thickBot="1" x14ac:dyDescent="0.3">
      <c r="A1509" s="82" t="e">
        <f>#REF!</f>
        <v>#REF!</v>
      </c>
      <c r="B1509" s="84" t="s">
        <v>658</v>
      </c>
      <c r="C1509" s="82">
        <v>2013</v>
      </c>
      <c r="D1509" s="84" t="s">
        <v>639</v>
      </c>
      <c r="E1509" s="93">
        <v>3</v>
      </c>
      <c r="F1509" s="82" t="e">
        <f t="shared" si="23"/>
        <v>#REF!</v>
      </c>
      <c r="G1509" s="172"/>
    </row>
    <row r="1510" spans="1:7" ht="13" thickBot="1" x14ac:dyDescent="0.3">
      <c r="A1510" s="82" t="e">
        <f>#REF!</f>
        <v>#REF!</v>
      </c>
      <c r="B1510" s="84" t="s">
        <v>658</v>
      </c>
      <c r="C1510" s="82">
        <v>2013</v>
      </c>
      <c r="D1510" s="84" t="s">
        <v>639</v>
      </c>
      <c r="E1510" s="93" t="s">
        <v>659</v>
      </c>
      <c r="F1510" s="82" t="e">
        <f t="shared" si="23"/>
        <v>#REF!</v>
      </c>
      <c r="G1510" s="172"/>
    </row>
    <row r="1511" spans="1:7" ht="13" thickBot="1" x14ac:dyDescent="0.3">
      <c r="A1511" s="82" t="e">
        <f>#REF!</f>
        <v>#REF!</v>
      </c>
      <c r="B1511" s="84" t="s">
        <v>658</v>
      </c>
      <c r="C1511" s="82">
        <v>2013</v>
      </c>
      <c r="D1511" s="84" t="s">
        <v>639</v>
      </c>
      <c r="E1511" s="93" t="s">
        <v>660</v>
      </c>
      <c r="F1511" s="82" t="e">
        <f t="shared" si="23"/>
        <v>#REF!</v>
      </c>
      <c r="G1511" s="172"/>
    </row>
    <row r="1512" spans="1:7" ht="13" thickBot="1" x14ac:dyDescent="0.3">
      <c r="A1512" s="82" t="e">
        <f>#REF!</f>
        <v>#REF!</v>
      </c>
      <c r="B1512" s="84" t="s">
        <v>658</v>
      </c>
      <c r="C1512" s="82">
        <v>2013</v>
      </c>
      <c r="D1512" s="84" t="s">
        <v>131</v>
      </c>
      <c r="E1512" s="93">
        <v>4</v>
      </c>
      <c r="F1512" s="82" t="e">
        <f t="shared" si="23"/>
        <v>#REF!</v>
      </c>
      <c r="G1512" s="172"/>
    </row>
    <row r="1513" spans="1:7" ht="13" thickBot="1" x14ac:dyDescent="0.3">
      <c r="A1513" s="82" t="e">
        <f>#REF!</f>
        <v>#REF!</v>
      </c>
      <c r="B1513" s="84" t="s">
        <v>658</v>
      </c>
      <c r="C1513" s="82">
        <v>2013</v>
      </c>
      <c r="D1513" s="84" t="s">
        <v>131</v>
      </c>
      <c r="E1513" s="93" t="s">
        <v>661</v>
      </c>
      <c r="F1513" s="82" t="e">
        <f t="shared" si="23"/>
        <v>#REF!</v>
      </c>
      <c r="G1513" s="172"/>
    </row>
    <row r="1514" spans="1:7" ht="13" thickBot="1" x14ac:dyDescent="0.3">
      <c r="A1514" s="82" t="e">
        <f>#REF!</f>
        <v>#REF!</v>
      </c>
      <c r="B1514" s="84" t="s">
        <v>658</v>
      </c>
      <c r="C1514" s="82">
        <v>2013</v>
      </c>
      <c r="D1514" s="84" t="s">
        <v>131</v>
      </c>
      <c r="E1514" s="93" t="s">
        <v>662</v>
      </c>
      <c r="F1514" s="82" t="e">
        <f t="shared" si="23"/>
        <v>#REF!</v>
      </c>
      <c r="G1514" s="172"/>
    </row>
    <row r="1515" spans="1:7" ht="13" thickBot="1" x14ac:dyDescent="0.3">
      <c r="A1515" s="82" t="e">
        <f>#REF!</f>
        <v>#REF!</v>
      </c>
      <c r="B1515" s="84" t="s">
        <v>658</v>
      </c>
      <c r="C1515" s="82">
        <v>2013</v>
      </c>
      <c r="D1515" s="84" t="s">
        <v>639</v>
      </c>
      <c r="E1515" s="93">
        <v>5</v>
      </c>
      <c r="F1515" s="82" t="e">
        <f t="shared" si="23"/>
        <v>#REF!</v>
      </c>
      <c r="G1515" s="172"/>
    </row>
    <row r="1516" spans="1:7" ht="13" thickBot="1" x14ac:dyDescent="0.3">
      <c r="A1516" s="82" t="e">
        <f>#REF!</f>
        <v>#REF!</v>
      </c>
      <c r="B1516" s="84" t="s">
        <v>658</v>
      </c>
      <c r="C1516" s="82">
        <v>2013</v>
      </c>
      <c r="D1516" s="84" t="s">
        <v>639</v>
      </c>
      <c r="E1516" s="93" t="s">
        <v>663</v>
      </c>
      <c r="F1516" s="82" t="e">
        <f t="shared" si="23"/>
        <v>#REF!</v>
      </c>
      <c r="G1516" s="172"/>
    </row>
    <row r="1517" spans="1:7" ht="13" thickBot="1" x14ac:dyDescent="0.3">
      <c r="A1517" s="82" t="e">
        <f>#REF!</f>
        <v>#REF!</v>
      </c>
      <c r="B1517" s="84" t="s">
        <v>658</v>
      </c>
      <c r="C1517" s="82">
        <v>2013</v>
      </c>
      <c r="D1517" s="84" t="s">
        <v>639</v>
      </c>
      <c r="E1517" s="93" t="s">
        <v>664</v>
      </c>
      <c r="F1517" s="82" t="e">
        <f t="shared" si="23"/>
        <v>#REF!</v>
      </c>
      <c r="G1517" s="172"/>
    </row>
    <row r="1518" spans="1:7" ht="13" thickBot="1" x14ac:dyDescent="0.3">
      <c r="A1518" s="82" t="e">
        <f>#REF!</f>
        <v>#REF!</v>
      </c>
      <c r="B1518" s="84" t="s">
        <v>658</v>
      </c>
      <c r="C1518" s="82">
        <v>2013</v>
      </c>
      <c r="D1518" s="84" t="s">
        <v>639</v>
      </c>
      <c r="E1518" s="93" t="s">
        <v>665</v>
      </c>
      <c r="F1518" s="82" t="e">
        <f t="shared" si="23"/>
        <v>#REF!</v>
      </c>
      <c r="G1518" s="172"/>
    </row>
    <row r="1519" spans="1:7" ht="13" thickBot="1" x14ac:dyDescent="0.3">
      <c r="A1519" s="82" t="e">
        <f>#REF!</f>
        <v>#REF!</v>
      </c>
      <c r="B1519" s="84" t="s">
        <v>658</v>
      </c>
      <c r="C1519" s="82">
        <v>2013</v>
      </c>
      <c r="D1519" s="84" t="s">
        <v>639</v>
      </c>
      <c r="E1519" s="93">
        <v>6</v>
      </c>
      <c r="F1519" s="82" t="e">
        <f t="shared" si="23"/>
        <v>#REF!</v>
      </c>
      <c r="G1519" s="172"/>
    </row>
    <row r="1520" spans="1:7" ht="13" thickBot="1" x14ac:dyDescent="0.3">
      <c r="A1520" s="82" t="e">
        <f>#REF!</f>
        <v>#REF!</v>
      </c>
      <c r="B1520" s="84" t="s">
        <v>658</v>
      </c>
      <c r="C1520" s="82">
        <v>2013</v>
      </c>
      <c r="D1520" s="84" t="s">
        <v>639</v>
      </c>
      <c r="E1520" s="93" t="s">
        <v>666</v>
      </c>
      <c r="F1520" s="82" t="e">
        <f t="shared" si="23"/>
        <v>#REF!</v>
      </c>
      <c r="G1520" s="172"/>
    </row>
    <row r="1521" spans="1:7" ht="13" thickBot="1" x14ac:dyDescent="0.3">
      <c r="A1521" s="82" t="e">
        <f>#REF!</f>
        <v>#REF!</v>
      </c>
      <c r="B1521" s="84" t="s">
        <v>658</v>
      </c>
      <c r="C1521" s="82">
        <v>2013</v>
      </c>
      <c r="D1521" s="84" t="s">
        <v>639</v>
      </c>
      <c r="E1521" s="93" t="s">
        <v>667</v>
      </c>
      <c r="F1521" s="82" t="e">
        <f t="shared" si="23"/>
        <v>#REF!</v>
      </c>
      <c r="G1521" s="172"/>
    </row>
    <row r="1522" spans="1:7" ht="13" thickBot="1" x14ac:dyDescent="0.3">
      <c r="A1522" s="82" t="e">
        <f>#REF!</f>
        <v>#REF!</v>
      </c>
      <c r="B1522" s="84" t="s">
        <v>658</v>
      </c>
      <c r="C1522" s="82">
        <v>2013</v>
      </c>
      <c r="D1522" s="84" t="s">
        <v>639</v>
      </c>
      <c r="E1522" s="93" t="s">
        <v>668</v>
      </c>
      <c r="F1522" s="82" t="e">
        <f t="shared" si="23"/>
        <v>#REF!</v>
      </c>
      <c r="G1522" s="172"/>
    </row>
    <row r="1523" spans="1:7" ht="13" thickBot="1" x14ac:dyDescent="0.3">
      <c r="A1523" s="82" t="e">
        <f>#REF!</f>
        <v>#REF!</v>
      </c>
      <c r="B1523" s="84" t="s">
        <v>658</v>
      </c>
      <c r="C1523" s="82">
        <v>2013</v>
      </c>
      <c r="D1523" s="84" t="s">
        <v>639</v>
      </c>
      <c r="E1523" s="93" t="s">
        <v>669</v>
      </c>
      <c r="F1523" s="82" t="e">
        <f t="shared" si="23"/>
        <v>#REF!</v>
      </c>
      <c r="G1523" s="172"/>
    </row>
    <row r="1524" spans="1:7" ht="13" thickBot="1" x14ac:dyDescent="0.3">
      <c r="A1524" s="82" t="e">
        <f>#REF!</f>
        <v>#REF!</v>
      </c>
      <c r="B1524" s="84" t="s">
        <v>658</v>
      </c>
      <c r="C1524" s="82">
        <v>2013</v>
      </c>
      <c r="D1524" s="84" t="s">
        <v>639</v>
      </c>
      <c r="E1524" s="93" t="s">
        <v>670</v>
      </c>
      <c r="F1524" s="82" t="e">
        <f t="shared" si="23"/>
        <v>#REF!</v>
      </c>
      <c r="G1524" s="172"/>
    </row>
    <row r="1525" spans="1:7" ht="13" thickBot="1" x14ac:dyDescent="0.3">
      <c r="A1525" s="82" t="e">
        <f>#REF!</f>
        <v>#REF!</v>
      </c>
      <c r="B1525" s="84" t="s">
        <v>658</v>
      </c>
      <c r="C1525" s="82">
        <v>2013</v>
      </c>
      <c r="D1525" s="84" t="s">
        <v>639</v>
      </c>
      <c r="E1525" s="93" t="s">
        <v>671</v>
      </c>
      <c r="F1525" s="82" t="e">
        <f t="shared" si="23"/>
        <v>#REF!</v>
      </c>
      <c r="G1525" s="172"/>
    </row>
    <row r="1526" spans="1:7" ht="13" thickBot="1" x14ac:dyDescent="0.3">
      <c r="A1526" s="82" t="e">
        <f>#REF!</f>
        <v>#REF!</v>
      </c>
      <c r="B1526" s="84" t="s">
        <v>658</v>
      </c>
      <c r="C1526" s="82">
        <v>2013</v>
      </c>
      <c r="D1526" s="84" t="s">
        <v>639</v>
      </c>
      <c r="E1526" s="93" t="s">
        <v>672</v>
      </c>
      <c r="F1526" s="82" t="e">
        <f t="shared" si="23"/>
        <v>#REF!</v>
      </c>
      <c r="G1526" s="172"/>
    </row>
    <row r="1527" spans="1:7" ht="13" thickBot="1" x14ac:dyDescent="0.3">
      <c r="A1527" s="82" t="e">
        <f>#REF!</f>
        <v>#REF!</v>
      </c>
      <c r="B1527" s="84" t="s">
        <v>658</v>
      </c>
      <c r="C1527" s="82">
        <v>2013</v>
      </c>
      <c r="D1527" s="84" t="s">
        <v>639</v>
      </c>
      <c r="E1527" s="93" t="s">
        <v>673</v>
      </c>
      <c r="F1527" s="82" t="e">
        <f t="shared" si="23"/>
        <v>#REF!</v>
      </c>
      <c r="G1527" s="172"/>
    </row>
    <row r="1528" spans="1:7" ht="13" thickBot="1" x14ac:dyDescent="0.3">
      <c r="A1528" s="82" t="e">
        <f>#REF!</f>
        <v>#REF!</v>
      </c>
      <c r="B1528" s="84" t="s">
        <v>658</v>
      </c>
      <c r="C1528" s="82">
        <v>2013</v>
      </c>
      <c r="D1528" s="84" t="s">
        <v>639</v>
      </c>
      <c r="E1528" s="93" t="s">
        <v>674</v>
      </c>
      <c r="F1528" s="82" t="e">
        <f t="shared" si="23"/>
        <v>#REF!</v>
      </c>
      <c r="G1528" s="172"/>
    </row>
    <row r="1529" spans="1:7" ht="13" thickBot="1" x14ac:dyDescent="0.3">
      <c r="A1529" s="82" t="e">
        <f>#REF!</f>
        <v>#REF!</v>
      </c>
      <c r="B1529" s="84" t="s">
        <v>658</v>
      </c>
      <c r="C1529" s="82">
        <v>2013</v>
      </c>
      <c r="D1529" s="84" t="s">
        <v>639</v>
      </c>
      <c r="E1529" s="93" t="s">
        <v>675</v>
      </c>
      <c r="F1529" s="82" t="e">
        <f t="shared" si="23"/>
        <v>#REF!</v>
      </c>
      <c r="G1529" s="172"/>
    </row>
    <row r="1530" spans="1:7" ht="13" thickBot="1" x14ac:dyDescent="0.3">
      <c r="A1530" s="82" t="e">
        <f>#REF!</f>
        <v>#REF!</v>
      </c>
      <c r="B1530" s="84" t="s">
        <v>658</v>
      </c>
      <c r="C1530" s="82">
        <v>2013</v>
      </c>
      <c r="D1530" s="84" t="s">
        <v>639</v>
      </c>
      <c r="E1530" s="93" t="s">
        <v>676</v>
      </c>
      <c r="F1530" s="82" t="e">
        <f t="shared" si="23"/>
        <v>#REF!</v>
      </c>
      <c r="G1530" s="172"/>
    </row>
    <row r="1531" spans="1:7" ht="13" thickBot="1" x14ac:dyDescent="0.3">
      <c r="A1531" s="82" t="e">
        <f>#REF!</f>
        <v>#REF!</v>
      </c>
      <c r="B1531" s="84" t="s">
        <v>658</v>
      </c>
      <c r="C1531" s="82">
        <v>2013</v>
      </c>
      <c r="D1531" s="84" t="s">
        <v>639</v>
      </c>
      <c r="E1531" s="93" t="s">
        <v>677</v>
      </c>
      <c r="F1531" s="82" t="e">
        <f t="shared" si="23"/>
        <v>#REF!</v>
      </c>
      <c r="G1531" s="172"/>
    </row>
    <row r="1532" spans="1:7" ht="13" thickBot="1" x14ac:dyDescent="0.3">
      <c r="A1532" s="82" t="e">
        <f>#REF!</f>
        <v>#REF!</v>
      </c>
      <c r="B1532" s="84" t="s">
        <v>658</v>
      </c>
      <c r="C1532" s="82">
        <v>2013</v>
      </c>
      <c r="D1532" s="84" t="s">
        <v>639</v>
      </c>
      <c r="E1532" s="93" t="s">
        <v>678</v>
      </c>
      <c r="F1532" s="82" t="e">
        <f t="shared" si="23"/>
        <v>#REF!</v>
      </c>
      <c r="G1532" s="172"/>
    </row>
    <row r="1533" spans="1:7" ht="13" thickBot="1" x14ac:dyDescent="0.3">
      <c r="A1533" s="82" t="e">
        <f>#REF!</f>
        <v>#REF!</v>
      </c>
      <c r="B1533" s="84" t="s">
        <v>658</v>
      </c>
      <c r="C1533" s="82">
        <v>2013</v>
      </c>
      <c r="D1533" s="84" t="s">
        <v>639</v>
      </c>
      <c r="E1533" s="93" t="s">
        <v>679</v>
      </c>
      <c r="F1533" s="82" t="e">
        <f t="shared" si="23"/>
        <v>#REF!</v>
      </c>
      <c r="G1533" s="172"/>
    </row>
    <row r="1534" spans="1:7" ht="13" thickBot="1" x14ac:dyDescent="0.3">
      <c r="A1534" s="82" t="e">
        <f>#REF!</f>
        <v>#REF!</v>
      </c>
      <c r="B1534" s="84" t="s">
        <v>658</v>
      </c>
      <c r="C1534" s="82">
        <v>2013</v>
      </c>
      <c r="D1534" s="84" t="s">
        <v>131</v>
      </c>
      <c r="E1534" s="93">
        <v>7</v>
      </c>
      <c r="F1534" s="82" t="e">
        <f t="shared" si="23"/>
        <v>#REF!</v>
      </c>
      <c r="G1534" s="172"/>
    </row>
    <row r="1535" spans="1:7" ht="13" thickBot="1" x14ac:dyDescent="0.3">
      <c r="A1535" s="82" t="e">
        <f>#REF!</f>
        <v>#REF!</v>
      </c>
      <c r="B1535" s="84" t="s">
        <v>658</v>
      </c>
      <c r="C1535" s="82">
        <v>2013</v>
      </c>
      <c r="D1535" s="84" t="s">
        <v>131</v>
      </c>
      <c r="E1535" s="93" t="s">
        <v>680</v>
      </c>
      <c r="F1535" s="82" t="e">
        <f t="shared" si="23"/>
        <v>#REF!</v>
      </c>
      <c r="G1535" s="172"/>
    </row>
    <row r="1536" spans="1:7" ht="13" thickBot="1" x14ac:dyDescent="0.3">
      <c r="A1536" s="82" t="e">
        <f>#REF!</f>
        <v>#REF!</v>
      </c>
      <c r="B1536" s="84" t="s">
        <v>658</v>
      </c>
      <c r="C1536" s="82">
        <v>2013</v>
      </c>
      <c r="D1536" s="84" t="s">
        <v>131</v>
      </c>
      <c r="E1536" s="93" t="s">
        <v>681</v>
      </c>
      <c r="F1536" s="82" t="e">
        <f t="shared" si="23"/>
        <v>#REF!</v>
      </c>
      <c r="G1536" s="172"/>
    </row>
    <row r="1537" spans="1:7" ht="13" thickBot="1" x14ac:dyDescent="0.3">
      <c r="A1537" s="82" t="e">
        <f>#REF!</f>
        <v>#REF!</v>
      </c>
      <c r="B1537" s="102" t="s">
        <v>658</v>
      </c>
      <c r="C1537" s="82">
        <v>2013</v>
      </c>
      <c r="D1537" s="102" t="s">
        <v>131</v>
      </c>
      <c r="E1537" s="106" t="s">
        <v>682</v>
      </c>
      <c r="F1537" s="82" t="e">
        <f t="shared" si="23"/>
        <v>#REF!</v>
      </c>
      <c r="G1537" s="172"/>
    </row>
    <row r="1538" spans="1:7" ht="13" thickBot="1" x14ac:dyDescent="0.3">
      <c r="A1538" s="82" t="e">
        <f>#REF!</f>
        <v>#REF!</v>
      </c>
      <c r="B1538" s="86" t="s">
        <v>658</v>
      </c>
      <c r="C1538" s="82">
        <v>2013</v>
      </c>
      <c r="D1538" s="86" t="s">
        <v>131</v>
      </c>
      <c r="E1538" s="100" t="s">
        <v>683</v>
      </c>
      <c r="F1538" s="82" t="e">
        <f t="shared" si="23"/>
        <v>#REF!</v>
      </c>
      <c r="G1538" s="172"/>
    </row>
    <row r="1539" spans="1:7" ht="13" thickBot="1" x14ac:dyDescent="0.3">
      <c r="A1539" s="82" t="e">
        <f>#REF!</f>
        <v>#REF!</v>
      </c>
      <c r="B1539" s="84" t="s">
        <v>658</v>
      </c>
      <c r="C1539" s="82">
        <v>2013</v>
      </c>
      <c r="D1539" s="84" t="s">
        <v>131</v>
      </c>
      <c r="E1539" s="93" t="s">
        <v>684</v>
      </c>
      <c r="F1539" s="82" t="e">
        <f t="shared" ref="F1539:F1602" si="24">CONCATENATE(A1539,"_",B1539,"_",C1539,"_",D1539,"_",E1539)</f>
        <v>#REF!</v>
      </c>
      <c r="G1539" s="172"/>
    </row>
    <row r="1540" spans="1:7" ht="13" thickBot="1" x14ac:dyDescent="0.3">
      <c r="A1540" s="82" t="e">
        <f>#REF!</f>
        <v>#REF!</v>
      </c>
      <c r="B1540" s="84" t="s">
        <v>658</v>
      </c>
      <c r="C1540" s="82">
        <v>2013</v>
      </c>
      <c r="D1540" s="84" t="s">
        <v>131</v>
      </c>
      <c r="E1540" s="93" t="s">
        <v>685</v>
      </c>
      <c r="F1540" s="82" t="e">
        <f t="shared" si="24"/>
        <v>#REF!</v>
      </c>
      <c r="G1540" s="172"/>
    </row>
    <row r="1541" spans="1:7" ht="13" thickBot="1" x14ac:dyDescent="0.3">
      <c r="A1541" s="82" t="e">
        <f>#REF!</f>
        <v>#REF!</v>
      </c>
      <c r="B1541" s="84" t="s">
        <v>658</v>
      </c>
      <c r="C1541" s="82">
        <v>2013</v>
      </c>
      <c r="D1541" s="84" t="s">
        <v>131</v>
      </c>
      <c r="E1541" s="93" t="s">
        <v>686</v>
      </c>
      <c r="F1541" s="82" t="e">
        <f t="shared" si="24"/>
        <v>#REF!</v>
      </c>
      <c r="G1541" s="172"/>
    </row>
    <row r="1542" spans="1:7" ht="13" thickBot="1" x14ac:dyDescent="0.3">
      <c r="A1542" s="82" t="e">
        <f>#REF!</f>
        <v>#REF!</v>
      </c>
      <c r="B1542" s="84" t="s">
        <v>658</v>
      </c>
      <c r="C1542" s="82">
        <v>2013</v>
      </c>
      <c r="D1542" s="84" t="s">
        <v>131</v>
      </c>
      <c r="E1542" s="93" t="s">
        <v>687</v>
      </c>
      <c r="F1542" s="82" t="e">
        <f t="shared" si="24"/>
        <v>#REF!</v>
      </c>
      <c r="G1542" s="172"/>
    </row>
    <row r="1543" spans="1:7" ht="13" thickBot="1" x14ac:dyDescent="0.3">
      <c r="A1543" s="82" t="e">
        <f>#REF!</f>
        <v>#REF!</v>
      </c>
      <c r="B1543" s="84" t="s">
        <v>658</v>
      </c>
      <c r="C1543" s="82">
        <v>2013</v>
      </c>
      <c r="D1543" s="84" t="s">
        <v>131</v>
      </c>
      <c r="E1543" s="93">
        <v>8</v>
      </c>
      <c r="F1543" s="82" t="e">
        <f t="shared" si="24"/>
        <v>#REF!</v>
      </c>
      <c r="G1543" s="172"/>
    </row>
    <row r="1544" spans="1:7" ht="13" thickBot="1" x14ac:dyDescent="0.3">
      <c r="A1544" s="82" t="e">
        <f>#REF!</f>
        <v>#REF!</v>
      </c>
      <c r="B1544" s="84" t="s">
        <v>658</v>
      </c>
      <c r="C1544" s="82">
        <v>2013</v>
      </c>
      <c r="D1544" s="84" t="s">
        <v>131</v>
      </c>
      <c r="E1544" s="93" t="s">
        <v>688</v>
      </c>
      <c r="F1544" s="82" t="e">
        <f t="shared" si="24"/>
        <v>#REF!</v>
      </c>
      <c r="G1544" s="172"/>
    </row>
    <row r="1545" spans="1:7" ht="13" thickBot="1" x14ac:dyDescent="0.3">
      <c r="A1545" s="82" t="e">
        <f>#REF!</f>
        <v>#REF!</v>
      </c>
      <c r="B1545" s="84" t="s">
        <v>658</v>
      </c>
      <c r="C1545" s="82">
        <v>2013</v>
      </c>
      <c r="D1545" s="84" t="s">
        <v>131</v>
      </c>
      <c r="E1545" s="93" t="s">
        <v>689</v>
      </c>
      <c r="F1545" s="82" t="e">
        <f t="shared" si="24"/>
        <v>#REF!</v>
      </c>
      <c r="G1545" s="172"/>
    </row>
    <row r="1546" spans="1:7" ht="13" thickBot="1" x14ac:dyDescent="0.3">
      <c r="A1546" s="82" t="e">
        <f>#REF!</f>
        <v>#REF!</v>
      </c>
      <c r="B1546" s="84" t="s">
        <v>658</v>
      </c>
      <c r="C1546" s="82">
        <v>2013</v>
      </c>
      <c r="D1546" s="84" t="s">
        <v>131</v>
      </c>
      <c r="E1546" s="93">
        <v>9</v>
      </c>
      <c r="F1546" s="82" t="e">
        <f t="shared" si="24"/>
        <v>#REF!</v>
      </c>
      <c r="G1546" s="172"/>
    </row>
    <row r="1547" spans="1:7" ht="13" thickBot="1" x14ac:dyDescent="0.3">
      <c r="A1547" s="82" t="e">
        <f>#REF!</f>
        <v>#REF!</v>
      </c>
      <c r="B1547" s="84" t="s">
        <v>658</v>
      </c>
      <c r="C1547" s="82">
        <v>2013</v>
      </c>
      <c r="D1547" s="84" t="s">
        <v>131</v>
      </c>
      <c r="E1547" s="93">
        <v>10</v>
      </c>
      <c r="F1547" s="82" t="e">
        <f t="shared" si="24"/>
        <v>#REF!</v>
      </c>
      <c r="G1547" s="172"/>
    </row>
    <row r="1548" spans="1:7" ht="13" thickBot="1" x14ac:dyDescent="0.3">
      <c r="A1548" s="82" t="e">
        <f>#REF!</f>
        <v>#REF!</v>
      </c>
      <c r="B1548" s="84" t="s">
        <v>658</v>
      </c>
      <c r="C1548" s="82">
        <v>2013</v>
      </c>
      <c r="D1548" s="84" t="s">
        <v>131</v>
      </c>
      <c r="E1548" s="93" t="s">
        <v>690</v>
      </c>
      <c r="F1548" s="82" t="e">
        <f t="shared" si="24"/>
        <v>#REF!</v>
      </c>
      <c r="G1548" s="172"/>
    </row>
    <row r="1549" spans="1:7" ht="13" thickBot="1" x14ac:dyDescent="0.3">
      <c r="A1549" s="82" t="e">
        <f>#REF!</f>
        <v>#REF!</v>
      </c>
      <c r="B1549" s="84" t="s">
        <v>658</v>
      </c>
      <c r="C1549" s="82">
        <v>2013</v>
      </c>
      <c r="D1549" s="84" t="s">
        <v>131</v>
      </c>
      <c r="E1549" s="93" t="s">
        <v>691</v>
      </c>
      <c r="F1549" s="82" t="e">
        <f t="shared" si="24"/>
        <v>#REF!</v>
      </c>
      <c r="G1549" s="172"/>
    </row>
    <row r="1550" spans="1:7" ht="13" thickBot="1" x14ac:dyDescent="0.3">
      <c r="A1550" s="82" t="e">
        <f>#REF!</f>
        <v>#REF!</v>
      </c>
      <c r="B1550" s="84" t="s">
        <v>658</v>
      </c>
      <c r="C1550" s="82">
        <v>2013</v>
      </c>
      <c r="D1550" s="84" t="s">
        <v>131</v>
      </c>
      <c r="E1550" s="93" t="s">
        <v>692</v>
      </c>
      <c r="F1550" s="82" t="e">
        <f t="shared" si="24"/>
        <v>#REF!</v>
      </c>
      <c r="G1550" s="172"/>
    </row>
    <row r="1551" spans="1:7" ht="13" thickBot="1" x14ac:dyDescent="0.3">
      <c r="A1551" s="82" t="e">
        <f>#REF!</f>
        <v>#REF!</v>
      </c>
      <c r="B1551" s="84" t="s">
        <v>658</v>
      </c>
      <c r="C1551" s="82">
        <v>2013</v>
      </c>
      <c r="D1551" s="84" t="s">
        <v>131</v>
      </c>
      <c r="E1551" s="93" t="s">
        <v>693</v>
      </c>
      <c r="F1551" s="82" t="e">
        <f t="shared" si="24"/>
        <v>#REF!</v>
      </c>
      <c r="G1551" s="172"/>
    </row>
    <row r="1552" spans="1:7" ht="13" thickBot="1" x14ac:dyDescent="0.3">
      <c r="A1552" s="82" t="e">
        <f>#REF!</f>
        <v>#REF!</v>
      </c>
      <c r="B1552" s="84" t="s">
        <v>658</v>
      </c>
      <c r="C1552" s="82">
        <v>2013</v>
      </c>
      <c r="D1552" s="84" t="s">
        <v>131</v>
      </c>
      <c r="E1552" s="93" t="s">
        <v>694</v>
      </c>
      <c r="F1552" s="82" t="e">
        <f t="shared" si="24"/>
        <v>#REF!</v>
      </c>
      <c r="G1552" s="172"/>
    </row>
    <row r="1553" spans="1:7" ht="13" thickBot="1" x14ac:dyDescent="0.3">
      <c r="A1553" s="82" t="e">
        <f>#REF!</f>
        <v>#REF!</v>
      </c>
      <c r="B1553" s="84" t="s">
        <v>658</v>
      </c>
      <c r="C1553" s="82">
        <v>2013</v>
      </c>
      <c r="D1553" s="84" t="s">
        <v>131</v>
      </c>
      <c r="E1553" s="93" t="s">
        <v>695</v>
      </c>
      <c r="F1553" s="82" t="e">
        <f t="shared" si="24"/>
        <v>#REF!</v>
      </c>
      <c r="G1553" s="172"/>
    </row>
    <row r="1554" spans="1:7" ht="13" thickBot="1" x14ac:dyDescent="0.3">
      <c r="A1554" s="82" t="e">
        <f>#REF!</f>
        <v>#REF!</v>
      </c>
      <c r="B1554" s="84" t="s">
        <v>658</v>
      </c>
      <c r="C1554" s="82">
        <v>2013</v>
      </c>
      <c r="D1554" s="84" t="s">
        <v>131</v>
      </c>
      <c r="E1554" s="93" t="s">
        <v>696</v>
      </c>
      <c r="F1554" s="82" t="e">
        <f t="shared" si="24"/>
        <v>#REF!</v>
      </c>
      <c r="G1554" s="172"/>
    </row>
    <row r="1555" spans="1:7" ht="13" thickBot="1" x14ac:dyDescent="0.3">
      <c r="A1555" s="82" t="e">
        <f>#REF!</f>
        <v>#REF!</v>
      </c>
      <c r="B1555" s="84" t="s">
        <v>658</v>
      </c>
      <c r="C1555" s="82">
        <v>2013</v>
      </c>
      <c r="D1555" s="84" t="s">
        <v>131</v>
      </c>
      <c r="E1555" s="93" t="s">
        <v>697</v>
      </c>
      <c r="F1555" s="82" t="e">
        <f t="shared" si="24"/>
        <v>#REF!</v>
      </c>
      <c r="G1555" s="172"/>
    </row>
    <row r="1556" spans="1:7" ht="13" thickBot="1" x14ac:dyDescent="0.3">
      <c r="A1556" s="82" t="e">
        <f>#REF!</f>
        <v>#REF!</v>
      </c>
      <c r="B1556" s="84" t="s">
        <v>658</v>
      </c>
      <c r="C1556" s="82">
        <v>2013</v>
      </c>
      <c r="D1556" s="84" t="s">
        <v>131</v>
      </c>
      <c r="E1556" s="93" t="s">
        <v>698</v>
      </c>
      <c r="F1556" s="82" t="e">
        <f t="shared" si="24"/>
        <v>#REF!</v>
      </c>
      <c r="G1556" s="172"/>
    </row>
    <row r="1557" spans="1:7" ht="13" thickBot="1" x14ac:dyDescent="0.3">
      <c r="A1557" s="82" t="e">
        <f>#REF!</f>
        <v>#REF!</v>
      </c>
      <c r="B1557" s="84" t="s">
        <v>658</v>
      </c>
      <c r="C1557" s="82">
        <v>2013</v>
      </c>
      <c r="D1557" s="84" t="s">
        <v>131</v>
      </c>
      <c r="E1557" s="93" t="s">
        <v>699</v>
      </c>
      <c r="F1557" s="82" t="e">
        <f t="shared" si="24"/>
        <v>#REF!</v>
      </c>
      <c r="G1557" s="172"/>
    </row>
    <row r="1558" spans="1:7" ht="13" thickBot="1" x14ac:dyDescent="0.3">
      <c r="A1558" s="82" t="e">
        <f>#REF!</f>
        <v>#REF!</v>
      </c>
      <c r="B1558" s="84" t="s">
        <v>658</v>
      </c>
      <c r="C1558" s="82">
        <v>2013</v>
      </c>
      <c r="D1558" s="84" t="s">
        <v>131</v>
      </c>
      <c r="E1558" s="93" t="s">
        <v>700</v>
      </c>
      <c r="F1558" s="82" t="e">
        <f t="shared" si="24"/>
        <v>#REF!</v>
      </c>
      <c r="G1558" s="172"/>
    </row>
    <row r="1559" spans="1:7" ht="13" thickBot="1" x14ac:dyDescent="0.3">
      <c r="A1559" s="82" t="e">
        <f>#REF!</f>
        <v>#REF!</v>
      </c>
      <c r="B1559" s="84" t="s">
        <v>658</v>
      </c>
      <c r="C1559" s="82">
        <v>2013</v>
      </c>
      <c r="D1559" s="84" t="s">
        <v>131</v>
      </c>
      <c r="E1559" s="93" t="s">
        <v>701</v>
      </c>
      <c r="F1559" s="82" t="e">
        <f t="shared" si="24"/>
        <v>#REF!</v>
      </c>
      <c r="G1559" s="172"/>
    </row>
    <row r="1560" spans="1:7" ht="13" thickBot="1" x14ac:dyDescent="0.3">
      <c r="A1560" s="82" t="e">
        <f>#REF!</f>
        <v>#REF!</v>
      </c>
      <c r="B1560" s="84" t="s">
        <v>704</v>
      </c>
      <c r="C1560" s="82">
        <v>2013</v>
      </c>
      <c r="D1560" s="84" t="s">
        <v>639</v>
      </c>
      <c r="E1560" s="93">
        <v>1</v>
      </c>
      <c r="F1560" s="82" t="e">
        <f t="shared" si="24"/>
        <v>#REF!</v>
      </c>
      <c r="G1560" s="172"/>
    </row>
    <row r="1561" spans="1:7" ht="13" thickBot="1" x14ac:dyDescent="0.3">
      <c r="A1561" s="82" t="e">
        <f>#REF!</f>
        <v>#REF!</v>
      </c>
      <c r="B1561" s="84" t="s">
        <v>704</v>
      </c>
      <c r="C1561" s="82">
        <v>2013</v>
      </c>
      <c r="D1561" s="84" t="s">
        <v>639</v>
      </c>
      <c r="E1561" s="93" t="s">
        <v>643</v>
      </c>
      <c r="F1561" s="82" t="e">
        <f t="shared" si="24"/>
        <v>#REF!</v>
      </c>
      <c r="G1561" s="172"/>
    </row>
    <row r="1562" spans="1:7" ht="13" thickBot="1" x14ac:dyDescent="0.3">
      <c r="A1562" s="82" t="e">
        <f>#REF!</f>
        <v>#REF!</v>
      </c>
      <c r="B1562" s="84" t="s">
        <v>704</v>
      </c>
      <c r="C1562" s="82">
        <v>2013</v>
      </c>
      <c r="D1562" s="84" t="s">
        <v>639</v>
      </c>
      <c r="E1562" s="93" t="s">
        <v>646</v>
      </c>
      <c r="F1562" s="82" t="e">
        <f t="shared" si="24"/>
        <v>#REF!</v>
      </c>
      <c r="G1562" s="172"/>
    </row>
    <row r="1563" spans="1:7" ht="13" thickBot="1" x14ac:dyDescent="0.3">
      <c r="A1563" s="82" t="e">
        <f>#REF!</f>
        <v>#REF!</v>
      </c>
      <c r="B1563" s="84" t="s">
        <v>704</v>
      </c>
      <c r="C1563" s="82">
        <v>2013</v>
      </c>
      <c r="D1563" s="84" t="s">
        <v>639</v>
      </c>
      <c r="E1563" s="93" t="s">
        <v>647</v>
      </c>
      <c r="F1563" s="82" t="e">
        <f t="shared" si="24"/>
        <v>#REF!</v>
      </c>
      <c r="G1563" s="172"/>
    </row>
    <row r="1564" spans="1:7" ht="13" thickBot="1" x14ac:dyDescent="0.3">
      <c r="A1564" s="82" t="e">
        <f>#REF!</f>
        <v>#REF!</v>
      </c>
      <c r="B1564" s="84" t="s">
        <v>704</v>
      </c>
      <c r="C1564" s="82">
        <v>2013</v>
      </c>
      <c r="D1564" s="84" t="s">
        <v>639</v>
      </c>
      <c r="E1564" s="93" t="s">
        <v>648</v>
      </c>
      <c r="F1564" s="82" t="e">
        <f t="shared" si="24"/>
        <v>#REF!</v>
      </c>
      <c r="G1564" s="172"/>
    </row>
    <row r="1565" spans="1:7" ht="13" thickBot="1" x14ac:dyDescent="0.3">
      <c r="A1565" s="82" t="e">
        <f>#REF!</f>
        <v>#REF!</v>
      </c>
      <c r="B1565" s="84" t="s">
        <v>704</v>
      </c>
      <c r="C1565" s="82">
        <v>2013</v>
      </c>
      <c r="D1565" s="84" t="s">
        <v>639</v>
      </c>
      <c r="E1565" s="93" t="s">
        <v>709</v>
      </c>
      <c r="F1565" s="82" t="e">
        <f t="shared" si="24"/>
        <v>#REF!</v>
      </c>
      <c r="G1565" s="172"/>
    </row>
    <row r="1566" spans="1:7" ht="13" thickBot="1" x14ac:dyDescent="0.3">
      <c r="A1566" s="82" t="e">
        <f>#REF!</f>
        <v>#REF!</v>
      </c>
      <c r="B1566" s="84" t="s">
        <v>704</v>
      </c>
      <c r="C1566" s="82">
        <v>2013</v>
      </c>
      <c r="D1566" s="84" t="s">
        <v>131</v>
      </c>
      <c r="E1566" s="93">
        <v>2</v>
      </c>
      <c r="F1566" s="82" t="e">
        <f t="shared" si="24"/>
        <v>#REF!</v>
      </c>
      <c r="G1566" s="172"/>
    </row>
    <row r="1567" spans="1:7" ht="13" thickBot="1" x14ac:dyDescent="0.3">
      <c r="A1567" s="82" t="e">
        <f>#REF!</f>
        <v>#REF!</v>
      </c>
      <c r="B1567" s="84" t="s">
        <v>704</v>
      </c>
      <c r="C1567" s="82">
        <v>2013</v>
      </c>
      <c r="D1567" s="84" t="s">
        <v>639</v>
      </c>
      <c r="E1567" s="93">
        <v>3</v>
      </c>
      <c r="F1567" s="82" t="e">
        <f t="shared" si="24"/>
        <v>#REF!</v>
      </c>
      <c r="G1567" s="172"/>
    </row>
    <row r="1568" spans="1:7" ht="13" thickBot="1" x14ac:dyDescent="0.3">
      <c r="A1568" s="82" t="e">
        <f>#REF!</f>
        <v>#REF!</v>
      </c>
      <c r="B1568" s="84" t="s">
        <v>704</v>
      </c>
      <c r="C1568" s="82">
        <v>2013</v>
      </c>
      <c r="D1568" s="84" t="s">
        <v>639</v>
      </c>
      <c r="E1568" s="93" t="s">
        <v>659</v>
      </c>
      <c r="F1568" s="82" t="e">
        <f t="shared" si="24"/>
        <v>#REF!</v>
      </c>
      <c r="G1568" s="172"/>
    </row>
    <row r="1569" spans="1:7" ht="13" thickBot="1" x14ac:dyDescent="0.3">
      <c r="A1569" s="82" t="e">
        <f>#REF!</f>
        <v>#REF!</v>
      </c>
      <c r="B1569" s="84" t="s">
        <v>704</v>
      </c>
      <c r="C1569" s="82">
        <v>2013</v>
      </c>
      <c r="D1569" s="84" t="s">
        <v>639</v>
      </c>
      <c r="E1569" s="93" t="s">
        <v>660</v>
      </c>
      <c r="F1569" s="82" t="e">
        <f t="shared" si="24"/>
        <v>#REF!</v>
      </c>
      <c r="G1569" s="172"/>
    </row>
    <row r="1570" spans="1:7" ht="13" thickBot="1" x14ac:dyDescent="0.3">
      <c r="A1570" s="82" t="e">
        <f>#REF!</f>
        <v>#REF!</v>
      </c>
      <c r="B1570" s="84" t="s">
        <v>704</v>
      </c>
      <c r="C1570" s="82">
        <v>2013</v>
      </c>
      <c r="D1570" s="84" t="s">
        <v>131</v>
      </c>
      <c r="E1570" s="93">
        <v>4</v>
      </c>
      <c r="F1570" s="82" t="e">
        <f t="shared" si="24"/>
        <v>#REF!</v>
      </c>
      <c r="G1570" s="172"/>
    </row>
    <row r="1571" spans="1:7" ht="13" thickBot="1" x14ac:dyDescent="0.3">
      <c r="A1571" s="82" t="e">
        <f>#REF!</f>
        <v>#REF!</v>
      </c>
      <c r="B1571" s="84" t="s">
        <v>704</v>
      </c>
      <c r="C1571" s="82">
        <v>2013</v>
      </c>
      <c r="D1571" s="84" t="s">
        <v>131</v>
      </c>
      <c r="E1571" s="93" t="s">
        <v>661</v>
      </c>
      <c r="F1571" s="82" t="e">
        <f t="shared" si="24"/>
        <v>#REF!</v>
      </c>
      <c r="G1571" s="172"/>
    </row>
    <row r="1572" spans="1:7" ht="13" thickBot="1" x14ac:dyDescent="0.3">
      <c r="A1572" s="82" t="e">
        <f>#REF!</f>
        <v>#REF!</v>
      </c>
      <c r="B1572" s="84" t="s">
        <v>704</v>
      </c>
      <c r="C1572" s="82">
        <v>2013</v>
      </c>
      <c r="D1572" s="84" t="s">
        <v>131</v>
      </c>
      <c r="E1572" s="93" t="s">
        <v>662</v>
      </c>
      <c r="F1572" s="82" t="e">
        <f t="shared" si="24"/>
        <v>#REF!</v>
      </c>
      <c r="G1572" s="172"/>
    </row>
    <row r="1573" spans="1:7" ht="13" thickBot="1" x14ac:dyDescent="0.3">
      <c r="A1573" s="82" t="e">
        <f>#REF!</f>
        <v>#REF!</v>
      </c>
      <c r="B1573" s="84" t="s">
        <v>704</v>
      </c>
      <c r="C1573" s="82">
        <v>2013</v>
      </c>
      <c r="D1573" s="84" t="s">
        <v>639</v>
      </c>
      <c r="E1573" s="93">
        <v>5</v>
      </c>
      <c r="F1573" s="82" t="e">
        <f t="shared" si="24"/>
        <v>#REF!</v>
      </c>
      <c r="G1573" s="172"/>
    </row>
    <row r="1574" spans="1:7" ht="13" thickBot="1" x14ac:dyDescent="0.3">
      <c r="A1574" s="82" t="e">
        <f>#REF!</f>
        <v>#REF!</v>
      </c>
      <c r="B1574" s="84" t="s">
        <v>704</v>
      </c>
      <c r="C1574" s="82">
        <v>2013</v>
      </c>
      <c r="D1574" s="84" t="s">
        <v>639</v>
      </c>
      <c r="E1574" s="93" t="s">
        <v>663</v>
      </c>
      <c r="F1574" s="82" t="e">
        <f t="shared" si="24"/>
        <v>#REF!</v>
      </c>
      <c r="G1574" s="172"/>
    </row>
    <row r="1575" spans="1:7" ht="13" thickBot="1" x14ac:dyDescent="0.3">
      <c r="A1575" s="82" t="e">
        <f>#REF!</f>
        <v>#REF!</v>
      </c>
      <c r="B1575" s="84" t="s">
        <v>704</v>
      </c>
      <c r="C1575" s="82">
        <v>2013</v>
      </c>
      <c r="D1575" s="84" t="s">
        <v>639</v>
      </c>
      <c r="E1575" s="93" t="s">
        <v>664</v>
      </c>
      <c r="F1575" s="82" t="e">
        <f t="shared" si="24"/>
        <v>#REF!</v>
      </c>
      <c r="G1575" s="172"/>
    </row>
    <row r="1576" spans="1:7" ht="13" thickBot="1" x14ac:dyDescent="0.3">
      <c r="A1576" s="82" t="e">
        <f>#REF!</f>
        <v>#REF!</v>
      </c>
      <c r="B1576" s="84" t="s">
        <v>704</v>
      </c>
      <c r="C1576" s="82">
        <v>2013</v>
      </c>
      <c r="D1576" s="84" t="s">
        <v>639</v>
      </c>
      <c r="E1576" s="93" t="s">
        <v>665</v>
      </c>
      <c r="F1576" s="82" t="e">
        <f t="shared" si="24"/>
        <v>#REF!</v>
      </c>
      <c r="G1576" s="172"/>
    </row>
    <row r="1577" spans="1:7" ht="13" thickBot="1" x14ac:dyDescent="0.3">
      <c r="A1577" s="82" t="e">
        <f>#REF!</f>
        <v>#REF!</v>
      </c>
      <c r="B1577" s="84" t="s">
        <v>704</v>
      </c>
      <c r="C1577" s="82">
        <v>2013</v>
      </c>
      <c r="D1577" s="84" t="s">
        <v>639</v>
      </c>
      <c r="E1577" s="93">
        <v>6</v>
      </c>
      <c r="F1577" s="82" t="e">
        <f t="shared" si="24"/>
        <v>#REF!</v>
      </c>
      <c r="G1577" s="172"/>
    </row>
    <row r="1578" spans="1:7" ht="13" thickBot="1" x14ac:dyDescent="0.3">
      <c r="A1578" s="82" t="e">
        <f>#REF!</f>
        <v>#REF!</v>
      </c>
      <c r="B1578" s="84" t="s">
        <v>704</v>
      </c>
      <c r="C1578" s="82">
        <v>2013</v>
      </c>
      <c r="D1578" s="84" t="s">
        <v>639</v>
      </c>
      <c r="E1578" s="93" t="s">
        <v>666</v>
      </c>
      <c r="F1578" s="82" t="e">
        <f t="shared" si="24"/>
        <v>#REF!</v>
      </c>
      <c r="G1578" s="172"/>
    </row>
    <row r="1579" spans="1:7" ht="13" thickBot="1" x14ac:dyDescent="0.3">
      <c r="A1579" s="82" t="e">
        <f>#REF!</f>
        <v>#REF!</v>
      </c>
      <c r="B1579" s="84" t="s">
        <v>704</v>
      </c>
      <c r="C1579" s="82">
        <v>2013</v>
      </c>
      <c r="D1579" s="84" t="s">
        <v>639</v>
      </c>
      <c r="E1579" s="93" t="s">
        <v>667</v>
      </c>
      <c r="F1579" s="82" t="e">
        <f t="shared" si="24"/>
        <v>#REF!</v>
      </c>
      <c r="G1579" s="172"/>
    </row>
    <row r="1580" spans="1:7" ht="13" thickBot="1" x14ac:dyDescent="0.3">
      <c r="A1580" s="82" t="e">
        <f>#REF!</f>
        <v>#REF!</v>
      </c>
      <c r="B1580" s="84" t="s">
        <v>704</v>
      </c>
      <c r="C1580" s="82">
        <v>2013</v>
      </c>
      <c r="D1580" s="84" t="s">
        <v>639</v>
      </c>
      <c r="E1580" s="93" t="s">
        <v>668</v>
      </c>
      <c r="F1580" s="82" t="e">
        <f t="shared" si="24"/>
        <v>#REF!</v>
      </c>
      <c r="G1580" s="172"/>
    </row>
    <row r="1581" spans="1:7" ht="13" thickBot="1" x14ac:dyDescent="0.3">
      <c r="A1581" s="82" t="e">
        <f>#REF!</f>
        <v>#REF!</v>
      </c>
      <c r="B1581" s="84" t="s">
        <v>704</v>
      </c>
      <c r="C1581" s="82">
        <v>2013</v>
      </c>
      <c r="D1581" s="84" t="s">
        <v>639</v>
      </c>
      <c r="E1581" s="93" t="s">
        <v>669</v>
      </c>
      <c r="F1581" s="82" t="e">
        <f t="shared" si="24"/>
        <v>#REF!</v>
      </c>
      <c r="G1581" s="172"/>
    </row>
    <row r="1582" spans="1:7" ht="13" thickBot="1" x14ac:dyDescent="0.3">
      <c r="A1582" s="82" t="e">
        <f>#REF!</f>
        <v>#REF!</v>
      </c>
      <c r="B1582" s="84" t="s">
        <v>704</v>
      </c>
      <c r="C1582" s="82">
        <v>2013</v>
      </c>
      <c r="D1582" s="84" t="s">
        <v>639</v>
      </c>
      <c r="E1582" s="93" t="s">
        <v>670</v>
      </c>
      <c r="F1582" s="82" t="e">
        <f t="shared" si="24"/>
        <v>#REF!</v>
      </c>
      <c r="G1582" s="172"/>
    </row>
    <row r="1583" spans="1:7" ht="13" thickBot="1" x14ac:dyDescent="0.3">
      <c r="A1583" s="82" t="e">
        <f>#REF!</f>
        <v>#REF!</v>
      </c>
      <c r="B1583" s="84" t="s">
        <v>704</v>
      </c>
      <c r="C1583" s="82">
        <v>2013</v>
      </c>
      <c r="D1583" s="84" t="s">
        <v>639</v>
      </c>
      <c r="E1583" s="93" t="s">
        <v>671</v>
      </c>
      <c r="F1583" s="82" t="e">
        <f t="shared" si="24"/>
        <v>#REF!</v>
      </c>
      <c r="G1583" s="172"/>
    </row>
    <row r="1584" spans="1:7" ht="13" thickBot="1" x14ac:dyDescent="0.3">
      <c r="A1584" s="82" t="e">
        <f>#REF!</f>
        <v>#REF!</v>
      </c>
      <c r="B1584" s="84" t="s">
        <v>704</v>
      </c>
      <c r="C1584" s="82">
        <v>2013</v>
      </c>
      <c r="D1584" s="84" t="s">
        <v>639</v>
      </c>
      <c r="E1584" s="93" t="s">
        <v>672</v>
      </c>
      <c r="F1584" s="82" t="e">
        <f t="shared" si="24"/>
        <v>#REF!</v>
      </c>
      <c r="G1584" s="172"/>
    </row>
    <row r="1585" spans="1:7" ht="13" thickBot="1" x14ac:dyDescent="0.3">
      <c r="A1585" s="82" t="e">
        <f>#REF!</f>
        <v>#REF!</v>
      </c>
      <c r="B1585" s="84" t="s">
        <v>704</v>
      </c>
      <c r="C1585" s="82">
        <v>2013</v>
      </c>
      <c r="D1585" s="84" t="s">
        <v>639</v>
      </c>
      <c r="E1585" s="93" t="s">
        <v>673</v>
      </c>
      <c r="F1585" s="82" t="e">
        <f t="shared" si="24"/>
        <v>#REF!</v>
      </c>
      <c r="G1585" s="172"/>
    </row>
    <row r="1586" spans="1:7" ht="13" thickBot="1" x14ac:dyDescent="0.3">
      <c r="A1586" s="82" t="e">
        <f>#REF!</f>
        <v>#REF!</v>
      </c>
      <c r="B1586" s="84" t="s">
        <v>704</v>
      </c>
      <c r="C1586" s="82">
        <v>2013</v>
      </c>
      <c r="D1586" s="84" t="s">
        <v>639</v>
      </c>
      <c r="E1586" s="93" t="s">
        <v>674</v>
      </c>
      <c r="F1586" s="82" t="e">
        <f t="shared" si="24"/>
        <v>#REF!</v>
      </c>
      <c r="G1586" s="172"/>
    </row>
    <row r="1587" spans="1:7" ht="13" thickBot="1" x14ac:dyDescent="0.3">
      <c r="A1587" s="82" t="e">
        <f>#REF!</f>
        <v>#REF!</v>
      </c>
      <c r="B1587" s="84" t="s">
        <v>704</v>
      </c>
      <c r="C1587" s="82">
        <v>2013</v>
      </c>
      <c r="D1587" s="84" t="s">
        <v>639</v>
      </c>
      <c r="E1587" s="93" t="s">
        <v>675</v>
      </c>
      <c r="F1587" s="82" t="e">
        <f t="shared" si="24"/>
        <v>#REF!</v>
      </c>
      <c r="G1587" s="172"/>
    </row>
    <row r="1588" spans="1:7" ht="13" thickBot="1" x14ac:dyDescent="0.3">
      <c r="A1588" s="82" t="e">
        <f>#REF!</f>
        <v>#REF!</v>
      </c>
      <c r="B1588" s="84" t="s">
        <v>704</v>
      </c>
      <c r="C1588" s="82">
        <v>2013</v>
      </c>
      <c r="D1588" s="84" t="s">
        <v>639</v>
      </c>
      <c r="E1588" s="93" t="s">
        <v>676</v>
      </c>
      <c r="F1588" s="82" t="e">
        <f t="shared" si="24"/>
        <v>#REF!</v>
      </c>
      <c r="G1588" s="172"/>
    </row>
    <row r="1589" spans="1:7" ht="13" thickBot="1" x14ac:dyDescent="0.3">
      <c r="A1589" s="82" t="e">
        <f>#REF!</f>
        <v>#REF!</v>
      </c>
      <c r="B1589" s="84" t="s">
        <v>704</v>
      </c>
      <c r="C1589" s="82">
        <v>2013</v>
      </c>
      <c r="D1589" s="84" t="s">
        <v>639</v>
      </c>
      <c r="E1589" s="93" t="s">
        <v>677</v>
      </c>
      <c r="F1589" s="82" t="e">
        <f t="shared" si="24"/>
        <v>#REF!</v>
      </c>
      <c r="G1589" s="172"/>
    </row>
    <row r="1590" spans="1:7" ht="13" thickBot="1" x14ac:dyDescent="0.3">
      <c r="A1590" s="82" t="e">
        <f>#REF!</f>
        <v>#REF!</v>
      </c>
      <c r="B1590" s="84" t="s">
        <v>704</v>
      </c>
      <c r="C1590" s="82">
        <v>2013</v>
      </c>
      <c r="D1590" s="84" t="s">
        <v>639</v>
      </c>
      <c r="E1590" s="93" t="s">
        <v>678</v>
      </c>
      <c r="F1590" s="82" t="e">
        <f t="shared" si="24"/>
        <v>#REF!</v>
      </c>
      <c r="G1590" s="172"/>
    </row>
    <row r="1591" spans="1:7" ht="13" thickBot="1" x14ac:dyDescent="0.3">
      <c r="A1591" s="82" t="e">
        <f>#REF!</f>
        <v>#REF!</v>
      </c>
      <c r="B1591" s="91" t="s">
        <v>704</v>
      </c>
      <c r="C1591" s="82">
        <v>2013</v>
      </c>
      <c r="D1591" s="91" t="s">
        <v>639</v>
      </c>
      <c r="E1591" s="101" t="s">
        <v>679</v>
      </c>
      <c r="F1591" s="82" t="e">
        <f t="shared" si="24"/>
        <v>#REF!</v>
      </c>
      <c r="G1591" s="172"/>
    </row>
    <row r="1592" spans="1:7" ht="13" thickBot="1" x14ac:dyDescent="0.3">
      <c r="A1592" s="82" t="e">
        <f>#REF!</f>
        <v>#REF!</v>
      </c>
      <c r="B1592" s="94" t="s">
        <v>704</v>
      </c>
      <c r="C1592" s="82">
        <v>2013</v>
      </c>
      <c r="D1592" s="94" t="s">
        <v>131</v>
      </c>
      <c r="E1592" s="95">
        <v>7</v>
      </c>
      <c r="F1592" s="82" t="e">
        <f t="shared" si="24"/>
        <v>#REF!</v>
      </c>
      <c r="G1592" s="172"/>
    </row>
    <row r="1593" spans="1:7" ht="13" thickBot="1" x14ac:dyDescent="0.3">
      <c r="A1593" s="82" t="e">
        <f>#REF!</f>
        <v>#REF!</v>
      </c>
      <c r="B1593" s="84" t="s">
        <v>704</v>
      </c>
      <c r="C1593" s="82">
        <v>2013</v>
      </c>
      <c r="D1593" s="84" t="s">
        <v>131</v>
      </c>
      <c r="E1593" s="93" t="s">
        <v>680</v>
      </c>
      <c r="F1593" s="82" t="e">
        <f t="shared" si="24"/>
        <v>#REF!</v>
      </c>
      <c r="G1593" s="172"/>
    </row>
    <row r="1594" spans="1:7" ht="13" thickBot="1" x14ac:dyDescent="0.3">
      <c r="A1594" s="82" t="e">
        <f>#REF!</f>
        <v>#REF!</v>
      </c>
      <c r="B1594" s="84" t="s">
        <v>704</v>
      </c>
      <c r="C1594" s="82">
        <v>2013</v>
      </c>
      <c r="D1594" s="84" t="s">
        <v>131</v>
      </c>
      <c r="E1594" s="93" t="s">
        <v>681</v>
      </c>
      <c r="F1594" s="82" t="e">
        <f t="shared" si="24"/>
        <v>#REF!</v>
      </c>
      <c r="G1594" s="172"/>
    </row>
    <row r="1595" spans="1:7" ht="13" thickBot="1" x14ac:dyDescent="0.3">
      <c r="A1595" s="82" t="e">
        <f>#REF!</f>
        <v>#REF!</v>
      </c>
      <c r="B1595" s="84" t="s">
        <v>704</v>
      </c>
      <c r="C1595" s="82">
        <v>2013</v>
      </c>
      <c r="D1595" s="84" t="s">
        <v>131</v>
      </c>
      <c r="E1595" s="93" t="s">
        <v>682</v>
      </c>
      <c r="F1595" s="82" t="e">
        <f t="shared" si="24"/>
        <v>#REF!</v>
      </c>
      <c r="G1595" s="172"/>
    </row>
    <row r="1596" spans="1:7" ht="13" thickBot="1" x14ac:dyDescent="0.3">
      <c r="A1596" s="82" t="e">
        <f>#REF!</f>
        <v>#REF!</v>
      </c>
      <c r="B1596" s="84" t="s">
        <v>704</v>
      </c>
      <c r="C1596" s="82">
        <v>2013</v>
      </c>
      <c r="D1596" s="84" t="s">
        <v>131</v>
      </c>
      <c r="E1596" s="93" t="s">
        <v>683</v>
      </c>
      <c r="F1596" s="82" t="e">
        <f t="shared" si="24"/>
        <v>#REF!</v>
      </c>
      <c r="G1596" s="172"/>
    </row>
    <row r="1597" spans="1:7" ht="13" thickBot="1" x14ac:dyDescent="0.3">
      <c r="A1597" s="82" t="e">
        <f>#REF!</f>
        <v>#REF!</v>
      </c>
      <c r="B1597" s="84" t="s">
        <v>704</v>
      </c>
      <c r="C1597" s="82">
        <v>2013</v>
      </c>
      <c r="D1597" s="84" t="s">
        <v>131</v>
      </c>
      <c r="E1597" s="93" t="s">
        <v>684</v>
      </c>
      <c r="F1597" s="82" t="e">
        <f t="shared" si="24"/>
        <v>#REF!</v>
      </c>
      <c r="G1597" s="172"/>
    </row>
    <row r="1598" spans="1:7" ht="13" thickBot="1" x14ac:dyDescent="0.3">
      <c r="A1598" s="82" t="e">
        <f>#REF!</f>
        <v>#REF!</v>
      </c>
      <c r="B1598" s="84" t="s">
        <v>704</v>
      </c>
      <c r="C1598" s="82">
        <v>2013</v>
      </c>
      <c r="D1598" s="84" t="s">
        <v>131</v>
      </c>
      <c r="E1598" s="93" t="s">
        <v>685</v>
      </c>
      <c r="F1598" s="82" t="e">
        <f t="shared" si="24"/>
        <v>#REF!</v>
      </c>
      <c r="G1598" s="172"/>
    </row>
    <row r="1599" spans="1:7" ht="13" thickBot="1" x14ac:dyDescent="0.3">
      <c r="A1599" s="82" t="e">
        <f>#REF!</f>
        <v>#REF!</v>
      </c>
      <c r="B1599" s="84" t="s">
        <v>704</v>
      </c>
      <c r="C1599" s="82">
        <v>2013</v>
      </c>
      <c r="D1599" s="84" t="s">
        <v>131</v>
      </c>
      <c r="E1599" s="93" t="s">
        <v>686</v>
      </c>
      <c r="F1599" s="82" t="e">
        <f t="shared" si="24"/>
        <v>#REF!</v>
      </c>
      <c r="G1599" s="172"/>
    </row>
    <row r="1600" spans="1:7" ht="13" thickBot="1" x14ac:dyDescent="0.3">
      <c r="A1600" s="82" t="e">
        <f>#REF!</f>
        <v>#REF!</v>
      </c>
      <c r="B1600" s="84" t="s">
        <v>704</v>
      </c>
      <c r="C1600" s="82">
        <v>2013</v>
      </c>
      <c r="D1600" s="84" t="s">
        <v>131</v>
      </c>
      <c r="E1600" s="93" t="s">
        <v>687</v>
      </c>
      <c r="F1600" s="82" t="e">
        <f t="shared" si="24"/>
        <v>#REF!</v>
      </c>
      <c r="G1600" s="172"/>
    </row>
    <row r="1601" spans="1:7" ht="13" thickBot="1" x14ac:dyDescent="0.3">
      <c r="A1601" s="82" t="e">
        <f>#REF!</f>
        <v>#REF!</v>
      </c>
      <c r="B1601" s="84" t="s">
        <v>704</v>
      </c>
      <c r="C1601" s="82">
        <v>2013</v>
      </c>
      <c r="D1601" s="84" t="s">
        <v>131</v>
      </c>
      <c r="E1601" s="93">
        <v>8</v>
      </c>
      <c r="F1601" s="82" t="e">
        <f t="shared" si="24"/>
        <v>#REF!</v>
      </c>
      <c r="G1601" s="172"/>
    </row>
    <row r="1602" spans="1:7" ht="13" thickBot="1" x14ac:dyDescent="0.3">
      <c r="A1602" s="82" t="e">
        <f>#REF!</f>
        <v>#REF!</v>
      </c>
      <c r="B1602" s="84" t="s">
        <v>704</v>
      </c>
      <c r="C1602" s="82">
        <v>2013</v>
      </c>
      <c r="D1602" s="84" t="s">
        <v>131</v>
      </c>
      <c r="E1602" s="93" t="s">
        <v>688</v>
      </c>
      <c r="F1602" s="82" t="e">
        <f t="shared" si="24"/>
        <v>#REF!</v>
      </c>
      <c r="G1602" s="172"/>
    </row>
    <row r="1603" spans="1:7" ht="13" thickBot="1" x14ac:dyDescent="0.3">
      <c r="A1603" s="82" t="e">
        <f>#REF!</f>
        <v>#REF!</v>
      </c>
      <c r="B1603" s="84" t="s">
        <v>704</v>
      </c>
      <c r="C1603" s="82">
        <v>2013</v>
      </c>
      <c r="D1603" s="84" t="s">
        <v>131</v>
      </c>
      <c r="E1603" s="93" t="s">
        <v>689</v>
      </c>
      <c r="F1603" s="82" t="e">
        <f t="shared" ref="F1603:F1666" si="25">CONCATENATE(A1603,"_",B1603,"_",C1603,"_",D1603,"_",E1603)</f>
        <v>#REF!</v>
      </c>
      <c r="G1603" s="172"/>
    </row>
    <row r="1604" spans="1:7" ht="13" thickBot="1" x14ac:dyDescent="0.3">
      <c r="A1604" s="82" t="e">
        <f>#REF!</f>
        <v>#REF!</v>
      </c>
      <c r="B1604" s="84" t="s">
        <v>704</v>
      </c>
      <c r="C1604" s="82">
        <v>2013</v>
      </c>
      <c r="D1604" s="84" t="s">
        <v>131</v>
      </c>
      <c r="E1604" s="93">
        <v>9</v>
      </c>
      <c r="F1604" s="82" t="e">
        <f t="shared" si="25"/>
        <v>#REF!</v>
      </c>
      <c r="G1604" s="172"/>
    </row>
    <row r="1605" spans="1:7" ht="13" thickBot="1" x14ac:dyDescent="0.3">
      <c r="A1605" s="82" t="e">
        <f>#REF!</f>
        <v>#REF!</v>
      </c>
      <c r="B1605" s="84" t="s">
        <v>704</v>
      </c>
      <c r="C1605" s="82">
        <v>2013</v>
      </c>
      <c r="D1605" s="84" t="s">
        <v>131</v>
      </c>
      <c r="E1605" s="93">
        <v>10</v>
      </c>
      <c r="F1605" s="82" t="e">
        <f t="shared" si="25"/>
        <v>#REF!</v>
      </c>
      <c r="G1605" s="172"/>
    </row>
    <row r="1606" spans="1:7" ht="13" thickBot="1" x14ac:dyDescent="0.3">
      <c r="A1606" s="82" t="e">
        <f>#REF!</f>
        <v>#REF!</v>
      </c>
      <c r="B1606" s="84" t="s">
        <v>704</v>
      </c>
      <c r="C1606" s="82">
        <v>2013</v>
      </c>
      <c r="D1606" s="84" t="s">
        <v>131</v>
      </c>
      <c r="E1606" s="93" t="s">
        <v>690</v>
      </c>
      <c r="F1606" s="82" t="e">
        <f t="shared" si="25"/>
        <v>#REF!</v>
      </c>
      <c r="G1606" s="172"/>
    </row>
    <row r="1607" spans="1:7" ht="13" thickBot="1" x14ac:dyDescent="0.3">
      <c r="A1607" s="82" t="e">
        <f>#REF!</f>
        <v>#REF!</v>
      </c>
      <c r="B1607" s="84" t="s">
        <v>704</v>
      </c>
      <c r="C1607" s="82">
        <v>2013</v>
      </c>
      <c r="D1607" s="84" t="s">
        <v>131</v>
      </c>
      <c r="E1607" s="93" t="s">
        <v>691</v>
      </c>
      <c r="F1607" s="82" t="e">
        <f t="shared" si="25"/>
        <v>#REF!</v>
      </c>
      <c r="G1607" s="172"/>
    </row>
    <row r="1608" spans="1:7" ht="13" thickBot="1" x14ac:dyDescent="0.3">
      <c r="A1608" s="82" t="e">
        <f>#REF!</f>
        <v>#REF!</v>
      </c>
      <c r="B1608" s="84" t="s">
        <v>704</v>
      </c>
      <c r="C1608" s="82">
        <v>2013</v>
      </c>
      <c r="D1608" s="84" t="s">
        <v>131</v>
      </c>
      <c r="E1608" s="93" t="s">
        <v>692</v>
      </c>
      <c r="F1608" s="82" t="e">
        <f t="shared" si="25"/>
        <v>#REF!</v>
      </c>
      <c r="G1608" s="172"/>
    </row>
    <row r="1609" spans="1:7" ht="13" thickBot="1" x14ac:dyDescent="0.3">
      <c r="A1609" s="82" t="e">
        <f>#REF!</f>
        <v>#REF!</v>
      </c>
      <c r="B1609" s="84" t="s">
        <v>704</v>
      </c>
      <c r="C1609" s="82">
        <v>2013</v>
      </c>
      <c r="D1609" s="84" t="s">
        <v>131</v>
      </c>
      <c r="E1609" s="93" t="s">
        <v>693</v>
      </c>
      <c r="F1609" s="82" t="e">
        <f t="shared" si="25"/>
        <v>#REF!</v>
      </c>
      <c r="G1609" s="172"/>
    </row>
    <row r="1610" spans="1:7" ht="13" thickBot="1" x14ac:dyDescent="0.3">
      <c r="A1610" s="82" t="e">
        <f>#REF!</f>
        <v>#REF!</v>
      </c>
      <c r="B1610" s="84" t="s">
        <v>704</v>
      </c>
      <c r="C1610" s="82">
        <v>2013</v>
      </c>
      <c r="D1610" s="84" t="s">
        <v>131</v>
      </c>
      <c r="E1610" s="93" t="s">
        <v>694</v>
      </c>
      <c r="F1610" s="82" t="e">
        <f t="shared" si="25"/>
        <v>#REF!</v>
      </c>
      <c r="G1610" s="172"/>
    </row>
    <row r="1611" spans="1:7" ht="13" thickBot="1" x14ac:dyDescent="0.3">
      <c r="A1611" s="82" t="e">
        <f>#REF!</f>
        <v>#REF!</v>
      </c>
      <c r="B1611" s="84" t="s">
        <v>704</v>
      </c>
      <c r="C1611" s="82">
        <v>2013</v>
      </c>
      <c r="D1611" s="84" t="s">
        <v>131</v>
      </c>
      <c r="E1611" s="93" t="s">
        <v>695</v>
      </c>
      <c r="F1611" s="82" t="e">
        <f t="shared" si="25"/>
        <v>#REF!</v>
      </c>
      <c r="G1611" s="172"/>
    </row>
    <row r="1612" spans="1:7" ht="13" thickBot="1" x14ac:dyDescent="0.3">
      <c r="A1612" s="82" t="e">
        <f>#REF!</f>
        <v>#REF!</v>
      </c>
      <c r="B1612" s="84" t="s">
        <v>704</v>
      </c>
      <c r="C1612" s="82">
        <v>2013</v>
      </c>
      <c r="D1612" s="84" t="s">
        <v>131</v>
      </c>
      <c r="E1612" s="93" t="s">
        <v>696</v>
      </c>
      <c r="F1612" s="82" t="e">
        <f t="shared" si="25"/>
        <v>#REF!</v>
      </c>
      <c r="G1612" s="172"/>
    </row>
    <row r="1613" spans="1:7" ht="13" thickBot="1" x14ac:dyDescent="0.3">
      <c r="A1613" s="82" t="e">
        <f>#REF!</f>
        <v>#REF!</v>
      </c>
      <c r="B1613" s="84" t="s">
        <v>704</v>
      </c>
      <c r="C1613" s="82">
        <v>2013</v>
      </c>
      <c r="D1613" s="84" t="s">
        <v>131</v>
      </c>
      <c r="E1613" s="93" t="s">
        <v>697</v>
      </c>
      <c r="F1613" s="82" t="e">
        <f t="shared" si="25"/>
        <v>#REF!</v>
      </c>
      <c r="G1613" s="172"/>
    </row>
    <row r="1614" spans="1:7" ht="13" thickBot="1" x14ac:dyDescent="0.3">
      <c r="A1614" s="82" t="e">
        <f>#REF!</f>
        <v>#REF!</v>
      </c>
      <c r="B1614" s="84" t="s">
        <v>704</v>
      </c>
      <c r="C1614" s="82">
        <v>2013</v>
      </c>
      <c r="D1614" s="84" t="s">
        <v>131</v>
      </c>
      <c r="E1614" s="93" t="s">
        <v>698</v>
      </c>
      <c r="F1614" s="82" t="e">
        <f t="shared" si="25"/>
        <v>#REF!</v>
      </c>
      <c r="G1614" s="172"/>
    </row>
    <row r="1615" spans="1:7" ht="13" thickBot="1" x14ac:dyDescent="0.3">
      <c r="A1615" s="82" t="e">
        <f>#REF!</f>
        <v>#REF!</v>
      </c>
      <c r="B1615" s="84" t="s">
        <v>704</v>
      </c>
      <c r="C1615" s="82">
        <v>2013</v>
      </c>
      <c r="D1615" s="84" t="s">
        <v>131</v>
      </c>
      <c r="E1615" s="93" t="s">
        <v>699</v>
      </c>
      <c r="F1615" s="82" t="e">
        <f t="shared" si="25"/>
        <v>#REF!</v>
      </c>
      <c r="G1615" s="172"/>
    </row>
    <row r="1616" spans="1:7" ht="13" thickBot="1" x14ac:dyDescent="0.3">
      <c r="A1616" s="82" t="e">
        <f>#REF!</f>
        <v>#REF!</v>
      </c>
      <c r="B1616" s="84" t="s">
        <v>704</v>
      </c>
      <c r="C1616" s="82">
        <v>2013</v>
      </c>
      <c r="D1616" s="84" t="s">
        <v>131</v>
      </c>
      <c r="E1616" s="93" t="s">
        <v>700</v>
      </c>
      <c r="F1616" s="82" t="e">
        <f t="shared" si="25"/>
        <v>#REF!</v>
      </c>
      <c r="G1616" s="172"/>
    </row>
    <row r="1617" spans="1:7" ht="13" thickBot="1" x14ac:dyDescent="0.3">
      <c r="A1617" s="82" t="e">
        <f>#REF!</f>
        <v>#REF!</v>
      </c>
      <c r="B1617" s="84" t="s">
        <v>704</v>
      </c>
      <c r="C1617" s="82">
        <v>2013</v>
      </c>
      <c r="D1617" s="84" t="s">
        <v>131</v>
      </c>
      <c r="E1617" s="93" t="s">
        <v>701</v>
      </c>
      <c r="F1617" s="82" t="e">
        <f t="shared" si="25"/>
        <v>#REF!</v>
      </c>
      <c r="G1617" s="172"/>
    </row>
    <row r="1618" spans="1:7" ht="13" thickBot="1" x14ac:dyDescent="0.3">
      <c r="A1618" s="82" t="e">
        <f>#REF!</f>
        <v>#REF!</v>
      </c>
      <c r="B1618" s="84" t="s">
        <v>704</v>
      </c>
      <c r="C1618" s="82">
        <v>2013</v>
      </c>
      <c r="D1618" s="84" t="s">
        <v>706</v>
      </c>
      <c r="E1618" s="93">
        <v>1</v>
      </c>
      <c r="F1618" s="82" t="e">
        <f t="shared" si="25"/>
        <v>#REF!</v>
      </c>
      <c r="G1618" s="172"/>
    </row>
    <row r="1619" spans="1:7" ht="13" thickBot="1" x14ac:dyDescent="0.3">
      <c r="A1619" s="82" t="e">
        <f>#REF!</f>
        <v>#REF!</v>
      </c>
      <c r="B1619" s="84" t="s">
        <v>704</v>
      </c>
      <c r="C1619" s="82">
        <v>2013</v>
      </c>
      <c r="D1619" s="84" t="s">
        <v>706</v>
      </c>
      <c r="E1619" s="93" t="s">
        <v>643</v>
      </c>
      <c r="F1619" s="82" t="e">
        <f t="shared" si="25"/>
        <v>#REF!</v>
      </c>
      <c r="G1619" s="172"/>
    </row>
    <row r="1620" spans="1:7" ht="13" thickBot="1" x14ac:dyDescent="0.3">
      <c r="A1620" s="82" t="e">
        <f>#REF!</f>
        <v>#REF!</v>
      </c>
      <c r="B1620" s="84" t="s">
        <v>704</v>
      </c>
      <c r="C1620" s="82">
        <v>2013</v>
      </c>
      <c r="D1620" s="84" t="s">
        <v>706</v>
      </c>
      <c r="E1620" s="93" t="s">
        <v>646</v>
      </c>
      <c r="F1620" s="82" t="e">
        <f t="shared" si="25"/>
        <v>#REF!</v>
      </c>
      <c r="G1620" s="172"/>
    </row>
    <row r="1621" spans="1:7" ht="13" thickBot="1" x14ac:dyDescent="0.3">
      <c r="A1621" s="82" t="e">
        <f>#REF!</f>
        <v>#REF!</v>
      </c>
      <c r="B1621" s="84" t="s">
        <v>704</v>
      </c>
      <c r="C1621" s="82">
        <v>2013</v>
      </c>
      <c r="D1621" s="84" t="s">
        <v>706</v>
      </c>
      <c r="E1621" s="93" t="s">
        <v>647</v>
      </c>
      <c r="F1621" s="82" t="e">
        <f t="shared" si="25"/>
        <v>#REF!</v>
      </c>
      <c r="G1621" s="172"/>
    </row>
    <row r="1622" spans="1:7" ht="13" thickBot="1" x14ac:dyDescent="0.3">
      <c r="A1622" s="82" t="e">
        <f>#REF!</f>
        <v>#REF!</v>
      </c>
      <c r="B1622" s="84" t="s">
        <v>704</v>
      </c>
      <c r="C1622" s="82">
        <v>2013</v>
      </c>
      <c r="D1622" s="84" t="s">
        <v>706</v>
      </c>
      <c r="E1622" s="93" t="s">
        <v>648</v>
      </c>
      <c r="F1622" s="82" t="e">
        <f t="shared" si="25"/>
        <v>#REF!</v>
      </c>
      <c r="G1622" s="172"/>
    </row>
    <row r="1623" spans="1:7" ht="13" thickBot="1" x14ac:dyDescent="0.3">
      <c r="A1623" s="82" t="e">
        <f>#REF!</f>
        <v>#REF!</v>
      </c>
      <c r="B1623" s="84" t="s">
        <v>704</v>
      </c>
      <c r="C1623" s="82">
        <v>2013</v>
      </c>
      <c r="D1623" s="84" t="s">
        <v>706</v>
      </c>
      <c r="E1623" s="93" t="s">
        <v>709</v>
      </c>
      <c r="F1623" s="82" t="e">
        <f t="shared" si="25"/>
        <v>#REF!</v>
      </c>
      <c r="G1623" s="172"/>
    </row>
    <row r="1624" spans="1:7" ht="13" thickBot="1" x14ac:dyDescent="0.3">
      <c r="A1624" s="82" t="e">
        <f>#REF!</f>
        <v>#REF!</v>
      </c>
      <c r="B1624" s="84" t="s">
        <v>704</v>
      </c>
      <c r="C1624" s="82">
        <v>2013</v>
      </c>
      <c r="D1624" s="84" t="s">
        <v>706</v>
      </c>
      <c r="E1624" s="93">
        <v>2</v>
      </c>
      <c r="F1624" s="82" t="e">
        <f t="shared" si="25"/>
        <v>#REF!</v>
      </c>
      <c r="G1624" s="172"/>
    </row>
    <row r="1625" spans="1:7" ht="13" thickBot="1" x14ac:dyDescent="0.3">
      <c r="A1625" s="82" t="e">
        <f>#REF!</f>
        <v>#REF!</v>
      </c>
      <c r="B1625" s="84" t="s">
        <v>704</v>
      </c>
      <c r="C1625" s="82">
        <v>2013</v>
      </c>
      <c r="D1625" s="84" t="s">
        <v>706</v>
      </c>
      <c r="E1625" s="93">
        <v>3</v>
      </c>
      <c r="F1625" s="82" t="e">
        <f t="shared" si="25"/>
        <v>#REF!</v>
      </c>
      <c r="G1625" s="172"/>
    </row>
    <row r="1626" spans="1:7" ht="13" thickBot="1" x14ac:dyDescent="0.3">
      <c r="A1626" s="82" t="e">
        <f>#REF!</f>
        <v>#REF!</v>
      </c>
      <c r="B1626" s="84" t="s">
        <v>704</v>
      </c>
      <c r="C1626" s="82">
        <v>2013</v>
      </c>
      <c r="D1626" s="84" t="s">
        <v>706</v>
      </c>
      <c r="E1626" s="93" t="s">
        <v>659</v>
      </c>
      <c r="F1626" s="82" t="e">
        <f t="shared" si="25"/>
        <v>#REF!</v>
      </c>
      <c r="G1626" s="172"/>
    </row>
    <row r="1627" spans="1:7" ht="13" thickBot="1" x14ac:dyDescent="0.3">
      <c r="A1627" s="82" t="e">
        <f>#REF!</f>
        <v>#REF!</v>
      </c>
      <c r="B1627" s="84" t="s">
        <v>704</v>
      </c>
      <c r="C1627" s="82">
        <v>2013</v>
      </c>
      <c r="D1627" s="84" t="s">
        <v>706</v>
      </c>
      <c r="E1627" s="93" t="s">
        <v>660</v>
      </c>
      <c r="F1627" s="82" t="e">
        <f t="shared" si="25"/>
        <v>#REF!</v>
      </c>
      <c r="G1627" s="172"/>
    </row>
    <row r="1628" spans="1:7" ht="13" thickBot="1" x14ac:dyDescent="0.3">
      <c r="A1628" s="82" t="e">
        <f>#REF!</f>
        <v>#REF!</v>
      </c>
      <c r="B1628" s="84" t="s">
        <v>704</v>
      </c>
      <c r="C1628" s="82">
        <v>2013</v>
      </c>
      <c r="D1628" s="84" t="s">
        <v>706</v>
      </c>
      <c r="E1628" s="93">
        <v>4</v>
      </c>
      <c r="F1628" s="82" t="e">
        <f t="shared" si="25"/>
        <v>#REF!</v>
      </c>
      <c r="G1628" s="172"/>
    </row>
    <row r="1629" spans="1:7" ht="13" thickBot="1" x14ac:dyDescent="0.3">
      <c r="A1629" s="82" t="e">
        <f>#REF!</f>
        <v>#REF!</v>
      </c>
      <c r="B1629" s="84" t="s">
        <v>704</v>
      </c>
      <c r="C1629" s="82">
        <v>2013</v>
      </c>
      <c r="D1629" s="84" t="s">
        <v>706</v>
      </c>
      <c r="E1629" s="93" t="s">
        <v>661</v>
      </c>
      <c r="F1629" s="82" t="e">
        <f t="shared" si="25"/>
        <v>#REF!</v>
      </c>
      <c r="G1629" s="172"/>
    </row>
    <row r="1630" spans="1:7" ht="13" thickBot="1" x14ac:dyDescent="0.3">
      <c r="A1630" s="82" t="e">
        <f>#REF!</f>
        <v>#REF!</v>
      </c>
      <c r="B1630" s="84" t="s">
        <v>704</v>
      </c>
      <c r="C1630" s="82">
        <v>2013</v>
      </c>
      <c r="D1630" s="84" t="s">
        <v>706</v>
      </c>
      <c r="E1630" s="93" t="s">
        <v>662</v>
      </c>
      <c r="F1630" s="82" t="e">
        <f t="shared" si="25"/>
        <v>#REF!</v>
      </c>
      <c r="G1630" s="172"/>
    </row>
    <row r="1631" spans="1:7" ht="13" thickBot="1" x14ac:dyDescent="0.3">
      <c r="A1631" s="82" t="e">
        <f>#REF!</f>
        <v>#REF!</v>
      </c>
      <c r="B1631" s="84" t="s">
        <v>704</v>
      </c>
      <c r="C1631" s="82">
        <v>2013</v>
      </c>
      <c r="D1631" s="84" t="s">
        <v>706</v>
      </c>
      <c r="E1631" s="93">
        <v>5</v>
      </c>
      <c r="F1631" s="82" t="e">
        <f t="shared" si="25"/>
        <v>#REF!</v>
      </c>
      <c r="G1631" s="172"/>
    </row>
    <row r="1632" spans="1:7" ht="13" thickBot="1" x14ac:dyDescent="0.3">
      <c r="A1632" s="82" t="e">
        <f>#REF!</f>
        <v>#REF!</v>
      </c>
      <c r="B1632" s="84" t="s">
        <v>704</v>
      </c>
      <c r="C1632" s="82">
        <v>2013</v>
      </c>
      <c r="D1632" s="84" t="s">
        <v>706</v>
      </c>
      <c r="E1632" s="93" t="s">
        <v>663</v>
      </c>
      <c r="F1632" s="82" t="e">
        <f t="shared" si="25"/>
        <v>#REF!</v>
      </c>
      <c r="G1632" s="172"/>
    </row>
    <row r="1633" spans="1:7" ht="13" thickBot="1" x14ac:dyDescent="0.3">
      <c r="A1633" s="82" t="e">
        <f>#REF!</f>
        <v>#REF!</v>
      </c>
      <c r="B1633" s="84" t="s">
        <v>704</v>
      </c>
      <c r="C1633" s="82">
        <v>2013</v>
      </c>
      <c r="D1633" s="84" t="s">
        <v>706</v>
      </c>
      <c r="E1633" s="93" t="s">
        <v>664</v>
      </c>
      <c r="F1633" s="82" t="e">
        <f t="shared" si="25"/>
        <v>#REF!</v>
      </c>
      <c r="G1633" s="172"/>
    </row>
    <row r="1634" spans="1:7" ht="13" thickBot="1" x14ac:dyDescent="0.3">
      <c r="A1634" s="82" t="e">
        <f>#REF!</f>
        <v>#REF!</v>
      </c>
      <c r="B1634" s="84" t="s">
        <v>704</v>
      </c>
      <c r="C1634" s="82">
        <v>2013</v>
      </c>
      <c r="D1634" s="84" t="s">
        <v>706</v>
      </c>
      <c r="E1634" s="93" t="s">
        <v>665</v>
      </c>
      <c r="F1634" s="82" t="e">
        <f t="shared" si="25"/>
        <v>#REF!</v>
      </c>
      <c r="G1634" s="172"/>
    </row>
    <row r="1635" spans="1:7" ht="13" thickBot="1" x14ac:dyDescent="0.3">
      <c r="A1635" s="82" t="e">
        <f>#REF!</f>
        <v>#REF!</v>
      </c>
      <c r="B1635" s="84" t="s">
        <v>704</v>
      </c>
      <c r="C1635" s="82">
        <v>2013</v>
      </c>
      <c r="D1635" s="84" t="s">
        <v>706</v>
      </c>
      <c r="E1635" s="93">
        <v>6</v>
      </c>
      <c r="F1635" s="82" t="e">
        <f t="shared" si="25"/>
        <v>#REF!</v>
      </c>
      <c r="G1635" s="172"/>
    </row>
    <row r="1636" spans="1:7" ht="13" thickBot="1" x14ac:dyDescent="0.3">
      <c r="A1636" s="82" t="e">
        <f>#REF!</f>
        <v>#REF!</v>
      </c>
      <c r="B1636" s="84" t="s">
        <v>704</v>
      </c>
      <c r="C1636" s="82">
        <v>2013</v>
      </c>
      <c r="D1636" s="84" t="s">
        <v>706</v>
      </c>
      <c r="E1636" s="93" t="s">
        <v>666</v>
      </c>
      <c r="F1636" s="82" t="e">
        <f t="shared" si="25"/>
        <v>#REF!</v>
      </c>
      <c r="G1636" s="172"/>
    </row>
    <row r="1637" spans="1:7" ht="13" thickBot="1" x14ac:dyDescent="0.3">
      <c r="A1637" s="82" t="e">
        <f>#REF!</f>
        <v>#REF!</v>
      </c>
      <c r="B1637" s="84" t="s">
        <v>704</v>
      </c>
      <c r="C1637" s="82">
        <v>2013</v>
      </c>
      <c r="D1637" s="84" t="s">
        <v>706</v>
      </c>
      <c r="E1637" s="93" t="s">
        <v>667</v>
      </c>
      <c r="F1637" s="82" t="e">
        <f t="shared" si="25"/>
        <v>#REF!</v>
      </c>
      <c r="G1637" s="172"/>
    </row>
    <row r="1638" spans="1:7" ht="13" thickBot="1" x14ac:dyDescent="0.3">
      <c r="A1638" s="82" t="e">
        <f>#REF!</f>
        <v>#REF!</v>
      </c>
      <c r="B1638" s="84" t="s">
        <v>704</v>
      </c>
      <c r="C1638" s="82">
        <v>2013</v>
      </c>
      <c r="D1638" s="84" t="s">
        <v>706</v>
      </c>
      <c r="E1638" s="93" t="s">
        <v>668</v>
      </c>
      <c r="F1638" s="82" t="e">
        <f t="shared" si="25"/>
        <v>#REF!</v>
      </c>
      <c r="G1638" s="172"/>
    </row>
    <row r="1639" spans="1:7" ht="13" thickBot="1" x14ac:dyDescent="0.3">
      <c r="A1639" s="82" t="e">
        <f>#REF!</f>
        <v>#REF!</v>
      </c>
      <c r="B1639" s="84" t="s">
        <v>704</v>
      </c>
      <c r="C1639" s="82">
        <v>2013</v>
      </c>
      <c r="D1639" s="84" t="s">
        <v>706</v>
      </c>
      <c r="E1639" s="93" t="s">
        <v>669</v>
      </c>
      <c r="F1639" s="82" t="e">
        <f t="shared" si="25"/>
        <v>#REF!</v>
      </c>
      <c r="G1639" s="172"/>
    </row>
    <row r="1640" spans="1:7" ht="13" thickBot="1" x14ac:dyDescent="0.3">
      <c r="A1640" s="82" t="e">
        <f>#REF!</f>
        <v>#REF!</v>
      </c>
      <c r="B1640" s="84" t="s">
        <v>704</v>
      </c>
      <c r="C1640" s="82">
        <v>2013</v>
      </c>
      <c r="D1640" s="84" t="s">
        <v>706</v>
      </c>
      <c r="E1640" s="93" t="s">
        <v>670</v>
      </c>
      <c r="F1640" s="82" t="e">
        <f t="shared" si="25"/>
        <v>#REF!</v>
      </c>
      <c r="G1640" s="172"/>
    </row>
    <row r="1641" spans="1:7" ht="13" thickBot="1" x14ac:dyDescent="0.3">
      <c r="A1641" s="82" t="e">
        <f>#REF!</f>
        <v>#REF!</v>
      </c>
      <c r="B1641" s="84" t="s">
        <v>704</v>
      </c>
      <c r="C1641" s="82">
        <v>2013</v>
      </c>
      <c r="D1641" s="84" t="s">
        <v>706</v>
      </c>
      <c r="E1641" s="93" t="s">
        <v>671</v>
      </c>
      <c r="F1641" s="82" t="e">
        <f t="shared" si="25"/>
        <v>#REF!</v>
      </c>
      <c r="G1641" s="172"/>
    </row>
    <row r="1642" spans="1:7" ht="13" thickBot="1" x14ac:dyDescent="0.3">
      <c r="A1642" s="82" t="e">
        <f>#REF!</f>
        <v>#REF!</v>
      </c>
      <c r="B1642" s="84" t="s">
        <v>704</v>
      </c>
      <c r="C1642" s="82">
        <v>2013</v>
      </c>
      <c r="D1642" s="84" t="s">
        <v>706</v>
      </c>
      <c r="E1642" s="93" t="s">
        <v>672</v>
      </c>
      <c r="F1642" s="82" t="e">
        <f t="shared" si="25"/>
        <v>#REF!</v>
      </c>
      <c r="G1642" s="172"/>
    </row>
    <row r="1643" spans="1:7" ht="13" thickBot="1" x14ac:dyDescent="0.3">
      <c r="A1643" s="82" t="e">
        <f>#REF!</f>
        <v>#REF!</v>
      </c>
      <c r="B1643" s="84" t="s">
        <v>704</v>
      </c>
      <c r="C1643" s="82">
        <v>2013</v>
      </c>
      <c r="D1643" s="84" t="s">
        <v>706</v>
      </c>
      <c r="E1643" s="93" t="s">
        <v>673</v>
      </c>
      <c r="F1643" s="82" t="e">
        <f t="shared" si="25"/>
        <v>#REF!</v>
      </c>
      <c r="G1643" s="172"/>
    </row>
    <row r="1644" spans="1:7" ht="13" thickBot="1" x14ac:dyDescent="0.3">
      <c r="A1644" s="82" t="e">
        <f>#REF!</f>
        <v>#REF!</v>
      </c>
      <c r="B1644" s="84" t="s">
        <v>704</v>
      </c>
      <c r="C1644" s="82">
        <v>2013</v>
      </c>
      <c r="D1644" s="84" t="s">
        <v>706</v>
      </c>
      <c r="E1644" s="93" t="s">
        <v>674</v>
      </c>
      <c r="F1644" s="82" t="e">
        <f t="shared" si="25"/>
        <v>#REF!</v>
      </c>
      <c r="G1644" s="172"/>
    </row>
    <row r="1645" spans="1:7" ht="13" thickBot="1" x14ac:dyDescent="0.3">
      <c r="A1645" s="82" t="e">
        <f>#REF!</f>
        <v>#REF!</v>
      </c>
      <c r="B1645" s="102" t="s">
        <v>704</v>
      </c>
      <c r="C1645" s="82">
        <v>2013</v>
      </c>
      <c r="D1645" s="102" t="s">
        <v>706</v>
      </c>
      <c r="E1645" s="106" t="s">
        <v>675</v>
      </c>
      <c r="F1645" s="82" t="e">
        <f t="shared" si="25"/>
        <v>#REF!</v>
      </c>
      <c r="G1645" s="172"/>
    </row>
    <row r="1646" spans="1:7" ht="13" thickBot="1" x14ac:dyDescent="0.3">
      <c r="A1646" s="82" t="e">
        <f>#REF!</f>
        <v>#REF!</v>
      </c>
      <c r="B1646" s="86" t="s">
        <v>704</v>
      </c>
      <c r="C1646" s="82">
        <v>2013</v>
      </c>
      <c r="D1646" s="86" t="s">
        <v>706</v>
      </c>
      <c r="E1646" s="100" t="s">
        <v>676</v>
      </c>
      <c r="F1646" s="82" t="e">
        <f t="shared" si="25"/>
        <v>#REF!</v>
      </c>
      <c r="G1646" s="172"/>
    </row>
    <row r="1647" spans="1:7" ht="13" thickBot="1" x14ac:dyDescent="0.3">
      <c r="A1647" s="82" t="e">
        <f>#REF!</f>
        <v>#REF!</v>
      </c>
      <c r="B1647" s="84" t="s">
        <v>704</v>
      </c>
      <c r="C1647" s="82">
        <v>2013</v>
      </c>
      <c r="D1647" s="84" t="s">
        <v>706</v>
      </c>
      <c r="E1647" s="93" t="s">
        <v>677</v>
      </c>
      <c r="F1647" s="82" t="e">
        <f t="shared" si="25"/>
        <v>#REF!</v>
      </c>
      <c r="G1647" s="172"/>
    </row>
    <row r="1648" spans="1:7" ht="13" thickBot="1" x14ac:dyDescent="0.3">
      <c r="A1648" s="82" t="e">
        <f>#REF!</f>
        <v>#REF!</v>
      </c>
      <c r="B1648" s="84" t="s">
        <v>704</v>
      </c>
      <c r="C1648" s="82">
        <v>2013</v>
      </c>
      <c r="D1648" s="84" t="s">
        <v>706</v>
      </c>
      <c r="E1648" s="93" t="s">
        <v>678</v>
      </c>
      <c r="F1648" s="82" t="e">
        <f t="shared" si="25"/>
        <v>#REF!</v>
      </c>
      <c r="G1648" s="172"/>
    </row>
    <row r="1649" spans="1:7" ht="13" thickBot="1" x14ac:dyDescent="0.3">
      <c r="A1649" s="82" t="e">
        <f>#REF!</f>
        <v>#REF!</v>
      </c>
      <c r="B1649" s="84" t="s">
        <v>704</v>
      </c>
      <c r="C1649" s="82">
        <v>2013</v>
      </c>
      <c r="D1649" s="84" t="s">
        <v>706</v>
      </c>
      <c r="E1649" s="93" t="s">
        <v>679</v>
      </c>
      <c r="F1649" s="82" t="e">
        <f t="shared" si="25"/>
        <v>#REF!</v>
      </c>
      <c r="G1649" s="172"/>
    </row>
    <row r="1650" spans="1:7" ht="13" thickBot="1" x14ac:dyDescent="0.3">
      <c r="A1650" s="82" t="e">
        <f>#REF!</f>
        <v>#REF!</v>
      </c>
      <c r="B1650" s="84" t="s">
        <v>704</v>
      </c>
      <c r="C1650" s="82">
        <v>2013</v>
      </c>
      <c r="D1650" s="84" t="s">
        <v>706</v>
      </c>
      <c r="E1650" s="93">
        <v>7</v>
      </c>
      <c r="F1650" s="82" t="e">
        <f t="shared" si="25"/>
        <v>#REF!</v>
      </c>
      <c r="G1650" s="172"/>
    </row>
    <row r="1651" spans="1:7" ht="13" thickBot="1" x14ac:dyDescent="0.3">
      <c r="A1651" s="82" t="e">
        <f>#REF!</f>
        <v>#REF!</v>
      </c>
      <c r="B1651" s="84" t="s">
        <v>704</v>
      </c>
      <c r="C1651" s="82">
        <v>2013</v>
      </c>
      <c r="D1651" s="84" t="s">
        <v>706</v>
      </c>
      <c r="E1651" s="93" t="s">
        <v>680</v>
      </c>
      <c r="F1651" s="82" t="e">
        <f t="shared" si="25"/>
        <v>#REF!</v>
      </c>
      <c r="G1651" s="172"/>
    </row>
    <row r="1652" spans="1:7" ht="13" thickBot="1" x14ac:dyDescent="0.3">
      <c r="A1652" s="82" t="e">
        <f>#REF!</f>
        <v>#REF!</v>
      </c>
      <c r="B1652" s="84" t="s">
        <v>704</v>
      </c>
      <c r="C1652" s="82">
        <v>2013</v>
      </c>
      <c r="D1652" s="84" t="s">
        <v>706</v>
      </c>
      <c r="E1652" s="93" t="s">
        <v>681</v>
      </c>
      <c r="F1652" s="82" t="e">
        <f t="shared" si="25"/>
        <v>#REF!</v>
      </c>
      <c r="G1652" s="172"/>
    </row>
    <row r="1653" spans="1:7" ht="13" thickBot="1" x14ac:dyDescent="0.3">
      <c r="A1653" s="82" t="e">
        <f>#REF!</f>
        <v>#REF!</v>
      </c>
      <c r="B1653" s="84" t="s">
        <v>704</v>
      </c>
      <c r="C1653" s="82">
        <v>2013</v>
      </c>
      <c r="D1653" s="84" t="s">
        <v>706</v>
      </c>
      <c r="E1653" s="93" t="s">
        <v>682</v>
      </c>
      <c r="F1653" s="82" t="e">
        <f t="shared" si="25"/>
        <v>#REF!</v>
      </c>
      <c r="G1653" s="172"/>
    </row>
    <row r="1654" spans="1:7" ht="13" thickBot="1" x14ac:dyDescent="0.3">
      <c r="A1654" s="82" t="e">
        <f>#REF!</f>
        <v>#REF!</v>
      </c>
      <c r="B1654" s="84" t="s">
        <v>704</v>
      </c>
      <c r="C1654" s="82">
        <v>2013</v>
      </c>
      <c r="D1654" s="84" t="s">
        <v>706</v>
      </c>
      <c r="E1654" s="93" t="s">
        <v>683</v>
      </c>
      <c r="F1654" s="82" t="e">
        <f t="shared" si="25"/>
        <v>#REF!</v>
      </c>
      <c r="G1654" s="172"/>
    </row>
    <row r="1655" spans="1:7" ht="13" thickBot="1" x14ac:dyDescent="0.3">
      <c r="A1655" s="82" t="e">
        <f>#REF!</f>
        <v>#REF!</v>
      </c>
      <c r="B1655" s="84" t="s">
        <v>704</v>
      </c>
      <c r="C1655" s="82">
        <v>2013</v>
      </c>
      <c r="D1655" s="84" t="s">
        <v>706</v>
      </c>
      <c r="E1655" s="93" t="s">
        <v>684</v>
      </c>
      <c r="F1655" s="82" t="e">
        <f t="shared" si="25"/>
        <v>#REF!</v>
      </c>
      <c r="G1655" s="172"/>
    </row>
    <row r="1656" spans="1:7" ht="13" thickBot="1" x14ac:dyDescent="0.3">
      <c r="A1656" s="82" t="e">
        <f>#REF!</f>
        <v>#REF!</v>
      </c>
      <c r="B1656" s="84" t="s">
        <v>704</v>
      </c>
      <c r="C1656" s="82">
        <v>2013</v>
      </c>
      <c r="D1656" s="84" t="s">
        <v>706</v>
      </c>
      <c r="E1656" s="93" t="s">
        <v>685</v>
      </c>
      <c r="F1656" s="82" t="e">
        <f t="shared" si="25"/>
        <v>#REF!</v>
      </c>
      <c r="G1656" s="172"/>
    </row>
    <row r="1657" spans="1:7" ht="13" thickBot="1" x14ac:dyDescent="0.3">
      <c r="A1657" s="82" t="e">
        <f>#REF!</f>
        <v>#REF!</v>
      </c>
      <c r="B1657" s="84" t="s">
        <v>704</v>
      </c>
      <c r="C1657" s="82">
        <v>2013</v>
      </c>
      <c r="D1657" s="84" t="s">
        <v>706</v>
      </c>
      <c r="E1657" s="93" t="s">
        <v>686</v>
      </c>
      <c r="F1657" s="82" t="e">
        <f t="shared" si="25"/>
        <v>#REF!</v>
      </c>
      <c r="G1657" s="172"/>
    </row>
    <row r="1658" spans="1:7" ht="13" thickBot="1" x14ac:dyDescent="0.3">
      <c r="A1658" s="82" t="e">
        <f>#REF!</f>
        <v>#REF!</v>
      </c>
      <c r="B1658" s="84" t="s">
        <v>704</v>
      </c>
      <c r="C1658" s="82">
        <v>2013</v>
      </c>
      <c r="D1658" s="84" t="s">
        <v>706</v>
      </c>
      <c r="E1658" s="93" t="s">
        <v>687</v>
      </c>
      <c r="F1658" s="82" t="e">
        <f t="shared" si="25"/>
        <v>#REF!</v>
      </c>
      <c r="G1658" s="172"/>
    </row>
    <row r="1659" spans="1:7" ht="13" thickBot="1" x14ac:dyDescent="0.3">
      <c r="A1659" s="82" t="e">
        <f>#REF!</f>
        <v>#REF!</v>
      </c>
      <c r="B1659" s="84" t="s">
        <v>704</v>
      </c>
      <c r="C1659" s="82">
        <v>2013</v>
      </c>
      <c r="D1659" s="84" t="s">
        <v>706</v>
      </c>
      <c r="E1659" s="93">
        <v>8</v>
      </c>
      <c r="F1659" s="82" t="e">
        <f t="shared" si="25"/>
        <v>#REF!</v>
      </c>
      <c r="G1659" s="172"/>
    </row>
    <row r="1660" spans="1:7" ht="13" thickBot="1" x14ac:dyDescent="0.3">
      <c r="A1660" s="82" t="e">
        <f>#REF!</f>
        <v>#REF!</v>
      </c>
      <c r="B1660" s="84" t="s">
        <v>704</v>
      </c>
      <c r="C1660" s="82">
        <v>2013</v>
      </c>
      <c r="D1660" s="84" t="s">
        <v>706</v>
      </c>
      <c r="E1660" s="93" t="s">
        <v>688</v>
      </c>
      <c r="F1660" s="82" t="e">
        <f t="shared" si="25"/>
        <v>#REF!</v>
      </c>
      <c r="G1660" s="172"/>
    </row>
    <row r="1661" spans="1:7" ht="13" thickBot="1" x14ac:dyDescent="0.3">
      <c r="A1661" s="82" t="e">
        <f>#REF!</f>
        <v>#REF!</v>
      </c>
      <c r="B1661" s="84" t="s">
        <v>704</v>
      </c>
      <c r="C1661" s="82">
        <v>2013</v>
      </c>
      <c r="D1661" s="84" t="s">
        <v>706</v>
      </c>
      <c r="E1661" s="93" t="s">
        <v>689</v>
      </c>
      <c r="F1661" s="82" t="e">
        <f t="shared" si="25"/>
        <v>#REF!</v>
      </c>
      <c r="G1661" s="172"/>
    </row>
    <row r="1662" spans="1:7" ht="13" thickBot="1" x14ac:dyDescent="0.3">
      <c r="A1662" s="82" t="e">
        <f>#REF!</f>
        <v>#REF!</v>
      </c>
      <c r="B1662" s="84" t="s">
        <v>704</v>
      </c>
      <c r="C1662" s="82">
        <v>2013</v>
      </c>
      <c r="D1662" s="84" t="s">
        <v>706</v>
      </c>
      <c r="E1662" s="93">
        <v>9</v>
      </c>
      <c r="F1662" s="82" t="e">
        <f t="shared" si="25"/>
        <v>#REF!</v>
      </c>
      <c r="G1662" s="172"/>
    </row>
    <row r="1663" spans="1:7" ht="13" thickBot="1" x14ac:dyDescent="0.3">
      <c r="A1663" s="82" t="e">
        <f>#REF!</f>
        <v>#REF!</v>
      </c>
      <c r="B1663" s="84" t="s">
        <v>704</v>
      </c>
      <c r="C1663" s="82">
        <v>2013</v>
      </c>
      <c r="D1663" s="84" t="s">
        <v>706</v>
      </c>
      <c r="E1663" s="93">
        <v>10</v>
      </c>
      <c r="F1663" s="82" t="e">
        <f t="shared" si="25"/>
        <v>#REF!</v>
      </c>
      <c r="G1663" s="172"/>
    </row>
    <row r="1664" spans="1:7" ht="13" thickBot="1" x14ac:dyDescent="0.3">
      <c r="A1664" s="82" t="e">
        <f>#REF!</f>
        <v>#REF!</v>
      </c>
      <c r="B1664" s="84" t="s">
        <v>704</v>
      </c>
      <c r="C1664" s="82">
        <v>2013</v>
      </c>
      <c r="D1664" s="84" t="s">
        <v>706</v>
      </c>
      <c r="E1664" s="93" t="s">
        <v>690</v>
      </c>
      <c r="F1664" s="82" t="e">
        <f t="shared" si="25"/>
        <v>#REF!</v>
      </c>
      <c r="G1664" s="172"/>
    </row>
    <row r="1665" spans="1:7" ht="13" thickBot="1" x14ac:dyDescent="0.3">
      <c r="A1665" s="82" t="e">
        <f>#REF!</f>
        <v>#REF!</v>
      </c>
      <c r="B1665" s="84" t="s">
        <v>704</v>
      </c>
      <c r="C1665" s="82">
        <v>2013</v>
      </c>
      <c r="D1665" s="84" t="s">
        <v>706</v>
      </c>
      <c r="E1665" s="93" t="s">
        <v>691</v>
      </c>
      <c r="F1665" s="82" t="e">
        <f t="shared" si="25"/>
        <v>#REF!</v>
      </c>
      <c r="G1665" s="172"/>
    </row>
    <row r="1666" spans="1:7" ht="13" thickBot="1" x14ac:dyDescent="0.3">
      <c r="A1666" s="82" t="e">
        <f>#REF!</f>
        <v>#REF!</v>
      </c>
      <c r="B1666" s="84" t="s">
        <v>704</v>
      </c>
      <c r="C1666" s="82">
        <v>2013</v>
      </c>
      <c r="D1666" s="84" t="s">
        <v>706</v>
      </c>
      <c r="E1666" s="93" t="s">
        <v>692</v>
      </c>
      <c r="F1666" s="82" t="e">
        <f t="shared" si="25"/>
        <v>#REF!</v>
      </c>
      <c r="G1666" s="172"/>
    </row>
    <row r="1667" spans="1:7" ht="13" thickBot="1" x14ac:dyDescent="0.3">
      <c r="A1667" s="82" t="e">
        <f>#REF!</f>
        <v>#REF!</v>
      </c>
      <c r="B1667" s="84" t="s">
        <v>704</v>
      </c>
      <c r="C1667" s="82">
        <v>2013</v>
      </c>
      <c r="D1667" s="84" t="s">
        <v>706</v>
      </c>
      <c r="E1667" s="93" t="s">
        <v>693</v>
      </c>
      <c r="F1667" s="82" t="e">
        <f t="shared" ref="F1667:F1730" si="26">CONCATENATE(A1667,"_",B1667,"_",C1667,"_",D1667,"_",E1667)</f>
        <v>#REF!</v>
      </c>
      <c r="G1667" s="172"/>
    </row>
    <row r="1668" spans="1:7" ht="13" thickBot="1" x14ac:dyDescent="0.3">
      <c r="A1668" s="82" t="e">
        <f>#REF!</f>
        <v>#REF!</v>
      </c>
      <c r="B1668" s="84" t="s">
        <v>704</v>
      </c>
      <c r="C1668" s="82">
        <v>2013</v>
      </c>
      <c r="D1668" s="84" t="s">
        <v>706</v>
      </c>
      <c r="E1668" s="93" t="s">
        <v>694</v>
      </c>
      <c r="F1668" s="82" t="e">
        <f t="shared" si="26"/>
        <v>#REF!</v>
      </c>
      <c r="G1668" s="172"/>
    </row>
    <row r="1669" spans="1:7" ht="13" thickBot="1" x14ac:dyDescent="0.3">
      <c r="A1669" s="82" t="e">
        <f>#REF!</f>
        <v>#REF!</v>
      </c>
      <c r="B1669" s="84" t="s">
        <v>704</v>
      </c>
      <c r="C1669" s="82">
        <v>2013</v>
      </c>
      <c r="D1669" s="84" t="s">
        <v>706</v>
      </c>
      <c r="E1669" s="93" t="s">
        <v>695</v>
      </c>
      <c r="F1669" s="82" t="e">
        <f t="shared" si="26"/>
        <v>#REF!</v>
      </c>
      <c r="G1669" s="172"/>
    </row>
    <row r="1670" spans="1:7" ht="13" thickBot="1" x14ac:dyDescent="0.3">
      <c r="A1670" s="82" t="e">
        <f>#REF!</f>
        <v>#REF!</v>
      </c>
      <c r="B1670" s="84" t="s">
        <v>704</v>
      </c>
      <c r="C1670" s="82">
        <v>2013</v>
      </c>
      <c r="D1670" s="84" t="s">
        <v>706</v>
      </c>
      <c r="E1670" s="93" t="s">
        <v>696</v>
      </c>
      <c r="F1670" s="82" t="e">
        <f t="shared" si="26"/>
        <v>#REF!</v>
      </c>
      <c r="G1670" s="172"/>
    </row>
    <row r="1671" spans="1:7" ht="13" thickBot="1" x14ac:dyDescent="0.3">
      <c r="A1671" s="82" t="e">
        <f>#REF!</f>
        <v>#REF!</v>
      </c>
      <c r="B1671" s="84" t="s">
        <v>704</v>
      </c>
      <c r="C1671" s="82">
        <v>2013</v>
      </c>
      <c r="D1671" s="84" t="s">
        <v>706</v>
      </c>
      <c r="E1671" s="93" t="s">
        <v>697</v>
      </c>
      <c r="F1671" s="82" t="e">
        <f t="shared" si="26"/>
        <v>#REF!</v>
      </c>
      <c r="G1671" s="172"/>
    </row>
    <row r="1672" spans="1:7" ht="13" thickBot="1" x14ac:dyDescent="0.3">
      <c r="A1672" s="82" t="e">
        <f>#REF!</f>
        <v>#REF!</v>
      </c>
      <c r="B1672" s="84" t="s">
        <v>704</v>
      </c>
      <c r="C1672" s="82">
        <v>2013</v>
      </c>
      <c r="D1672" s="84" t="s">
        <v>706</v>
      </c>
      <c r="E1672" s="93" t="s">
        <v>698</v>
      </c>
      <c r="F1672" s="82" t="e">
        <f t="shared" si="26"/>
        <v>#REF!</v>
      </c>
      <c r="G1672" s="172"/>
    </row>
    <row r="1673" spans="1:7" ht="13" thickBot="1" x14ac:dyDescent="0.3">
      <c r="A1673" s="82" t="e">
        <f>#REF!</f>
        <v>#REF!</v>
      </c>
      <c r="B1673" s="84" t="s">
        <v>704</v>
      </c>
      <c r="C1673" s="82">
        <v>2013</v>
      </c>
      <c r="D1673" s="84" t="s">
        <v>706</v>
      </c>
      <c r="E1673" s="93" t="s">
        <v>699</v>
      </c>
      <c r="F1673" s="82" t="e">
        <f t="shared" si="26"/>
        <v>#REF!</v>
      </c>
      <c r="G1673" s="172"/>
    </row>
    <row r="1674" spans="1:7" ht="13" thickBot="1" x14ac:dyDescent="0.3">
      <c r="A1674" s="82" t="e">
        <f>#REF!</f>
        <v>#REF!</v>
      </c>
      <c r="B1674" s="84" t="s">
        <v>704</v>
      </c>
      <c r="C1674" s="82">
        <v>2013</v>
      </c>
      <c r="D1674" s="84" t="s">
        <v>706</v>
      </c>
      <c r="E1674" s="93" t="s">
        <v>700</v>
      </c>
      <c r="F1674" s="82" t="e">
        <f t="shared" si="26"/>
        <v>#REF!</v>
      </c>
      <c r="G1674" s="172"/>
    </row>
    <row r="1675" spans="1:7" ht="13" thickBot="1" x14ac:dyDescent="0.3">
      <c r="A1675" s="82" t="e">
        <f>#REF!</f>
        <v>#REF!</v>
      </c>
      <c r="B1675" s="84" t="s">
        <v>704</v>
      </c>
      <c r="C1675" s="82">
        <v>2013</v>
      </c>
      <c r="D1675" s="84" t="s">
        <v>706</v>
      </c>
      <c r="E1675" s="93" t="s">
        <v>701</v>
      </c>
      <c r="F1675" s="82" t="e">
        <f t="shared" si="26"/>
        <v>#REF!</v>
      </c>
      <c r="G1675" s="172"/>
    </row>
    <row r="1676" spans="1:7" ht="13" thickBot="1" x14ac:dyDescent="0.3">
      <c r="A1676" s="82" t="e">
        <f>#REF!</f>
        <v>#REF!</v>
      </c>
      <c r="B1676" s="84" t="s">
        <v>708</v>
      </c>
      <c r="C1676" s="82">
        <v>2013</v>
      </c>
      <c r="D1676" s="84" t="s">
        <v>639</v>
      </c>
      <c r="E1676" s="93">
        <v>1</v>
      </c>
      <c r="F1676" s="82" t="e">
        <f t="shared" si="26"/>
        <v>#REF!</v>
      </c>
      <c r="G1676" s="172"/>
    </row>
    <row r="1677" spans="1:7" ht="13" thickBot="1" x14ac:dyDescent="0.3">
      <c r="A1677" s="82" t="e">
        <f>#REF!</f>
        <v>#REF!</v>
      </c>
      <c r="B1677" s="84" t="s">
        <v>708</v>
      </c>
      <c r="C1677" s="82">
        <v>2013</v>
      </c>
      <c r="D1677" s="84" t="s">
        <v>639</v>
      </c>
      <c r="E1677" s="93" t="s">
        <v>643</v>
      </c>
      <c r="F1677" s="82" t="e">
        <f t="shared" si="26"/>
        <v>#REF!</v>
      </c>
      <c r="G1677" s="172"/>
    </row>
    <row r="1678" spans="1:7" ht="13" thickBot="1" x14ac:dyDescent="0.3">
      <c r="A1678" s="82" t="e">
        <f>#REF!</f>
        <v>#REF!</v>
      </c>
      <c r="B1678" s="84" t="s">
        <v>708</v>
      </c>
      <c r="C1678" s="82">
        <v>2013</v>
      </c>
      <c r="D1678" s="84" t="s">
        <v>639</v>
      </c>
      <c r="E1678" s="93" t="s">
        <v>646</v>
      </c>
      <c r="F1678" s="82" t="e">
        <f t="shared" si="26"/>
        <v>#REF!</v>
      </c>
      <c r="G1678" s="172"/>
    </row>
    <row r="1679" spans="1:7" ht="13" thickBot="1" x14ac:dyDescent="0.3">
      <c r="A1679" s="82" t="e">
        <f>#REF!</f>
        <v>#REF!</v>
      </c>
      <c r="B1679" s="84" t="s">
        <v>708</v>
      </c>
      <c r="C1679" s="82">
        <v>2013</v>
      </c>
      <c r="D1679" s="84" t="s">
        <v>639</v>
      </c>
      <c r="E1679" s="93" t="s">
        <v>647</v>
      </c>
      <c r="F1679" s="82" t="e">
        <f t="shared" si="26"/>
        <v>#REF!</v>
      </c>
      <c r="G1679" s="172"/>
    </row>
    <row r="1680" spans="1:7" ht="13" thickBot="1" x14ac:dyDescent="0.3">
      <c r="A1680" s="82" t="e">
        <f>#REF!</f>
        <v>#REF!</v>
      </c>
      <c r="B1680" s="84" t="s">
        <v>708</v>
      </c>
      <c r="C1680" s="82">
        <v>2013</v>
      </c>
      <c r="D1680" s="84" t="s">
        <v>639</v>
      </c>
      <c r="E1680" s="93" t="s">
        <v>648</v>
      </c>
      <c r="F1680" s="82" t="e">
        <f t="shared" si="26"/>
        <v>#REF!</v>
      </c>
      <c r="G1680" s="172"/>
    </row>
    <row r="1681" spans="1:7" ht="13" thickBot="1" x14ac:dyDescent="0.3">
      <c r="A1681" s="82" t="e">
        <f>#REF!</f>
        <v>#REF!</v>
      </c>
      <c r="B1681" s="84" t="s">
        <v>708</v>
      </c>
      <c r="C1681" s="82">
        <v>2013</v>
      </c>
      <c r="D1681" s="84" t="s">
        <v>639</v>
      </c>
      <c r="E1681" s="93" t="s">
        <v>709</v>
      </c>
      <c r="F1681" s="82" t="e">
        <f t="shared" si="26"/>
        <v>#REF!</v>
      </c>
      <c r="G1681" s="172"/>
    </row>
    <row r="1682" spans="1:7" ht="13" thickBot="1" x14ac:dyDescent="0.3">
      <c r="A1682" s="82" t="e">
        <f>#REF!</f>
        <v>#REF!</v>
      </c>
      <c r="B1682" s="84" t="s">
        <v>708</v>
      </c>
      <c r="C1682" s="82">
        <v>2013</v>
      </c>
      <c r="D1682" s="84" t="s">
        <v>131</v>
      </c>
      <c r="E1682" s="93">
        <v>2</v>
      </c>
      <c r="F1682" s="82" t="e">
        <f t="shared" si="26"/>
        <v>#REF!</v>
      </c>
      <c r="G1682" s="172"/>
    </row>
    <row r="1683" spans="1:7" ht="13" thickBot="1" x14ac:dyDescent="0.3">
      <c r="A1683" s="82" t="e">
        <f>#REF!</f>
        <v>#REF!</v>
      </c>
      <c r="B1683" s="84" t="s">
        <v>708</v>
      </c>
      <c r="C1683" s="82">
        <v>2013</v>
      </c>
      <c r="D1683" s="84" t="s">
        <v>639</v>
      </c>
      <c r="E1683" s="93">
        <v>3</v>
      </c>
      <c r="F1683" s="82" t="e">
        <f t="shared" si="26"/>
        <v>#REF!</v>
      </c>
      <c r="G1683" s="172"/>
    </row>
    <row r="1684" spans="1:7" ht="13" thickBot="1" x14ac:dyDescent="0.3">
      <c r="A1684" s="82" t="e">
        <f>#REF!</f>
        <v>#REF!</v>
      </c>
      <c r="B1684" s="84" t="s">
        <v>708</v>
      </c>
      <c r="C1684" s="82">
        <v>2013</v>
      </c>
      <c r="D1684" s="84" t="s">
        <v>639</v>
      </c>
      <c r="E1684" s="93" t="s">
        <v>659</v>
      </c>
      <c r="F1684" s="82" t="e">
        <f t="shared" si="26"/>
        <v>#REF!</v>
      </c>
      <c r="G1684" s="172"/>
    </row>
    <row r="1685" spans="1:7" ht="13" thickBot="1" x14ac:dyDescent="0.3">
      <c r="A1685" s="82" t="e">
        <f>#REF!</f>
        <v>#REF!</v>
      </c>
      <c r="B1685" s="84" t="s">
        <v>708</v>
      </c>
      <c r="C1685" s="82">
        <v>2013</v>
      </c>
      <c r="D1685" s="84" t="s">
        <v>639</v>
      </c>
      <c r="E1685" s="93" t="s">
        <v>660</v>
      </c>
      <c r="F1685" s="82" t="e">
        <f t="shared" si="26"/>
        <v>#REF!</v>
      </c>
      <c r="G1685" s="172"/>
    </row>
    <row r="1686" spans="1:7" ht="13" thickBot="1" x14ac:dyDescent="0.3">
      <c r="A1686" s="82" t="e">
        <f>#REF!</f>
        <v>#REF!</v>
      </c>
      <c r="B1686" s="84" t="s">
        <v>708</v>
      </c>
      <c r="C1686" s="82">
        <v>2013</v>
      </c>
      <c r="D1686" s="84" t="s">
        <v>131</v>
      </c>
      <c r="E1686" s="93">
        <v>4</v>
      </c>
      <c r="F1686" s="82" t="e">
        <f t="shared" si="26"/>
        <v>#REF!</v>
      </c>
      <c r="G1686" s="172"/>
    </row>
    <row r="1687" spans="1:7" ht="13" thickBot="1" x14ac:dyDescent="0.3">
      <c r="A1687" s="82" t="e">
        <f>#REF!</f>
        <v>#REF!</v>
      </c>
      <c r="B1687" s="84" t="s">
        <v>708</v>
      </c>
      <c r="C1687" s="82">
        <v>2013</v>
      </c>
      <c r="D1687" s="84" t="s">
        <v>131</v>
      </c>
      <c r="E1687" s="93" t="s">
        <v>661</v>
      </c>
      <c r="F1687" s="82" t="e">
        <f t="shared" si="26"/>
        <v>#REF!</v>
      </c>
      <c r="G1687" s="172"/>
    </row>
    <row r="1688" spans="1:7" ht="13" thickBot="1" x14ac:dyDescent="0.3">
      <c r="A1688" s="82" t="e">
        <f>#REF!</f>
        <v>#REF!</v>
      </c>
      <c r="B1688" s="84" t="s">
        <v>708</v>
      </c>
      <c r="C1688" s="82">
        <v>2013</v>
      </c>
      <c r="D1688" s="84" t="s">
        <v>131</v>
      </c>
      <c r="E1688" s="93" t="s">
        <v>662</v>
      </c>
      <c r="F1688" s="82" t="e">
        <f t="shared" si="26"/>
        <v>#REF!</v>
      </c>
      <c r="G1688" s="172"/>
    </row>
    <row r="1689" spans="1:7" ht="13" thickBot="1" x14ac:dyDescent="0.3">
      <c r="A1689" s="82" t="e">
        <f>#REF!</f>
        <v>#REF!</v>
      </c>
      <c r="B1689" s="84" t="s">
        <v>708</v>
      </c>
      <c r="C1689" s="82">
        <v>2013</v>
      </c>
      <c r="D1689" s="84" t="s">
        <v>639</v>
      </c>
      <c r="E1689" s="93">
        <v>5</v>
      </c>
      <c r="F1689" s="82" t="e">
        <f t="shared" si="26"/>
        <v>#REF!</v>
      </c>
      <c r="G1689" s="172"/>
    </row>
    <row r="1690" spans="1:7" ht="13" thickBot="1" x14ac:dyDescent="0.3">
      <c r="A1690" s="82" t="e">
        <f>#REF!</f>
        <v>#REF!</v>
      </c>
      <c r="B1690" s="84" t="s">
        <v>708</v>
      </c>
      <c r="C1690" s="82">
        <v>2013</v>
      </c>
      <c r="D1690" s="84" t="s">
        <v>639</v>
      </c>
      <c r="E1690" s="93" t="s">
        <v>663</v>
      </c>
      <c r="F1690" s="82" t="e">
        <f t="shared" si="26"/>
        <v>#REF!</v>
      </c>
      <c r="G1690" s="172"/>
    </row>
    <row r="1691" spans="1:7" ht="13" thickBot="1" x14ac:dyDescent="0.3">
      <c r="A1691" s="82" t="e">
        <f>#REF!</f>
        <v>#REF!</v>
      </c>
      <c r="B1691" s="84" t="s">
        <v>708</v>
      </c>
      <c r="C1691" s="82">
        <v>2013</v>
      </c>
      <c r="D1691" s="84" t="s">
        <v>639</v>
      </c>
      <c r="E1691" s="93" t="s">
        <v>664</v>
      </c>
      <c r="F1691" s="82" t="e">
        <f t="shared" si="26"/>
        <v>#REF!</v>
      </c>
      <c r="G1691" s="172"/>
    </row>
    <row r="1692" spans="1:7" ht="13" thickBot="1" x14ac:dyDescent="0.3">
      <c r="A1692" s="82" t="e">
        <f>#REF!</f>
        <v>#REF!</v>
      </c>
      <c r="B1692" s="84" t="s">
        <v>708</v>
      </c>
      <c r="C1692" s="82">
        <v>2013</v>
      </c>
      <c r="D1692" s="84" t="s">
        <v>639</v>
      </c>
      <c r="E1692" s="93" t="s">
        <v>665</v>
      </c>
      <c r="F1692" s="82" t="e">
        <f t="shared" si="26"/>
        <v>#REF!</v>
      </c>
      <c r="G1692" s="172"/>
    </row>
    <row r="1693" spans="1:7" ht="13" thickBot="1" x14ac:dyDescent="0.3">
      <c r="A1693" s="82" t="e">
        <f>#REF!</f>
        <v>#REF!</v>
      </c>
      <c r="B1693" s="84" t="s">
        <v>708</v>
      </c>
      <c r="C1693" s="82">
        <v>2013</v>
      </c>
      <c r="D1693" s="84" t="s">
        <v>639</v>
      </c>
      <c r="E1693" s="93">
        <v>6</v>
      </c>
      <c r="F1693" s="82" t="e">
        <f t="shared" si="26"/>
        <v>#REF!</v>
      </c>
      <c r="G1693" s="172"/>
    </row>
    <row r="1694" spans="1:7" ht="13" thickBot="1" x14ac:dyDescent="0.3">
      <c r="A1694" s="82" t="e">
        <f>#REF!</f>
        <v>#REF!</v>
      </c>
      <c r="B1694" s="84" t="s">
        <v>708</v>
      </c>
      <c r="C1694" s="82">
        <v>2013</v>
      </c>
      <c r="D1694" s="84" t="s">
        <v>639</v>
      </c>
      <c r="E1694" s="93" t="s">
        <v>666</v>
      </c>
      <c r="F1694" s="82" t="e">
        <f t="shared" si="26"/>
        <v>#REF!</v>
      </c>
      <c r="G1694" s="172"/>
    </row>
    <row r="1695" spans="1:7" ht="13" thickBot="1" x14ac:dyDescent="0.3">
      <c r="A1695" s="82" t="e">
        <f>#REF!</f>
        <v>#REF!</v>
      </c>
      <c r="B1695" s="84" t="s">
        <v>708</v>
      </c>
      <c r="C1695" s="82">
        <v>2013</v>
      </c>
      <c r="D1695" s="84" t="s">
        <v>639</v>
      </c>
      <c r="E1695" s="93" t="s">
        <v>667</v>
      </c>
      <c r="F1695" s="82" t="e">
        <f t="shared" si="26"/>
        <v>#REF!</v>
      </c>
      <c r="G1695" s="172"/>
    </row>
    <row r="1696" spans="1:7" ht="13" thickBot="1" x14ac:dyDescent="0.3">
      <c r="A1696" s="82" t="e">
        <f>#REF!</f>
        <v>#REF!</v>
      </c>
      <c r="B1696" s="84" t="s">
        <v>708</v>
      </c>
      <c r="C1696" s="82">
        <v>2013</v>
      </c>
      <c r="D1696" s="84" t="s">
        <v>639</v>
      </c>
      <c r="E1696" s="93" t="s">
        <v>668</v>
      </c>
      <c r="F1696" s="82" t="e">
        <f t="shared" si="26"/>
        <v>#REF!</v>
      </c>
      <c r="G1696" s="172"/>
    </row>
    <row r="1697" spans="1:7" ht="13" thickBot="1" x14ac:dyDescent="0.3">
      <c r="A1697" s="82" t="e">
        <f>#REF!</f>
        <v>#REF!</v>
      </c>
      <c r="B1697" s="84" t="s">
        <v>708</v>
      </c>
      <c r="C1697" s="82">
        <v>2013</v>
      </c>
      <c r="D1697" s="84" t="s">
        <v>639</v>
      </c>
      <c r="E1697" s="93" t="s">
        <v>669</v>
      </c>
      <c r="F1697" s="82" t="e">
        <f t="shared" si="26"/>
        <v>#REF!</v>
      </c>
      <c r="G1697" s="172"/>
    </row>
    <row r="1698" spans="1:7" ht="13" thickBot="1" x14ac:dyDescent="0.3">
      <c r="A1698" s="82" t="e">
        <f>#REF!</f>
        <v>#REF!</v>
      </c>
      <c r="B1698" s="84" t="s">
        <v>708</v>
      </c>
      <c r="C1698" s="82">
        <v>2013</v>
      </c>
      <c r="D1698" s="84" t="s">
        <v>639</v>
      </c>
      <c r="E1698" s="93" t="s">
        <v>670</v>
      </c>
      <c r="F1698" s="82" t="e">
        <f t="shared" si="26"/>
        <v>#REF!</v>
      </c>
      <c r="G1698" s="172"/>
    </row>
    <row r="1699" spans="1:7" ht="13" thickBot="1" x14ac:dyDescent="0.3">
      <c r="A1699" s="82" t="e">
        <f>#REF!</f>
        <v>#REF!</v>
      </c>
      <c r="B1699" s="91" t="s">
        <v>708</v>
      </c>
      <c r="C1699" s="82">
        <v>2013</v>
      </c>
      <c r="D1699" s="91" t="s">
        <v>639</v>
      </c>
      <c r="E1699" s="101" t="s">
        <v>671</v>
      </c>
      <c r="F1699" s="82" t="e">
        <f t="shared" si="26"/>
        <v>#REF!</v>
      </c>
      <c r="G1699" s="172"/>
    </row>
    <row r="1700" spans="1:7" ht="13" thickBot="1" x14ac:dyDescent="0.3">
      <c r="A1700" s="82" t="e">
        <f>#REF!</f>
        <v>#REF!</v>
      </c>
      <c r="B1700" s="86" t="s">
        <v>708</v>
      </c>
      <c r="C1700" s="82">
        <v>2013</v>
      </c>
      <c r="D1700" s="86" t="s">
        <v>639</v>
      </c>
      <c r="E1700" s="100" t="s">
        <v>672</v>
      </c>
      <c r="F1700" s="82" t="e">
        <f t="shared" si="26"/>
        <v>#REF!</v>
      </c>
      <c r="G1700" s="172"/>
    </row>
    <row r="1701" spans="1:7" ht="13" thickBot="1" x14ac:dyDescent="0.3">
      <c r="A1701" s="82" t="e">
        <f>#REF!</f>
        <v>#REF!</v>
      </c>
      <c r="B1701" s="94" t="s">
        <v>708</v>
      </c>
      <c r="C1701" s="82">
        <v>2013</v>
      </c>
      <c r="D1701" s="84" t="s">
        <v>639</v>
      </c>
      <c r="E1701" s="93" t="s">
        <v>673</v>
      </c>
      <c r="F1701" s="82" t="e">
        <f t="shared" si="26"/>
        <v>#REF!</v>
      </c>
      <c r="G1701" s="172"/>
    </row>
    <row r="1702" spans="1:7" ht="13" thickBot="1" x14ac:dyDescent="0.3">
      <c r="A1702" s="82" t="e">
        <f>#REF!</f>
        <v>#REF!</v>
      </c>
      <c r="B1702" s="94" t="s">
        <v>708</v>
      </c>
      <c r="C1702" s="82">
        <v>2013</v>
      </c>
      <c r="D1702" s="84" t="s">
        <v>639</v>
      </c>
      <c r="E1702" s="93" t="s">
        <v>674</v>
      </c>
      <c r="F1702" s="82" t="e">
        <f t="shared" si="26"/>
        <v>#REF!</v>
      </c>
      <c r="G1702" s="172"/>
    </row>
    <row r="1703" spans="1:7" ht="13" thickBot="1" x14ac:dyDescent="0.3">
      <c r="A1703" s="82" t="e">
        <f>#REF!</f>
        <v>#REF!</v>
      </c>
      <c r="B1703" s="94" t="s">
        <v>708</v>
      </c>
      <c r="C1703" s="82">
        <v>2013</v>
      </c>
      <c r="D1703" s="84" t="s">
        <v>639</v>
      </c>
      <c r="E1703" s="93" t="s">
        <v>675</v>
      </c>
      <c r="F1703" s="82" t="e">
        <f t="shared" si="26"/>
        <v>#REF!</v>
      </c>
      <c r="G1703" s="172"/>
    </row>
    <row r="1704" spans="1:7" ht="13" thickBot="1" x14ac:dyDescent="0.3">
      <c r="A1704" s="82" t="e">
        <f>#REF!</f>
        <v>#REF!</v>
      </c>
      <c r="B1704" s="94" t="s">
        <v>708</v>
      </c>
      <c r="C1704" s="82">
        <v>2013</v>
      </c>
      <c r="D1704" s="84" t="s">
        <v>639</v>
      </c>
      <c r="E1704" s="93" t="s">
        <v>676</v>
      </c>
      <c r="F1704" s="82" t="e">
        <f t="shared" si="26"/>
        <v>#REF!</v>
      </c>
      <c r="G1704" s="172"/>
    </row>
    <row r="1705" spans="1:7" ht="13" thickBot="1" x14ac:dyDescent="0.3">
      <c r="A1705" s="82" t="e">
        <f>#REF!</f>
        <v>#REF!</v>
      </c>
      <c r="B1705" s="94" t="s">
        <v>708</v>
      </c>
      <c r="C1705" s="82">
        <v>2013</v>
      </c>
      <c r="D1705" s="84" t="s">
        <v>639</v>
      </c>
      <c r="E1705" s="93" t="s">
        <v>677</v>
      </c>
      <c r="F1705" s="82" t="e">
        <f t="shared" si="26"/>
        <v>#REF!</v>
      </c>
      <c r="G1705" s="172"/>
    </row>
    <row r="1706" spans="1:7" ht="13" thickBot="1" x14ac:dyDescent="0.3">
      <c r="A1706" s="82" t="e">
        <f>#REF!</f>
        <v>#REF!</v>
      </c>
      <c r="B1706" s="94" t="s">
        <v>708</v>
      </c>
      <c r="C1706" s="82">
        <v>2013</v>
      </c>
      <c r="D1706" s="84" t="s">
        <v>639</v>
      </c>
      <c r="E1706" s="93" t="s">
        <v>678</v>
      </c>
      <c r="F1706" s="82" t="e">
        <f t="shared" si="26"/>
        <v>#REF!</v>
      </c>
      <c r="G1706" s="172"/>
    </row>
    <row r="1707" spans="1:7" ht="13" thickBot="1" x14ac:dyDescent="0.3">
      <c r="A1707" s="82" t="e">
        <f>#REF!</f>
        <v>#REF!</v>
      </c>
      <c r="B1707" s="94" t="s">
        <v>708</v>
      </c>
      <c r="C1707" s="82">
        <v>2013</v>
      </c>
      <c r="D1707" s="84" t="s">
        <v>639</v>
      </c>
      <c r="E1707" s="93" t="s">
        <v>679</v>
      </c>
      <c r="F1707" s="82" t="e">
        <f t="shared" si="26"/>
        <v>#REF!</v>
      </c>
      <c r="G1707" s="172"/>
    </row>
    <row r="1708" spans="1:7" ht="13" thickBot="1" x14ac:dyDescent="0.3">
      <c r="A1708" s="82" t="e">
        <f>#REF!</f>
        <v>#REF!</v>
      </c>
      <c r="B1708" s="94" t="s">
        <v>708</v>
      </c>
      <c r="C1708" s="82">
        <v>2013</v>
      </c>
      <c r="D1708" s="84" t="s">
        <v>131</v>
      </c>
      <c r="E1708" s="93">
        <v>7</v>
      </c>
      <c r="F1708" s="82" t="e">
        <f t="shared" si="26"/>
        <v>#REF!</v>
      </c>
      <c r="G1708" s="172"/>
    </row>
    <row r="1709" spans="1:7" ht="13" thickBot="1" x14ac:dyDescent="0.3">
      <c r="A1709" s="82" t="e">
        <f>#REF!</f>
        <v>#REF!</v>
      </c>
      <c r="B1709" s="94" t="s">
        <v>708</v>
      </c>
      <c r="C1709" s="82">
        <v>2013</v>
      </c>
      <c r="D1709" s="84" t="s">
        <v>131</v>
      </c>
      <c r="E1709" s="93" t="s">
        <v>680</v>
      </c>
      <c r="F1709" s="82" t="e">
        <f t="shared" si="26"/>
        <v>#REF!</v>
      </c>
      <c r="G1709" s="172"/>
    </row>
    <row r="1710" spans="1:7" ht="13" thickBot="1" x14ac:dyDescent="0.3">
      <c r="A1710" s="82" t="e">
        <f>#REF!</f>
        <v>#REF!</v>
      </c>
      <c r="B1710" s="94" t="s">
        <v>708</v>
      </c>
      <c r="C1710" s="82">
        <v>2013</v>
      </c>
      <c r="D1710" s="84" t="s">
        <v>131</v>
      </c>
      <c r="E1710" s="93" t="s">
        <v>681</v>
      </c>
      <c r="F1710" s="82" t="e">
        <f t="shared" si="26"/>
        <v>#REF!</v>
      </c>
      <c r="G1710" s="172"/>
    </row>
    <row r="1711" spans="1:7" ht="13" thickBot="1" x14ac:dyDescent="0.3">
      <c r="A1711" s="82" t="e">
        <f>#REF!</f>
        <v>#REF!</v>
      </c>
      <c r="B1711" s="94" t="s">
        <v>708</v>
      </c>
      <c r="C1711" s="82">
        <v>2013</v>
      </c>
      <c r="D1711" s="84" t="s">
        <v>131</v>
      </c>
      <c r="E1711" s="93" t="s">
        <v>682</v>
      </c>
      <c r="F1711" s="82" t="e">
        <f t="shared" si="26"/>
        <v>#REF!</v>
      </c>
      <c r="G1711" s="172"/>
    </row>
    <row r="1712" spans="1:7" ht="13" thickBot="1" x14ac:dyDescent="0.3">
      <c r="A1712" s="82" t="e">
        <f>#REF!</f>
        <v>#REF!</v>
      </c>
      <c r="B1712" s="94" t="s">
        <v>708</v>
      </c>
      <c r="C1712" s="82">
        <v>2013</v>
      </c>
      <c r="D1712" s="84" t="s">
        <v>131</v>
      </c>
      <c r="E1712" s="93" t="s">
        <v>683</v>
      </c>
      <c r="F1712" s="82" t="e">
        <f t="shared" si="26"/>
        <v>#REF!</v>
      </c>
      <c r="G1712" s="172"/>
    </row>
    <row r="1713" spans="1:7" ht="13" thickBot="1" x14ac:dyDescent="0.3">
      <c r="A1713" s="82" t="e">
        <f>#REF!</f>
        <v>#REF!</v>
      </c>
      <c r="B1713" s="94" t="s">
        <v>708</v>
      </c>
      <c r="C1713" s="82">
        <v>2013</v>
      </c>
      <c r="D1713" s="84" t="s">
        <v>131</v>
      </c>
      <c r="E1713" s="93" t="s">
        <v>684</v>
      </c>
      <c r="F1713" s="82" t="e">
        <f t="shared" si="26"/>
        <v>#REF!</v>
      </c>
      <c r="G1713" s="172"/>
    </row>
    <row r="1714" spans="1:7" ht="13" thickBot="1" x14ac:dyDescent="0.3">
      <c r="A1714" s="82" t="e">
        <f>#REF!</f>
        <v>#REF!</v>
      </c>
      <c r="B1714" s="94" t="s">
        <v>708</v>
      </c>
      <c r="C1714" s="82">
        <v>2013</v>
      </c>
      <c r="D1714" s="84" t="s">
        <v>131</v>
      </c>
      <c r="E1714" s="93" t="s">
        <v>685</v>
      </c>
      <c r="F1714" s="82" t="e">
        <f t="shared" si="26"/>
        <v>#REF!</v>
      </c>
      <c r="G1714" s="172"/>
    </row>
    <row r="1715" spans="1:7" ht="13" thickBot="1" x14ac:dyDescent="0.3">
      <c r="A1715" s="82" t="e">
        <f>#REF!</f>
        <v>#REF!</v>
      </c>
      <c r="B1715" s="94" t="s">
        <v>708</v>
      </c>
      <c r="C1715" s="82">
        <v>2013</v>
      </c>
      <c r="D1715" s="84" t="s">
        <v>131</v>
      </c>
      <c r="E1715" s="93" t="s">
        <v>686</v>
      </c>
      <c r="F1715" s="82" t="e">
        <f t="shared" si="26"/>
        <v>#REF!</v>
      </c>
      <c r="G1715" s="172"/>
    </row>
    <row r="1716" spans="1:7" ht="13" thickBot="1" x14ac:dyDescent="0.3">
      <c r="A1716" s="82" t="e">
        <f>#REF!</f>
        <v>#REF!</v>
      </c>
      <c r="B1716" s="94" t="s">
        <v>708</v>
      </c>
      <c r="C1716" s="82">
        <v>2013</v>
      </c>
      <c r="D1716" s="84" t="s">
        <v>131</v>
      </c>
      <c r="E1716" s="93" t="s">
        <v>687</v>
      </c>
      <c r="F1716" s="82" t="e">
        <f t="shared" si="26"/>
        <v>#REF!</v>
      </c>
      <c r="G1716" s="172"/>
    </row>
    <row r="1717" spans="1:7" ht="13" thickBot="1" x14ac:dyDescent="0.3">
      <c r="A1717" s="82" t="e">
        <f>#REF!</f>
        <v>#REF!</v>
      </c>
      <c r="B1717" s="94" t="s">
        <v>708</v>
      </c>
      <c r="C1717" s="82">
        <v>2013</v>
      </c>
      <c r="D1717" s="84" t="s">
        <v>131</v>
      </c>
      <c r="E1717" s="93">
        <v>8</v>
      </c>
      <c r="F1717" s="82" t="e">
        <f t="shared" si="26"/>
        <v>#REF!</v>
      </c>
      <c r="G1717" s="172"/>
    </row>
    <row r="1718" spans="1:7" ht="13" thickBot="1" x14ac:dyDescent="0.3">
      <c r="A1718" s="82" t="e">
        <f>#REF!</f>
        <v>#REF!</v>
      </c>
      <c r="B1718" s="94" t="s">
        <v>708</v>
      </c>
      <c r="C1718" s="82">
        <v>2013</v>
      </c>
      <c r="D1718" s="84" t="s">
        <v>131</v>
      </c>
      <c r="E1718" s="93" t="s">
        <v>688</v>
      </c>
      <c r="F1718" s="82" t="e">
        <f t="shared" si="26"/>
        <v>#REF!</v>
      </c>
      <c r="G1718" s="172"/>
    </row>
    <row r="1719" spans="1:7" ht="13" thickBot="1" x14ac:dyDescent="0.3">
      <c r="A1719" s="82" t="e">
        <f>#REF!</f>
        <v>#REF!</v>
      </c>
      <c r="B1719" s="94" t="s">
        <v>708</v>
      </c>
      <c r="C1719" s="82">
        <v>2013</v>
      </c>
      <c r="D1719" s="84" t="s">
        <v>131</v>
      </c>
      <c r="E1719" s="93" t="s">
        <v>689</v>
      </c>
      <c r="F1719" s="82" t="e">
        <f t="shared" si="26"/>
        <v>#REF!</v>
      </c>
      <c r="G1719" s="172"/>
    </row>
    <row r="1720" spans="1:7" ht="13" thickBot="1" x14ac:dyDescent="0.3">
      <c r="A1720" s="82" t="e">
        <f>#REF!</f>
        <v>#REF!</v>
      </c>
      <c r="B1720" s="94" t="s">
        <v>708</v>
      </c>
      <c r="C1720" s="82">
        <v>2013</v>
      </c>
      <c r="D1720" s="84" t="s">
        <v>131</v>
      </c>
      <c r="E1720" s="93">
        <v>9</v>
      </c>
      <c r="F1720" s="82" t="e">
        <f t="shared" si="26"/>
        <v>#REF!</v>
      </c>
      <c r="G1720" s="172"/>
    </row>
    <row r="1721" spans="1:7" ht="13" thickBot="1" x14ac:dyDescent="0.3">
      <c r="A1721" s="82" t="e">
        <f>#REF!</f>
        <v>#REF!</v>
      </c>
      <c r="B1721" s="94" t="s">
        <v>708</v>
      </c>
      <c r="C1721" s="82">
        <v>2013</v>
      </c>
      <c r="D1721" s="84" t="s">
        <v>131</v>
      </c>
      <c r="E1721" s="93">
        <v>10</v>
      </c>
      <c r="F1721" s="82" t="e">
        <f t="shared" si="26"/>
        <v>#REF!</v>
      </c>
      <c r="G1721" s="172"/>
    </row>
    <row r="1722" spans="1:7" ht="13" thickBot="1" x14ac:dyDescent="0.3">
      <c r="A1722" s="82" t="e">
        <f>#REF!</f>
        <v>#REF!</v>
      </c>
      <c r="B1722" s="94" t="s">
        <v>708</v>
      </c>
      <c r="C1722" s="82">
        <v>2013</v>
      </c>
      <c r="D1722" s="84" t="s">
        <v>131</v>
      </c>
      <c r="E1722" s="93" t="s">
        <v>690</v>
      </c>
      <c r="F1722" s="82" t="e">
        <f t="shared" si="26"/>
        <v>#REF!</v>
      </c>
      <c r="G1722" s="172"/>
    </row>
    <row r="1723" spans="1:7" ht="13" thickBot="1" x14ac:dyDescent="0.3">
      <c r="A1723" s="82" t="e">
        <f>#REF!</f>
        <v>#REF!</v>
      </c>
      <c r="B1723" s="110" t="s">
        <v>708</v>
      </c>
      <c r="C1723" s="82">
        <v>2013</v>
      </c>
      <c r="D1723" s="91" t="s">
        <v>131</v>
      </c>
      <c r="E1723" s="101" t="s">
        <v>691</v>
      </c>
      <c r="F1723" s="82" t="e">
        <f t="shared" si="26"/>
        <v>#REF!</v>
      </c>
      <c r="G1723" s="172"/>
    </row>
    <row r="1724" spans="1:7" ht="13" thickBot="1" x14ac:dyDescent="0.3">
      <c r="A1724" s="82" t="e">
        <f>#REF!</f>
        <v>#REF!</v>
      </c>
      <c r="B1724" s="86" t="s">
        <v>708</v>
      </c>
      <c r="C1724" s="82">
        <v>2013</v>
      </c>
      <c r="D1724" s="86" t="s">
        <v>131</v>
      </c>
      <c r="E1724" s="100" t="s">
        <v>692</v>
      </c>
      <c r="F1724" s="82" t="e">
        <f t="shared" si="26"/>
        <v>#REF!</v>
      </c>
      <c r="G1724" s="172"/>
    </row>
    <row r="1725" spans="1:7" ht="13" thickBot="1" x14ac:dyDescent="0.3">
      <c r="A1725" s="82" t="e">
        <f>#REF!</f>
        <v>#REF!</v>
      </c>
      <c r="B1725" s="94" t="s">
        <v>708</v>
      </c>
      <c r="C1725" s="82">
        <v>2013</v>
      </c>
      <c r="D1725" s="84" t="s">
        <v>131</v>
      </c>
      <c r="E1725" s="93" t="s">
        <v>693</v>
      </c>
      <c r="F1725" s="82" t="e">
        <f t="shared" si="26"/>
        <v>#REF!</v>
      </c>
      <c r="G1725" s="172"/>
    </row>
    <row r="1726" spans="1:7" ht="13" thickBot="1" x14ac:dyDescent="0.3">
      <c r="A1726" s="82" t="e">
        <f>#REF!</f>
        <v>#REF!</v>
      </c>
      <c r="B1726" s="94" t="s">
        <v>708</v>
      </c>
      <c r="C1726" s="82">
        <v>2013</v>
      </c>
      <c r="D1726" s="84" t="s">
        <v>131</v>
      </c>
      <c r="E1726" s="93" t="s">
        <v>694</v>
      </c>
      <c r="F1726" s="82" t="e">
        <f t="shared" si="26"/>
        <v>#REF!</v>
      </c>
      <c r="G1726" s="172"/>
    </row>
    <row r="1727" spans="1:7" ht="13" thickBot="1" x14ac:dyDescent="0.3">
      <c r="A1727" s="82" t="e">
        <f>#REF!</f>
        <v>#REF!</v>
      </c>
      <c r="B1727" s="94" t="s">
        <v>708</v>
      </c>
      <c r="C1727" s="82">
        <v>2013</v>
      </c>
      <c r="D1727" s="84" t="s">
        <v>131</v>
      </c>
      <c r="E1727" s="93" t="s">
        <v>695</v>
      </c>
      <c r="F1727" s="82" t="e">
        <f t="shared" si="26"/>
        <v>#REF!</v>
      </c>
      <c r="G1727" s="172"/>
    </row>
    <row r="1728" spans="1:7" ht="13" thickBot="1" x14ac:dyDescent="0.3">
      <c r="A1728" s="82" t="e">
        <f>#REF!</f>
        <v>#REF!</v>
      </c>
      <c r="B1728" s="94" t="s">
        <v>708</v>
      </c>
      <c r="C1728" s="82">
        <v>2013</v>
      </c>
      <c r="D1728" s="84" t="s">
        <v>131</v>
      </c>
      <c r="E1728" s="93" t="s">
        <v>696</v>
      </c>
      <c r="F1728" s="82" t="e">
        <f t="shared" si="26"/>
        <v>#REF!</v>
      </c>
      <c r="G1728" s="172"/>
    </row>
    <row r="1729" spans="1:7" ht="13" thickBot="1" x14ac:dyDescent="0.3">
      <c r="A1729" s="82" t="e">
        <f>#REF!</f>
        <v>#REF!</v>
      </c>
      <c r="B1729" s="94" t="s">
        <v>708</v>
      </c>
      <c r="C1729" s="82">
        <v>2013</v>
      </c>
      <c r="D1729" s="84" t="s">
        <v>131</v>
      </c>
      <c r="E1729" s="93" t="s">
        <v>697</v>
      </c>
      <c r="F1729" s="82" t="e">
        <f t="shared" si="26"/>
        <v>#REF!</v>
      </c>
      <c r="G1729" s="172"/>
    </row>
    <row r="1730" spans="1:7" ht="13" thickBot="1" x14ac:dyDescent="0.3">
      <c r="A1730" s="82" t="e">
        <f>#REF!</f>
        <v>#REF!</v>
      </c>
      <c r="B1730" s="94" t="s">
        <v>708</v>
      </c>
      <c r="C1730" s="82">
        <v>2013</v>
      </c>
      <c r="D1730" s="84" t="s">
        <v>131</v>
      </c>
      <c r="E1730" s="93" t="s">
        <v>698</v>
      </c>
      <c r="F1730" s="82" t="e">
        <f t="shared" si="26"/>
        <v>#REF!</v>
      </c>
      <c r="G1730" s="172"/>
    </row>
    <row r="1731" spans="1:7" ht="13" thickBot="1" x14ac:dyDescent="0.3">
      <c r="A1731" s="82" t="e">
        <f>#REF!</f>
        <v>#REF!</v>
      </c>
      <c r="B1731" s="94" t="s">
        <v>708</v>
      </c>
      <c r="C1731" s="82">
        <v>2013</v>
      </c>
      <c r="D1731" s="84" t="s">
        <v>131</v>
      </c>
      <c r="E1731" s="93" t="s">
        <v>699</v>
      </c>
      <c r="F1731" s="82" t="e">
        <f t="shared" ref="F1731:F1794" si="27">CONCATENATE(A1731,"_",B1731,"_",C1731,"_",D1731,"_",E1731)</f>
        <v>#REF!</v>
      </c>
      <c r="G1731" s="172"/>
    </row>
    <row r="1732" spans="1:7" ht="13" thickBot="1" x14ac:dyDescent="0.3">
      <c r="A1732" s="82" t="e">
        <f>#REF!</f>
        <v>#REF!</v>
      </c>
      <c r="B1732" s="94" t="s">
        <v>708</v>
      </c>
      <c r="C1732" s="82">
        <v>2013</v>
      </c>
      <c r="D1732" s="84" t="s">
        <v>131</v>
      </c>
      <c r="E1732" s="93" t="s">
        <v>700</v>
      </c>
      <c r="F1732" s="82" t="e">
        <f t="shared" si="27"/>
        <v>#REF!</v>
      </c>
      <c r="G1732" s="172"/>
    </row>
    <row r="1733" spans="1:7" ht="13" thickBot="1" x14ac:dyDescent="0.3">
      <c r="A1733" s="82" t="e">
        <f>#REF!</f>
        <v>#REF!</v>
      </c>
      <c r="B1733" s="94" t="s">
        <v>708</v>
      </c>
      <c r="C1733" s="82">
        <v>2013</v>
      </c>
      <c r="D1733" s="84" t="s">
        <v>131</v>
      </c>
      <c r="E1733" s="93" t="s">
        <v>701</v>
      </c>
      <c r="F1733" s="82" t="e">
        <f t="shared" si="27"/>
        <v>#REF!</v>
      </c>
      <c r="G1733" s="172"/>
    </row>
    <row r="1734" spans="1:7" ht="13" thickBot="1" x14ac:dyDescent="0.3">
      <c r="A1734" s="82" t="e">
        <f>#REF!</f>
        <v>#REF!</v>
      </c>
      <c r="B1734" s="94" t="s">
        <v>708</v>
      </c>
      <c r="C1734" s="82">
        <v>2013</v>
      </c>
      <c r="D1734" s="84" t="s">
        <v>706</v>
      </c>
      <c r="E1734" s="93">
        <v>1</v>
      </c>
      <c r="F1734" s="82" t="e">
        <f t="shared" si="27"/>
        <v>#REF!</v>
      </c>
      <c r="G1734" s="172"/>
    </row>
    <row r="1735" spans="1:7" ht="13" thickBot="1" x14ac:dyDescent="0.3">
      <c r="A1735" s="82" t="e">
        <f>#REF!</f>
        <v>#REF!</v>
      </c>
      <c r="B1735" s="94" t="s">
        <v>708</v>
      </c>
      <c r="C1735" s="82">
        <v>2013</v>
      </c>
      <c r="D1735" s="84" t="s">
        <v>706</v>
      </c>
      <c r="E1735" s="93" t="s">
        <v>643</v>
      </c>
      <c r="F1735" s="82" t="e">
        <f t="shared" si="27"/>
        <v>#REF!</v>
      </c>
      <c r="G1735" s="172"/>
    </row>
    <row r="1736" spans="1:7" ht="13" thickBot="1" x14ac:dyDescent="0.3">
      <c r="A1736" s="82" t="e">
        <f>#REF!</f>
        <v>#REF!</v>
      </c>
      <c r="B1736" s="94" t="s">
        <v>708</v>
      </c>
      <c r="C1736" s="82">
        <v>2013</v>
      </c>
      <c r="D1736" s="84" t="s">
        <v>706</v>
      </c>
      <c r="E1736" s="93" t="s">
        <v>646</v>
      </c>
      <c r="F1736" s="82" t="e">
        <f t="shared" si="27"/>
        <v>#REF!</v>
      </c>
      <c r="G1736" s="172"/>
    </row>
    <row r="1737" spans="1:7" ht="13" thickBot="1" x14ac:dyDescent="0.3">
      <c r="A1737" s="82" t="e">
        <f>#REF!</f>
        <v>#REF!</v>
      </c>
      <c r="B1737" s="94" t="s">
        <v>708</v>
      </c>
      <c r="C1737" s="82">
        <v>2013</v>
      </c>
      <c r="D1737" s="84" t="s">
        <v>706</v>
      </c>
      <c r="E1737" s="93" t="s">
        <v>647</v>
      </c>
      <c r="F1737" s="82" t="e">
        <f t="shared" si="27"/>
        <v>#REF!</v>
      </c>
      <c r="G1737" s="172"/>
    </row>
    <row r="1738" spans="1:7" ht="13" thickBot="1" x14ac:dyDescent="0.3">
      <c r="A1738" s="82" t="e">
        <f>#REF!</f>
        <v>#REF!</v>
      </c>
      <c r="B1738" s="94" t="s">
        <v>708</v>
      </c>
      <c r="C1738" s="82">
        <v>2013</v>
      </c>
      <c r="D1738" s="84" t="s">
        <v>706</v>
      </c>
      <c r="E1738" s="93" t="s">
        <v>648</v>
      </c>
      <c r="F1738" s="82" t="e">
        <f t="shared" si="27"/>
        <v>#REF!</v>
      </c>
      <c r="G1738" s="172"/>
    </row>
    <row r="1739" spans="1:7" ht="13" thickBot="1" x14ac:dyDescent="0.3">
      <c r="A1739" s="82" t="e">
        <f>#REF!</f>
        <v>#REF!</v>
      </c>
      <c r="B1739" s="94" t="s">
        <v>708</v>
      </c>
      <c r="C1739" s="82">
        <v>2013</v>
      </c>
      <c r="D1739" s="84" t="s">
        <v>706</v>
      </c>
      <c r="E1739" s="93" t="s">
        <v>709</v>
      </c>
      <c r="F1739" s="82" t="e">
        <f t="shared" si="27"/>
        <v>#REF!</v>
      </c>
      <c r="G1739" s="172"/>
    </row>
    <row r="1740" spans="1:7" ht="13" thickBot="1" x14ac:dyDescent="0.3">
      <c r="A1740" s="82" t="e">
        <f>#REF!</f>
        <v>#REF!</v>
      </c>
      <c r="B1740" s="94" t="s">
        <v>708</v>
      </c>
      <c r="C1740" s="82">
        <v>2013</v>
      </c>
      <c r="D1740" s="84" t="s">
        <v>706</v>
      </c>
      <c r="E1740" s="93">
        <v>2</v>
      </c>
      <c r="F1740" s="82" t="e">
        <f t="shared" si="27"/>
        <v>#REF!</v>
      </c>
      <c r="G1740" s="172"/>
    </row>
    <row r="1741" spans="1:7" ht="13" thickBot="1" x14ac:dyDescent="0.3">
      <c r="A1741" s="82" t="e">
        <f>#REF!</f>
        <v>#REF!</v>
      </c>
      <c r="B1741" s="94" t="s">
        <v>708</v>
      </c>
      <c r="C1741" s="82">
        <v>2013</v>
      </c>
      <c r="D1741" s="84" t="s">
        <v>706</v>
      </c>
      <c r="E1741" s="93">
        <v>3</v>
      </c>
      <c r="F1741" s="82" t="e">
        <f t="shared" si="27"/>
        <v>#REF!</v>
      </c>
      <c r="G1741" s="172"/>
    </row>
    <row r="1742" spans="1:7" ht="13" thickBot="1" x14ac:dyDescent="0.3">
      <c r="A1742" s="82" t="e">
        <f>#REF!</f>
        <v>#REF!</v>
      </c>
      <c r="B1742" s="94" t="s">
        <v>708</v>
      </c>
      <c r="C1742" s="82">
        <v>2013</v>
      </c>
      <c r="D1742" s="84" t="s">
        <v>706</v>
      </c>
      <c r="E1742" s="93" t="s">
        <v>659</v>
      </c>
      <c r="F1742" s="82" t="e">
        <f t="shared" si="27"/>
        <v>#REF!</v>
      </c>
      <c r="G1742" s="172"/>
    </row>
    <row r="1743" spans="1:7" ht="13" thickBot="1" x14ac:dyDescent="0.3">
      <c r="A1743" s="82" t="e">
        <f>#REF!</f>
        <v>#REF!</v>
      </c>
      <c r="B1743" s="94" t="s">
        <v>708</v>
      </c>
      <c r="C1743" s="82">
        <v>2013</v>
      </c>
      <c r="D1743" s="84" t="s">
        <v>706</v>
      </c>
      <c r="E1743" s="93" t="s">
        <v>660</v>
      </c>
      <c r="F1743" s="82" t="e">
        <f t="shared" si="27"/>
        <v>#REF!</v>
      </c>
      <c r="G1743" s="172"/>
    </row>
    <row r="1744" spans="1:7" ht="13" thickBot="1" x14ac:dyDescent="0.3">
      <c r="A1744" s="82" t="e">
        <f>#REF!</f>
        <v>#REF!</v>
      </c>
      <c r="B1744" s="94" t="s">
        <v>708</v>
      </c>
      <c r="C1744" s="82">
        <v>2013</v>
      </c>
      <c r="D1744" s="84" t="s">
        <v>706</v>
      </c>
      <c r="E1744" s="93">
        <v>4</v>
      </c>
      <c r="F1744" s="82" t="e">
        <f t="shared" si="27"/>
        <v>#REF!</v>
      </c>
      <c r="G1744" s="172"/>
    </row>
    <row r="1745" spans="1:7" ht="13" thickBot="1" x14ac:dyDescent="0.3">
      <c r="A1745" s="82" t="e">
        <f>#REF!</f>
        <v>#REF!</v>
      </c>
      <c r="B1745" s="94" t="s">
        <v>708</v>
      </c>
      <c r="C1745" s="82">
        <v>2013</v>
      </c>
      <c r="D1745" s="84" t="s">
        <v>706</v>
      </c>
      <c r="E1745" s="93" t="s">
        <v>661</v>
      </c>
      <c r="F1745" s="82" t="e">
        <f t="shared" si="27"/>
        <v>#REF!</v>
      </c>
      <c r="G1745" s="172"/>
    </row>
    <row r="1746" spans="1:7" ht="13" thickBot="1" x14ac:dyDescent="0.3">
      <c r="A1746" s="82" t="e">
        <f>#REF!</f>
        <v>#REF!</v>
      </c>
      <c r="B1746" s="94" t="s">
        <v>708</v>
      </c>
      <c r="C1746" s="82">
        <v>2013</v>
      </c>
      <c r="D1746" s="84" t="s">
        <v>706</v>
      </c>
      <c r="E1746" s="93" t="s">
        <v>662</v>
      </c>
      <c r="F1746" s="82" t="e">
        <f t="shared" si="27"/>
        <v>#REF!</v>
      </c>
      <c r="G1746" s="172"/>
    </row>
    <row r="1747" spans="1:7" ht="13" thickBot="1" x14ac:dyDescent="0.3">
      <c r="A1747" s="82" t="e">
        <f>#REF!</f>
        <v>#REF!</v>
      </c>
      <c r="B1747" s="109" t="s">
        <v>708</v>
      </c>
      <c r="C1747" s="82">
        <v>2013</v>
      </c>
      <c r="D1747" s="102" t="s">
        <v>706</v>
      </c>
      <c r="E1747" s="106">
        <v>5</v>
      </c>
      <c r="F1747" s="82" t="e">
        <f t="shared" si="27"/>
        <v>#REF!</v>
      </c>
      <c r="G1747" s="172"/>
    </row>
    <row r="1748" spans="1:7" ht="13" thickBot="1" x14ac:dyDescent="0.3">
      <c r="A1748" s="82" t="e">
        <f>#REF!</f>
        <v>#REF!</v>
      </c>
      <c r="B1748" s="86" t="s">
        <v>708</v>
      </c>
      <c r="C1748" s="82">
        <v>2013</v>
      </c>
      <c r="D1748" s="86" t="s">
        <v>706</v>
      </c>
      <c r="E1748" s="100" t="s">
        <v>663</v>
      </c>
      <c r="F1748" s="82" t="e">
        <f t="shared" si="27"/>
        <v>#REF!</v>
      </c>
      <c r="G1748" s="172"/>
    </row>
    <row r="1749" spans="1:7" ht="13" thickBot="1" x14ac:dyDescent="0.3">
      <c r="A1749" s="82" t="e">
        <f>#REF!</f>
        <v>#REF!</v>
      </c>
      <c r="B1749" s="84" t="s">
        <v>708</v>
      </c>
      <c r="C1749" s="82">
        <v>2013</v>
      </c>
      <c r="D1749" s="84" t="s">
        <v>706</v>
      </c>
      <c r="E1749" s="93" t="s">
        <v>664</v>
      </c>
      <c r="F1749" s="82" t="e">
        <f t="shared" si="27"/>
        <v>#REF!</v>
      </c>
      <c r="G1749" s="172"/>
    </row>
    <row r="1750" spans="1:7" ht="13" thickBot="1" x14ac:dyDescent="0.3">
      <c r="A1750" s="82" t="e">
        <f>#REF!</f>
        <v>#REF!</v>
      </c>
      <c r="B1750" s="84" t="s">
        <v>708</v>
      </c>
      <c r="C1750" s="82">
        <v>2013</v>
      </c>
      <c r="D1750" s="84" t="s">
        <v>706</v>
      </c>
      <c r="E1750" s="93" t="s">
        <v>665</v>
      </c>
      <c r="F1750" s="82" t="e">
        <f t="shared" si="27"/>
        <v>#REF!</v>
      </c>
      <c r="G1750" s="172"/>
    </row>
    <row r="1751" spans="1:7" ht="13" thickBot="1" x14ac:dyDescent="0.3">
      <c r="A1751" s="82" t="e">
        <f>#REF!</f>
        <v>#REF!</v>
      </c>
      <c r="B1751" s="84" t="s">
        <v>708</v>
      </c>
      <c r="C1751" s="82">
        <v>2013</v>
      </c>
      <c r="D1751" s="84" t="s">
        <v>706</v>
      </c>
      <c r="E1751" s="93">
        <v>6</v>
      </c>
      <c r="F1751" s="82" t="e">
        <f t="shared" si="27"/>
        <v>#REF!</v>
      </c>
      <c r="G1751" s="172"/>
    </row>
    <row r="1752" spans="1:7" ht="13" thickBot="1" x14ac:dyDescent="0.3">
      <c r="A1752" s="82" t="e">
        <f>#REF!</f>
        <v>#REF!</v>
      </c>
      <c r="B1752" s="84" t="s">
        <v>708</v>
      </c>
      <c r="C1752" s="82">
        <v>2013</v>
      </c>
      <c r="D1752" s="84" t="s">
        <v>706</v>
      </c>
      <c r="E1752" s="93" t="s">
        <v>666</v>
      </c>
      <c r="F1752" s="82" t="e">
        <f t="shared" si="27"/>
        <v>#REF!</v>
      </c>
      <c r="G1752" s="172"/>
    </row>
    <row r="1753" spans="1:7" ht="13" thickBot="1" x14ac:dyDescent="0.3">
      <c r="A1753" s="82" t="e">
        <f>#REF!</f>
        <v>#REF!</v>
      </c>
      <c r="B1753" s="84" t="s">
        <v>708</v>
      </c>
      <c r="C1753" s="82">
        <v>2013</v>
      </c>
      <c r="D1753" s="84" t="s">
        <v>706</v>
      </c>
      <c r="E1753" s="93" t="s">
        <v>667</v>
      </c>
      <c r="F1753" s="82" t="e">
        <f t="shared" si="27"/>
        <v>#REF!</v>
      </c>
      <c r="G1753" s="172"/>
    </row>
    <row r="1754" spans="1:7" ht="13" thickBot="1" x14ac:dyDescent="0.3">
      <c r="A1754" s="82" t="e">
        <f>#REF!</f>
        <v>#REF!</v>
      </c>
      <c r="B1754" s="84" t="s">
        <v>708</v>
      </c>
      <c r="C1754" s="82">
        <v>2013</v>
      </c>
      <c r="D1754" s="84" t="s">
        <v>706</v>
      </c>
      <c r="E1754" s="93" t="s">
        <v>668</v>
      </c>
      <c r="F1754" s="82" t="e">
        <f t="shared" si="27"/>
        <v>#REF!</v>
      </c>
      <c r="G1754" s="172"/>
    </row>
    <row r="1755" spans="1:7" ht="13" thickBot="1" x14ac:dyDescent="0.3">
      <c r="A1755" s="82" t="e">
        <f>#REF!</f>
        <v>#REF!</v>
      </c>
      <c r="B1755" s="84" t="s">
        <v>708</v>
      </c>
      <c r="C1755" s="82">
        <v>2013</v>
      </c>
      <c r="D1755" s="84" t="s">
        <v>706</v>
      </c>
      <c r="E1755" s="93" t="s">
        <v>669</v>
      </c>
      <c r="F1755" s="82" t="e">
        <f t="shared" si="27"/>
        <v>#REF!</v>
      </c>
      <c r="G1755" s="172"/>
    </row>
    <row r="1756" spans="1:7" ht="13" thickBot="1" x14ac:dyDescent="0.3">
      <c r="A1756" s="82" t="e">
        <f>#REF!</f>
        <v>#REF!</v>
      </c>
      <c r="B1756" s="84" t="s">
        <v>708</v>
      </c>
      <c r="C1756" s="82">
        <v>2013</v>
      </c>
      <c r="D1756" s="84" t="s">
        <v>706</v>
      </c>
      <c r="E1756" s="93" t="s">
        <v>670</v>
      </c>
      <c r="F1756" s="82" t="e">
        <f t="shared" si="27"/>
        <v>#REF!</v>
      </c>
      <c r="G1756" s="172"/>
    </row>
    <row r="1757" spans="1:7" ht="13" thickBot="1" x14ac:dyDescent="0.3">
      <c r="A1757" s="82" t="e">
        <f>#REF!</f>
        <v>#REF!</v>
      </c>
      <c r="B1757" s="84" t="s">
        <v>708</v>
      </c>
      <c r="C1757" s="82">
        <v>2013</v>
      </c>
      <c r="D1757" s="84" t="s">
        <v>706</v>
      </c>
      <c r="E1757" s="93" t="s">
        <v>671</v>
      </c>
      <c r="F1757" s="82" t="e">
        <f t="shared" si="27"/>
        <v>#REF!</v>
      </c>
      <c r="G1757" s="172"/>
    </row>
    <row r="1758" spans="1:7" ht="13" thickBot="1" x14ac:dyDescent="0.3">
      <c r="A1758" s="82" t="e">
        <f>#REF!</f>
        <v>#REF!</v>
      </c>
      <c r="B1758" s="84" t="s">
        <v>708</v>
      </c>
      <c r="C1758" s="82">
        <v>2013</v>
      </c>
      <c r="D1758" s="84" t="s">
        <v>706</v>
      </c>
      <c r="E1758" s="93" t="s">
        <v>672</v>
      </c>
      <c r="F1758" s="82" t="e">
        <f t="shared" si="27"/>
        <v>#REF!</v>
      </c>
      <c r="G1758" s="172"/>
    </row>
    <row r="1759" spans="1:7" ht="13" thickBot="1" x14ac:dyDescent="0.3">
      <c r="A1759" s="82" t="e">
        <f>#REF!</f>
        <v>#REF!</v>
      </c>
      <c r="B1759" s="84" t="s">
        <v>708</v>
      </c>
      <c r="C1759" s="82">
        <v>2013</v>
      </c>
      <c r="D1759" s="84" t="s">
        <v>706</v>
      </c>
      <c r="E1759" s="93" t="s">
        <v>673</v>
      </c>
      <c r="F1759" s="82" t="e">
        <f t="shared" si="27"/>
        <v>#REF!</v>
      </c>
      <c r="G1759" s="172"/>
    </row>
    <row r="1760" spans="1:7" ht="13" thickBot="1" x14ac:dyDescent="0.3">
      <c r="A1760" s="82" t="e">
        <f>#REF!</f>
        <v>#REF!</v>
      </c>
      <c r="B1760" s="84" t="s">
        <v>708</v>
      </c>
      <c r="C1760" s="82">
        <v>2013</v>
      </c>
      <c r="D1760" s="84" t="s">
        <v>706</v>
      </c>
      <c r="E1760" s="93" t="s">
        <v>674</v>
      </c>
      <c r="F1760" s="82" t="e">
        <f t="shared" si="27"/>
        <v>#REF!</v>
      </c>
      <c r="G1760" s="172"/>
    </row>
    <row r="1761" spans="1:7" ht="13" thickBot="1" x14ac:dyDescent="0.3">
      <c r="A1761" s="82" t="e">
        <f>#REF!</f>
        <v>#REF!</v>
      </c>
      <c r="B1761" s="84" t="s">
        <v>708</v>
      </c>
      <c r="C1761" s="82">
        <v>2013</v>
      </c>
      <c r="D1761" s="84" t="s">
        <v>706</v>
      </c>
      <c r="E1761" s="93" t="s">
        <v>675</v>
      </c>
      <c r="F1761" s="82" t="e">
        <f t="shared" si="27"/>
        <v>#REF!</v>
      </c>
      <c r="G1761" s="172"/>
    </row>
    <row r="1762" spans="1:7" ht="13" thickBot="1" x14ac:dyDescent="0.3">
      <c r="A1762" s="82" t="e">
        <f>#REF!</f>
        <v>#REF!</v>
      </c>
      <c r="B1762" s="84" t="s">
        <v>708</v>
      </c>
      <c r="C1762" s="82">
        <v>2013</v>
      </c>
      <c r="D1762" s="84" t="s">
        <v>706</v>
      </c>
      <c r="E1762" s="93" t="s">
        <v>676</v>
      </c>
      <c r="F1762" s="82" t="e">
        <f t="shared" si="27"/>
        <v>#REF!</v>
      </c>
      <c r="G1762" s="172"/>
    </row>
    <row r="1763" spans="1:7" ht="13" thickBot="1" x14ac:dyDescent="0.3">
      <c r="A1763" s="82" t="e">
        <f>#REF!</f>
        <v>#REF!</v>
      </c>
      <c r="B1763" s="84" t="s">
        <v>708</v>
      </c>
      <c r="C1763" s="82">
        <v>2013</v>
      </c>
      <c r="D1763" s="84" t="s">
        <v>706</v>
      </c>
      <c r="E1763" s="93" t="s">
        <v>677</v>
      </c>
      <c r="F1763" s="82" t="e">
        <f t="shared" si="27"/>
        <v>#REF!</v>
      </c>
      <c r="G1763" s="172"/>
    </row>
    <row r="1764" spans="1:7" ht="13" thickBot="1" x14ac:dyDescent="0.3">
      <c r="A1764" s="82" t="e">
        <f>#REF!</f>
        <v>#REF!</v>
      </c>
      <c r="B1764" s="84" t="s">
        <v>708</v>
      </c>
      <c r="C1764" s="82">
        <v>2013</v>
      </c>
      <c r="D1764" s="84" t="s">
        <v>706</v>
      </c>
      <c r="E1764" s="93" t="s">
        <v>678</v>
      </c>
      <c r="F1764" s="82" t="e">
        <f t="shared" si="27"/>
        <v>#REF!</v>
      </c>
      <c r="G1764" s="172"/>
    </row>
    <row r="1765" spans="1:7" ht="13" thickBot="1" x14ac:dyDescent="0.3">
      <c r="A1765" s="82" t="e">
        <f>#REF!</f>
        <v>#REF!</v>
      </c>
      <c r="B1765" s="84" t="s">
        <v>708</v>
      </c>
      <c r="C1765" s="82">
        <v>2013</v>
      </c>
      <c r="D1765" s="84" t="s">
        <v>706</v>
      </c>
      <c r="E1765" s="93" t="s">
        <v>679</v>
      </c>
      <c r="F1765" s="82" t="e">
        <f t="shared" si="27"/>
        <v>#REF!</v>
      </c>
      <c r="G1765" s="172"/>
    </row>
    <row r="1766" spans="1:7" ht="13" thickBot="1" x14ac:dyDescent="0.3">
      <c r="A1766" s="82" t="e">
        <f>#REF!</f>
        <v>#REF!</v>
      </c>
      <c r="B1766" s="84" t="s">
        <v>708</v>
      </c>
      <c r="C1766" s="82">
        <v>2013</v>
      </c>
      <c r="D1766" s="84" t="s">
        <v>706</v>
      </c>
      <c r="E1766" s="93">
        <v>7</v>
      </c>
      <c r="F1766" s="82" t="e">
        <f t="shared" si="27"/>
        <v>#REF!</v>
      </c>
      <c r="G1766" s="172"/>
    </row>
    <row r="1767" spans="1:7" ht="13" thickBot="1" x14ac:dyDescent="0.3">
      <c r="A1767" s="82" t="e">
        <f>#REF!</f>
        <v>#REF!</v>
      </c>
      <c r="B1767" s="84" t="s">
        <v>708</v>
      </c>
      <c r="C1767" s="82">
        <v>2013</v>
      </c>
      <c r="D1767" s="84" t="s">
        <v>706</v>
      </c>
      <c r="E1767" s="93" t="s">
        <v>680</v>
      </c>
      <c r="F1767" s="82" t="e">
        <f t="shared" si="27"/>
        <v>#REF!</v>
      </c>
      <c r="G1767" s="172"/>
    </row>
    <row r="1768" spans="1:7" ht="13" thickBot="1" x14ac:dyDescent="0.3">
      <c r="A1768" s="82" t="e">
        <f>#REF!</f>
        <v>#REF!</v>
      </c>
      <c r="B1768" s="84" t="s">
        <v>708</v>
      </c>
      <c r="C1768" s="82">
        <v>2013</v>
      </c>
      <c r="D1768" s="84" t="s">
        <v>706</v>
      </c>
      <c r="E1768" s="93" t="s">
        <v>681</v>
      </c>
      <c r="F1768" s="82" t="e">
        <f t="shared" si="27"/>
        <v>#REF!</v>
      </c>
      <c r="G1768" s="172"/>
    </row>
    <row r="1769" spans="1:7" ht="13" thickBot="1" x14ac:dyDescent="0.3">
      <c r="A1769" s="82" t="e">
        <f>#REF!</f>
        <v>#REF!</v>
      </c>
      <c r="B1769" s="84" t="s">
        <v>708</v>
      </c>
      <c r="C1769" s="82">
        <v>2013</v>
      </c>
      <c r="D1769" s="84" t="s">
        <v>706</v>
      </c>
      <c r="E1769" s="93" t="s">
        <v>682</v>
      </c>
      <c r="F1769" s="82" t="e">
        <f t="shared" si="27"/>
        <v>#REF!</v>
      </c>
      <c r="G1769" s="172"/>
    </row>
    <row r="1770" spans="1:7" ht="13" thickBot="1" x14ac:dyDescent="0.3">
      <c r="A1770" s="82" t="e">
        <f>#REF!</f>
        <v>#REF!</v>
      </c>
      <c r="B1770" s="84" t="s">
        <v>708</v>
      </c>
      <c r="C1770" s="82">
        <v>2013</v>
      </c>
      <c r="D1770" s="84" t="s">
        <v>706</v>
      </c>
      <c r="E1770" s="93" t="s">
        <v>683</v>
      </c>
      <c r="F1770" s="82" t="e">
        <f t="shared" si="27"/>
        <v>#REF!</v>
      </c>
      <c r="G1770" s="172"/>
    </row>
    <row r="1771" spans="1:7" ht="13" thickBot="1" x14ac:dyDescent="0.3">
      <c r="A1771" s="82" t="e">
        <f>#REF!</f>
        <v>#REF!</v>
      </c>
      <c r="B1771" s="84" t="s">
        <v>708</v>
      </c>
      <c r="C1771" s="82">
        <v>2013</v>
      </c>
      <c r="D1771" s="84" t="s">
        <v>706</v>
      </c>
      <c r="E1771" s="93" t="s">
        <v>684</v>
      </c>
      <c r="F1771" s="82" t="e">
        <f t="shared" si="27"/>
        <v>#REF!</v>
      </c>
      <c r="G1771" s="172"/>
    </row>
    <row r="1772" spans="1:7" ht="13" thickBot="1" x14ac:dyDescent="0.3">
      <c r="A1772" s="82" t="e">
        <f>#REF!</f>
        <v>#REF!</v>
      </c>
      <c r="B1772" s="84" t="s">
        <v>708</v>
      </c>
      <c r="C1772" s="82">
        <v>2013</v>
      </c>
      <c r="D1772" s="84" t="s">
        <v>706</v>
      </c>
      <c r="E1772" s="93" t="s">
        <v>685</v>
      </c>
      <c r="F1772" s="82" t="e">
        <f t="shared" si="27"/>
        <v>#REF!</v>
      </c>
      <c r="G1772" s="172"/>
    </row>
    <row r="1773" spans="1:7" ht="13" thickBot="1" x14ac:dyDescent="0.3">
      <c r="A1773" s="82" t="e">
        <f>#REF!</f>
        <v>#REF!</v>
      </c>
      <c r="B1773" s="84" t="s">
        <v>708</v>
      </c>
      <c r="C1773" s="82">
        <v>2013</v>
      </c>
      <c r="D1773" s="84" t="s">
        <v>706</v>
      </c>
      <c r="E1773" s="93" t="s">
        <v>686</v>
      </c>
      <c r="F1773" s="82" t="e">
        <f t="shared" si="27"/>
        <v>#REF!</v>
      </c>
      <c r="G1773" s="172"/>
    </row>
    <row r="1774" spans="1:7" ht="13" thickBot="1" x14ac:dyDescent="0.3">
      <c r="A1774" s="82" t="e">
        <f>#REF!</f>
        <v>#REF!</v>
      </c>
      <c r="B1774" s="84" t="s">
        <v>708</v>
      </c>
      <c r="C1774" s="82">
        <v>2013</v>
      </c>
      <c r="D1774" s="84" t="s">
        <v>706</v>
      </c>
      <c r="E1774" s="93" t="s">
        <v>687</v>
      </c>
      <c r="F1774" s="82" t="e">
        <f t="shared" si="27"/>
        <v>#REF!</v>
      </c>
      <c r="G1774" s="172"/>
    </row>
    <row r="1775" spans="1:7" ht="13" thickBot="1" x14ac:dyDescent="0.3">
      <c r="A1775" s="82" t="e">
        <f>#REF!</f>
        <v>#REF!</v>
      </c>
      <c r="B1775" s="84" t="s">
        <v>708</v>
      </c>
      <c r="C1775" s="82">
        <v>2013</v>
      </c>
      <c r="D1775" s="84" t="s">
        <v>706</v>
      </c>
      <c r="E1775" s="93">
        <v>8</v>
      </c>
      <c r="F1775" s="82" t="e">
        <f t="shared" si="27"/>
        <v>#REF!</v>
      </c>
      <c r="G1775" s="172"/>
    </row>
    <row r="1776" spans="1:7" ht="13" thickBot="1" x14ac:dyDescent="0.3">
      <c r="A1776" s="82" t="e">
        <f>#REF!</f>
        <v>#REF!</v>
      </c>
      <c r="B1776" s="84" t="s">
        <v>708</v>
      </c>
      <c r="C1776" s="82">
        <v>2013</v>
      </c>
      <c r="D1776" s="84" t="s">
        <v>706</v>
      </c>
      <c r="E1776" s="93" t="s">
        <v>688</v>
      </c>
      <c r="F1776" s="82" t="e">
        <f t="shared" si="27"/>
        <v>#REF!</v>
      </c>
      <c r="G1776" s="172"/>
    </row>
    <row r="1777" spans="1:7" ht="13" thickBot="1" x14ac:dyDescent="0.3">
      <c r="A1777" s="82" t="e">
        <f>#REF!</f>
        <v>#REF!</v>
      </c>
      <c r="B1777" s="84" t="s">
        <v>708</v>
      </c>
      <c r="C1777" s="82">
        <v>2013</v>
      </c>
      <c r="D1777" s="84" t="s">
        <v>706</v>
      </c>
      <c r="E1777" s="93" t="s">
        <v>689</v>
      </c>
      <c r="F1777" s="82" t="e">
        <f t="shared" si="27"/>
        <v>#REF!</v>
      </c>
      <c r="G1777" s="172"/>
    </row>
    <row r="1778" spans="1:7" ht="13" thickBot="1" x14ac:dyDescent="0.3">
      <c r="A1778" s="82" t="e">
        <f>#REF!</f>
        <v>#REF!</v>
      </c>
      <c r="B1778" s="84" t="s">
        <v>708</v>
      </c>
      <c r="C1778" s="82">
        <v>2013</v>
      </c>
      <c r="D1778" s="84" t="s">
        <v>706</v>
      </c>
      <c r="E1778" s="93">
        <v>9</v>
      </c>
      <c r="F1778" s="82" t="e">
        <f t="shared" si="27"/>
        <v>#REF!</v>
      </c>
      <c r="G1778" s="172"/>
    </row>
    <row r="1779" spans="1:7" ht="13" thickBot="1" x14ac:dyDescent="0.3">
      <c r="A1779" s="82" t="e">
        <f>#REF!</f>
        <v>#REF!</v>
      </c>
      <c r="B1779" s="84" t="s">
        <v>708</v>
      </c>
      <c r="C1779" s="82">
        <v>2013</v>
      </c>
      <c r="D1779" s="84" t="s">
        <v>706</v>
      </c>
      <c r="E1779" s="93">
        <v>10</v>
      </c>
      <c r="F1779" s="82" t="e">
        <f t="shared" si="27"/>
        <v>#REF!</v>
      </c>
      <c r="G1779" s="172"/>
    </row>
    <row r="1780" spans="1:7" ht="13" thickBot="1" x14ac:dyDescent="0.3">
      <c r="A1780" s="82" t="e">
        <f>#REF!</f>
        <v>#REF!</v>
      </c>
      <c r="B1780" s="91" t="s">
        <v>708</v>
      </c>
      <c r="C1780" s="82">
        <v>2013</v>
      </c>
      <c r="D1780" s="91" t="s">
        <v>706</v>
      </c>
      <c r="E1780" s="101" t="s">
        <v>690</v>
      </c>
      <c r="F1780" s="82" t="e">
        <f t="shared" si="27"/>
        <v>#REF!</v>
      </c>
      <c r="G1780" s="172"/>
    </row>
    <row r="1781" spans="1:7" ht="13" thickBot="1" x14ac:dyDescent="0.3">
      <c r="A1781" s="82" t="e">
        <f>#REF!</f>
        <v>#REF!</v>
      </c>
      <c r="B1781" s="86" t="s">
        <v>708</v>
      </c>
      <c r="C1781" s="82">
        <v>2013</v>
      </c>
      <c r="D1781" s="86" t="s">
        <v>706</v>
      </c>
      <c r="E1781" s="100" t="s">
        <v>691</v>
      </c>
      <c r="F1781" s="82" t="e">
        <f t="shared" si="27"/>
        <v>#REF!</v>
      </c>
      <c r="G1781" s="172"/>
    </row>
    <row r="1782" spans="1:7" ht="13" thickBot="1" x14ac:dyDescent="0.3">
      <c r="A1782" s="82" t="e">
        <f>#REF!</f>
        <v>#REF!</v>
      </c>
      <c r="B1782" s="84" t="s">
        <v>708</v>
      </c>
      <c r="C1782" s="82">
        <v>2013</v>
      </c>
      <c r="D1782" s="84" t="s">
        <v>706</v>
      </c>
      <c r="E1782" s="93" t="s">
        <v>692</v>
      </c>
      <c r="F1782" s="82" t="e">
        <f t="shared" si="27"/>
        <v>#REF!</v>
      </c>
      <c r="G1782" s="172"/>
    </row>
    <row r="1783" spans="1:7" ht="13" thickBot="1" x14ac:dyDescent="0.3">
      <c r="A1783" s="82" t="e">
        <f>#REF!</f>
        <v>#REF!</v>
      </c>
      <c r="B1783" s="84" t="s">
        <v>708</v>
      </c>
      <c r="C1783" s="82">
        <v>2013</v>
      </c>
      <c r="D1783" s="84" t="s">
        <v>706</v>
      </c>
      <c r="E1783" s="93" t="s">
        <v>693</v>
      </c>
      <c r="F1783" s="82" t="e">
        <f t="shared" si="27"/>
        <v>#REF!</v>
      </c>
      <c r="G1783" s="172"/>
    </row>
    <row r="1784" spans="1:7" ht="13" thickBot="1" x14ac:dyDescent="0.3">
      <c r="A1784" s="82" t="e">
        <f>#REF!</f>
        <v>#REF!</v>
      </c>
      <c r="B1784" s="84" t="s">
        <v>708</v>
      </c>
      <c r="C1784" s="82">
        <v>2013</v>
      </c>
      <c r="D1784" s="84" t="s">
        <v>706</v>
      </c>
      <c r="E1784" s="93" t="s">
        <v>694</v>
      </c>
      <c r="F1784" s="82" t="e">
        <f t="shared" si="27"/>
        <v>#REF!</v>
      </c>
      <c r="G1784" s="172"/>
    </row>
    <row r="1785" spans="1:7" ht="13" thickBot="1" x14ac:dyDescent="0.3">
      <c r="A1785" s="82" t="e">
        <f>#REF!</f>
        <v>#REF!</v>
      </c>
      <c r="B1785" s="84" t="s">
        <v>708</v>
      </c>
      <c r="C1785" s="82">
        <v>2013</v>
      </c>
      <c r="D1785" s="84" t="s">
        <v>706</v>
      </c>
      <c r="E1785" s="93" t="s">
        <v>695</v>
      </c>
      <c r="F1785" s="82" t="e">
        <f t="shared" si="27"/>
        <v>#REF!</v>
      </c>
      <c r="G1785" s="172"/>
    </row>
    <row r="1786" spans="1:7" ht="13" thickBot="1" x14ac:dyDescent="0.3">
      <c r="A1786" s="82" t="e">
        <f>#REF!</f>
        <v>#REF!</v>
      </c>
      <c r="B1786" s="84" t="s">
        <v>708</v>
      </c>
      <c r="C1786" s="82">
        <v>2013</v>
      </c>
      <c r="D1786" s="84" t="s">
        <v>706</v>
      </c>
      <c r="E1786" s="93" t="s">
        <v>696</v>
      </c>
      <c r="F1786" s="82" t="e">
        <f t="shared" si="27"/>
        <v>#REF!</v>
      </c>
      <c r="G1786" s="172"/>
    </row>
    <row r="1787" spans="1:7" ht="13" thickBot="1" x14ac:dyDescent="0.3">
      <c r="A1787" s="82" t="e">
        <f>#REF!</f>
        <v>#REF!</v>
      </c>
      <c r="B1787" s="84" t="s">
        <v>708</v>
      </c>
      <c r="C1787" s="82">
        <v>2013</v>
      </c>
      <c r="D1787" s="84" t="s">
        <v>706</v>
      </c>
      <c r="E1787" s="93" t="s">
        <v>697</v>
      </c>
      <c r="F1787" s="82" t="e">
        <f t="shared" si="27"/>
        <v>#REF!</v>
      </c>
      <c r="G1787" s="172"/>
    </row>
    <row r="1788" spans="1:7" ht="13" thickBot="1" x14ac:dyDescent="0.3">
      <c r="A1788" s="82" t="e">
        <f>#REF!</f>
        <v>#REF!</v>
      </c>
      <c r="B1788" s="84" t="s">
        <v>708</v>
      </c>
      <c r="C1788" s="82">
        <v>2013</v>
      </c>
      <c r="D1788" s="84" t="s">
        <v>706</v>
      </c>
      <c r="E1788" s="93" t="s">
        <v>698</v>
      </c>
      <c r="F1788" s="82" t="e">
        <f t="shared" si="27"/>
        <v>#REF!</v>
      </c>
      <c r="G1788" s="172"/>
    </row>
    <row r="1789" spans="1:7" ht="13" thickBot="1" x14ac:dyDescent="0.3">
      <c r="A1789" s="82" t="e">
        <f>#REF!</f>
        <v>#REF!</v>
      </c>
      <c r="B1789" s="84" t="s">
        <v>708</v>
      </c>
      <c r="C1789" s="82">
        <v>2013</v>
      </c>
      <c r="D1789" s="84" t="s">
        <v>706</v>
      </c>
      <c r="E1789" s="93" t="s">
        <v>699</v>
      </c>
      <c r="F1789" s="82" t="e">
        <f t="shared" si="27"/>
        <v>#REF!</v>
      </c>
      <c r="G1789" s="172"/>
    </row>
    <row r="1790" spans="1:7" ht="13" thickBot="1" x14ac:dyDescent="0.3">
      <c r="A1790" s="82" t="e">
        <f>#REF!</f>
        <v>#REF!</v>
      </c>
      <c r="B1790" s="84" t="s">
        <v>708</v>
      </c>
      <c r="C1790" s="82">
        <v>2013</v>
      </c>
      <c r="D1790" s="84" t="s">
        <v>706</v>
      </c>
      <c r="E1790" s="93" t="s">
        <v>700</v>
      </c>
      <c r="F1790" s="82" t="e">
        <f t="shared" si="27"/>
        <v>#REF!</v>
      </c>
      <c r="G1790" s="172"/>
    </row>
    <row r="1791" spans="1:7" ht="13" thickBot="1" x14ac:dyDescent="0.3">
      <c r="A1791" s="82" t="e">
        <f>#REF!</f>
        <v>#REF!</v>
      </c>
      <c r="B1791" s="84" t="s">
        <v>708</v>
      </c>
      <c r="C1791" s="82">
        <v>2013</v>
      </c>
      <c r="D1791" s="84" t="s">
        <v>706</v>
      </c>
      <c r="E1791" s="93" t="s">
        <v>701</v>
      </c>
      <c r="F1791" s="82" t="e">
        <f t="shared" si="27"/>
        <v>#REF!</v>
      </c>
      <c r="G1791" s="172"/>
    </row>
    <row r="1792" spans="1:7" ht="13" thickBot="1" x14ac:dyDescent="0.3">
      <c r="A1792" s="82" t="e">
        <f>#REF!</f>
        <v>#REF!</v>
      </c>
      <c r="B1792" s="84" t="s">
        <v>704</v>
      </c>
      <c r="C1792" s="82">
        <v>2013</v>
      </c>
      <c r="D1792" s="84" t="s">
        <v>706</v>
      </c>
      <c r="E1792" s="93" t="s">
        <v>711</v>
      </c>
      <c r="F1792" s="82" t="e">
        <f t="shared" si="27"/>
        <v>#REF!</v>
      </c>
      <c r="G1792" s="172"/>
    </row>
    <row r="1793" spans="1:7" ht="13" thickBot="1" x14ac:dyDescent="0.3">
      <c r="A1793" s="82" t="e">
        <f>#REF!</f>
        <v>#REF!</v>
      </c>
      <c r="B1793" s="84" t="s">
        <v>704</v>
      </c>
      <c r="C1793" s="82">
        <v>2013</v>
      </c>
      <c r="D1793" s="84" t="s">
        <v>706</v>
      </c>
      <c r="E1793" s="93" t="s">
        <v>712</v>
      </c>
      <c r="F1793" s="82" t="e">
        <f t="shared" si="27"/>
        <v>#REF!</v>
      </c>
      <c r="G1793" s="172"/>
    </row>
    <row r="1794" spans="1:7" ht="13" thickBot="1" x14ac:dyDescent="0.3">
      <c r="A1794" s="82" t="e">
        <f>#REF!</f>
        <v>#REF!</v>
      </c>
      <c r="B1794" s="84" t="s">
        <v>704</v>
      </c>
      <c r="C1794" s="82">
        <v>2013</v>
      </c>
      <c r="D1794" s="84" t="s">
        <v>706</v>
      </c>
      <c r="E1794" s="93" t="s">
        <v>713</v>
      </c>
      <c r="F1794" s="82" t="e">
        <f t="shared" si="27"/>
        <v>#REF!</v>
      </c>
      <c r="G1794" s="172"/>
    </row>
    <row r="1795" spans="1:7" ht="13" thickBot="1" x14ac:dyDescent="0.3">
      <c r="A1795" s="82" t="e">
        <f>#REF!</f>
        <v>#REF!</v>
      </c>
      <c r="B1795" s="84" t="s">
        <v>704</v>
      </c>
      <c r="C1795" s="82">
        <v>2013</v>
      </c>
      <c r="D1795" s="84" t="s">
        <v>706</v>
      </c>
      <c r="E1795" s="93" t="s">
        <v>714</v>
      </c>
      <c r="F1795" s="82" t="e">
        <f t="shared" ref="F1795:F1858" si="28">CONCATENATE(A1795,"_",B1795,"_",C1795,"_",D1795,"_",E1795)</f>
        <v>#REF!</v>
      </c>
      <c r="G1795" s="172"/>
    </row>
    <row r="1796" spans="1:7" ht="13" thickBot="1" x14ac:dyDescent="0.3">
      <c r="A1796" s="82" t="e">
        <f>#REF!</f>
        <v>#REF!</v>
      </c>
      <c r="B1796" s="84" t="s">
        <v>704</v>
      </c>
      <c r="C1796" s="82">
        <v>2013</v>
      </c>
      <c r="D1796" s="84" t="s">
        <v>706</v>
      </c>
      <c r="E1796" s="93" t="s">
        <v>715</v>
      </c>
      <c r="F1796" s="82" t="e">
        <f t="shared" si="28"/>
        <v>#REF!</v>
      </c>
      <c r="G1796" s="172"/>
    </row>
    <row r="1797" spans="1:7" ht="13" thickBot="1" x14ac:dyDescent="0.3">
      <c r="A1797" s="82" t="e">
        <f>#REF!</f>
        <v>#REF!</v>
      </c>
      <c r="B1797" s="84" t="s">
        <v>704</v>
      </c>
      <c r="C1797" s="82">
        <v>2013</v>
      </c>
      <c r="D1797" s="84" t="s">
        <v>706</v>
      </c>
      <c r="E1797" s="93" t="s">
        <v>716</v>
      </c>
      <c r="F1797" s="82" t="e">
        <f t="shared" si="28"/>
        <v>#REF!</v>
      </c>
      <c r="G1797" s="172"/>
    </row>
    <row r="1798" spans="1:7" ht="13" thickBot="1" x14ac:dyDescent="0.3">
      <c r="A1798" s="82" t="e">
        <f>#REF!</f>
        <v>#REF!</v>
      </c>
      <c r="B1798" s="84" t="s">
        <v>704</v>
      </c>
      <c r="C1798" s="82">
        <v>2013</v>
      </c>
      <c r="D1798" s="84" t="s">
        <v>706</v>
      </c>
      <c r="E1798" s="93" t="s">
        <v>717</v>
      </c>
      <c r="F1798" s="82" t="e">
        <f t="shared" si="28"/>
        <v>#REF!</v>
      </c>
      <c r="G1798" s="172"/>
    </row>
    <row r="1799" spans="1:7" ht="13" thickBot="1" x14ac:dyDescent="0.3">
      <c r="A1799" s="82" t="e">
        <f>#REF!</f>
        <v>#REF!</v>
      </c>
      <c r="B1799" s="84" t="s">
        <v>704</v>
      </c>
      <c r="C1799" s="82">
        <v>2013</v>
      </c>
      <c r="D1799" s="84" t="s">
        <v>706</v>
      </c>
      <c r="E1799" s="93" t="s">
        <v>718</v>
      </c>
      <c r="F1799" s="82" t="e">
        <f t="shared" si="28"/>
        <v>#REF!</v>
      </c>
      <c r="G1799" s="172"/>
    </row>
    <row r="1800" spans="1:7" ht="13" thickBot="1" x14ac:dyDescent="0.3">
      <c r="A1800" s="82" t="e">
        <f>#REF!</f>
        <v>#REF!</v>
      </c>
      <c r="B1800" s="84" t="s">
        <v>704</v>
      </c>
      <c r="C1800" s="82">
        <v>2013</v>
      </c>
      <c r="D1800" s="84" t="s">
        <v>706</v>
      </c>
      <c r="E1800" s="93" t="s">
        <v>719</v>
      </c>
      <c r="F1800" s="82" t="e">
        <f t="shared" si="28"/>
        <v>#REF!</v>
      </c>
      <c r="G1800" s="172"/>
    </row>
    <row r="1801" spans="1:7" ht="13" thickBot="1" x14ac:dyDescent="0.3">
      <c r="A1801" s="82" t="e">
        <f>#REF!</f>
        <v>#REF!</v>
      </c>
      <c r="B1801" s="84" t="s">
        <v>704</v>
      </c>
      <c r="C1801" s="82">
        <v>2013</v>
      </c>
      <c r="D1801" s="84" t="s">
        <v>706</v>
      </c>
      <c r="E1801" s="93" t="s">
        <v>720</v>
      </c>
      <c r="F1801" s="82" t="e">
        <f t="shared" si="28"/>
        <v>#REF!</v>
      </c>
      <c r="G1801" s="172"/>
    </row>
    <row r="1802" spans="1:7" ht="13" thickBot="1" x14ac:dyDescent="0.3">
      <c r="A1802" s="82" t="e">
        <f>#REF!</f>
        <v>#REF!</v>
      </c>
      <c r="B1802" s="84" t="s">
        <v>704</v>
      </c>
      <c r="C1802" s="82">
        <v>2013</v>
      </c>
      <c r="D1802" s="84" t="s">
        <v>706</v>
      </c>
      <c r="E1802" s="93" t="s">
        <v>721</v>
      </c>
      <c r="F1802" s="82" t="e">
        <f t="shared" si="28"/>
        <v>#REF!</v>
      </c>
      <c r="G1802" s="172"/>
    </row>
    <row r="1803" spans="1:7" ht="13" thickBot="1" x14ac:dyDescent="0.3">
      <c r="A1803" s="82" t="e">
        <f>#REF!</f>
        <v>#REF!</v>
      </c>
      <c r="B1803" s="84" t="s">
        <v>704</v>
      </c>
      <c r="C1803" s="82">
        <v>2013</v>
      </c>
      <c r="D1803" s="84" t="s">
        <v>706</v>
      </c>
      <c r="E1803" s="93" t="s">
        <v>722</v>
      </c>
      <c r="F1803" s="82" t="e">
        <f t="shared" si="28"/>
        <v>#REF!</v>
      </c>
      <c r="G1803" s="172"/>
    </row>
    <row r="1804" spans="1:7" ht="13" thickBot="1" x14ac:dyDescent="0.3">
      <c r="A1804" s="82" t="e">
        <f>#REF!</f>
        <v>#REF!</v>
      </c>
      <c r="B1804" s="84" t="s">
        <v>704</v>
      </c>
      <c r="C1804" s="82">
        <v>2013</v>
      </c>
      <c r="D1804" s="84" t="s">
        <v>706</v>
      </c>
      <c r="E1804" s="93" t="s">
        <v>723</v>
      </c>
      <c r="F1804" s="82" t="e">
        <f t="shared" si="28"/>
        <v>#REF!</v>
      </c>
      <c r="G1804" s="172"/>
    </row>
    <row r="1805" spans="1:7" ht="13" thickBot="1" x14ac:dyDescent="0.3">
      <c r="A1805" s="82" t="e">
        <f>#REF!</f>
        <v>#REF!</v>
      </c>
      <c r="B1805" s="84" t="s">
        <v>704</v>
      </c>
      <c r="C1805" s="82">
        <v>2013</v>
      </c>
      <c r="D1805" s="84" t="s">
        <v>706</v>
      </c>
      <c r="E1805" s="93" t="s">
        <v>724</v>
      </c>
      <c r="F1805" s="82" t="e">
        <f t="shared" si="28"/>
        <v>#REF!</v>
      </c>
      <c r="G1805" s="172"/>
    </row>
    <row r="1806" spans="1:7" ht="13" thickBot="1" x14ac:dyDescent="0.3">
      <c r="A1806" s="82" t="e">
        <f>#REF!</f>
        <v>#REF!</v>
      </c>
      <c r="B1806" s="84" t="s">
        <v>704</v>
      </c>
      <c r="C1806" s="82">
        <v>2013</v>
      </c>
      <c r="D1806" s="84" t="s">
        <v>706</v>
      </c>
      <c r="E1806" s="93" t="s">
        <v>725</v>
      </c>
      <c r="F1806" s="82" t="e">
        <f t="shared" si="28"/>
        <v>#REF!</v>
      </c>
      <c r="G1806" s="172"/>
    </row>
    <row r="1807" spans="1:7" ht="13" thickBot="1" x14ac:dyDescent="0.3">
      <c r="A1807" s="82" t="e">
        <f>#REF!</f>
        <v>#REF!</v>
      </c>
      <c r="B1807" s="84" t="s">
        <v>704</v>
      </c>
      <c r="C1807" s="82">
        <v>2013</v>
      </c>
      <c r="D1807" s="84" t="s">
        <v>706</v>
      </c>
      <c r="E1807" s="93" t="s">
        <v>726</v>
      </c>
      <c r="F1807" s="82" t="e">
        <f t="shared" si="28"/>
        <v>#REF!</v>
      </c>
      <c r="G1807" s="172"/>
    </row>
    <row r="1808" spans="1:7" ht="13" thickBot="1" x14ac:dyDescent="0.3">
      <c r="A1808" s="82" t="e">
        <f>#REF!</f>
        <v>#REF!</v>
      </c>
      <c r="B1808" s="84" t="s">
        <v>704</v>
      </c>
      <c r="C1808" s="82">
        <v>2013</v>
      </c>
      <c r="D1808" s="84" t="s">
        <v>706</v>
      </c>
      <c r="E1808" s="93" t="s">
        <v>727</v>
      </c>
      <c r="F1808" s="82" t="e">
        <f t="shared" si="28"/>
        <v>#REF!</v>
      </c>
      <c r="G1808" s="172"/>
    </row>
    <row r="1809" spans="1:7" ht="13" thickBot="1" x14ac:dyDescent="0.3">
      <c r="A1809" s="82" t="e">
        <f>#REF!</f>
        <v>#REF!</v>
      </c>
      <c r="B1809" s="84" t="s">
        <v>704</v>
      </c>
      <c r="C1809" s="82">
        <v>2013</v>
      </c>
      <c r="D1809" s="84" t="s">
        <v>706</v>
      </c>
      <c r="E1809" s="93" t="s">
        <v>728</v>
      </c>
      <c r="F1809" s="82" t="e">
        <f t="shared" si="28"/>
        <v>#REF!</v>
      </c>
      <c r="G1809" s="172"/>
    </row>
    <row r="1810" spans="1:7" ht="13" thickBot="1" x14ac:dyDescent="0.3">
      <c r="A1810" s="82" t="e">
        <f>#REF!</f>
        <v>#REF!</v>
      </c>
      <c r="B1810" s="84" t="s">
        <v>704</v>
      </c>
      <c r="C1810" s="82">
        <v>2013</v>
      </c>
      <c r="D1810" s="84" t="s">
        <v>706</v>
      </c>
      <c r="E1810" s="93" t="s">
        <v>729</v>
      </c>
      <c r="F1810" s="82" t="e">
        <f t="shared" si="28"/>
        <v>#REF!</v>
      </c>
      <c r="G1810" s="172"/>
    </row>
    <row r="1811" spans="1:7" ht="13" thickBot="1" x14ac:dyDescent="0.3">
      <c r="A1811" s="82" t="e">
        <f>#REF!</f>
        <v>#REF!</v>
      </c>
      <c r="B1811" s="84" t="s">
        <v>704</v>
      </c>
      <c r="C1811" s="82">
        <v>2013</v>
      </c>
      <c r="D1811" s="84" t="s">
        <v>706</v>
      </c>
      <c r="E1811" s="93" t="s">
        <v>730</v>
      </c>
      <c r="F1811" s="82" t="e">
        <f t="shared" si="28"/>
        <v>#REF!</v>
      </c>
      <c r="G1811" s="172"/>
    </row>
    <row r="1812" spans="1:7" ht="13" thickBot="1" x14ac:dyDescent="0.3">
      <c r="A1812" s="82" t="e">
        <f>#REF!</f>
        <v>#REF!</v>
      </c>
      <c r="B1812" s="84" t="s">
        <v>704</v>
      </c>
      <c r="C1812" s="82">
        <v>2013</v>
      </c>
      <c r="D1812" s="84" t="s">
        <v>706</v>
      </c>
      <c r="E1812" s="93" t="s">
        <v>731</v>
      </c>
      <c r="F1812" s="82" t="e">
        <f t="shared" si="28"/>
        <v>#REF!</v>
      </c>
      <c r="G1812" s="172"/>
    </row>
    <row r="1813" spans="1:7" ht="13" thickBot="1" x14ac:dyDescent="0.3">
      <c r="A1813" s="82" t="e">
        <f>#REF!</f>
        <v>#REF!</v>
      </c>
      <c r="B1813" s="91" t="s">
        <v>704</v>
      </c>
      <c r="C1813" s="82">
        <v>2013</v>
      </c>
      <c r="D1813" s="91" t="s">
        <v>706</v>
      </c>
      <c r="E1813" s="101" t="s">
        <v>732</v>
      </c>
      <c r="F1813" s="82" t="e">
        <f t="shared" si="28"/>
        <v>#REF!</v>
      </c>
      <c r="G1813" s="172"/>
    </row>
    <row r="1814" spans="1:7" ht="13" thickBot="1" x14ac:dyDescent="0.3">
      <c r="A1814" s="82" t="e">
        <f>#REF!</f>
        <v>#REF!</v>
      </c>
      <c r="B1814" s="86" t="s">
        <v>704</v>
      </c>
      <c r="C1814" s="82">
        <v>2013</v>
      </c>
      <c r="D1814" s="86" t="s">
        <v>706</v>
      </c>
      <c r="E1814" s="100" t="s">
        <v>733</v>
      </c>
      <c r="F1814" s="82" t="e">
        <f t="shared" si="28"/>
        <v>#REF!</v>
      </c>
      <c r="G1814" s="172"/>
    </row>
    <row r="1815" spans="1:7" ht="13" thickBot="1" x14ac:dyDescent="0.3">
      <c r="A1815" s="82" t="e">
        <f>#REF!</f>
        <v>#REF!</v>
      </c>
      <c r="B1815" s="84" t="s">
        <v>704</v>
      </c>
      <c r="C1815" s="82">
        <v>2013</v>
      </c>
      <c r="D1815" s="84" t="s">
        <v>706</v>
      </c>
      <c r="E1815" s="93" t="s">
        <v>734</v>
      </c>
      <c r="F1815" s="82" t="e">
        <f t="shared" si="28"/>
        <v>#REF!</v>
      </c>
      <c r="G1815" s="172"/>
    </row>
    <row r="1816" spans="1:7" ht="13" thickBot="1" x14ac:dyDescent="0.3">
      <c r="A1816" s="82" t="e">
        <f>#REF!</f>
        <v>#REF!</v>
      </c>
      <c r="B1816" s="84" t="s">
        <v>708</v>
      </c>
      <c r="C1816" s="82">
        <v>2013</v>
      </c>
      <c r="D1816" s="84" t="s">
        <v>706</v>
      </c>
      <c r="E1816" s="93" t="s">
        <v>711</v>
      </c>
      <c r="F1816" s="82" t="e">
        <f t="shared" si="28"/>
        <v>#REF!</v>
      </c>
      <c r="G1816" s="172"/>
    </row>
    <row r="1817" spans="1:7" ht="13" thickBot="1" x14ac:dyDescent="0.3">
      <c r="A1817" s="82" t="e">
        <f>#REF!</f>
        <v>#REF!</v>
      </c>
      <c r="B1817" s="84" t="s">
        <v>708</v>
      </c>
      <c r="C1817" s="82">
        <v>2013</v>
      </c>
      <c r="D1817" s="84" t="s">
        <v>706</v>
      </c>
      <c r="E1817" s="93" t="s">
        <v>712</v>
      </c>
      <c r="F1817" s="82" t="e">
        <f t="shared" si="28"/>
        <v>#REF!</v>
      </c>
      <c r="G1817" s="172"/>
    </row>
    <row r="1818" spans="1:7" ht="13" thickBot="1" x14ac:dyDescent="0.3">
      <c r="A1818" s="82" t="e">
        <f>#REF!</f>
        <v>#REF!</v>
      </c>
      <c r="B1818" s="84" t="s">
        <v>708</v>
      </c>
      <c r="C1818" s="82">
        <v>2013</v>
      </c>
      <c r="D1818" s="84" t="s">
        <v>706</v>
      </c>
      <c r="E1818" s="93" t="s">
        <v>713</v>
      </c>
      <c r="F1818" s="82" t="e">
        <f t="shared" si="28"/>
        <v>#REF!</v>
      </c>
      <c r="G1818" s="172"/>
    </row>
    <row r="1819" spans="1:7" ht="13" thickBot="1" x14ac:dyDescent="0.3">
      <c r="A1819" s="82" t="e">
        <f>#REF!</f>
        <v>#REF!</v>
      </c>
      <c r="B1819" s="84" t="s">
        <v>708</v>
      </c>
      <c r="C1819" s="82">
        <v>2013</v>
      </c>
      <c r="D1819" s="84" t="s">
        <v>706</v>
      </c>
      <c r="E1819" s="93" t="s">
        <v>714</v>
      </c>
      <c r="F1819" s="82" t="e">
        <f t="shared" si="28"/>
        <v>#REF!</v>
      </c>
      <c r="G1819" s="172"/>
    </row>
    <row r="1820" spans="1:7" ht="13" thickBot="1" x14ac:dyDescent="0.3">
      <c r="A1820" s="82" t="e">
        <f>#REF!</f>
        <v>#REF!</v>
      </c>
      <c r="B1820" s="84" t="s">
        <v>708</v>
      </c>
      <c r="C1820" s="82">
        <v>2013</v>
      </c>
      <c r="D1820" s="84" t="s">
        <v>706</v>
      </c>
      <c r="E1820" s="93" t="s">
        <v>715</v>
      </c>
      <c r="F1820" s="82" t="e">
        <f t="shared" si="28"/>
        <v>#REF!</v>
      </c>
      <c r="G1820" s="172"/>
    </row>
    <row r="1821" spans="1:7" ht="13" thickBot="1" x14ac:dyDescent="0.3">
      <c r="A1821" s="82" t="e">
        <f>#REF!</f>
        <v>#REF!</v>
      </c>
      <c r="B1821" s="84" t="s">
        <v>708</v>
      </c>
      <c r="C1821" s="82">
        <v>2013</v>
      </c>
      <c r="D1821" s="84" t="s">
        <v>706</v>
      </c>
      <c r="E1821" s="93" t="s">
        <v>716</v>
      </c>
      <c r="F1821" s="82" t="e">
        <f t="shared" si="28"/>
        <v>#REF!</v>
      </c>
      <c r="G1821" s="172"/>
    </row>
    <row r="1822" spans="1:7" ht="13" thickBot="1" x14ac:dyDescent="0.3">
      <c r="A1822" s="82" t="e">
        <f>#REF!</f>
        <v>#REF!</v>
      </c>
      <c r="B1822" s="84" t="s">
        <v>708</v>
      </c>
      <c r="C1822" s="82">
        <v>2013</v>
      </c>
      <c r="D1822" s="84" t="s">
        <v>706</v>
      </c>
      <c r="E1822" s="93" t="s">
        <v>717</v>
      </c>
      <c r="F1822" s="82" t="e">
        <f t="shared" si="28"/>
        <v>#REF!</v>
      </c>
      <c r="G1822" s="172"/>
    </row>
    <row r="1823" spans="1:7" ht="13" thickBot="1" x14ac:dyDescent="0.3">
      <c r="A1823" s="82" t="e">
        <f>#REF!</f>
        <v>#REF!</v>
      </c>
      <c r="B1823" s="84" t="s">
        <v>708</v>
      </c>
      <c r="C1823" s="82">
        <v>2013</v>
      </c>
      <c r="D1823" s="84" t="s">
        <v>706</v>
      </c>
      <c r="E1823" s="93" t="s">
        <v>718</v>
      </c>
      <c r="F1823" s="82" t="e">
        <f t="shared" si="28"/>
        <v>#REF!</v>
      </c>
      <c r="G1823" s="172"/>
    </row>
    <row r="1824" spans="1:7" ht="13" thickBot="1" x14ac:dyDescent="0.3">
      <c r="A1824" s="82" t="e">
        <f>#REF!</f>
        <v>#REF!</v>
      </c>
      <c r="B1824" s="84" t="s">
        <v>708</v>
      </c>
      <c r="C1824" s="82">
        <v>2013</v>
      </c>
      <c r="D1824" s="84" t="s">
        <v>706</v>
      </c>
      <c r="E1824" s="93" t="s">
        <v>719</v>
      </c>
      <c r="F1824" s="82" t="e">
        <f t="shared" si="28"/>
        <v>#REF!</v>
      </c>
      <c r="G1824" s="172"/>
    </row>
    <row r="1825" spans="1:7" ht="13" thickBot="1" x14ac:dyDescent="0.3">
      <c r="A1825" s="82" t="e">
        <f>#REF!</f>
        <v>#REF!</v>
      </c>
      <c r="B1825" s="84" t="s">
        <v>708</v>
      </c>
      <c r="C1825" s="82">
        <v>2013</v>
      </c>
      <c r="D1825" s="84" t="s">
        <v>706</v>
      </c>
      <c r="E1825" s="93" t="s">
        <v>720</v>
      </c>
      <c r="F1825" s="82" t="e">
        <f t="shared" si="28"/>
        <v>#REF!</v>
      </c>
      <c r="G1825" s="172"/>
    </row>
    <row r="1826" spans="1:7" ht="13" thickBot="1" x14ac:dyDescent="0.3">
      <c r="A1826" s="82" t="e">
        <f>#REF!</f>
        <v>#REF!</v>
      </c>
      <c r="B1826" s="84" t="s">
        <v>708</v>
      </c>
      <c r="C1826" s="82">
        <v>2013</v>
      </c>
      <c r="D1826" s="84" t="s">
        <v>706</v>
      </c>
      <c r="E1826" s="93" t="s">
        <v>721</v>
      </c>
      <c r="F1826" s="82" t="e">
        <f t="shared" si="28"/>
        <v>#REF!</v>
      </c>
      <c r="G1826" s="172"/>
    </row>
    <row r="1827" spans="1:7" ht="13" thickBot="1" x14ac:dyDescent="0.3">
      <c r="A1827" s="82" t="e">
        <f>#REF!</f>
        <v>#REF!</v>
      </c>
      <c r="B1827" s="84" t="s">
        <v>708</v>
      </c>
      <c r="C1827" s="82">
        <v>2013</v>
      </c>
      <c r="D1827" s="84" t="s">
        <v>706</v>
      </c>
      <c r="E1827" s="93" t="s">
        <v>722</v>
      </c>
      <c r="F1827" s="82" t="e">
        <f t="shared" si="28"/>
        <v>#REF!</v>
      </c>
      <c r="G1827" s="172"/>
    </row>
    <row r="1828" spans="1:7" ht="13" thickBot="1" x14ac:dyDescent="0.3">
      <c r="A1828" s="82" t="e">
        <f>#REF!</f>
        <v>#REF!</v>
      </c>
      <c r="B1828" s="84" t="s">
        <v>708</v>
      </c>
      <c r="C1828" s="82">
        <v>2013</v>
      </c>
      <c r="D1828" s="84" t="s">
        <v>706</v>
      </c>
      <c r="E1828" s="93" t="s">
        <v>723</v>
      </c>
      <c r="F1828" s="82" t="e">
        <f t="shared" si="28"/>
        <v>#REF!</v>
      </c>
      <c r="G1828" s="172"/>
    </row>
    <row r="1829" spans="1:7" ht="13" thickBot="1" x14ac:dyDescent="0.3">
      <c r="A1829" s="82" t="e">
        <f>#REF!</f>
        <v>#REF!</v>
      </c>
      <c r="B1829" s="84" t="s">
        <v>708</v>
      </c>
      <c r="C1829" s="82">
        <v>2013</v>
      </c>
      <c r="D1829" s="84" t="s">
        <v>706</v>
      </c>
      <c r="E1829" s="93" t="s">
        <v>724</v>
      </c>
      <c r="F1829" s="82" t="e">
        <f t="shared" si="28"/>
        <v>#REF!</v>
      </c>
      <c r="G1829" s="172"/>
    </row>
    <row r="1830" spans="1:7" ht="13" thickBot="1" x14ac:dyDescent="0.3">
      <c r="A1830" s="82" t="e">
        <f>#REF!</f>
        <v>#REF!</v>
      </c>
      <c r="B1830" s="84" t="s">
        <v>708</v>
      </c>
      <c r="C1830" s="82">
        <v>2013</v>
      </c>
      <c r="D1830" s="84" t="s">
        <v>706</v>
      </c>
      <c r="E1830" s="93" t="s">
        <v>725</v>
      </c>
      <c r="F1830" s="82" t="e">
        <f t="shared" si="28"/>
        <v>#REF!</v>
      </c>
      <c r="G1830" s="172"/>
    </row>
    <row r="1831" spans="1:7" ht="13" thickBot="1" x14ac:dyDescent="0.3">
      <c r="A1831" s="82" t="e">
        <f>#REF!</f>
        <v>#REF!</v>
      </c>
      <c r="B1831" s="84" t="s">
        <v>708</v>
      </c>
      <c r="C1831" s="82">
        <v>2013</v>
      </c>
      <c r="D1831" s="84" t="s">
        <v>706</v>
      </c>
      <c r="E1831" s="93" t="s">
        <v>726</v>
      </c>
      <c r="F1831" s="82" t="e">
        <f t="shared" si="28"/>
        <v>#REF!</v>
      </c>
      <c r="G1831" s="172"/>
    </row>
    <row r="1832" spans="1:7" ht="13" thickBot="1" x14ac:dyDescent="0.3">
      <c r="A1832" s="82" t="e">
        <f>#REF!</f>
        <v>#REF!</v>
      </c>
      <c r="B1832" s="84" t="s">
        <v>708</v>
      </c>
      <c r="C1832" s="82">
        <v>2013</v>
      </c>
      <c r="D1832" s="84" t="s">
        <v>706</v>
      </c>
      <c r="E1832" s="93" t="s">
        <v>727</v>
      </c>
      <c r="F1832" s="82" t="e">
        <f t="shared" si="28"/>
        <v>#REF!</v>
      </c>
      <c r="G1832" s="172"/>
    </row>
    <row r="1833" spans="1:7" ht="13" thickBot="1" x14ac:dyDescent="0.3">
      <c r="A1833" s="82" t="e">
        <f>#REF!</f>
        <v>#REF!</v>
      </c>
      <c r="B1833" s="84" t="s">
        <v>708</v>
      </c>
      <c r="C1833" s="82">
        <v>2013</v>
      </c>
      <c r="D1833" s="84" t="s">
        <v>706</v>
      </c>
      <c r="E1833" s="93" t="s">
        <v>728</v>
      </c>
      <c r="F1833" s="82" t="e">
        <f t="shared" si="28"/>
        <v>#REF!</v>
      </c>
      <c r="G1833" s="172"/>
    </row>
    <row r="1834" spans="1:7" ht="13" thickBot="1" x14ac:dyDescent="0.3">
      <c r="A1834" s="82" t="e">
        <f>#REF!</f>
        <v>#REF!</v>
      </c>
      <c r="B1834" s="84" t="s">
        <v>708</v>
      </c>
      <c r="C1834" s="82">
        <v>2013</v>
      </c>
      <c r="D1834" s="84" t="s">
        <v>706</v>
      </c>
      <c r="E1834" s="93" t="s">
        <v>729</v>
      </c>
      <c r="F1834" s="82" t="e">
        <f t="shared" si="28"/>
        <v>#REF!</v>
      </c>
      <c r="G1834" s="172"/>
    </row>
    <row r="1835" spans="1:7" ht="13" thickBot="1" x14ac:dyDescent="0.3">
      <c r="A1835" s="82" t="e">
        <f>#REF!</f>
        <v>#REF!</v>
      </c>
      <c r="B1835" s="84" t="s">
        <v>708</v>
      </c>
      <c r="C1835" s="82">
        <v>2013</v>
      </c>
      <c r="D1835" s="84" t="s">
        <v>706</v>
      </c>
      <c r="E1835" s="93" t="s">
        <v>730</v>
      </c>
      <c r="F1835" s="82" t="e">
        <f t="shared" si="28"/>
        <v>#REF!</v>
      </c>
      <c r="G1835" s="172"/>
    </row>
    <row r="1836" spans="1:7" ht="13" thickBot="1" x14ac:dyDescent="0.3">
      <c r="A1836" s="82" t="e">
        <f>#REF!</f>
        <v>#REF!</v>
      </c>
      <c r="B1836" s="84" t="s">
        <v>708</v>
      </c>
      <c r="C1836" s="82">
        <v>2013</v>
      </c>
      <c r="D1836" s="84" t="s">
        <v>706</v>
      </c>
      <c r="E1836" s="93" t="s">
        <v>731</v>
      </c>
      <c r="F1836" s="82" t="e">
        <f t="shared" si="28"/>
        <v>#REF!</v>
      </c>
      <c r="G1836" s="172"/>
    </row>
    <row r="1837" spans="1:7" ht="13" thickBot="1" x14ac:dyDescent="0.3">
      <c r="A1837" s="82" t="e">
        <f>#REF!</f>
        <v>#REF!</v>
      </c>
      <c r="B1837" s="84" t="s">
        <v>708</v>
      </c>
      <c r="C1837" s="82">
        <v>2013</v>
      </c>
      <c r="D1837" s="84" t="s">
        <v>706</v>
      </c>
      <c r="E1837" s="93" t="s">
        <v>732</v>
      </c>
      <c r="F1837" s="82" t="e">
        <f t="shared" si="28"/>
        <v>#REF!</v>
      </c>
      <c r="G1837" s="172"/>
    </row>
    <row r="1838" spans="1:7" ht="13" thickBot="1" x14ac:dyDescent="0.3">
      <c r="A1838" s="82" t="e">
        <f>#REF!</f>
        <v>#REF!</v>
      </c>
      <c r="B1838" s="84" t="s">
        <v>708</v>
      </c>
      <c r="C1838" s="82">
        <v>2013</v>
      </c>
      <c r="D1838" s="84" t="s">
        <v>706</v>
      </c>
      <c r="E1838" s="93" t="s">
        <v>733</v>
      </c>
      <c r="F1838" s="82" t="e">
        <f t="shared" si="28"/>
        <v>#REF!</v>
      </c>
      <c r="G1838" s="172"/>
    </row>
    <row r="1839" spans="1:7" ht="13" thickBot="1" x14ac:dyDescent="0.3">
      <c r="A1839" s="82" t="e">
        <f>#REF!</f>
        <v>#REF!</v>
      </c>
      <c r="B1839" s="84" t="s">
        <v>708</v>
      </c>
      <c r="C1839" s="82">
        <v>2013</v>
      </c>
      <c r="D1839" s="84" t="s">
        <v>706</v>
      </c>
      <c r="E1839" s="93" t="s">
        <v>734</v>
      </c>
      <c r="F1839" s="82" t="e">
        <f t="shared" si="28"/>
        <v>#REF!</v>
      </c>
      <c r="G1839" s="172"/>
    </row>
    <row r="1840" spans="1:7" ht="13" thickBot="1" x14ac:dyDescent="0.3">
      <c r="A1840" s="82" t="e">
        <f>#REF!</f>
        <v>#REF!</v>
      </c>
      <c r="B1840" s="84" t="s">
        <v>704</v>
      </c>
      <c r="C1840" s="82">
        <v>2013</v>
      </c>
      <c r="D1840" s="84" t="s">
        <v>639</v>
      </c>
      <c r="E1840" s="93" t="s">
        <v>736</v>
      </c>
      <c r="F1840" s="82" t="e">
        <f t="shared" si="28"/>
        <v>#REF!</v>
      </c>
      <c r="G1840" s="172"/>
    </row>
    <row r="1841" spans="1:7" ht="13" thickBot="1" x14ac:dyDescent="0.3">
      <c r="A1841" s="82" t="e">
        <f>#REF!</f>
        <v>#REF!</v>
      </c>
      <c r="B1841" s="84" t="s">
        <v>704</v>
      </c>
      <c r="C1841" s="82">
        <v>2013</v>
      </c>
      <c r="D1841" s="84" t="s">
        <v>639</v>
      </c>
      <c r="E1841" s="93" t="s">
        <v>737</v>
      </c>
      <c r="F1841" s="82" t="e">
        <f t="shared" si="28"/>
        <v>#REF!</v>
      </c>
      <c r="G1841" s="172"/>
    </row>
    <row r="1842" spans="1:7" ht="13" thickBot="1" x14ac:dyDescent="0.3">
      <c r="A1842" s="82" t="e">
        <f>#REF!</f>
        <v>#REF!</v>
      </c>
      <c r="B1842" s="84" t="s">
        <v>704</v>
      </c>
      <c r="C1842" s="82">
        <v>2013</v>
      </c>
      <c r="D1842" s="84" t="s">
        <v>639</v>
      </c>
      <c r="E1842" s="93" t="s">
        <v>738</v>
      </c>
      <c r="F1842" s="82" t="e">
        <f t="shared" si="28"/>
        <v>#REF!</v>
      </c>
      <c r="G1842" s="172"/>
    </row>
    <row r="1843" spans="1:7" ht="13" thickBot="1" x14ac:dyDescent="0.3">
      <c r="A1843" s="82" t="e">
        <f>#REF!</f>
        <v>#REF!</v>
      </c>
      <c r="B1843" s="84" t="s">
        <v>704</v>
      </c>
      <c r="C1843" s="82">
        <v>2013</v>
      </c>
      <c r="D1843" s="84" t="s">
        <v>639</v>
      </c>
      <c r="E1843" s="93" t="s">
        <v>742</v>
      </c>
      <c r="F1843" s="82" t="e">
        <f t="shared" si="28"/>
        <v>#REF!</v>
      </c>
      <c r="G1843" s="172"/>
    </row>
    <row r="1844" spans="1:7" ht="13" thickBot="1" x14ac:dyDescent="0.3">
      <c r="A1844" s="82" t="e">
        <f>#REF!</f>
        <v>#REF!</v>
      </c>
      <c r="B1844" s="84" t="s">
        <v>704</v>
      </c>
      <c r="C1844" s="82">
        <v>2013</v>
      </c>
      <c r="D1844" s="84" t="s">
        <v>639</v>
      </c>
      <c r="E1844" s="93" t="s">
        <v>741</v>
      </c>
      <c r="F1844" s="82" t="e">
        <f t="shared" si="28"/>
        <v>#REF!</v>
      </c>
      <c r="G1844" s="172"/>
    </row>
    <row r="1845" spans="1:7" ht="13" thickBot="1" x14ac:dyDescent="0.3">
      <c r="A1845" s="82" t="e">
        <f>#REF!</f>
        <v>#REF!</v>
      </c>
      <c r="B1845" s="84" t="s">
        <v>704</v>
      </c>
      <c r="C1845" s="82">
        <v>2013</v>
      </c>
      <c r="D1845" s="84" t="s">
        <v>639</v>
      </c>
      <c r="E1845" s="93" t="s">
        <v>739</v>
      </c>
      <c r="F1845" s="82" t="e">
        <f t="shared" si="28"/>
        <v>#REF!</v>
      </c>
      <c r="G1845" s="172"/>
    </row>
    <row r="1846" spans="1:7" ht="13" thickBot="1" x14ac:dyDescent="0.3">
      <c r="A1846" s="82" t="e">
        <f>#REF!</f>
        <v>#REF!</v>
      </c>
      <c r="B1846" s="91" t="s">
        <v>704</v>
      </c>
      <c r="C1846" s="82">
        <v>2013</v>
      </c>
      <c r="D1846" s="91" t="s">
        <v>639</v>
      </c>
      <c r="E1846" s="101" t="s">
        <v>743</v>
      </c>
      <c r="F1846" s="82" t="e">
        <f t="shared" si="28"/>
        <v>#REF!</v>
      </c>
      <c r="G1846" s="172"/>
    </row>
    <row r="1847" spans="1:7" ht="13" thickBot="1" x14ac:dyDescent="0.3">
      <c r="A1847" s="82" t="e">
        <f>#REF!</f>
        <v>#REF!</v>
      </c>
      <c r="B1847" s="86" t="s">
        <v>704</v>
      </c>
      <c r="C1847" s="82">
        <v>2013</v>
      </c>
      <c r="D1847" s="86" t="s">
        <v>639</v>
      </c>
      <c r="E1847" s="100" t="s">
        <v>745</v>
      </c>
      <c r="F1847" s="82" t="e">
        <f t="shared" si="28"/>
        <v>#REF!</v>
      </c>
      <c r="G1847" s="172"/>
    </row>
    <row r="1848" spans="1:7" ht="13" thickBot="1" x14ac:dyDescent="0.3">
      <c r="A1848" s="82" t="e">
        <f>#REF!</f>
        <v>#REF!</v>
      </c>
      <c r="B1848" s="84" t="s">
        <v>704</v>
      </c>
      <c r="C1848" s="82">
        <v>2013</v>
      </c>
      <c r="D1848" s="84" t="s">
        <v>639</v>
      </c>
      <c r="E1848" s="93" t="s">
        <v>740</v>
      </c>
      <c r="F1848" s="82" t="e">
        <f t="shared" si="28"/>
        <v>#REF!</v>
      </c>
      <c r="G1848" s="172"/>
    </row>
    <row r="1849" spans="1:7" ht="13" thickBot="1" x14ac:dyDescent="0.3">
      <c r="A1849" s="82" t="e">
        <f>#REF!</f>
        <v>#REF!</v>
      </c>
      <c r="B1849" s="84" t="s">
        <v>704</v>
      </c>
      <c r="C1849" s="82">
        <v>2013</v>
      </c>
      <c r="D1849" s="84" t="s">
        <v>639</v>
      </c>
      <c r="E1849" s="93" t="s">
        <v>744</v>
      </c>
      <c r="F1849" s="82" t="e">
        <f t="shared" si="28"/>
        <v>#REF!</v>
      </c>
      <c r="G1849" s="172"/>
    </row>
    <row r="1850" spans="1:7" ht="13" thickBot="1" x14ac:dyDescent="0.3">
      <c r="A1850" s="82" t="e">
        <f>#REF!</f>
        <v>#REF!</v>
      </c>
      <c r="B1850" s="84" t="s">
        <v>704</v>
      </c>
      <c r="C1850" s="82">
        <v>2013</v>
      </c>
      <c r="D1850" s="84" t="s">
        <v>639</v>
      </c>
      <c r="E1850" s="93" t="s">
        <v>746</v>
      </c>
      <c r="F1850" s="82" t="e">
        <f t="shared" si="28"/>
        <v>#REF!</v>
      </c>
      <c r="G1850" s="172"/>
    </row>
    <row r="1851" spans="1:7" ht="13" thickBot="1" x14ac:dyDescent="0.3">
      <c r="A1851" s="82" t="e">
        <f>#REF!</f>
        <v>#REF!</v>
      </c>
      <c r="B1851" s="84" t="s">
        <v>704</v>
      </c>
      <c r="C1851" s="82">
        <v>2013</v>
      </c>
      <c r="D1851" s="84" t="s">
        <v>639</v>
      </c>
      <c r="E1851" s="93" t="s">
        <v>747</v>
      </c>
      <c r="F1851" s="82" t="e">
        <f t="shared" si="28"/>
        <v>#REF!</v>
      </c>
      <c r="G1851" s="172"/>
    </row>
    <row r="1852" spans="1:7" ht="13" thickBot="1" x14ac:dyDescent="0.3">
      <c r="A1852" s="82" t="e">
        <f>#REF!</f>
        <v>#REF!</v>
      </c>
      <c r="B1852" s="84" t="s">
        <v>704</v>
      </c>
      <c r="C1852" s="82">
        <v>2013</v>
      </c>
      <c r="D1852" s="84" t="s">
        <v>639</v>
      </c>
      <c r="E1852" s="93" t="s">
        <v>748</v>
      </c>
      <c r="F1852" s="82" t="e">
        <f t="shared" si="28"/>
        <v>#REF!</v>
      </c>
      <c r="G1852" s="172"/>
    </row>
    <row r="1853" spans="1:7" ht="13" thickBot="1" x14ac:dyDescent="0.3">
      <c r="A1853" s="82" t="e">
        <f>#REF!</f>
        <v>#REF!</v>
      </c>
      <c r="B1853" s="84" t="s">
        <v>704</v>
      </c>
      <c r="C1853" s="82">
        <v>2013</v>
      </c>
      <c r="D1853" s="84" t="s">
        <v>639</v>
      </c>
      <c r="E1853" s="93" t="s">
        <v>752</v>
      </c>
      <c r="F1853" s="82" t="e">
        <f t="shared" si="28"/>
        <v>#REF!</v>
      </c>
      <c r="G1853" s="172"/>
    </row>
    <row r="1854" spans="1:7" ht="13" thickBot="1" x14ac:dyDescent="0.3">
      <c r="A1854" s="82" t="e">
        <f>#REF!</f>
        <v>#REF!</v>
      </c>
      <c r="B1854" s="84" t="s">
        <v>704</v>
      </c>
      <c r="C1854" s="82">
        <v>2013</v>
      </c>
      <c r="D1854" s="84" t="s">
        <v>639</v>
      </c>
      <c r="E1854" s="93" t="s">
        <v>751</v>
      </c>
      <c r="F1854" s="82" t="e">
        <f t="shared" si="28"/>
        <v>#REF!</v>
      </c>
      <c r="G1854" s="172"/>
    </row>
    <row r="1855" spans="1:7" ht="13" thickBot="1" x14ac:dyDescent="0.3">
      <c r="A1855" s="82" t="e">
        <f>#REF!</f>
        <v>#REF!</v>
      </c>
      <c r="B1855" s="84" t="s">
        <v>704</v>
      </c>
      <c r="C1855" s="82">
        <v>2013</v>
      </c>
      <c r="D1855" s="84" t="s">
        <v>639</v>
      </c>
      <c r="E1855" s="93" t="s">
        <v>749</v>
      </c>
      <c r="F1855" s="82" t="e">
        <f t="shared" si="28"/>
        <v>#REF!</v>
      </c>
      <c r="G1855" s="172"/>
    </row>
    <row r="1856" spans="1:7" ht="13" thickBot="1" x14ac:dyDescent="0.3">
      <c r="A1856" s="82" t="e">
        <f>#REF!</f>
        <v>#REF!</v>
      </c>
      <c r="B1856" s="84" t="s">
        <v>704</v>
      </c>
      <c r="C1856" s="82">
        <v>2013</v>
      </c>
      <c r="D1856" s="84" t="s">
        <v>639</v>
      </c>
      <c r="E1856" s="93" t="s">
        <v>753</v>
      </c>
      <c r="F1856" s="82" t="e">
        <f t="shared" si="28"/>
        <v>#REF!</v>
      </c>
      <c r="G1856" s="172"/>
    </row>
    <row r="1857" spans="1:7" ht="13" thickBot="1" x14ac:dyDescent="0.3">
      <c r="A1857" s="82" t="e">
        <f>#REF!</f>
        <v>#REF!</v>
      </c>
      <c r="B1857" s="84" t="s">
        <v>704</v>
      </c>
      <c r="C1857" s="82">
        <v>2013</v>
      </c>
      <c r="D1857" s="84" t="s">
        <v>639</v>
      </c>
      <c r="E1857" s="93" t="s">
        <v>755</v>
      </c>
      <c r="F1857" s="82" t="e">
        <f t="shared" si="28"/>
        <v>#REF!</v>
      </c>
      <c r="G1857" s="172"/>
    </row>
    <row r="1858" spans="1:7" ht="13" thickBot="1" x14ac:dyDescent="0.3">
      <c r="A1858" s="82" t="e">
        <f>#REF!</f>
        <v>#REF!</v>
      </c>
      <c r="B1858" s="84" t="s">
        <v>704</v>
      </c>
      <c r="C1858" s="82">
        <v>2013</v>
      </c>
      <c r="D1858" s="84" t="s">
        <v>639</v>
      </c>
      <c r="E1858" s="93" t="s">
        <v>750</v>
      </c>
      <c r="F1858" s="82" t="e">
        <f t="shared" si="28"/>
        <v>#REF!</v>
      </c>
      <c r="G1858" s="172"/>
    </row>
    <row r="1859" spans="1:7" ht="13" thickBot="1" x14ac:dyDescent="0.3">
      <c r="A1859" s="82" t="e">
        <f>#REF!</f>
        <v>#REF!</v>
      </c>
      <c r="B1859" s="84" t="s">
        <v>704</v>
      </c>
      <c r="C1859" s="82">
        <v>2013</v>
      </c>
      <c r="D1859" s="84" t="s">
        <v>639</v>
      </c>
      <c r="E1859" s="93" t="s">
        <v>754</v>
      </c>
      <c r="F1859" s="82" t="e">
        <f t="shared" ref="F1859:F1922" si="29">CONCATENATE(A1859,"_",B1859,"_",C1859,"_",D1859,"_",E1859)</f>
        <v>#REF!</v>
      </c>
      <c r="G1859" s="172"/>
    </row>
    <row r="1860" spans="1:7" ht="13" thickBot="1" x14ac:dyDescent="0.3">
      <c r="A1860" s="82" t="e">
        <f>#REF!</f>
        <v>#REF!</v>
      </c>
      <c r="B1860" s="84" t="s">
        <v>704</v>
      </c>
      <c r="C1860" s="82">
        <v>2013</v>
      </c>
      <c r="D1860" s="84" t="s">
        <v>639</v>
      </c>
      <c r="E1860" s="93" t="s">
        <v>756</v>
      </c>
      <c r="F1860" s="82" t="e">
        <f t="shared" si="29"/>
        <v>#REF!</v>
      </c>
      <c r="G1860" s="172"/>
    </row>
    <row r="1861" spans="1:7" ht="13" thickBot="1" x14ac:dyDescent="0.3">
      <c r="A1861" s="82" t="e">
        <f>#REF!</f>
        <v>#REF!</v>
      </c>
      <c r="B1861" s="84" t="s">
        <v>704</v>
      </c>
      <c r="C1861" s="82">
        <v>2013</v>
      </c>
      <c r="D1861" s="84" t="s">
        <v>639</v>
      </c>
      <c r="E1861" s="93" t="s">
        <v>757</v>
      </c>
      <c r="F1861" s="82" t="e">
        <f t="shared" si="29"/>
        <v>#REF!</v>
      </c>
      <c r="G1861" s="172"/>
    </row>
    <row r="1862" spans="1:7" ht="13" thickBot="1" x14ac:dyDescent="0.3">
      <c r="A1862" s="82" t="e">
        <f>#REF!</f>
        <v>#REF!</v>
      </c>
      <c r="B1862" s="84" t="s">
        <v>704</v>
      </c>
      <c r="C1862" s="82">
        <v>2013</v>
      </c>
      <c r="D1862" s="84" t="s">
        <v>639</v>
      </c>
      <c r="E1862" s="93" t="s">
        <v>758</v>
      </c>
      <c r="F1862" s="82" t="e">
        <f t="shared" si="29"/>
        <v>#REF!</v>
      </c>
      <c r="G1862" s="172"/>
    </row>
    <row r="1863" spans="1:7" ht="13" thickBot="1" x14ac:dyDescent="0.3">
      <c r="A1863" s="82" t="e">
        <f>#REF!</f>
        <v>#REF!</v>
      </c>
      <c r="B1863" s="84" t="s">
        <v>704</v>
      </c>
      <c r="C1863" s="82">
        <v>2013</v>
      </c>
      <c r="D1863" s="84" t="s">
        <v>639</v>
      </c>
      <c r="E1863" s="93" t="s">
        <v>759</v>
      </c>
      <c r="F1863" s="82" t="e">
        <f t="shared" si="29"/>
        <v>#REF!</v>
      </c>
      <c r="G1863" s="172"/>
    </row>
    <row r="1864" spans="1:7" ht="13" thickBot="1" x14ac:dyDescent="0.3">
      <c r="A1864" s="82" t="e">
        <f>#REF!</f>
        <v>#REF!</v>
      </c>
      <c r="B1864" s="84" t="s">
        <v>704</v>
      </c>
      <c r="C1864" s="82">
        <v>2013</v>
      </c>
      <c r="D1864" s="84" t="s">
        <v>639</v>
      </c>
      <c r="E1864" s="93" t="s">
        <v>760</v>
      </c>
      <c r="F1864" s="82" t="e">
        <f t="shared" si="29"/>
        <v>#REF!</v>
      </c>
      <c r="G1864" s="172"/>
    </row>
    <row r="1865" spans="1:7" ht="13" thickBot="1" x14ac:dyDescent="0.3">
      <c r="A1865" s="82" t="e">
        <f>#REF!</f>
        <v>#REF!</v>
      </c>
      <c r="B1865" s="84" t="s">
        <v>704</v>
      </c>
      <c r="C1865" s="82">
        <v>2013</v>
      </c>
      <c r="D1865" s="84" t="s">
        <v>639</v>
      </c>
      <c r="E1865" s="93" t="s">
        <v>761</v>
      </c>
      <c r="F1865" s="82" t="e">
        <f t="shared" si="29"/>
        <v>#REF!</v>
      </c>
      <c r="G1865" s="172"/>
    </row>
    <row r="1866" spans="1:7" ht="13" thickBot="1" x14ac:dyDescent="0.3">
      <c r="A1866" s="82" t="e">
        <f>#REF!</f>
        <v>#REF!</v>
      </c>
      <c r="B1866" s="84" t="s">
        <v>704</v>
      </c>
      <c r="C1866" s="82">
        <v>2013</v>
      </c>
      <c r="D1866" s="84" t="s">
        <v>639</v>
      </c>
      <c r="E1866" s="93" t="s">
        <v>762</v>
      </c>
      <c r="F1866" s="82" t="e">
        <f t="shared" si="29"/>
        <v>#REF!</v>
      </c>
      <c r="G1866" s="172"/>
    </row>
    <row r="1867" spans="1:7" ht="13" thickBot="1" x14ac:dyDescent="0.3">
      <c r="A1867" s="82" t="e">
        <f>#REF!</f>
        <v>#REF!</v>
      </c>
      <c r="B1867" s="84" t="s">
        <v>704</v>
      </c>
      <c r="C1867" s="82">
        <v>2013</v>
      </c>
      <c r="D1867" s="84" t="s">
        <v>639</v>
      </c>
      <c r="E1867" s="93" t="s">
        <v>763</v>
      </c>
      <c r="F1867" s="82" t="e">
        <f t="shared" si="29"/>
        <v>#REF!</v>
      </c>
      <c r="G1867" s="172"/>
    </row>
    <row r="1868" spans="1:7" ht="13" thickBot="1" x14ac:dyDescent="0.3">
      <c r="A1868" s="82" t="e">
        <f>#REF!</f>
        <v>#REF!</v>
      </c>
      <c r="B1868" s="84" t="s">
        <v>704</v>
      </c>
      <c r="C1868" s="82">
        <v>2013</v>
      </c>
      <c r="D1868" s="84" t="s">
        <v>639</v>
      </c>
      <c r="E1868" s="93" t="s">
        <v>764</v>
      </c>
      <c r="F1868" s="82" t="e">
        <f t="shared" si="29"/>
        <v>#REF!</v>
      </c>
      <c r="G1868" s="172"/>
    </row>
    <row r="1869" spans="1:7" ht="13" thickBot="1" x14ac:dyDescent="0.3">
      <c r="A1869" s="82" t="e">
        <f>#REF!</f>
        <v>#REF!</v>
      </c>
      <c r="B1869" s="84" t="s">
        <v>704</v>
      </c>
      <c r="C1869" s="82">
        <v>2013</v>
      </c>
      <c r="D1869" s="84" t="s">
        <v>639</v>
      </c>
      <c r="E1869" s="93" t="s">
        <v>765</v>
      </c>
      <c r="F1869" s="82" t="e">
        <f t="shared" si="29"/>
        <v>#REF!</v>
      </c>
      <c r="G1869" s="172"/>
    </row>
    <row r="1870" spans="1:7" ht="13" thickBot="1" x14ac:dyDescent="0.3">
      <c r="A1870" s="82" t="e">
        <f>#REF!</f>
        <v>#REF!</v>
      </c>
      <c r="B1870" s="84" t="s">
        <v>704</v>
      </c>
      <c r="C1870" s="82">
        <v>2013</v>
      </c>
      <c r="D1870" s="84" t="s">
        <v>639</v>
      </c>
      <c r="E1870" s="93" t="s">
        <v>766</v>
      </c>
      <c r="F1870" s="82" t="e">
        <f t="shared" si="29"/>
        <v>#REF!</v>
      </c>
      <c r="G1870" s="172"/>
    </row>
    <row r="1871" spans="1:7" ht="13" thickBot="1" x14ac:dyDescent="0.3">
      <c r="A1871" s="82" t="e">
        <f>#REF!</f>
        <v>#REF!</v>
      </c>
      <c r="B1871" s="84" t="s">
        <v>704</v>
      </c>
      <c r="C1871" s="82">
        <v>2013</v>
      </c>
      <c r="D1871" s="84" t="s">
        <v>639</v>
      </c>
      <c r="E1871" s="93" t="s">
        <v>767</v>
      </c>
      <c r="F1871" s="82" t="e">
        <f t="shared" si="29"/>
        <v>#REF!</v>
      </c>
      <c r="G1871" s="172"/>
    </row>
    <row r="1872" spans="1:7" ht="13" thickBot="1" x14ac:dyDescent="0.3">
      <c r="A1872" s="82" t="e">
        <f>#REF!</f>
        <v>#REF!</v>
      </c>
      <c r="B1872" s="84" t="s">
        <v>704</v>
      </c>
      <c r="C1872" s="82">
        <v>2013</v>
      </c>
      <c r="D1872" s="84" t="s">
        <v>639</v>
      </c>
      <c r="E1872" s="93" t="s">
        <v>768</v>
      </c>
      <c r="F1872" s="82" t="e">
        <f t="shared" si="29"/>
        <v>#REF!</v>
      </c>
      <c r="G1872" s="172"/>
    </row>
    <row r="1873" spans="1:7" ht="13" thickBot="1" x14ac:dyDescent="0.3">
      <c r="A1873" s="82" t="e">
        <f>#REF!</f>
        <v>#REF!</v>
      </c>
      <c r="B1873" s="84" t="s">
        <v>704</v>
      </c>
      <c r="C1873" s="82">
        <v>2013</v>
      </c>
      <c r="D1873" s="84" t="s">
        <v>706</v>
      </c>
      <c r="E1873" s="93" t="s">
        <v>736</v>
      </c>
      <c r="F1873" s="82" t="e">
        <f t="shared" si="29"/>
        <v>#REF!</v>
      </c>
      <c r="G1873" s="172"/>
    </row>
    <row r="1874" spans="1:7" ht="13" thickBot="1" x14ac:dyDescent="0.3">
      <c r="A1874" s="82" t="e">
        <f>#REF!</f>
        <v>#REF!</v>
      </c>
      <c r="B1874" s="84" t="s">
        <v>704</v>
      </c>
      <c r="C1874" s="82">
        <v>2013</v>
      </c>
      <c r="D1874" s="84" t="s">
        <v>706</v>
      </c>
      <c r="E1874" s="93" t="s">
        <v>737</v>
      </c>
      <c r="F1874" s="82" t="e">
        <f t="shared" si="29"/>
        <v>#REF!</v>
      </c>
      <c r="G1874" s="172"/>
    </row>
    <row r="1875" spans="1:7" ht="13" thickBot="1" x14ac:dyDescent="0.3">
      <c r="A1875" s="82" t="e">
        <f>#REF!</f>
        <v>#REF!</v>
      </c>
      <c r="B1875" s="84" t="s">
        <v>704</v>
      </c>
      <c r="C1875" s="82">
        <v>2013</v>
      </c>
      <c r="D1875" s="84" t="s">
        <v>706</v>
      </c>
      <c r="E1875" s="93" t="s">
        <v>738</v>
      </c>
      <c r="F1875" s="82" t="e">
        <f t="shared" si="29"/>
        <v>#REF!</v>
      </c>
      <c r="G1875" s="172"/>
    </row>
    <row r="1876" spans="1:7" ht="13" thickBot="1" x14ac:dyDescent="0.3">
      <c r="A1876" s="82" t="e">
        <f>#REF!</f>
        <v>#REF!</v>
      </c>
      <c r="B1876" s="84" t="s">
        <v>704</v>
      </c>
      <c r="C1876" s="82">
        <v>2013</v>
      </c>
      <c r="D1876" s="84" t="s">
        <v>706</v>
      </c>
      <c r="E1876" s="93" t="s">
        <v>742</v>
      </c>
      <c r="F1876" s="82" t="e">
        <f t="shared" si="29"/>
        <v>#REF!</v>
      </c>
      <c r="G1876" s="172"/>
    </row>
    <row r="1877" spans="1:7" ht="13" thickBot="1" x14ac:dyDescent="0.3">
      <c r="A1877" s="82" t="e">
        <f>#REF!</f>
        <v>#REF!</v>
      </c>
      <c r="B1877" s="84" t="s">
        <v>704</v>
      </c>
      <c r="C1877" s="82">
        <v>2013</v>
      </c>
      <c r="D1877" s="84" t="s">
        <v>706</v>
      </c>
      <c r="E1877" s="93" t="s">
        <v>741</v>
      </c>
      <c r="F1877" s="82" t="e">
        <f t="shared" si="29"/>
        <v>#REF!</v>
      </c>
      <c r="G1877" s="172"/>
    </row>
    <row r="1878" spans="1:7" ht="13" thickBot="1" x14ac:dyDescent="0.3">
      <c r="A1878" s="82" t="e">
        <f>#REF!</f>
        <v>#REF!</v>
      </c>
      <c r="B1878" s="84" t="s">
        <v>704</v>
      </c>
      <c r="C1878" s="82">
        <v>2013</v>
      </c>
      <c r="D1878" s="84" t="s">
        <v>706</v>
      </c>
      <c r="E1878" s="93" t="s">
        <v>739</v>
      </c>
      <c r="F1878" s="82" t="e">
        <f t="shared" si="29"/>
        <v>#REF!</v>
      </c>
      <c r="G1878" s="172"/>
    </row>
    <row r="1879" spans="1:7" ht="13" thickBot="1" x14ac:dyDescent="0.3">
      <c r="A1879" s="82" t="e">
        <f>#REF!</f>
        <v>#REF!</v>
      </c>
      <c r="B1879" s="91" t="s">
        <v>704</v>
      </c>
      <c r="C1879" s="82">
        <v>2013</v>
      </c>
      <c r="D1879" s="91" t="s">
        <v>706</v>
      </c>
      <c r="E1879" s="101" t="s">
        <v>743</v>
      </c>
      <c r="F1879" s="82" t="e">
        <f t="shared" si="29"/>
        <v>#REF!</v>
      </c>
      <c r="G1879" s="172"/>
    </row>
    <row r="1880" spans="1:7" ht="13" thickBot="1" x14ac:dyDescent="0.3">
      <c r="A1880" s="82" t="e">
        <f>#REF!</f>
        <v>#REF!</v>
      </c>
      <c r="B1880" s="86" t="s">
        <v>704</v>
      </c>
      <c r="C1880" s="82">
        <v>2013</v>
      </c>
      <c r="D1880" s="86" t="s">
        <v>706</v>
      </c>
      <c r="E1880" s="100" t="s">
        <v>745</v>
      </c>
      <c r="F1880" s="82" t="e">
        <f t="shared" si="29"/>
        <v>#REF!</v>
      </c>
      <c r="G1880" s="172"/>
    </row>
    <row r="1881" spans="1:7" ht="13" thickBot="1" x14ac:dyDescent="0.3">
      <c r="A1881" s="82" t="e">
        <f>#REF!</f>
        <v>#REF!</v>
      </c>
      <c r="B1881" s="84" t="s">
        <v>704</v>
      </c>
      <c r="C1881" s="82">
        <v>2013</v>
      </c>
      <c r="D1881" s="84" t="s">
        <v>706</v>
      </c>
      <c r="E1881" s="93" t="s">
        <v>740</v>
      </c>
      <c r="F1881" s="82" t="e">
        <f t="shared" si="29"/>
        <v>#REF!</v>
      </c>
      <c r="G1881" s="172"/>
    </row>
    <row r="1882" spans="1:7" ht="13" thickBot="1" x14ac:dyDescent="0.3">
      <c r="A1882" s="82" t="e">
        <f>#REF!</f>
        <v>#REF!</v>
      </c>
      <c r="B1882" s="84" t="s">
        <v>704</v>
      </c>
      <c r="C1882" s="82">
        <v>2013</v>
      </c>
      <c r="D1882" s="84" t="s">
        <v>706</v>
      </c>
      <c r="E1882" s="93" t="s">
        <v>744</v>
      </c>
      <c r="F1882" s="82" t="e">
        <f t="shared" si="29"/>
        <v>#REF!</v>
      </c>
      <c r="G1882" s="172"/>
    </row>
    <row r="1883" spans="1:7" ht="13" thickBot="1" x14ac:dyDescent="0.3">
      <c r="A1883" s="82" t="e">
        <f>#REF!</f>
        <v>#REF!</v>
      </c>
      <c r="B1883" s="84" t="s">
        <v>704</v>
      </c>
      <c r="C1883" s="82">
        <v>2013</v>
      </c>
      <c r="D1883" s="84" t="s">
        <v>706</v>
      </c>
      <c r="E1883" s="93" t="s">
        <v>746</v>
      </c>
      <c r="F1883" s="82" t="e">
        <f t="shared" si="29"/>
        <v>#REF!</v>
      </c>
      <c r="G1883" s="172"/>
    </row>
    <row r="1884" spans="1:7" ht="13" thickBot="1" x14ac:dyDescent="0.3">
      <c r="A1884" s="82" t="e">
        <f>#REF!</f>
        <v>#REF!</v>
      </c>
      <c r="B1884" s="84" t="s">
        <v>704</v>
      </c>
      <c r="C1884" s="82">
        <v>2013</v>
      </c>
      <c r="D1884" s="84" t="s">
        <v>706</v>
      </c>
      <c r="E1884" s="93" t="s">
        <v>747</v>
      </c>
      <c r="F1884" s="82" t="e">
        <f t="shared" si="29"/>
        <v>#REF!</v>
      </c>
      <c r="G1884" s="172"/>
    </row>
    <row r="1885" spans="1:7" ht="13" thickBot="1" x14ac:dyDescent="0.3">
      <c r="A1885" s="82" t="e">
        <f>#REF!</f>
        <v>#REF!</v>
      </c>
      <c r="B1885" s="84" t="s">
        <v>704</v>
      </c>
      <c r="C1885" s="82">
        <v>2013</v>
      </c>
      <c r="D1885" s="84" t="s">
        <v>706</v>
      </c>
      <c r="E1885" s="93" t="s">
        <v>748</v>
      </c>
      <c r="F1885" s="82" t="e">
        <f t="shared" si="29"/>
        <v>#REF!</v>
      </c>
      <c r="G1885" s="172"/>
    </row>
    <row r="1886" spans="1:7" ht="13" thickBot="1" x14ac:dyDescent="0.3">
      <c r="A1886" s="82" t="e">
        <f>#REF!</f>
        <v>#REF!</v>
      </c>
      <c r="B1886" s="84" t="s">
        <v>704</v>
      </c>
      <c r="C1886" s="82">
        <v>2013</v>
      </c>
      <c r="D1886" s="84" t="s">
        <v>706</v>
      </c>
      <c r="E1886" s="93" t="s">
        <v>752</v>
      </c>
      <c r="F1886" s="82" t="e">
        <f t="shared" si="29"/>
        <v>#REF!</v>
      </c>
      <c r="G1886" s="172"/>
    </row>
    <row r="1887" spans="1:7" ht="13" thickBot="1" x14ac:dyDescent="0.3">
      <c r="A1887" s="82" t="e">
        <f>#REF!</f>
        <v>#REF!</v>
      </c>
      <c r="B1887" s="84" t="s">
        <v>704</v>
      </c>
      <c r="C1887" s="82">
        <v>2013</v>
      </c>
      <c r="D1887" s="84" t="s">
        <v>706</v>
      </c>
      <c r="E1887" s="93" t="s">
        <v>751</v>
      </c>
      <c r="F1887" s="82" t="e">
        <f t="shared" si="29"/>
        <v>#REF!</v>
      </c>
      <c r="G1887" s="172"/>
    </row>
    <row r="1888" spans="1:7" ht="13" thickBot="1" x14ac:dyDescent="0.3">
      <c r="A1888" s="82" t="e">
        <f>#REF!</f>
        <v>#REF!</v>
      </c>
      <c r="B1888" s="84" t="s">
        <v>704</v>
      </c>
      <c r="C1888" s="82">
        <v>2013</v>
      </c>
      <c r="D1888" s="84" t="s">
        <v>706</v>
      </c>
      <c r="E1888" s="93" t="s">
        <v>749</v>
      </c>
      <c r="F1888" s="82" t="e">
        <f t="shared" si="29"/>
        <v>#REF!</v>
      </c>
      <c r="G1888" s="172"/>
    </row>
    <row r="1889" spans="1:7" ht="13" thickBot="1" x14ac:dyDescent="0.3">
      <c r="A1889" s="82" t="e">
        <f>#REF!</f>
        <v>#REF!</v>
      </c>
      <c r="B1889" s="84" t="s">
        <v>704</v>
      </c>
      <c r="C1889" s="82">
        <v>2013</v>
      </c>
      <c r="D1889" s="84" t="s">
        <v>706</v>
      </c>
      <c r="E1889" s="93" t="s">
        <v>753</v>
      </c>
      <c r="F1889" s="82" t="e">
        <f t="shared" si="29"/>
        <v>#REF!</v>
      </c>
      <c r="G1889" s="172"/>
    </row>
    <row r="1890" spans="1:7" ht="13" thickBot="1" x14ac:dyDescent="0.3">
      <c r="A1890" s="82" t="e">
        <f>#REF!</f>
        <v>#REF!</v>
      </c>
      <c r="B1890" s="84" t="s">
        <v>704</v>
      </c>
      <c r="C1890" s="82">
        <v>2013</v>
      </c>
      <c r="D1890" s="84" t="s">
        <v>706</v>
      </c>
      <c r="E1890" s="93" t="s">
        <v>755</v>
      </c>
      <c r="F1890" s="82" t="e">
        <f t="shared" si="29"/>
        <v>#REF!</v>
      </c>
      <c r="G1890" s="172"/>
    </row>
    <row r="1891" spans="1:7" ht="13" thickBot="1" x14ac:dyDescent="0.3">
      <c r="A1891" s="82" t="e">
        <f>#REF!</f>
        <v>#REF!</v>
      </c>
      <c r="B1891" s="84" t="s">
        <v>704</v>
      </c>
      <c r="C1891" s="82">
        <v>2013</v>
      </c>
      <c r="D1891" s="84" t="s">
        <v>706</v>
      </c>
      <c r="E1891" s="93" t="s">
        <v>750</v>
      </c>
      <c r="F1891" s="82" t="e">
        <f t="shared" si="29"/>
        <v>#REF!</v>
      </c>
      <c r="G1891" s="172"/>
    </row>
    <row r="1892" spans="1:7" ht="13" thickBot="1" x14ac:dyDescent="0.3">
      <c r="A1892" s="82" t="e">
        <f>#REF!</f>
        <v>#REF!</v>
      </c>
      <c r="B1892" s="84" t="s">
        <v>704</v>
      </c>
      <c r="C1892" s="82">
        <v>2013</v>
      </c>
      <c r="D1892" s="84" t="s">
        <v>706</v>
      </c>
      <c r="E1892" s="93" t="s">
        <v>754</v>
      </c>
      <c r="F1892" s="82" t="e">
        <f t="shared" si="29"/>
        <v>#REF!</v>
      </c>
      <c r="G1892" s="172"/>
    </row>
    <row r="1893" spans="1:7" ht="13" thickBot="1" x14ac:dyDescent="0.3">
      <c r="A1893" s="82" t="e">
        <f>#REF!</f>
        <v>#REF!</v>
      </c>
      <c r="B1893" s="84" t="s">
        <v>704</v>
      </c>
      <c r="C1893" s="82">
        <v>2013</v>
      </c>
      <c r="D1893" s="84" t="s">
        <v>706</v>
      </c>
      <c r="E1893" s="93" t="s">
        <v>756</v>
      </c>
      <c r="F1893" s="82" t="e">
        <f t="shared" si="29"/>
        <v>#REF!</v>
      </c>
      <c r="G1893" s="172"/>
    </row>
    <row r="1894" spans="1:7" ht="13" thickBot="1" x14ac:dyDescent="0.3">
      <c r="A1894" s="82" t="e">
        <f>#REF!</f>
        <v>#REF!</v>
      </c>
      <c r="B1894" s="84" t="s">
        <v>704</v>
      </c>
      <c r="C1894" s="82">
        <v>2013</v>
      </c>
      <c r="D1894" s="84" t="s">
        <v>706</v>
      </c>
      <c r="E1894" s="93" t="s">
        <v>757</v>
      </c>
      <c r="F1894" s="82" t="e">
        <f t="shared" si="29"/>
        <v>#REF!</v>
      </c>
      <c r="G1894" s="172"/>
    </row>
    <row r="1895" spans="1:7" ht="13" thickBot="1" x14ac:dyDescent="0.3">
      <c r="A1895" s="82" t="e">
        <f>#REF!</f>
        <v>#REF!</v>
      </c>
      <c r="B1895" s="84" t="s">
        <v>704</v>
      </c>
      <c r="C1895" s="82">
        <v>2013</v>
      </c>
      <c r="D1895" s="84" t="s">
        <v>706</v>
      </c>
      <c r="E1895" s="93" t="s">
        <v>758</v>
      </c>
      <c r="F1895" s="82" t="e">
        <f t="shared" si="29"/>
        <v>#REF!</v>
      </c>
      <c r="G1895" s="172"/>
    </row>
    <row r="1896" spans="1:7" ht="13" thickBot="1" x14ac:dyDescent="0.3">
      <c r="A1896" s="82" t="e">
        <f>#REF!</f>
        <v>#REF!</v>
      </c>
      <c r="B1896" s="84" t="s">
        <v>704</v>
      </c>
      <c r="C1896" s="82">
        <v>2013</v>
      </c>
      <c r="D1896" s="84" t="s">
        <v>706</v>
      </c>
      <c r="E1896" s="93" t="s">
        <v>759</v>
      </c>
      <c r="F1896" s="82" t="e">
        <f t="shared" si="29"/>
        <v>#REF!</v>
      </c>
      <c r="G1896" s="172"/>
    </row>
    <row r="1897" spans="1:7" ht="13" thickBot="1" x14ac:dyDescent="0.3">
      <c r="A1897" s="82" t="e">
        <f>#REF!</f>
        <v>#REF!</v>
      </c>
      <c r="B1897" s="84" t="s">
        <v>704</v>
      </c>
      <c r="C1897" s="82">
        <v>2013</v>
      </c>
      <c r="D1897" s="84" t="s">
        <v>706</v>
      </c>
      <c r="E1897" s="93" t="s">
        <v>760</v>
      </c>
      <c r="F1897" s="82" t="e">
        <f t="shared" si="29"/>
        <v>#REF!</v>
      </c>
      <c r="G1897" s="172"/>
    </row>
    <row r="1898" spans="1:7" ht="13" thickBot="1" x14ac:dyDescent="0.3">
      <c r="A1898" s="82" t="e">
        <f>#REF!</f>
        <v>#REF!</v>
      </c>
      <c r="B1898" s="84" t="s">
        <v>704</v>
      </c>
      <c r="C1898" s="82">
        <v>2013</v>
      </c>
      <c r="D1898" s="84" t="s">
        <v>706</v>
      </c>
      <c r="E1898" s="93" t="s">
        <v>761</v>
      </c>
      <c r="F1898" s="82" t="e">
        <f t="shared" si="29"/>
        <v>#REF!</v>
      </c>
      <c r="G1898" s="172"/>
    </row>
    <row r="1899" spans="1:7" ht="13" thickBot="1" x14ac:dyDescent="0.3">
      <c r="A1899" s="82" t="e">
        <f>#REF!</f>
        <v>#REF!</v>
      </c>
      <c r="B1899" s="84" t="s">
        <v>704</v>
      </c>
      <c r="C1899" s="82">
        <v>2013</v>
      </c>
      <c r="D1899" s="84" t="s">
        <v>706</v>
      </c>
      <c r="E1899" s="93" t="s">
        <v>762</v>
      </c>
      <c r="F1899" s="82" t="e">
        <f t="shared" si="29"/>
        <v>#REF!</v>
      </c>
      <c r="G1899" s="172"/>
    </row>
    <row r="1900" spans="1:7" ht="13" thickBot="1" x14ac:dyDescent="0.3">
      <c r="A1900" s="82" t="e">
        <f>#REF!</f>
        <v>#REF!</v>
      </c>
      <c r="B1900" s="84" t="s">
        <v>704</v>
      </c>
      <c r="C1900" s="82">
        <v>2013</v>
      </c>
      <c r="D1900" s="84" t="s">
        <v>706</v>
      </c>
      <c r="E1900" s="93" t="s">
        <v>763</v>
      </c>
      <c r="F1900" s="82" t="e">
        <f t="shared" si="29"/>
        <v>#REF!</v>
      </c>
      <c r="G1900" s="172"/>
    </row>
    <row r="1901" spans="1:7" ht="13" thickBot="1" x14ac:dyDescent="0.3">
      <c r="A1901" s="82" t="e">
        <f>#REF!</f>
        <v>#REF!</v>
      </c>
      <c r="B1901" s="84" t="s">
        <v>704</v>
      </c>
      <c r="C1901" s="82">
        <v>2013</v>
      </c>
      <c r="D1901" s="84" t="s">
        <v>706</v>
      </c>
      <c r="E1901" s="93" t="s">
        <v>764</v>
      </c>
      <c r="F1901" s="82" t="e">
        <f t="shared" si="29"/>
        <v>#REF!</v>
      </c>
      <c r="G1901" s="172"/>
    </row>
    <row r="1902" spans="1:7" ht="13" thickBot="1" x14ac:dyDescent="0.3">
      <c r="A1902" s="82" t="e">
        <f>#REF!</f>
        <v>#REF!</v>
      </c>
      <c r="B1902" s="84" t="s">
        <v>704</v>
      </c>
      <c r="C1902" s="82">
        <v>2013</v>
      </c>
      <c r="D1902" s="84" t="s">
        <v>706</v>
      </c>
      <c r="E1902" s="93" t="s">
        <v>765</v>
      </c>
      <c r="F1902" s="82" t="e">
        <f t="shared" si="29"/>
        <v>#REF!</v>
      </c>
      <c r="G1902" s="172"/>
    </row>
    <row r="1903" spans="1:7" ht="13" thickBot="1" x14ac:dyDescent="0.3">
      <c r="A1903" s="82" t="e">
        <f>#REF!</f>
        <v>#REF!</v>
      </c>
      <c r="B1903" s="84" t="s">
        <v>704</v>
      </c>
      <c r="C1903" s="82">
        <v>2013</v>
      </c>
      <c r="D1903" s="84" t="s">
        <v>706</v>
      </c>
      <c r="E1903" s="93" t="s">
        <v>766</v>
      </c>
      <c r="F1903" s="82" t="e">
        <f t="shared" si="29"/>
        <v>#REF!</v>
      </c>
      <c r="G1903" s="172"/>
    </row>
    <row r="1904" spans="1:7" ht="13" thickBot="1" x14ac:dyDescent="0.3">
      <c r="A1904" s="82" t="e">
        <f>#REF!</f>
        <v>#REF!</v>
      </c>
      <c r="B1904" s="84" t="s">
        <v>704</v>
      </c>
      <c r="C1904" s="82">
        <v>2013</v>
      </c>
      <c r="D1904" s="84" t="s">
        <v>706</v>
      </c>
      <c r="E1904" s="93" t="s">
        <v>767</v>
      </c>
      <c r="F1904" s="82" t="e">
        <f t="shared" si="29"/>
        <v>#REF!</v>
      </c>
      <c r="G1904" s="172"/>
    </row>
    <row r="1905" spans="1:7" ht="13" thickBot="1" x14ac:dyDescent="0.3">
      <c r="A1905" s="82" t="e">
        <f>#REF!</f>
        <v>#REF!</v>
      </c>
      <c r="B1905" s="84" t="s">
        <v>704</v>
      </c>
      <c r="C1905" s="82">
        <v>2013</v>
      </c>
      <c r="D1905" s="84" t="s">
        <v>706</v>
      </c>
      <c r="E1905" s="93" t="s">
        <v>768</v>
      </c>
      <c r="F1905" s="82" t="e">
        <f t="shared" si="29"/>
        <v>#REF!</v>
      </c>
      <c r="G1905" s="172"/>
    </row>
    <row r="1906" spans="1:7" ht="13" thickBot="1" x14ac:dyDescent="0.3">
      <c r="A1906" s="82" t="e">
        <f>#REF!</f>
        <v>#REF!</v>
      </c>
      <c r="B1906" s="84" t="s">
        <v>708</v>
      </c>
      <c r="C1906" s="82">
        <v>2013</v>
      </c>
      <c r="D1906" s="84" t="s">
        <v>639</v>
      </c>
      <c r="E1906" s="93" t="s">
        <v>736</v>
      </c>
      <c r="F1906" s="82" t="e">
        <f t="shared" si="29"/>
        <v>#REF!</v>
      </c>
      <c r="G1906" s="172"/>
    </row>
    <row r="1907" spans="1:7" ht="13" thickBot="1" x14ac:dyDescent="0.3">
      <c r="A1907" s="82" t="e">
        <f>#REF!</f>
        <v>#REF!</v>
      </c>
      <c r="B1907" s="84" t="s">
        <v>708</v>
      </c>
      <c r="C1907" s="82">
        <v>2013</v>
      </c>
      <c r="D1907" s="84" t="s">
        <v>639</v>
      </c>
      <c r="E1907" s="93" t="s">
        <v>737</v>
      </c>
      <c r="F1907" s="82" t="e">
        <f t="shared" si="29"/>
        <v>#REF!</v>
      </c>
      <c r="G1907" s="172"/>
    </row>
    <row r="1908" spans="1:7" ht="13" thickBot="1" x14ac:dyDescent="0.3">
      <c r="A1908" s="82" t="e">
        <f>#REF!</f>
        <v>#REF!</v>
      </c>
      <c r="B1908" s="84" t="s">
        <v>708</v>
      </c>
      <c r="C1908" s="82">
        <v>2013</v>
      </c>
      <c r="D1908" s="84" t="s">
        <v>639</v>
      </c>
      <c r="E1908" s="93" t="s">
        <v>738</v>
      </c>
      <c r="F1908" s="82" t="e">
        <f t="shared" si="29"/>
        <v>#REF!</v>
      </c>
      <c r="G1908" s="172"/>
    </row>
    <row r="1909" spans="1:7" ht="13" thickBot="1" x14ac:dyDescent="0.3">
      <c r="A1909" s="82" t="e">
        <f>#REF!</f>
        <v>#REF!</v>
      </c>
      <c r="B1909" s="84" t="s">
        <v>708</v>
      </c>
      <c r="C1909" s="82">
        <v>2013</v>
      </c>
      <c r="D1909" s="84" t="s">
        <v>639</v>
      </c>
      <c r="E1909" s="93" t="s">
        <v>742</v>
      </c>
      <c r="F1909" s="82" t="e">
        <f t="shared" si="29"/>
        <v>#REF!</v>
      </c>
      <c r="G1909" s="172"/>
    </row>
    <row r="1910" spans="1:7" ht="13" thickBot="1" x14ac:dyDescent="0.3">
      <c r="A1910" s="82" t="e">
        <f>#REF!</f>
        <v>#REF!</v>
      </c>
      <c r="B1910" s="84" t="s">
        <v>708</v>
      </c>
      <c r="C1910" s="82">
        <v>2013</v>
      </c>
      <c r="D1910" s="84" t="s">
        <v>639</v>
      </c>
      <c r="E1910" s="93" t="s">
        <v>741</v>
      </c>
      <c r="F1910" s="82" t="e">
        <f t="shared" si="29"/>
        <v>#REF!</v>
      </c>
      <c r="G1910" s="172"/>
    </row>
    <row r="1911" spans="1:7" ht="13" thickBot="1" x14ac:dyDescent="0.3">
      <c r="A1911" s="82" t="e">
        <f>#REF!</f>
        <v>#REF!</v>
      </c>
      <c r="B1911" s="84" t="s">
        <v>708</v>
      </c>
      <c r="C1911" s="82">
        <v>2013</v>
      </c>
      <c r="D1911" s="84" t="s">
        <v>639</v>
      </c>
      <c r="E1911" s="93" t="s">
        <v>739</v>
      </c>
      <c r="F1911" s="82" t="e">
        <f t="shared" si="29"/>
        <v>#REF!</v>
      </c>
      <c r="G1911" s="172"/>
    </row>
    <row r="1912" spans="1:7" ht="13" thickBot="1" x14ac:dyDescent="0.3">
      <c r="A1912" s="82" t="e">
        <f>#REF!</f>
        <v>#REF!</v>
      </c>
      <c r="B1912" s="84" t="s">
        <v>708</v>
      </c>
      <c r="C1912" s="82">
        <v>2013</v>
      </c>
      <c r="D1912" s="84" t="s">
        <v>639</v>
      </c>
      <c r="E1912" s="93" t="s">
        <v>743</v>
      </c>
      <c r="F1912" s="82" t="e">
        <f t="shared" si="29"/>
        <v>#REF!</v>
      </c>
      <c r="G1912" s="172"/>
    </row>
    <row r="1913" spans="1:7" ht="13" thickBot="1" x14ac:dyDescent="0.3">
      <c r="A1913" s="82" t="e">
        <f>#REF!</f>
        <v>#REF!</v>
      </c>
      <c r="B1913" s="84" t="s">
        <v>708</v>
      </c>
      <c r="C1913" s="82">
        <v>2013</v>
      </c>
      <c r="D1913" s="84" t="s">
        <v>639</v>
      </c>
      <c r="E1913" s="93" t="s">
        <v>745</v>
      </c>
      <c r="F1913" s="82" t="e">
        <f t="shared" si="29"/>
        <v>#REF!</v>
      </c>
      <c r="G1913" s="172"/>
    </row>
    <row r="1914" spans="1:7" ht="13" thickBot="1" x14ac:dyDescent="0.3">
      <c r="A1914" s="82" t="e">
        <f>#REF!</f>
        <v>#REF!</v>
      </c>
      <c r="B1914" s="84" t="s">
        <v>708</v>
      </c>
      <c r="C1914" s="82">
        <v>2013</v>
      </c>
      <c r="D1914" s="84" t="s">
        <v>639</v>
      </c>
      <c r="E1914" s="93" t="s">
        <v>740</v>
      </c>
      <c r="F1914" s="82" t="e">
        <f t="shared" si="29"/>
        <v>#REF!</v>
      </c>
      <c r="G1914" s="172"/>
    </row>
    <row r="1915" spans="1:7" ht="13" thickBot="1" x14ac:dyDescent="0.3">
      <c r="A1915" s="82" t="e">
        <f>#REF!</f>
        <v>#REF!</v>
      </c>
      <c r="B1915" s="84" t="s">
        <v>708</v>
      </c>
      <c r="C1915" s="82">
        <v>2013</v>
      </c>
      <c r="D1915" s="84" t="s">
        <v>639</v>
      </c>
      <c r="E1915" s="93" t="s">
        <v>744</v>
      </c>
      <c r="F1915" s="82" t="e">
        <f t="shared" si="29"/>
        <v>#REF!</v>
      </c>
      <c r="G1915" s="172"/>
    </row>
    <row r="1916" spans="1:7" ht="13" thickBot="1" x14ac:dyDescent="0.3">
      <c r="A1916" s="82" t="e">
        <f>#REF!</f>
        <v>#REF!</v>
      </c>
      <c r="B1916" s="84" t="s">
        <v>708</v>
      </c>
      <c r="C1916" s="82">
        <v>2013</v>
      </c>
      <c r="D1916" s="84" t="s">
        <v>639</v>
      </c>
      <c r="E1916" s="93" t="s">
        <v>746</v>
      </c>
      <c r="F1916" s="82" t="e">
        <f t="shared" si="29"/>
        <v>#REF!</v>
      </c>
      <c r="G1916" s="172"/>
    </row>
    <row r="1917" spans="1:7" ht="13" thickBot="1" x14ac:dyDescent="0.3">
      <c r="A1917" s="82" t="e">
        <f>#REF!</f>
        <v>#REF!</v>
      </c>
      <c r="B1917" s="84" t="s">
        <v>708</v>
      </c>
      <c r="C1917" s="82">
        <v>2013</v>
      </c>
      <c r="D1917" s="84" t="s">
        <v>639</v>
      </c>
      <c r="E1917" s="93" t="s">
        <v>747</v>
      </c>
      <c r="F1917" s="82" t="e">
        <f t="shared" si="29"/>
        <v>#REF!</v>
      </c>
      <c r="G1917" s="172"/>
    </row>
    <row r="1918" spans="1:7" ht="13" thickBot="1" x14ac:dyDescent="0.3">
      <c r="A1918" s="82" t="e">
        <f>#REF!</f>
        <v>#REF!</v>
      </c>
      <c r="B1918" s="84" t="s">
        <v>708</v>
      </c>
      <c r="C1918" s="82">
        <v>2013</v>
      </c>
      <c r="D1918" s="84" t="s">
        <v>639</v>
      </c>
      <c r="E1918" s="93" t="s">
        <v>748</v>
      </c>
      <c r="F1918" s="82" t="e">
        <f t="shared" si="29"/>
        <v>#REF!</v>
      </c>
      <c r="G1918" s="172"/>
    </row>
    <row r="1919" spans="1:7" ht="13" thickBot="1" x14ac:dyDescent="0.3">
      <c r="A1919" s="82" t="e">
        <f>#REF!</f>
        <v>#REF!</v>
      </c>
      <c r="B1919" s="84" t="s">
        <v>708</v>
      </c>
      <c r="C1919" s="82">
        <v>2013</v>
      </c>
      <c r="D1919" s="84" t="s">
        <v>639</v>
      </c>
      <c r="E1919" s="93" t="s">
        <v>752</v>
      </c>
      <c r="F1919" s="82" t="e">
        <f t="shared" si="29"/>
        <v>#REF!</v>
      </c>
      <c r="G1919" s="172"/>
    </row>
    <row r="1920" spans="1:7" ht="13" thickBot="1" x14ac:dyDescent="0.3">
      <c r="A1920" s="82" t="e">
        <f>#REF!</f>
        <v>#REF!</v>
      </c>
      <c r="B1920" s="84" t="s">
        <v>708</v>
      </c>
      <c r="C1920" s="82">
        <v>2013</v>
      </c>
      <c r="D1920" s="84" t="s">
        <v>639</v>
      </c>
      <c r="E1920" s="93" t="s">
        <v>751</v>
      </c>
      <c r="F1920" s="82" t="e">
        <f t="shared" si="29"/>
        <v>#REF!</v>
      </c>
      <c r="G1920" s="172"/>
    </row>
    <row r="1921" spans="1:7" ht="13" thickBot="1" x14ac:dyDescent="0.3">
      <c r="A1921" s="82" t="e">
        <f>#REF!</f>
        <v>#REF!</v>
      </c>
      <c r="B1921" s="84" t="s">
        <v>708</v>
      </c>
      <c r="C1921" s="82">
        <v>2013</v>
      </c>
      <c r="D1921" s="84" t="s">
        <v>639</v>
      </c>
      <c r="E1921" s="93" t="s">
        <v>749</v>
      </c>
      <c r="F1921" s="82" t="e">
        <f t="shared" si="29"/>
        <v>#REF!</v>
      </c>
      <c r="G1921" s="172"/>
    </row>
    <row r="1922" spans="1:7" ht="13" thickBot="1" x14ac:dyDescent="0.3">
      <c r="A1922" s="82" t="e">
        <f>#REF!</f>
        <v>#REF!</v>
      </c>
      <c r="B1922" s="84" t="s">
        <v>708</v>
      </c>
      <c r="C1922" s="82">
        <v>2013</v>
      </c>
      <c r="D1922" s="84" t="s">
        <v>639</v>
      </c>
      <c r="E1922" s="93" t="s">
        <v>753</v>
      </c>
      <c r="F1922" s="82" t="e">
        <f t="shared" si="29"/>
        <v>#REF!</v>
      </c>
      <c r="G1922" s="172"/>
    </row>
    <row r="1923" spans="1:7" ht="13" thickBot="1" x14ac:dyDescent="0.3">
      <c r="A1923" s="82" t="e">
        <f>#REF!</f>
        <v>#REF!</v>
      </c>
      <c r="B1923" s="84" t="s">
        <v>708</v>
      </c>
      <c r="C1923" s="82">
        <v>2013</v>
      </c>
      <c r="D1923" s="84" t="s">
        <v>639</v>
      </c>
      <c r="E1923" s="93" t="s">
        <v>755</v>
      </c>
      <c r="F1923" s="82" t="e">
        <f t="shared" ref="F1923:F1986" si="30">CONCATENATE(A1923,"_",B1923,"_",C1923,"_",D1923,"_",E1923)</f>
        <v>#REF!</v>
      </c>
      <c r="G1923" s="172"/>
    </row>
    <row r="1924" spans="1:7" ht="13" thickBot="1" x14ac:dyDescent="0.3">
      <c r="A1924" s="82" t="e">
        <f>#REF!</f>
        <v>#REF!</v>
      </c>
      <c r="B1924" s="84" t="s">
        <v>708</v>
      </c>
      <c r="C1924" s="82">
        <v>2013</v>
      </c>
      <c r="D1924" s="84" t="s">
        <v>639</v>
      </c>
      <c r="E1924" s="93" t="s">
        <v>750</v>
      </c>
      <c r="F1924" s="82" t="e">
        <f t="shared" si="30"/>
        <v>#REF!</v>
      </c>
      <c r="G1924" s="172"/>
    </row>
    <row r="1925" spans="1:7" ht="13" thickBot="1" x14ac:dyDescent="0.3">
      <c r="A1925" s="82" t="e">
        <f>#REF!</f>
        <v>#REF!</v>
      </c>
      <c r="B1925" s="84" t="s">
        <v>708</v>
      </c>
      <c r="C1925" s="82">
        <v>2013</v>
      </c>
      <c r="D1925" s="84" t="s">
        <v>639</v>
      </c>
      <c r="E1925" s="93" t="s">
        <v>754</v>
      </c>
      <c r="F1925" s="82" t="e">
        <f t="shared" si="30"/>
        <v>#REF!</v>
      </c>
      <c r="G1925" s="172"/>
    </row>
    <row r="1926" spans="1:7" ht="13" thickBot="1" x14ac:dyDescent="0.3">
      <c r="A1926" s="82" t="e">
        <f>#REF!</f>
        <v>#REF!</v>
      </c>
      <c r="B1926" s="84" t="s">
        <v>708</v>
      </c>
      <c r="C1926" s="82">
        <v>2013</v>
      </c>
      <c r="D1926" s="84" t="s">
        <v>639</v>
      </c>
      <c r="E1926" s="93" t="s">
        <v>756</v>
      </c>
      <c r="F1926" s="82" t="e">
        <f t="shared" si="30"/>
        <v>#REF!</v>
      </c>
      <c r="G1926" s="172"/>
    </row>
    <row r="1927" spans="1:7" ht="13" thickBot="1" x14ac:dyDescent="0.3">
      <c r="A1927" s="82" t="e">
        <f>#REF!</f>
        <v>#REF!</v>
      </c>
      <c r="B1927" s="84" t="s">
        <v>708</v>
      </c>
      <c r="C1927" s="82">
        <v>2013</v>
      </c>
      <c r="D1927" s="84" t="s">
        <v>639</v>
      </c>
      <c r="E1927" s="93" t="s">
        <v>757</v>
      </c>
      <c r="F1927" s="82" t="e">
        <f t="shared" si="30"/>
        <v>#REF!</v>
      </c>
      <c r="G1927" s="172"/>
    </row>
    <row r="1928" spans="1:7" ht="13" thickBot="1" x14ac:dyDescent="0.3">
      <c r="A1928" s="82" t="e">
        <f>#REF!</f>
        <v>#REF!</v>
      </c>
      <c r="B1928" s="84" t="s">
        <v>708</v>
      </c>
      <c r="C1928" s="82">
        <v>2013</v>
      </c>
      <c r="D1928" s="84" t="s">
        <v>639</v>
      </c>
      <c r="E1928" s="93" t="s">
        <v>758</v>
      </c>
      <c r="F1928" s="82" t="e">
        <f t="shared" si="30"/>
        <v>#REF!</v>
      </c>
      <c r="G1928" s="172"/>
    </row>
    <row r="1929" spans="1:7" ht="13" thickBot="1" x14ac:dyDescent="0.3">
      <c r="A1929" s="82" t="e">
        <f>#REF!</f>
        <v>#REF!</v>
      </c>
      <c r="B1929" s="84" t="s">
        <v>708</v>
      </c>
      <c r="C1929" s="82">
        <v>2013</v>
      </c>
      <c r="D1929" s="84" t="s">
        <v>639</v>
      </c>
      <c r="E1929" s="93" t="s">
        <v>759</v>
      </c>
      <c r="F1929" s="82" t="e">
        <f t="shared" si="30"/>
        <v>#REF!</v>
      </c>
      <c r="G1929" s="172"/>
    </row>
    <row r="1930" spans="1:7" ht="13" thickBot="1" x14ac:dyDescent="0.3">
      <c r="A1930" s="82" t="e">
        <f>#REF!</f>
        <v>#REF!</v>
      </c>
      <c r="B1930" s="84" t="s">
        <v>708</v>
      </c>
      <c r="C1930" s="82">
        <v>2013</v>
      </c>
      <c r="D1930" s="84" t="s">
        <v>639</v>
      </c>
      <c r="E1930" s="93" t="s">
        <v>760</v>
      </c>
      <c r="F1930" s="82" t="e">
        <f t="shared" si="30"/>
        <v>#REF!</v>
      </c>
      <c r="G1930" s="172"/>
    </row>
    <row r="1931" spans="1:7" ht="13" thickBot="1" x14ac:dyDescent="0.3">
      <c r="A1931" s="82" t="e">
        <f>#REF!</f>
        <v>#REF!</v>
      </c>
      <c r="B1931" s="84" t="s">
        <v>708</v>
      </c>
      <c r="C1931" s="82">
        <v>2013</v>
      </c>
      <c r="D1931" s="84" t="s">
        <v>639</v>
      </c>
      <c r="E1931" s="93" t="s">
        <v>761</v>
      </c>
      <c r="F1931" s="82" t="e">
        <f t="shared" si="30"/>
        <v>#REF!</v>
      </c>
      <c r="G1931" s="172"/>
    </row>
    <row r="1932" spans="1:7" ht="13" thickBot="1" x14ac:dyDescent="0.3">
      <c r="A1932" s="82" t="e">
        <f>#REF!</f>
        <v>#REF!</v>
      </c>
      <c r="B1932" s="84" t="s">
        <v>708</v>
      </c>
      <c r="C1932" s="82">
        <v>2013</v>
      </c>
      <c r="D1932" s="84" t="s">
        <v>639</v>
      </c>
      <c r="E1932" s="93" t="s">
        <v>762</v>
      </c>
      <c r="F1932" s="82" t="e">
        <f t="shared" si="30"/>
        <v>#REF!</v>
      </c>
      <c r="G1932" s="172"/>
    </row>
    <row r="1933" spans="1:7" ht="13" thickBot="1" x14ac:dyDescent="0.3">
      <c r="A1933" s="82" t="e">
        <f>#REF!</f>
        <v>#REF!</v>
      </c>
      <c r="B1933" s="102" t="s">
        <v>708</v>
      </c>
      <c r="C1933" s="82">
        <v>2013</v>
      </c>
      <c r="D1933" s="102" t="s">
        <v>639</v>
      </c>
      <c r="E1933" s="106" t="s">
        <v>763</v>
      </c>
      <c r="F1933" s="82" t="e">
        <f t="shared" si="30"/>
        <v>#REF!</v>
      </c>
      <c r="G1933" s="172"/>
    </row>
    <row r="1934" spans="1:7" ht="13" thickBot="1" x14ac:dyDescent="0.3">
      <c r="A1934" s="82" t="e">
        <f>#REF!</f>
        <v>#REF!</v>
      </c>
      <c r="B1934" s="86" t="s">
        <v>708</v>
      </c>
      <c r="C1934" s="82">
        <v>2013</v>
      </c>
      <c r="D1934" s="86" t="s">
        <v>639</v>
      </c>
      <c r="E1934" s="100" t="s">
        <v>764</v>
      </c>
      <c r="F1934" s="82" t="e">
        <f t="shared" si="30"/>
        <v>#REF!</v>
      </c>
      <c r="G1934" s="172"/>
    </row>
    <row r="1935" spans="1:7" ht="13" thickBot="1" x14ac:dyDescent="0.3">
      <c r="A1935" s="82" t="e">
        <f>#REF!</f>
        <v>#REF!</v>
      </c>
      <c r="B1935" s="84" t="s">
        <v>708</v>
      </c>
      <c r="C1935" s="82">
        <v>2013</v>
      </c>
      <c r="D1935" s="84" t="s">
        <v>639</v>
      </c>
      <c r="E1935" s="93" t="s">
        <v>765</v>
      </c>
      <c r="F1935" s="82" t="e">
        <f t="shared" si="30"/>
        <v>#REF!</v>
      </c>
      <c r="G1935" s="172"/>
    </row>
    <row r="1936" spans="1:7" ht="13" thickBot="1" x14ac:dyDescent="0.3">
      <c r="A1936" s="82" t="e">
        <f>#REF!</f>
        <v>#REF!</v>
      </c>
      <c r="B1936" s="84" t="s">
        <v>708</v>
      </c>
      <c r="C1936" s="82">
        <v>2013</v>
      </c>
      <c r="D1936" s="84" t="s">
        <v>639</v>
      </c>
      <c r="E1936" s="93" t="s">
        <v>766</v>
      </c>
      <c r="F1936" s="82" t="e">
        <f t="shared" si="30"/>
        <v>#REF!</v>
      </c>
      <c r="G1936" s="172"/>
    </row>
    <row r="1937" spans="1:7" ht="13" thickBot="1" x14ac:dyDescent="0.3">
      <c r="A1937" s="82" t="e">
        <f>#REF!</f>
        <v>#REF!</v>
      </c>
      <c r="B1937" s="84" t="s">
        <v>708</v>
      </c>
      <c r="C1937" s="82">
        <v>2013</v>
      </c>
      <c r="D1937" s="84" t="s">
        <v>639</v>
      </c>
      <c r="E1937" s="93" t="s">
        <v>767</v>
      </c>
      <c r="F1937" s="82" t="e">
        <f t="shared" si="30"/>
        <v>#REF!</v>
      </c>
      <c r="G1937" s="172"/>
    </row>
    <row r="1938" spans="1:7" ht="13" thickBot="1" x14ac:dyDescent="0.3">
      <c r="A1938" s="82" t="e">
        <f>#REF!</f>
        <v>#REF!</v>
      </c>
      <c r="B1938" s="84" t="s">
        <v>708</v>
      </c>
      <c r="C1938" s="82">
        <v>2013</v>
      </c>
      <c r="D1938" s="84" t="s">
        <v>639</v>
      </c>
      <c r="E1938" s="93" t="s">
        <v>768</v>
      </c>
      <c r="F1938" s="82" t="e">
        <f t="shared" si="30"/>
        <v>#REF!</v>
      </c>
      <c r="G1938" s="172"/>
    </row>
    <row r="1939" spans="1:7" ht="13" thickBot="1" x14ac:dyDescent="0.3">
      <c r="A1939" s="82" t="e">
        <f>#REF!</f>
        <v>#REF!</v>
      </c>
      <c r="B1939" s="84" t="s">
        <v>708</v>
      </c>
      <c r="C1939" s="82">
        <v>2013</v>
      </c>
      <c r="D1939" s="84" t="s">
        <v>706</v>
      </c>
      <c r="E1939" s="93" t="s">
        <v>736</v>
      </c>
      <c r="F1939" s="82" t="e">
        <f t="shared" si="30"/>
        <v>#REF!</v>
      </c>
      <c r="G1939" s="172"/>
    </row>
    <row r="1940" spans="1:7" ht="13" thickBot="1" x14ac:dyDescent="0.3">
      <c r="A1940" s="82" t="e">
        <f>#REF!</f>
        <v>#REF!</v>
      </c>
      <c r="B1940" s="84" t="s">
        <v>708</v>
      </c>
      <c r="C1940" s="82">
        <v>2013</v>
      </c>
      <c r="D1940" s="84" t="s">
        <v>706</v>
      </c>
      <c r="E1940" s="93" t="s">
        <v>737</v>
      </c>
      <c r="F1940" s="82" t="e">
        <f t="shared" si="30"/>
        <v>#REF!</v>
      </c>
      <c r="G1940" s="172"/>
    </row>
    <row r="1941" spans="1:7" ht="13" thickBot="1" x14ac:dyDescent="0.3">
      <c r="A1941" s="82" t="e">
        <f>#REF!</f>
        <v>#REF!</v>
      </c>
      <c r="B1941" s="84" t="s">
        <v>708</v>
      </c>
      <c r="C1941" s="82">
        <v>2013</v>
      </c>
      <c r="D1941" s="84" t="s">
        <v>706</v>
      </c>
      <c r="E1941" s="93" t="s">
        <v>738</v>
      </c>
      <c r="F1941" s="82" t="e">
        <f t="shared" si="30"/>
        <v>#REF!</v>
      </c>
      <c r="G1941" s="172"/>
    </row>
    <row r="1942" spans="1:7" ht="13" thickBot="1" x14ac:dyDescent="0.3">
      <c r="A1942" s="82" t="e">
        <f>#REF!</f>
        <v>#REF!</v>
      </c>
      <c r="B1942" s="84" t="s">
        <v>708</v>
      </c>
      <c r="C1942" s="82">
        <v>2013</v>
      </c>
      <c r="D1942" s="84" t="s">
        <v>706</v>
      </c>
      <c r="E1942" s="93" t="s">
        <v>742</v>
      </c>
      <c r="F1942" s="82" t="e">
        <f t="shared" si="30"/>
        <v>#REF!</v>
      </c>
      <c r="G1942" s="172"/>
    </row>
    <row r="1943" spans="1:7" ht="13" thickBot="1" x14ac:dyDescent="0.3">
      <c r="A1943" s="82" t="e">
        <f>#REF!</f>
        <v>#REF!</v>
      </c>
      <c r="B1943" s="84" t="s">
        <v>708</v>
      </c>
      <c r="C1943" s="82">
        <v>2013</v>
      </c>
      <c r="D1943" s="84" t="s">
        <v>706</v>
      </c>
      <c r="E1943" s="93" t="s">
        <v>741</v>
      </c>
      <c r="F1943" s="82" t="e">
        <f t="shared" si="30"/>
        <v>#REF!</v>
      </c>
      <c r="G1943" s="172"/>
    </row>
    <row r="1944" spans="1:7" ht="13" thickBot="1" x14ac:dyDescent="0.3">
      <c r="A1944" s="82" t="e">
        <f>#REF!</f>
        <v>#REF!</v>
      </c>
      <c r="B1944" s="84" t="s">
        <v>708</v>
      </c>
      <c r="C1944" s="82">
        <v>2013</v>
      </c>
      <c r="D1944" s="84" t="s">
        <v>706</v>
      </c>
      <c r="E1944" s="93" t="s">
        <v>739</v>
      </c>
      <c r="F1944" s="82" t="e">
        <f t="shared" si="30"/>
        <v>#REF!</v>
      </c>
      <c r="G1944" s="172"/>
    </row>
    <row r="1945" spans="1:7" ht="13" thickBot="1" x14ac:dyDescent="0.3">
      <c r="A1945" s="82" t="e">
        <f>#REF!</f>
        <v>#REF!</v>
      </c>
      <c r="B1945" s="84" t="s">
        <v>708</v>
      </c>
      <c r="C1945" s="82">
        <v>2013</v>
      </c>
      <c r="D1945" s="84" t="s">
        <v>706</v>
      </c>
      <c r="E1945" s="93" t="s">
        <v>743</v>
      </c>
      <c r="F1945" s="82" t="e">
        <f t="shared" si="30"/>
        <v>#REF!</v>
      </c>
      <c r="G1945" s="172"/>
    </row>
    <row r="1946" spans="1:7" ht="13" thickBot="1" x14ac:dyDescent="0.3">
      <c r="A1946" s="82" t="e">
        <f>#REF!</f>
        <v>#REF!</v>
      </c>
      <c r="B1946" s="84" t="s">
        <v>708</v>
      </c>
      <c r="C1946" s="82">
        <v>2013</v>
      </c>
      <c r="D1946" s="84" t="s">
        <v>706</v>
      </c>
      <c r="E1946" s="93" t="s">
        <v>745</v>
      </c>
      <c r="F1946" s="82" t="e">
        <f t="shared" si="30"/>
        <v>#REF!</v>
      </c>
      <c r="G1946" s="172"/>
    </row>
    <row r="1947" spans="1:7" ht="13" thickBot="1" x14ac:dyDescent="0.3">
      <c r="A1947" s="82" t="e">
        <f>#REF!</f>
        <v>#REF!</v>
      </c>
      <c r="B1947" s="84" t="s">
        <v>708</v>
      </c>
      <c r="C1947" s="82">
        <v>2013</v>
      </c>
      <c r="D1947" s="84" t="s">
        <v>706</v>
      </c>
      <c r="E1947" s="93" t="s">
        <v>740</v>
      </c>
      <c r="F1947" s="82" t="e">
        <f t="shared" si="30"/>
        <v>#REF!</v>
      </c>
      <c r="G1947" s="172"/>
    </row>
    <row r="1948" spans="1:7" ht="13" thickBot="1" x14ac:dyDescent="0.3">
      <c r="A1948" s="82" t="e">
        <f>#REF!</f>
        <v>#REF!</v>
      </c>
      <c r="B1948" s="84" t="s">
        <v>708</v>
      </c>
      <c r="C1948" s="82">
        <v>2013</v>
      </c>
      <c r="D1948" s="84" t="s">
        <v>706</v>
      </c>
      <c r="E1948" s="93" t="s">
        <v>744</v>
      </c>
      <c r="F1948" s="82" t="e">
        <f t="shared" si="30"/>
        <v>#REF!</v>
      </c>
      <c r="G1948" s="172"/>
    </row>
    <row r="1949" spans="1:7" ht="13" thickBot="1" x14ac:dyDescent="0.3">
      <c r="A1949" s="82" t="e">
        <f>#REF!</f>
        <v>#REF!</v>
      </c>
      <c r="B1949" s="84" t="s">
        <v>708</v>
      </c>
      <c r="C1949" s="82">
        <v>2013</v>
      </c>
      <c r="D1949" s="84" t="s">
        <v>706</v>
      </c>
      <c r="E1949" s="93" t="s">
        <v>746</v>
      </c>
      <c r="F1949" s="82" t="e">
        <f t="shared" si="30"/>
        <v>#REF!</v>
      </c>
      <c r="G1949" s="172"/>
    </row>
    <row r="1950" spans="1:7" ht="13" thickBot="1" x14ac:dyDescent="0.3">
      <c r="A1950" s="82" t="e">
        <f>#REF!</f>
        <v>#REF!</v>
      </c>
      <c r="B1950" s="84" t="s">
        <v>708</v>
      </c>
      <c r="C1950" s="82">
        <v>2013</v>
      </c>
      <c r="D1950" s="84" t="s">
        <v>706</v>
      </c>
      <c r="E1950" s="93" t="s">
        <v>747</v>
      </c>
      <c r="F1950" s="82" t="e">
        <f t="shared" si="30"/>
        <v>#REF!</v>
      </c>
      <c r="G1950" s="172"/>
    </row>
    <row r="1951" spans="1:7" ht="13" thickBot="1" x14ac:dyDescent="0.3">
      <c r="A1951" s="82" t="e">
        <f>#REF!</f>
        <v>#REF!</v>
      </c>
      <c r="B1951" s="84" t="s">
        <v>708</v>
      </c>
      <c r="C1951" s="82">
        <v>2013</v>
      </c>
      <c r="D1951" s="84" t="s">
        <v>706</v>
      </c>
      <c r="E1951" s="93" t="s">
        <v>748</v>
      </c>
      <c r="F1951" s="82" t="e">
        <f t="shared" si="30"/>
        <v>#REF!</v>
      </c>
      <c r="G1951" s="172"/>
    </row>
    <row r="1952" spans="1:7" ht="13" thickBot="1" x14ac:dyDescent="0.3">
      <c r="A1952" s="82" t="e">
        <f>#REF!</f>
        <v>#REF!</v>
      </c>
      <c r="B1952" s="84" t="s">
        <v>708</v>
      </c>
      <c r="C1952" s="82">
        <v>2013</v>
      </c>
      <c r="D1952" s="84" t="s">
        <v>706</v>
      </c>
      <c r="E1952" s="93" t="s">
        <v>752</v>
      </c>
      <c r="F1952" s="82" t="e">
        <f t="shared" si="30"/>
        <v>#REF!</v>
      </c>
      <c r="G1952" s="172"/>
    </row>
    <row r="1953" spans="1:7" ht="13" thickBot="1" x14ac:dyDescent="0.3">
      <c r="A1953" s="82" t="e">
        <f>#REF!</f>
        <v>#REF!</v>
      </c>
      <c r="B1953" s="84" t="s">
        <v>708</v>
      </c>
      <c r="C1953" s="82">
        <v>2013</v>
      </c>
      <c r="D1953" s="84" t="s">
        <v>706</v>
      </c>
      <c r="E1953" s="93" t="s">
        <v>751</v>
      </c>
      <c r="F1953" s="82" t="e">
        <f t="shared" si="30"/>
        <v>#REF!</v>
      </c>
      <c r="G1953" s="172"/>
    </row>
    <row r="1954" spans="1:7" ht="13" thickBot="1" x14ac:dyDescent="0.3">
      <c r="A1954" s="82" t="e">
        <f>#REF!</f>
        <v>#REF!</v>
      </c>
      <c r="B1954" s="84" t="s">
        <v>708</v>
      </c>
      <c r="C1954" s="82">
        <v>2013</v>
      </c>
      <c r="D1954" s="84" t="s">
        <v>706</v>
      </c>
      <c r="E1954" s="93" t="s">
        <v>749</v>
      </c>
      <c r="F1954" s="82" t="e">
        <f t="shared" si="30"/>
        <v>#REF!</v>
      </c>
      <c r="G1954" s="172"/>
    </row>
    <row r="1955" spans="1:7" ht="13" thickBot="1" x14ac:dyDescent="0.3">
      <c r="A1955" s="82" t="e">
        <f>#REF!</f>
        <v>#REF!</v>
      </c>
      <c r="B1955" s="84" t="s">
        <v>708</v>
      </c>
      <c r="C1955" s="82">
        <v>2013</v>
      </c>
      <c r="D1955" s="84" t="s">
        <v>706</v>
      </c>
      <c r="E1955" s="93" t="s">
        <v>753</v>
      </c>
      <c r="F1955" s="82" t="e">
        <f t="shared" si="30"/>
        <v>#REF!</v>
      </c>
      <c r="G1955" s="172"/>
    </row>
    <row r="1956" spans="1:7" ht="13" thickBot="1" x14ac:dyDescent="0.3">
      <c r="A1956" s="82" t="e">
        <f>#REF!</f>
        <v>#REF!</v>
      </c>
      <c r="B1956" s="84" t="s">
        <v>708</v>
      </c>
      <c r="C1956" s="82">
        <v>2013</v>
      </c>
      <c r="D1956" s="84" t="s">
        <v>706</v>
      </c>
      <c r="E1956" s="93" t="s">
        <v>755</v>
      </c>
      <c r="F1956" s="82" t="e">
        <f t="shared" si="30"/>
        <v>#REF!</v>
      </c>
      <c r="G1956" s="172"/>
    </row>
    <row r="1957" spans="1:7" ht="13" thickBot="1" x14ac:dyDescent="0.3">
      <c r="A1957" s="82" t="e">
        <f>#REF!</f>
        <v>#REF!</v>
      </c>
      <c r="B1957" s="84" t="s">
        <v>708</v>
      </c>
      <c r="C1957" s="82">
        <v>2013</v>
      </c>
      <c r="D1957" s="84" t="s">
        <v>706</v>
      </c>
      <c r="E1957" s="93" t="s">
        <v>750</v>
      </c>
      <c r="F1957" s="82" t="e">
        <f t="shared" si="30"/>
        <v>#REF!</v>
      </c>
      <c r="G1957" s="172"/>
    </row>
    <row r="1958" spans="1:7" ht="13" thickBot="1" x14ac:dyDescent="0.3">
      <c r="A1958" s="82" t="e">
        <f>#REF!</f>
        <v>#REF!</v>
      </c>
      <c r="B1958" s="84" t="s">
        <v>708</v>
      </c>
      <c r="C1958" s="82">
        <v>2013</v>
      </c>
      <c r="D1958" s="84" t="s">
        <v>706</v>
      </c>
      <c r="E1958" s="93" t="s">
        <v>754</v>
      </c>
      <c r="F1958" s="82" t="e">
        <f t="shared" si="30"/>
        <v>#REF!</v>
      </c>
      <c r="G1958" s="172"/>
    </row>
    <row r="1959" spans="1:7" ht="13" thickBot="1" x14ac:dyDescent="0.3">
      <c r="A1959" s="82" t="e">
        <f>#REF!</f>
        <v>#REF!</v>
      </c>
      <c r="B1959" s="84" t="s">
        <v>708</v>
      </c>
      <c r="C1959" s="82">
        <v>2013</v>
      </c>
      <c r="D1959" s="84" t="s">
        <v>706</v>
      </c>
      <c r="E1959" s="93" t="s">
        <v>756</v>
      </c>
      <c r="F1959" s="82" t="e">
        <f t="shared" si="30"/>
        <v>#REF!</v>
      </c>
      <c r="G1959" s="172"/>
    </row>
    <row r="1960" spans="1:7" ht="13" thickBot="1" x14ac:dyDescent="0.3">
      <c r="A1960" s="82" t="e">
        <f>#REF!</f>
        <v>#REF!</v>
      </c>
      <c r="B1960" s="84" t="s">
        <v>708</v>
      </c>
      <c r="C1960" s="82">
        <v>2013</v>
      </c>
      <c r="D1960" s="84" t="s">
        <v>706</v>
      </c>
      <c r="E1960" s="93" t="s">
        <v>757</v>
      </c>
      <c r="F1960" s="82" t="e">
        <f t="shared" si="30"/>
        <v>#REF!</v>
      </c>
      <c r="G1960" s="172"/>
    </row>
    <row r="1961" spans="1:7" ht="13" thickBot="1" x14ac:dyDescent="0.3">
      <c r="A1961" s="82" t="e">
        <f>#REF!</f>
        <v>#REF!</v>
      </c>
      <c r="B1961" s="84" t="s">
        <v>708</v>
      </c>
      <c r="C1961" s="82">
        <v>2013</v>
      </c>
      <c r="D1961" s="84" t="s">
        <v>706</v>
      </c>
      <c r="E1961" s="93" t="s">
        <v>758</v>
      </c>
      <c r="F1961" s="82" t="e">
        <f t="shared" si="30"/>
        <v>#REF!</v>
      </c>
      <c r="G1961" s="172"/>
    </row>
    <row r="1962" spans="1:7" ht="13" thickBot="1" x14ac:dyDescent="0.3">
      <c r="A1962" s="82" t="e">
        <f>#REF!</f>
        <v>#REF!</v>
      </c>
      <c r="B1962" s="84" t="s">
        <v>708</v>
      </c>
      <c r="C1962" s="82">
        <v>2013</v>
      </c>
      <c r="D1962" s="84" t="s">
        <v>706</v>
      </c>
      <c r="E1962" s="93" t="s">
        <v>759</v>
      </c>
      <c r="F1962" s="82" t="e">
        <f t="shared" si="30"/>
        <v>#REF!</v>
      </c>
      <c r="G1962" s="172"/>
    </row>
    <row r="1963" spans="1:7" ht="13" thickBot="1" x14ac:dyDescent="0.3">
      <c r="A1963" s="82" t="e">
        <f>#REF!</f>
        <v>#REF!</v>
      </c>
      <c r="B1963" s="84" t="s">
        <v>708</v>
      </c>
      <c r="C1963" s="82">
        <v>2013</v>
      </c>
      <c r="D1963" s="84" t="s">
        <v>706</v>
      </c>
      <c r="E1963" s="93" t="s">
        <v>760</v>
      </c>
      <c r="F1963" s="82" t="e">
        <f t="shared" si="30"/>
        <v>#REF!</v>
      </c>
      <c r="G1963" s="172"/>
    </row>
    <row r="1964" spans="1:7" ht="13" thickBot="1" x14ac:dyDescent="0.3">
      <c r="A1964" s="82" t="e">
        <f>#REF!</f>
        <v>#REF!</v>
      </c>
      <c r="B1964" s="84" t="s">
        <v>708</v>
      </c>
      <c r="C1964" s="82">
        <v>2013</v>
      </c>
      <c r="D1964" s="84" t="s">
        <v>706</v>
      </c>
      <c r="E1964" s="93" t="s">
        <v>761</v>
      </c>
      <c r="F1964" s="82" t="e">
        <f t="shared" si="30"/>
        <v>#REF!</v>
      </c>
      <c r="G1964" s="172"/>
    </row>
    <row r="1965" spans="1:7" ht="13" thickBot="1" x14ac:dyDescent="0.3">
      <c r="A1965" s="82" t="e">
        <f>#REF!</f>
        <v>#REF!</v>
      </c>
      <c r="B1965" s="84" t="s">
        <v>708</v>
      </c>
      <c r="C1965" s="82">
        <v>2013</v>
      </c>
      <c r="D1965" s="84" t="s">
        <v>706</v>
      </c>
      <c r="E1965" s="93" t="s">
        <v>762</v>
      </c>
      <c r="F1965" s="82" t="e">
        <f t="shared" si="30"/>
        <v>#REF!</v>
      </c>
      <c r="G1965" s="172"/>
    </row>
    <row r="1966" spans="1:7" ht="13" thickBot="1" x14ac:dyDescent="0.3">
      <c r="A1966" s="82" t="e">
        <f>#REF!</f>
        <v>#REF!</v>
      </c>
      <c r="B1966" s="84" t="s">
        <v>708</v>
      </c>
      <c r="C1966" s="82">
        <v>2013</v>
      </c>
      <c r="D1966" s="84" t="s">
        <v>706</v>
      </c>
      <c r="E1966" s="93" t="s">
        <v>763</v>
      </c>
      <c r="F1966" s="82" t="e">
        <f t="shared" si="30"/>
        <v>#REF!</v>
      </c>
      <c r="G1966" s="172"/>
    </row>
    <row r="1967" spans="1:7" ht="13" thickBot="1" x14ac:dyDescent="0.3">
      <c r="A1967" s="82" t="e">
        <f>#REF!</f>
        <v>#REF!</v>
      </c>
      <c r="B1967" s="84" t="s">
        <v>708</v>
      </c>
      <c r="C1967" s="82">
        <v>2013</v>
      </c>
      <c r="D1967" s="84" t="s">
        <v>706</v>
      </c>
      <c r="E1967" s="93" t="s">
        <v>764</v>
      </c>
      <c r="F1967" s="82" t="e">
        <f t="shared" si="30"/>
        <v>#REF!</v>
      </c>
      <c r="G1967" s="172"/>
    </row>
    <row r="1968" spans="1:7" ht="13" thickBot="1" x14ac:dyDescent="0.3">
      <c r="A1968" s="82" t="e">
        <f>#REF!</f>
        <v>#REF!</v>
      </c>
      <c r="B1968" s="84" t="s">
        <v>708</v>
      </c>
      <c r="C1968" s="82">
        <v>2013</v>
      </c>
      <c r="D1968" s="84" t="s">
        <v>706</v>
      </c>
      <c r="E1968" s="93" t="s">
        <v>765</v>
      </c>
      <c r="F1968" s="82" t="e">
        <f t="shared" si="30"/>
        <v>#REF!</v>
      </c>
      <c r="G1968" s="172"/>
    </row>
    <row r="1969" spans="1:7" ht="13" thickBot="1" x14ac:dyDescent="0.3">
      <c r="A1969" s="82" t="e">
        <f>#REF!</f>
        <v>#REF!</v>
      </c>
      <c r="B1969" s="84" t="s">
        <v>708</v>
      </c>
      <c r="C1969" s="82">
        <v>2013</v>
      </c>
      <c r="D1969" s="84" t="s">
        <v>706</v>
      </c>
      <c r="E1969" s="93" t="s">
        <v>766</v>
      </c>
      <c r="F1969" s="82" t="e">
        <f t="shared" si="30"/>
        <v>#REF!</v>
      </c>
      <c r="G1969" s="172"/>
    </row>
    <row r="1970" spans="1:7" ht="13" thickBot="1" x14ac:dyDescent="0.3">
      <c r="A1970" s="82" t="e">
        <f>#REF!</f>
        <v>#REF!</v>
      </c>
      <c r="B1970" s="84" t="s">
        <v>708</v>
      </c>
      <c r="C1970" s="82">
        <v>2013</v>
      </c>
      <c r="D1970" s="84" t="s">
        <v>706</v>
      </c>
      <c r="E1970" s="93" t="s">
        <v>767</v>
      </c>
      <c r="F1970" s="82" t="e">
        <f t="shared" si="30"/>
        <v>#REF!</v>
      </c>
      <c r="G1970" s="172"/>
    </row>
    <row r="1971" spans="1:7" ht="13" thickBot="1" x14ac:dyDescent="0.3">
      <c r="A1971" s="82" t="e">
        <f>#REF!</f>
        <v>#REF!</v>
      </c>
      <c r="B1971" s="84" t="s">
        <v>708</v>
      </c>
      <c r="C1971" s="82">
        <v>2013</v>
      </c>
      <c r="D1971" s="84" t="s">
        <v>706</v>
      </c>
      <c r="E1971" s="93" t="s">
        <v>768</v>
      </c>
      <c r="F1971" s="82" t="e">
        <f t="shared" si="30"/>
        <v>#REF!</v>
      </c>
      <c r="G1971" s="172"/>
    </row>
    <row r="1972" spans="1:7" ht="13" thickBot="1" x14ac:dyDescent="0.3">
      <c r="A1972" s="82" t="e">
        <f>#REF!</f>
        <v>#REF!</v>
      </c>
      <c r="B1972" s="84" t="s">
        <v>770</v>
      </c>
      <c r="C1972" s="82">
        <v>2013</v>
      </c>
      <c r="D1972" s="84" t="s">
        <v>639</v>
      </c>
      <c r="E1972" s="93">
        <v>1</v>
      </c>
      <c r="F1972" s="82" t="e">
        <f t="shared" si="30"/>
        <v>#REF!</v>
      </c>
      <c r="G1972" s="172"/>
    </row>
    <row r="1973" spans="1:7" ht="13" thickBot="1" x14ac:dyDescent="0.3">
      <c r="A1973" s="82" t="e">
        <f>#REF!</f>
        <v>#REF!</v>
      </c>
      <c r="B1973" s="84" t="s">
        <v>770</v>
      </c>
      <c r="C1973" s="82">
        <v>2013</v>
      </c>
      <c r="D1973" s="84" t="s">
        <v>639</v>
      </c>
      <c r="E1973" s="93" t="s">
        <v>643</v>
      </c>
      <c r="F1973" s="82" t="e">
        <f t="shared" si="30"/>
        <v>#REF!</v>
      </c>
      <c r="G1973" s="172"/>
    </row>
    <row r="1974" spans="1:7" ht="13" thickBot="1" x14ac:dyDescent="0.3">
      <c r="A1974" s="82" t="e">
        <f>#REF!</f>
        <v>#REF!</v>
      </c>
      <c r="B1974" s="84" t="s">
        <v>770</v>
      </c>
      <c r="C1974" s="82">
        <v>2013</v>
      </c>
      <c r="D1974" s="84" t="s">
        <v>639</v>
      </c>
      <c r="E1974" s="93" t="s">
        <v>646</v>
      </c>
      <c r="F1974" s="82" t="e">
        <f t="shared" si="30"/>
        <v>#REF!</v>
      </c>
      <c r="G1974" s="172"/>
    </row>
    <row r="1975" spans="1:7" ht="13" thickBot="1" x14ac:dyDescent="0.3">
      <c r="A1975" s="82" t="e">
        <f>#REF!</f>
        <v>#REF!</v>
      </c>
      <c r="B1975" s="84" t="s">
        <v>770</v>
      </c>
      <c r="C1975" s="82">
        <v>2013</v>
      </c>
      <c r="D1975" s="84" t="s">
        <v>639</v>
      </c>
      <c r="E1975" s="93" t="s">
        <v>647</v>
      </c>
      <c r="F1975" s="82" t="e">
        <f t="shared" si="30"/>
        <v>#REF!</v>
      </c>
      <c r="G1975" s="172"/>
    </row>
    <row r="1976" spans="1:7" ht="13" thickBot="1" x14ac:dyDescent="0.3">
      <c r="A1976" s="82" t="e">
        <f>#REF!</f>
        <v>#REF!</v>
      </c>
      <c r="B1976" s="84" t="s">
        <v>770</v>
      </c>
      <c r="C1976" s="82">
        <v>2013</v>
      </c>
      <c r="D1976" s="84" t="s">
        <v>639</v>
      </c>
      <c r="E1976" s="93" t="s">
        <v>648</v>
      </c>
      <c r="F1976" s="82" t="e">
        <f t="shared" si="30"/>
        <v>#REF!</v>
      </c>
      <c r="G1976" s="172"/>
    </row>
    <row r="1977" spans="1:7" ht="13" thickBot="1" x14ac:dyDescent="0.3">
      <c r="A1977" s="82" t="e">
        <f>#REF!</f>
        <v>#REF!</v>
      </c>
      <c r="B1977" s="84" t="s">
        <v>770</v>
      </c>
      <c r="C1977" s="82">
        <v>2013</v>
      </c>
      <c r="D1977" s="84" t="s">
        <v>639</v>
      </c>
      <c r="E1977" s="93" t="s">
        <v>709</v>
      </c>
      <c r="F1977" s="82" t="e">
        <f t="shared" si="30"/>
        <v>#REF!</v>
      </c>
      <c r="G1977" s="172"/>
    </row>
    <row r="1978" spans="1:7" ht="13" thickBot="1" x14ac:dyDescent="0.3">
      <c r="A1978" s="82" t="e">
        <f>#REF!</f>
        <v>#REF!</v>
      </c>
      <c r="B1978" s="84" t="s">
        <v>770</v>
      </c>
      <c r="C1978" s="82">
        <v>2013</v>
      </c>
      <c r="D1978" s="84" t="s">
        <v>131</v>
      </c>
      <c r="E1978" s="93">
        <v>2</v>
      </c>
      <c r="F1978" s="82" t="e">
        <f t="shared" si="30"/>
        <v>#REF!</v>
      </c>
      <c r="G1978" s="172"/>
    </row>
    <row r="1979" spans="1:7" ht="13" thickBot="1" x14ac:dyDescent="0.3">
      <c r="A1979" s="82" t="e">
        <f>#REF!</f>
        <v>#REF!</v>
      </c>
      <c r="B1979" s="84" t="s">
        <v>770</v>
      </c>
      <c r="C1979" s="82">
        <v>2013</v>
      </c>
      <c r="D1979" s="84" t="s">
        <v>639</v>
      </c>
      <c r="E1979" s="93">
        <v>3</v>
      </c>
      <c r="F1979" s="82" t="e">
        <f t="shared" si="30"/>
        <v>#REF!</v>
      </c>
      <c r="G1979" s="172"/>
    </row>
    <row r="1980" spans="1:7" ht="13" thickBot="1" x14ac:dyDescent="0.3">
      <c r="A1980" s="82" t="e">
        <f>#REF!</f>
        <v>#REF!</v>
      </c>
      <c r="B1980" s="84" t="s">
        <v>770</v>
      </c>
      <c r="C1980" s="82">
        <v>2013</v>
      </c>
      <c r="D1980" s="84" t="s">
        <v>639</v>
      </c>
      <c r="E1980" s="93" t="s">
        <v>659</v>
      </c>
      <c r="F1980" s="82" t="e">
        <f t="shared" si="30"/>
        <v>#REF!</v>
      </c>
      <c r="G1980" s="172"/>
    </row>
    <row r="1981" spans="1:7" ht="13" thickBot="1" x14ac:dyDescent="0.3">
      <c r="A1981" s="82" t="e">
        <f>#REF!</f>
        <v>#REF!</v>
      </c>
      <c r="B1981" s="84" t="s">
        <v>770</v>
      </c>
      <c r="C1981" s="82">
        <v>2013</v>
      </c>
      <c r="D1981" s="84" t="s">
        <v>639</v>
      </c>
      <c r="E1981" s="93" t="s">
        <v>660</v>
      </c>
      <c r="F1981" s="82" t="e">
        <f t="shared" si="30"/>
        <v>#REF!</v>
      </c>
      <c r="G1981" s="172"/>
    </row>
    <row r="1982" spans="1:7" ht="13" thickBot="1" x14ac:dyDescent="0.3">
      <c r="A1982" s="82" t="e">
        <f>#REF!</f>
        <v>#REF!</v>
      </c>
      <c r="B1982" s="84" t="s">
        <v>770</v>
      </c>
      <c r="C1982" s="82">
        <v>2013</v>
      </c>
      <c r="D1982" s="84" t="s">
        <v>131</v>
      </c>
      <c r="E1982" s="93">
        <v>4</v>
      </c>
      <c r="F1982" s="82" t="e">
        <f t="shared" si="30"/>
        <v>#REF!</v>
      </c>
      <c r="G1982" s="172"/>
    </row>
    <row r="1983" spans="1:7" ht="13" thickBot="1" x14ac:dyDescent="0.3">
      <c r="A1983" s="82" t="e">
        <f>#REF!</f>
        <v>#REF!</v>
      </c>
      <c r="B1983" s="84" t="s">
        <v>770</v>
      </c>
      <c r="C1983" s="82">
        <v>2013</v>
      </c>
      <c r="D1983" s="84" t="s">
        <v>131</v>
      </c>
      <c r="E1983" s="93" t="s">
        <v>661</v>
      </c>
      <c r="F1983" s="82" t="e">
        <f t="shared" si="30"/>
        <v>#REF!</v>
      </c>
      <c r="G1983" s="172"/>
    </row>
    <row r="1984" spans="1:7" ht="13" thickBot="1" x14ac:dyDescent="0.3">
      <c r="A1984" s="82" t="e">
        <f>#REF!</f>
        <v>#REF!</v>
      </c>
      <c r="B1984" s="84" t="s">
        <v>770</v>
      </c>
      <c r="C1984" s="82">
        <v>2013</v>
      </c>
      <c r="D1984" s="84" t="s">
        <v>131</v>
      </c>
      <c r="E1984" s="93" t="s">
        <v>662</v>
      </c>
      <c r="F1984" s="82" t="e">
        <f t="shared" si="30"/>
        <v>#REF!</v>
      </c>
      <c r="G1984" s="172"/>
    </row>
    <row r="1985" spans="1:7" ht="13" thickBot="1" x14ac:dyDescent="0.3">
      <c r="A1985" s="82" t="e">
        <f>#REF!</f>
        <v>#REF!</v>
      </c>
      <c r="B1985" s="84" t="s">
        <v>770</v>
      </c>
      <c r="C1985" s="82">
        <v>2013</v>
      </c>
      <c r="D1985" s="84" t="s">
        <v>639</v>
      </c>
      <c r="E1985" s="93">
        <v>5</v>
      </c>
      <c r="F1985" s="82" t="e">
        <f t="shared" si="30"/>
        <v>#REF!</v>
      </c>
      <c r="G1985" s="172"/>
    </row>
    <row r="1986" spans="1:7" ht="13" thickBot="1" x14ac:dyDescent="0.3">
      <c r="A1986" s="82" t="e">
        <f>#REF!</f>
        <v>#REF!</v>
      </c>
      <c r="B1986" s="84" t="s">
        <v>770</v>
      </c>
      <c r="C1986" s="82">
        <v>2013</v>
      </c>
      <c r="D1986" s="84" t="s">
        <v>639</v>
      </c>
      <c r="E1986" s="93" t="s">
        <v>663</v>
      </c>
      <c r="F1986" s="82" t="e">
        <f t="shared" si="30"/>
        <v>#REF!</v>
      </c>
      <c r="G1986" s="172"/>
    </row>
    <row r="1987" spans="1:7" ht="13" thickBot="1" x14ac:dyDescent="0.3">
      <c r="A1987" s="82" t="e">
        <f>#REF!</f>
        <v>#REF!</v>
      </c>
      <c r="B1987" s="91" t="s">
        <v>770</v>
      </c>
      <c r="C1987" s="82">
        <v>2013</v>
      </c>
      <c r="D1987" s="91" t="s">
        <v>639</v>
      </c>
      <c r="E1987" s="101" t="s">
        <v>664</v>
      </c>
      <c r="F1987" s="82" t="e">
        <f t="shared" ref="F1987:F2050" si="31">CONCATENATE(A1987,"_",B1987,"_",C1987,"_",D1987,"_",E1987)</f>
        <v>#REF!</v>
      </c>
      <c r="G1987" s="172"/>
    </row>
    <row r="1988" spans="1:7" ht="13" thickBot="1" x14ac:dyDescent="0.3">
      <c r="A1988" s="82" t="e">
        <f>#REF!</f>
        <v>#REF!</v>
      </c>
      <c r="B1988" s="94" t="s">
        <v>770</v>
      </c>
      <c r="C1988" s="82">
        <v>2013</v>
      </c>
      <c r="D1988" s="94" t="s">
        <v>639</v>
      </c>
      <c r="E1988" s="95" t="s">
        <v>665</v>
      </c>
      <c r="F1988" s="82" t="e">
        <f t="shared" si="31"/>
        <v>#REF!</v>
      </c>
      <c r="G1988" s="172"/>
    </row>
    <row r="1989" spans="1:7" ht="13" thickBot="1" x14ac:dyDescent="0.3">
      <c r="A1989" s="82" t="e">
        <f>#REF!</f>
        <v>#REF!</v>
      </c>
      <c r="B1989" s="84" t="s">
        <v>770</v>
      </c>
      <c r="C1989" s="82">
        <v>2013</v>
      </c>
      <c r="D1989" s="84" t="s">
        <v>639</v>
      </c>
      <c r="E1989" s="93">
        <v>6</v>
      </c>
      <c r="F1989" s="82" t="e">
        <f t="shared" si="31"/>
        <v>#REF!</v>
      </c>
      <c r="G1989" s="172"/>
    </row>
    <row r="1990" spans="1:7" ht="13" thickBot="1" x14ac:dyDescent="0.3">
      <c r="A1990" s="82" t="e">
        <f>#REF!</f>
        <v>#REF!</v>
      </c>
      <c r="B1990" s="84" t="s">
        <v>770</v>
      </c>
      <c r="C1990" s="82">
        <v>2013</v>
      </c>
      <c r="D1990" s="84" t="s">
        <v>639</v>
      </c>
      <c r="E1990" s="93" t="s">
        <v>666</v>
      </c>
      <c r="F1990" s="82" t="e">
        <f t="shared" si="31"/>
        <v>#REF!</v>
      </c>
      <c r="G1990" s="172"/>
    </row>
    <row r="1991" spans="1:7" ht="13" thickBot="1" x14ac:dyDescent="0.3">
      <c r="A1991" s="82" t="e">
        <f>#REF!</f>
        <v>#REF!</v>
      </c>
      <c r="B1991" s="84" t="s">
        <v>770</v>
      </c>
      <c r="C1991" s="82">
        <v>2013</v>
      </c>
      <c r="D1991" s="84" t="s">
        <v>639</v>
      </c>
      <c r="E1991" s="93" t="s">
        <v>667</v>
      </c>
      <c r="F1991" s="82" t="e">
        <f t="shared" si="31"/>
        <v>#REF!</v>
      </c>
      <c r="G1991" s="172"/>
    </row>
    <row r="1992" spans="1:7" ht="13" thickBot="1" x14ac:dyDescent="0.3">
      <c r="A1992" s="82" t="e">
        <f>#REF!</f>
        <v>#REF!</v>
      </c>
      <c r="B1992" s="84" t="s">
        <v>770</v>
      </c>
      <c r="C1992" s="82">
        <v>2013</v>
      </c>
      <c r="D1992" s="84" t="s">
        <v>639</v>
      </c>
      <c r="E1992" s="93" t="s">
        <v>668</v>
      </c>
      <c r="F1992" s="82" t="e">
        <f t="shared" si="31"/>
        <v>#REF!</v>
      </c>
      <c r="G1992" s="172"/>
    </row>
    <row r="1993" spans="1:7" ht="13" thickBot="1" x14ac:dyDescent="0.3">
      <c r="A1993" s="82" t="e">
        <f>#REF!</f>
        <v>#REF!</v>
      </c>
      <c r="B1993" s="84" t="s">
        <v>770</v>
      </c>
      <c r="C1993" s="82">
        <v>2013</v>
      </c>
      <c r="D1993" s="84" t="s">
        <v>639</v>
      </c>
      <c r="E1993" s="93" t="s">
        <v>669</v>
      </c>
      <c r="F1993" s="82" t="e">
        <f t="shared" si="31"/>
        <v>#REF!</v>
      </c>
      <c r="G1993" s="172"/>
    </row>
    <row r="1994" spans="1:7" ht="13" thickBot="1" x14ac:dyDescent="0.3">
      <c r="A1994" s="82" t="e">
        <f>#REF!</f>
        <v>#REF!</v>
      </c>
      <c r="B1994" s="84" t="s">
        <v>770</v>
      </c>
      <c r="C1994" s="82">
        <v>2013</v>
      </c>
      <c r="D1994" s="84" t="s">
        <v>639</v>
      </c>
      <c r="E1994" s="93" t="s">
        <v>670</v>
      </c>
      <c r="F1994" s="82" t="e">
        <f t="shared" si="31"/>
        <v>#REF!</v>
      </c>
      <c r="G1994" s="172"/>
    </row>
    <row r="1995" spans="1:7" ht="13" thickBot="1" x14ac:dyDescent="0.3">
      <c r="A1995" s="82" t="e">
        <f>#REF!</f>
        <v>#REF!</v>
      </c>
      <c r="B1995" s="84" t="s">
        <v>770</v>
      </c>
      <c r="C1995" s="82">
        <v>2013</v>
      </c>
      <c r="D1995" s="84" t="s">
        <v>639</v>
      </c>
      <c r="E1995" s="93" t="s">
        <v>671</v>
      </c>
      <c r="F1995" s="82" t="e">
        <f t="shared" si="31"/>
        <v>#REF!</v>
      </c>
      <c r="G1995" s="172"/>
    </row>
    <row r="1996" spans="1:7" ht="13" thickBot="1" x14ac:dyDescent="0.3">
      <c r="A1996" s="82" t="e">
        <f>#REF!</f>
        <v>#REF!</v>
      </c>
      <c r="B1996" s="84" t="s">
        <v>770</v>
      </c>
      <c r="C1996" s="82">
        <v>2013</v>
      </c>
      <c r="D1996" s="84" t="s">
        <v>639</v>
      </c>
      <c r="E1996" s="93" t="s">
        <v>672</v>
      </c>
      <c r="F1996" s="82" t="e">
        <f t="shared" si="31"/>
        <v>#REF!</v>
      </c>
      <c r="G1996" s="172"/>
    </row>
    <row r="1997" spans="1:7" ht="13" thickBot="1" x14ac:dyDescent="0.3">
      <c r="A1997" s="82" t="e">
        <f>#REF!</f>
        <v>#REF!</v>
      </c>
      <c r="B1997" s="84" t="s">
        <v>770</v>
      </c>
      <c r="C1997" s="82">
        <v>2013</v>
      </c>
      <c r="D1997" s="84" t="s">
        <v>639</v>
      </c>
      <c r="E1997" s="93" t="s">
        <v>673</v>
      </c>
      <c r="F1997" s="82" t="e">
        <f t="shared" si="31"/>
        <v>#REF!</v>
      </c>
      <c r="G1997" s="172"/>
    </row>
    <row r="1998" spans="1:7" ht="13" thickBot="1" x14ac:dyDescent="0.3">
      <c r="A1998" s="82" t="e">
        <f>#REF!</f>
        <v>#REF!</v>
      </c>
      <c r="B1998" s="84" t="s">
        <v>770</v>
      </c>
      <c r="C1998" s="82">
        <v>2013</v>
      </c>
      <c r="D1998" s="84" t="s">
        <v>639</v>
      </c>
      <c r="E1998" s="93" t="s">
        <v>674</v>
      </c>
      <c r="F1998" s="82" t="e">
        <f t="shared" si="31"/>
        <v>#REF!</v>
      </c>
      <c r="G1998" s="172"/>
    </row>
    <row r="1999" spans="1:7" ht="13" thickBot="1" x14ac:dyDescent="0.3">
      <c r="A1999" s="82" t="e">
        <f>#REF!</f>
        <v>#REF!</v>
      </c>
      <c r="B1999" s="84" t="s">
        <v>770</v>
      </c>
      <c r="C1999" s="82">
        <v>2013</v>
      </c>
      <c r="D1999" s="84" t="s">
        <v>639</v>
      </c>
      <c r="E1999" s="93" t="s">
        <v>675</v>
      </c>
      <c r="F1999" s="82" t="e">
        <f t="shared" si="31"/>
        <v>#REF!</v>
      </c>
      <c r="G1999" s="172"/>
    </row>
    <row r="2000" spans="1:7" ht="13" thickBot="1" x14ac:dyDescent="0.3">
      <c r="A2000" s="82" t="e">
        <f>#REF!</f>
        <v>#REF!</v>
      </c>
      <c r="B2000" s="84" t="s">
        <v>770</v>
      </c>
      <c r="C2000" s="82">
        <v>2013</v>
      </c>
      <c r="D2000" s="84" t="s">
        <v>639</v>
      </c>
      <c r="E2000" s="93" t="s">
        <v>676</v>
      </c>
      <c r="F2000" s="82" t="e">
        <f t="shared" si="31"/>
        <v>#REF!</v>
      </c>
      <c r="G2000" s="172"/>
    </row>
    <row r="2001" spans="1:7" ht="13" thickBot="1" x14ac:dyDescent="0.3">
      <c r="A2001" s="82" t="e">
        <f>#REF!</f>
        <v>#REF!</v>
      </c>
      <c r="B2001" s="84" t="s">
        <v>770</v>
      </c>
      <c r="C2001" s="82">
        <v>2013</v>
      </c>
      <c r="D2001" s="84" t="s">
        <v>639</v>
      </c>
      <c r="E2001" s="93" t="s">
        <v>677</v>
      </c>
      <c r="F2001" s="82" t="e">
        <f t="shared" si="31"/>
        <v>#REF!</v>
      </c>
      <c r="G2001" s="172"/>
    </row>
    <row r="2002" spans="1:7" ht="13" thickBot="1" x14ac:dyDescent="0.3">
      <c r="A2002" s="82" t="e">
        <f>#REF!</f>
        <v>#REF!</v>
      </c>
      <c r="B2002" s="84" t="s">
        <v>770</v>
      </c>
      <c r="C2002" s="82">
        <v>2013</v>
      </c>
      <c r="D2002" s="84" t="s">
        <v>639</v>
      </c>
      <c r="E2002" s="93" t="s">
        <v>678</v>
      </c>
      <c r="F2002" s="82" t="e">
        <f t="shared" si="31"/>
        <v>#REF!</v>
      </c>
      <c r="G2002" s="172"/>
    </row>
    <row r="2003" spans="1:7" ht="13" thickBot="1" x14ac:dyDescent="0.3">
      <c r="A2003" s="82" t="e">
        <f>#REF!</f>
        <v>#REF!</v>
      </c>
      <c r="B2003" s="84" t="s">
        <v>770</v>
      </c>
      <c r="C2003" s="82">
        <v>2013</v>
      </c>
      <c r="D2003" s="84" t="s">
        <v>639</v>
      </c>
      <c r="E2003" s="93" t="s">
        <v>679</v>
      </c>
      <c r="F2003" s="82" t="e">
        <f t="shared" si="31"/>
        <v>#REF!</v>
      </c>
      <c r="G2003" s="172"/>
    </row>
    <row r="2004" spans="1:7" ht="13" thickBot="1" x14ac:dyDescent="0.3">
      <c r="A2004" s="82" t="e">
        <f>#REF!</f>
        <v>#REF!</v>
      </c>
      <c r="B2004" s="84" t="s">
        <v>770</v>
      </c>
      <c r="C2004" s="82">
        <v>2013</v>
      </c>
      <c r="D2004" s="84" t="s">
        <v>131</v>
      </c>
      <c r="E2004" s="93">
        <v>7</v>
      </c>
      <c r="F2004" s="82" t="e">
        <f t="shared" si="31"/>
        <v>#REF!</v>
      </c>
      <c r="G2004" s="172"/>
    </row>
    <row r="2005" spans="1:7" ht="13" thickBot="1" x14ac:dyDescent="0.3">
      <c r="A2005" s="82" t="e">
        <f>#REF!</f>
        <v>#REF!</v>
      </c>
      <c r="B2005" s="84" t="s">
        <v>770</v>
      </c>
      <c r="C2005" s="82">
        <v>2013</v>
      </c>
      <c r="D2005" s="84" t="s">
        <v>131</v>
      </c>
      <c r="E2005" s="93" t="s">
        <v>680</v>
      </c>
      <c r="F2005" s="82" t="e">
        <f t="shared" si="31"/>
        <v>#REF!</v>
      </c>
      <c r="G2005" s="172"/>
    </row>
    <row r="2006" spans="1:7" ht="13" thickBot="1" x14ac:dyDescent="0.3">
      <c r="A2006" s="82" t="e">
        <f>#REF!</f>
        <v>#REF!</v>
      </c>
      <c r="B2006" s="84" t="s">
        <v>770</v>
      </c>
      <c r="C2006" s="82">
        <v>2013</v>
      </c>
      <c r="D2006" s="84" t="s">
        <v>131</v>
      </c>
      <c r="E2006" s="93" t="s">
        <v>681</v>
      </c>
      <c r="F2006" s="82" t="e">
        <f t="shared" si="31"/>
        <v>#REF!</v>
      </c>
      <c r="G2006" s="172"/>
    </row>
    <row r="2007" spans="1:7" ht="13" thickBot="1" x14ac:dyDescent="0.3">
      <c r="A2007" s="82" t="e">
        <f>#REF!</f>
        <v>#REF!</v>
      </c>
      <c r="B2007" s="84" t="s">
        <v>770</v>
      </c>
      <c r="C2007" s="82">
        <v>2013</v>
      </c>
      <c r="D2007" s="84" t="s">
        <v>131</v>
      </c>
      <c r="E2007" s="93" t="s">
        <v>682</v>
      </c>
      <c r="F2007" s="82" t="e">
        <f t="shared" si="31"/>
        <v>#REF!</v>
      </c>
      <c r="G2007" s="172"/>
    </row>
    <row r="2008" spans="1:7" ht="13" thickBot="1" x14ac:dyDescent="0.3">
      <c r="A2008" s="82" t="e">
        <f>#REF!</f>
        <v>#REF!</v>
      </c>
      <c r="B2008" s="84" t="s">
        <v>770</v>
      </c>
      <c r="C2008" s="82">
        <v>2013</v>
      </c>
      <c r="D2008" s="84" t="s">
        <v>131</v>
      </c>
      <c r="E2008" s="93" t="s">
        <v>683</v>
      </c>
      <c r="F2008" s="82" t="e">
        <f t="shared" si="31"/>
        <v>#REF!</v>
      </c>
      <c r="G2008" s="172"/>
    </row>
    <row r="2009" spans="1:7" ht="13" thickBot="1" x14ac:dyDescent="0.3">
      <c r="A2009" s="82" t="e">
        <f>#REF!</f>
        <v>#REF!</v>
      </c>
      <c r="B2009" s="84" t="s">
        <v>770</v>
      </c>
      <c r="C2009" s="82">
        <v>2013</v>
      </c>
      <c r="D2009" s="84" t="s">
        <v>131</v>
      </c>
      <c r="E2009" s="93" t="s">
        <v>684</v>
      </c>
      <c r="F2009" s="82" t="e">
        <f t="shared" si="31"/>
        <v>#REF!</v>
      </c>
      <c r="G2009" s="172"/>
    </row>
    <row r="2010" spans="1:7" ht="13" thickBot="1" x14ac:dyDescent="0.3">
      <c r="A2010" s="82" t="e">
        <f>#REF!</f>
        <v>#REF!</v>
      </c>
      <c r="B2010" s="84" t="s">
        <v>770</v>
      </c>
      <c r="C2010" s="82">
        <v>2013</v>
      </c>
      <c r="D2010" s="84" t="s">
        <v>131</v>
      </c>
      <c r="E2010" s="93" t="s">
        <v>685</v>
      </c>
      <c r="F2010" s="82" t="e">
        <f t="shared" si="31"/>
        <v>#REF!</v>
      </c>
      <c r="G2010" s="172"/>
    </row>
    <row r="2011" spans="1:7" ht="13" thickBot="1" x14ac:dyDescent="0.3">
      <c r="A2011" s="82" t="e">
        <f>#REF!</f>
        <v>#REF!</v>
      </c>
      <c r="B2011" s="84" t="s">
        <v>770</v>
      </c>
      <c r="C2011" s="82">
        <v>2013</v>
      </c>
      <c r="D2011" s="84" t="s">
        <v>131</v>
      </c>
      <c r="E2011" s="93" t="s">
        <v>686</v>
      </c>
      <c r="F2011" s="82" t="e">
        <f t="shared" si="31"/>
        <v>#REF!</v>
      </c>
      <c r="G2011" s="172"/>
    </row>
    <row r="2012" spans="1:7" ht="13" thickBot="1" x14ac:dyDescent="0.3">
      <c r="A2012" s="82" t="e">
        <f>#REF!</f>
        <v>#REF!</v>
      </c>
      <c r="B2012" s="84" t="s">
        <v>770</v>
      </c>
      <c r="C2012" s="82">
        <v>2013</v>
      </c>
      <c r="D2012" s="84" t="s">
        <v>131</v>
      </c>
      <c r="E2012" s="93" t="s">
        <v>687</v>
      </c>
      <c r="F2012" s="82" t="e">
        <f t="shared" si="31"/>
        <v>#REF!</v>
      </c>
      <c r="G2012" s="172"/>
    </row>
    <row r="2013" spans="1:7" ht="13" thickBot="1" x14ac:dyDescent="0.3">
      <c r="A2013" s="82" t="e">
        <f>#REF!</f>
        <v>#REF!</v>
      </c>
      <c r="B2013" s="84" t="s">
        <v>770</v>
      </c>
      <c r="C2013" s="82">
        <v>2013</v>
      </c>
      <c r="D2013" s="84" t="s">
        <v>131</v>
      </c>
      <c r="E2013" s="93">
        <v>8</v>
      </c>
      <c r="F2013" s="82" t="e">
        <f t="shared" si="31"/>
        <v>#REF!</v>
      </c>
      <c r="G2013" s="172"/>
    </row>
    <row r="2014" spans="1:7" ht="13" thickBot="1" x14ac:dyDescent="0.3">
      <c r="A2014" s="82" t="e">
        <f>#REF!</f>
        <v>#REF!</v>
      </c>
      <c r="B2014" s="84" t="s">
        <v>770</v>
      </c>
      <c r="C2014" s="82">
        <v>2013</v>
      </c>
      <c r="D2014" s="84" t="s">
        <v>131</v>
      </c>
      <c r="E2014" s="93" t="s">
        <v>688</v>
      </c>
      <c r="F2014" s="82" t="e">
        <f t="shared" si="31"/>
        <v>#REF!</v>
      </c>
      <c r="G2014" s="172"/>
    </row>
    <row r="2015" spans="1:7" ht="13" thickBot="1" x14ac:dyDescent="0.3">
      <c r="A2015" s="82" t="e">
        <f>#REF!</f>
        <v>#REF!</v>
      </c>
      <c r="B2015" s="84" t="s">
        <v>770</v>
      </c>
      <c r="C2015" s="82">
        <v>2013</v>
      </c>
      <c r="D2015" s="84" t="s">
        <v>131</v>
      </c>
      <c r="E2015" s="93" t="s">
        <v>689</v>
      </c>
      <c r="F2015" s="82" t="e">
        <f t="shared" si="31"/>
        <v>#REF!</v>
      </c>
      <c r="G2015" s="172"/>
    </row>
    <row r="2016" spans="1:7" ht="13" thickBot="1" x14ac:dyDescent="0.3">
      <c r="A2016" s="82" t="e">
        <f>#REF!</f>
        <v>#REF!</v>
      </c>
      <c r="B2016" s="84" t="s">
        <v>770</v>
      </c>
      <c r="C2016" s="82">
        <v>2013</v>
      </c>
      <c r="D2016" s="84" t="s">
        <v>131</v>
      </c>
      <c r="E2016" s="93">
        <v>9</v>
      </c>
      <c r="F2016" s="82" t="e">
        <f t="shared" si="31"/>
        <v>#REF!</v>
      </c>
      <c r="G2016" s="172"/>
    </row>
    <row r="2017" spans="1:7" ht="13" thickBot="1" x14ac:dyDescent="0.3">
      <c r="A2017" s="82" t="e">
        <f>#REF!</f>
        <v>#REF!</v>
      </c>
      <c r="B2017" s="84" t="s">
        <v>770</v>
      </c>
      <c r="C2017" s="82">
        <v>2013</v>
      </c>
      <c r="D2017" s="84" t="s">
        <v>131</v>
      </c>
      <c r="E2017" s="93">
        <v>10</v>
      </c>
      <c r="F2017" s="82" t="e">
        <f t="shared" si="31"/>
        <v>#REF!</v>
      </c>
      <c r="G2017" s="172"/>
    </row>
    <row r="2018" spans="1:7" ht="13" thickBot="1" x14ac:dyDescent="0.3">
      <c r="A2018" s="82" t="e">
        <f>#REF!</f>
        <v>#REF!</v>
      </c>
      <c r="B2018" s="84" t="s">
        <v>770</v>
      </c>
      <c r="C2018" s="82">
        <v>2013</v>
      </c>
      <c r="D2018" s="84" t="s">
        <v>131</v>
      </c>
      <c r="E2018" s="93" t="s">
        <v>690</v>
      </c>
      <c r="F2018" s="82" t="e">
        <f t="shared" si="31"/>
        <v>#REF!</v>
      </c>
      <c r="G2018" s="172"/>
    </row>
    <row r="2019" spans="1:7" ht="13" thickBot="1" x14ac:dyDescent="0.3">
      <c r="A2019" s="82" t="e">
        <f>#REF!</f>
        <v>#REF!</v>
      </c>
      <c r="B2019" s="84" t="s">
        <v>770</v>
      </c>
      <c r="C2019" s="82">
        <v>2013</v>
      </c>
      <c r="D2019" s="84" t="s">
        <v>131</v>
      </c>
      <c r="E2019" s="93" t="s">
        <v>691</v>
      </c>
      <c r="F2019" s="82" t="e">
        <f t="shared" si="31"/>
        <v>#REF!</v>
      </c>
      <c r="G2019" s="172"/>
    </row>
    <row r="2020" spans="1:7" ht="13" thickBot="1" x14ac:dyDescent="0.3">
      <c r="A2020" s="82" t="e">
        <f>#REF!</f>
        <v>#REF!</v>
      </c>
      <c r="B2020" s="84" t="s">
        <v>770</v>
      </c>
      <c r="C2020" s="82">
        <v>2013</v>
      </c>
      <c r="D2020" s="84" t="s">
        <v>131</v>
      </c>
      <c r="E2020" s="93" t="s">
        <v>692</v>
      </c>
      <c r="F2020" s="82" t="e">
        <f t="shared" si="31"/>
        <v>#REF!</v>
      </c>
      <c r="G2020" s="172"/>
    </row>
    <row r="2021" spans="1:7" ht="13" thickBot="1" x14ac:dyDescent="0.3">
      <c r="A2021" s="82" t="e">
        <f>#REF!</f>
        <v>#REF!</v>
      </c>
      <c r="B2021" s="84" t="s">
        <v>770</v>
      </c>
      <c r="C2021" s="82">
        <v>2013</v>
      </c>
      <c r="D2021" s="84" t="s">
        <v>131</v>
      </c>
      <c r="E2021" s="93" t="s">
        <v>693</v>
      </c>
      <c r="F2021" s="82" t="e">
        <f t="shared" si="31"/>
        <v>#REF!</v>
      </c>
      <c r="G2021" s="172"/>
    </row>
    <row r="2022" spans="1:7" ht="13" thickBot="1" x14ac:dyDescent="0.3">
      <c r="A2022" s="82" t="e">
        <f>#REF!</f>
        <v>#REF!</v>
      </c>
      <c r="B2022" s="84" t="s">
        <v>770</v>
      </c>
      <c r="C2022" s="82">
        <v>2013</v>
      </c>
      <c r="D2022" s="84" t="s">
        <v>131</v>
      </c>
      <c r="E2022" s="93" t="s">
        <v>694</v>
      </c>
      <c r="F2022" s="82" t="e">
        <f t="shared" si="31"/>
        <v>#REF!</v>
      </c>
      <c r="G2022" s="172"/>
    </row>
    <row r="2023" spans="1:7" ht="13" thickBot="1" x14ac:dyDescent="0.3">
      <c r="A2023" s="82" t="e">
        <f>#REF!</f>
        <v>#REF!</v>
      </c>
      <c r="B2023" s="84" t="s">
        <v>770</v>
      </c>
      <c r="C2023" s="82">
        <v>2013</v>
      </c>
      <c r="D2023" s="84" t="s">
        <v>131</v>
      </c>
      <c r="E2023" s="93" t="s">
        <v>695</v>
      </c>
      <c r="F2023" s="82" t="e">
        <f t="shared" si="31"/>
        <v>#REF!</v>
      </c>
      <c r="G2023" s="172"/>
    </row>
    <row r="2024" spans="1:7" ht="13" thickBot="1" x14ac:dyDescent="0.3">
      <c r="A2024" s="82" t="e">
        <f>#REF!</f>
        <v>#REF!</v>
      </c>
      <c r="B2024" s="84" t="s">
        <v>770</v>
      </c>
      <c r="C2024" s="82">
        <v>2013</v>
      </c>
      <c r="D2024" s="84" t="s">
        <v>131</v>
      </c>
      <c r="E2024" s="93" t="s">
        <v>696</v>
      </c>
      <c r="F2024" s="82" t="e">
        <f t="shared" si="31"/>
        <v>#REF!</v>
      </c>
      <c r="G2024" s="172"/>
    </row>
    <row r="2025" spans="1:7" ht="13" thickBot="1" x14ac:dyDescent="0.3">
      <c r="A2025" s="82" t="e">
        <f>#REF!</f>
        <v>#REF!</v>
      </c>
      <c r="B2025" s="84" t="s">
        <v>770</v>
      </c>
      <c r="C2025" s="82">
        <v>2013</v>
      </c>
      <c r="D2025" s="84" t="s">
        <v>131</v>
      </c>
      <c r="E2025" s="93" t="s">
        <v>697</v>
      </c>
      <c r="F2025" s="82" t="e">
        <f t="shared" si="31"/>
        <v>#REF!</v>
      </c>
      <c r="G2025" s="172"/>
    </row>
    <row r="2026" spans="1:7" ht="13" thickBot="1" x14ac:dyDescent="0.3">
      <c r="A2026" s="82" t="e">
        <f>#REF!</f>
        <v>#REF!</v>
      </c>
      <c r="B2026" s="84" t="s">
        <v>770</v>
      </c>
      <c r="C2026" s="82">
        <v>2013</v>
      </c>
      <c r="D2026" s="84" t="s">
        <v>131</v>
      </c>
      <c r="E2026" s="93" t="s">
        <v>698</v>
      </c>
      <c r="F2026" s="82" t="e">
        <f t="shared" si="31"/>
        <v>#REF!</v>
      </c>
      <c r="G2026" s="172"/>
    </row>
    <row r="2027" spans="1:7" ht="13" thickBot="1" x14ac:dyDescent="0.3">
      <c r="A2027" s="82" t="e">
        <f>#REF!</f>
        <v>#REF!</v>
      </c>
      <c r="B2027" s="84" t="s">
        <v>770</v>
      </c>
      <c r="C2027" s="82">
        <v>2013</v>
      </c>
      <c r="D2027" s="84" t="s">
        <v>131</v>
      </c>
      <c r="E2027" s="93" t="s">
        <v>699</v>
      </c>
      <c r="F2027" s="82" t="e">
        <f t="shared" si="31"/>
        <v>#REF!</v>
      </c>
      <c r="G2027" s="172"/>
    </row>
    <row r="2028" spans="1:7" ht="13" thickBot="1" x14ac:dyDescent="0.3">
      <c r="A2028" s="82" t="e">
        <f>#REF!</f>
        <v>#REF!</v>
      </c>
      <c r="B2028" s="84" t="s">
        <v>770</v>
      </c>
      <c r="C2028" s="82">
        <v>2013</v>
      </c>
      <c r="D2028" s="84" t="s">
        <v>131</v>
      </c>
      <c r="E2028" s="93" t="s">
        <v>700</v>
      </c>
      <c r="F2028" s="82" t="e">
        <f t="shared" si="31"/>
        <v>#REF!</v>
      </c>
      <c r="G2028" s="172"/>
    </row>
    <row r="2029" spans="1:7" ht="13" thickBot="1" x14ac:dyDescent="0.3">
      <c r="A2029" s="82" t="e">
        <f>#REF!</f>
        <v>#REF!</v>
      </c>
      <c r="B2029" s="84" t="s">
        <v>770</v>
      </c>
      <c r="C2029" s="82">
        <v>2013</v>
      </c>
      <c r="D2029" s="84" t="s">
        <v>131</v>
      </c>
      <c r="E2029" s="93" t="s">
        <v>701</v>
      </c>
      <c r="F2029" s="82" t="e">
        <f t="shared" si="31"/>
        <v>#REF!</v>
      </c>
      <c r="G2029" s="172"/>
    </row>
    <row r="2030" spans="1:7" ht="13" thickBot="1" x14ac:dyDescent="0.3">
      <c r="A2030" s="82" t="e">
        <f>#REF!</f>
        <v>#REF!</v>
      </c>
      <c r="B2030" s="84" t="s">
        <v>770</v>
      </c>
      <c r="C2030" s="82">
        <v>2013</v>
      </c>
      <c r="D2030" s="84" t="s">
        <v>706</v>
      </c>
      <c r="E2030" s="93">
        <v>1</v>
      </c>
      <c r="F2030" s="82" t="e">
        <f t="shared" si="31"/>
        <v>#REF!</v>
      </c>
      <c r="G2030" s="172"/>
    </row>
    <row r="2031" spans="1:7" ht="13" thickBot="1" x14ac:dyDescent="0.3">
      <c r="A2031" s="82" t="e">
        <f>#REF!</f>
        <v>#REF!</v>
      </c>
      <c r="B2031" s="84" t="s">
        <v>770</v>
      </c>
      <c r="C2031" s="82">
        <v>2013</v>
      </c>
      <c r="D2031" s="84" t="s">
        <v>706</v>
      </c>
      <c r="E2031" s="93" t="s">
        <v>643</v>
      </c>
      <c r="F2031" s="82" t="e">
        <f t="shared" si="31"/>
        <v>#REF!</v>
      </c>
      <c r="G2031" s="172"/>
    </row>
    <row r="2032" spans="1:7" ht="13" thickBot="1" x14ac:dyDescent="0.3">
      <c r="A2032" s="82" t="e">
        <f>#REF!</f>
        <v>#REF!</v>
      </c>
      <c r="B2032" s="84" t="s">
        <v>770</v>
      </c>
      <c r="C2032" s="82">
        <v>2013</v>
      </c>
      <c r="D2032" s="84" t="s">
        <v>706</v>
      </c>
      <c r="E2032" s="93" t="s">
        <v>646</v>
      </c>
      <c r="F2032" s="82" t="e">
        <f t="shared" si="31"/>
        <v>#REF!</v>
      </c>
      <c r="G2032" s="172"/>
    </row>
    <row r="2033" spans="1:7" ht="13" thickBot="1" x14ac:dyDescent="0.3">
      <c r="A2033" s="82" t="e">
        <f>#REF!</f>
        <v>#REF!</v>
      </c>
      <c r="B2033" s="84" t="s">
        <v>770</v>
      </c>
      <c r="C2033" s="82">
        <v>2013</v>
      </c>
      <c r="D2033" s="84" t="s">
        <v>706</v>
      </c>
      <c r="E2033" s="93" t="s">
        <v>647</v>
      </c>
      <c r="F2033" s="82" t="e">
        <f t="shared" si="31"/>
        <v>#REF!</v>
      </c>
      <c r="G2033" s="172"/>
    </row>
    <row r="2034" spans="1:7" ht="13" thickBot="1" x14ac:dyDescent="0.3">
      <c r="A2034" s="82" t="e">
        <f>#REF!</f>
        <v>#REF!</v>
      </c>
      <c r="B2034" s="84" t="s">
        <v>770</v>
      </c>
      <c r="C2034" s="82">
        <v>2013</v>
      </c>
      <c r="D2034" s="84" t="s">
        <v>706</v>
      </c>
      <c r="E2034" s="93" t="s">
        <v>648</v>
      </c>
      <c r="F2034" s="82" t="e">
        <f t="shared" si="31"/>
        <v>#REF!</v>
      </c>
      <c r="G2034" s="172"/>
    </row>
    <row r="2035" spans="1:7" ht="13" thickBot="1" x14ac:dyDescent="0.3">
      <c r="A2035" s="82" t="e">
        <f>#REF!</f>
        <v>#REF!</v>
      </c>
      <c r="B2035" s="84" t="s">
        <v>770</v>
      </c>
      <c r="C2035" s="82">
        <v>2013</v>
      </c>
      <c r="D2035" s="84" t="s">
        <v>706</v>
      </c>
      <c r="E2035" s="93" t="s">
        <v>709</v>
      </c>
      <c r="F2035" s="82" t="e">
        <f t="shared" si="31"/>
        <v>#REF!</v>
      </c>
      <c r="G2035" s="172"/>
    </row>
    <row r="2036" spans="1:7" ht="13" thickBot="1" x14ac:dyDescent="0.3">
      <c r="A2036" s="82" t="e">
        <f>#REF!</f>
        <v>#REF!</v>
      </c>
      <c r="B2036" s="84" t="s">
        <v>770</v>
      </c>
      <c r="C2036" s="82">
        <v>2013</v>
      </c>
      <c r="D2036" s="84" t="s">
        <v>706</v>
      </c>
      <c r="E2036" s="93">
        <v>2</v>
      </c>
      <c r="F2036" s="82" t="e">
        <f t="shared" si="31"/>
        <v>#REF!</v>
      </c>
      <c r="G2036" s="172"/>
    </row>
    <row r="2037" spans="1:7" ht="13" thickBot="1" x14ac:dyDescent="0.3">
      <c r="A2037" s="82" t="e">
        <f>#REF!</f>
        <v>#REF!</v>
      </c>
      <c r="B2037" s="84" t="s">
        <v>770</v>
      </c>
      <c r="C2037" s="82">
        <v>2013</v>
      </c>
      <c r="D2037" s="84" t="s">
        <v>706</v>
      </c>
      <c r="E2037" s="93">
        <v>3</v>
      </c>
      <c r="F2037" s="82" t="e">
        <f t="shared" si="31"/>
        <v>#REF!</v>
      </c>
      <c r="G2037" s="172"/>
    </row>
    <row r="2038" spans="1:7" ht="13" thickBot="1" x14ac:dyDescent="0.3">
      <c r="A2038" s="82" t="e">
        <f>#REF!</f>
        <v>#REF!</v>
      </c>
      <c r="B2038" s="84" t="s">
        <v>770</v>
      </c>
      <c r="C2038" s="82">
        <v>2013</v>
      </c>
      <c r="D2038" s="84" t="s">
        <v>706</v>
      </c>
      <c r="E2038" s="93" t="s">
        <v>659</v>
      </c>
      <c r="F2038" s="82" t="e">
        <f t="shared" si="31"/>
        <v>#REF!</v>
      </c>
      <c r="G2038" s="172"/>
    </row>
    <row r="2039" spans="1:7" ht="13" thickBot="1" x14ac:dyDescent="0.3">
      <c r="A2039" s="82" t="e">
        <f>#REF!</f>
        <v>#REF!</v>
      </c>
      <c r="B2039" s="84" t="s">
        <v>770</v>
      </c>
      <c r="C2039" s="82">
        <v>2013</v>
      </c>
      <c r="D2039" s="84" t="s">
        <v>706</v>
      </c>
      <c r="E2039" s="93" t="s">
        <v>660</v>
      </c>
      <c r="F2039" s="82" t="e">
        <f t="shared" si="31"/>
        <v>#REF!</v>
      </c>
      <c r="G2039" s="172"/>
    </row>
    <row r="2040" spans="1:7" ht="13" thickBot="1" x14ac:dyDescent="0.3">
      <c r="A2040" s="82" t="e">
        <f>#REF!</f>
        <v>#REF!</v>
      </c>
      <c r="B2040" s="84" t="s">
        <v>770</v>
      </c>
      <c r="C2040" s="82">
        <v>2013</v>
      </c>
      <c r="D2040" s="84" t="s">
        <v>706</v>
      </c>
      <c r="E2040" s="93">
        <v>4</v>
      </c>
      <c r="F2040" s="82" t="e">
        <f t="shared" si="31"/>
        <v>#REF!</v>
      </c>
      <c r="G2040" s="172"/>
    </row>
    <row r="2041" spans="1:7" ht="13" thickBot="1" x14ac:dyDescent="0.3">
      <c r="A2041" s="82" t="e">
        <f>#REF!</f>
        <v>#REF!</v>
      </c>
      <c r="B2041" s="102" t="s">
        <v>770</v>
      </c>
      <c r="C2041" s="82">
        <v>2013</v>
      </c>
      <c r="D2041" s="102" t="s">
        <v>706</v>
      </c>
      <c r="E2041" s="106" t="s">
        <v>661</v>
      </c>
      <c r="F2041" s="82" t="e">
        <f t="shared" si="31"/>
        <v>#REF!</v>
      </c>
      <c r="G2041" s="172"/>
    </row>
    <row r="2042" spans="1:7" ht="13" thickBot="1" x14ac:dyDescent="0.3">
      <c r="A2042" s="82" t="e">
        <f>#REF!</f>
        <v>#REF!</v>
      </c>
      <c r="B2042" s="86" t="s">
        <v>770</v>
      </c>
      <c r="C2042" s="82">
        <v>2013</v>
      </c>
      <c r="D2042" s="86" t="s">
        <v>706</v>
      </c>
      <c r="E2042" s="100" t="s">
        <v>662</v>
      </c>
      <c r="F2042" s="82" t="e">
        <f t="shared" si="31"/>
        <v>#REF!</v>
      </c>
      <c r="G2042" s="172"/>
    </row>
    <row r="2043" spans="1:7" ht="13" thickBot="1" x14ac:dyDescent="0.3">
      <c r="A2043" s="82" t="e">
        <f>#REF!</f>
        <v>#REF!</v>
      </c>
      <c r="B2043" s="84" t="s">
        <v>770</v>
      </c>
      <c r="C2043" s="82">
        <v>2013</v>
      </c>
      <c r="D2043" s="84" t="s">
        <v>706</v>
      </c>
      <c r="E2043" s="93">
        <v>5</v>
      </c>
      <c r="F2043" s="82" t="e">
        <f t="shared" si="31"/>
        <v>#REF!</v>
      </c>
      <c r="G2043" s="172"/>
    </row>
    <row r="2044" spans="1:7" ht="13" thickBot="1" x14ac:dyDescent="0.3">
      <c r="A2044" s="82" t="e">
        <f>#REF!</f>
        <v>#REF!</v>
      </c>
      <c r="B2044" s="84" t="s">
        <v>770</v>
      </c>
      <c r="C2044" s="82">
        <v>2013</v>
      </c>
      <c r="D2044" s="84" t="s">
        <v>706</v>
      </c>
      <c r="E2044" s="93" t="s">
        <v>663</v>
      </c>
      <c r="F2044" s="82" t="e">
        <f t="shared" si="31"/>
        <v>#REF!</v>
      </c>
      <c r="G2044" s="172"/>
    </row>
    <row r="2045" spans="1:7" ht="13" thickBot="1" x14ac:dyDescent="0.3">
      <c r="A2045" s="82" t="e">
        <f>#REF!</f>
        <v>#REF!</v>
      </c>
      <c r="B2045" s="84" t="s">
        <v>770</v>
      </c>
      <c r="C2045" s="82">
        <v>2013</v>
      </c>
      <c r="D2045" s="84" t="s">
        <v>706</v>
      </c>
      <c r="E2045" s="93" t="s">
        <v>664</v>
      </c>
      <c r="F2045" s="82" t="e">
        <f t="shared" si="31"/>
        <v>#REF!</v>
      </c>
      <c r="G2045" s="172"/>
    </row>
    <row r="2046" spans="1:7" ht="13" thickBot="1" x14ac:dyDescent="0.3">
      <c r="A2046" s="82" t="e">
        <f>#REF!</f>
        <v>#REF!</v>
      </c>
      <c r="B2046" s="84" t="s">
        <v>770</v>
      </c>
      <c r="C2046" s="82">
        <v>2013</v>
      </c>
      <c r="D2046" s="84" t="s">
        <v>706</v>
      </c>
      <c r="E2046" s="93" t="s">
        <v>665</v>
      </c>
      <c r="F2046" s="82" t="e">
        <f t="shared" si="31"/>
        <v>#REF!</v>
      </c>
      <c r="G2046" s="172"/>
    </row>
    <row r="2047" spans="1:7" ht="13" thickBot="1" x14ac:dyDescent="0.3">
      <c r="A2047" s="82" t="e">
        <f>#REF!</f>
        <v>#REF!</v>
      </c>
      <c r="B2047" s="84" t="s">
        <v>770</v>
      </c>
      <c r="C2047" s="82">
        <v>2013</v>
      </c>
      <c r="D2047" s="84" t="s">
        <v>706</v>
      </c>
      <c r="E2047" s="93">
        <v>6</v>
      </c>
      <c r="F2047" s="82" t="e">
        <f t="shared" si="31"/>
        <v>#REF!</v>
      </c>
      <c r="G2047" s="172"/>
    </row>
    <row r="2048" spans="1:7" ht="13" thickBot="1" x14ac:dyDescent="0.3">
      <c r="A2048" s="82" t="e">
        <f>#REF!</f>
        <v>#REF!</v>
      </c>
      <c r="B2048" s="84" t="s">
        <v>770</v>
      </c>
      <c r="C2048" s="82">
        <v>2013</v>
      </c>
      <c r="D2048" s="84" t="s">
        <v>706</v>
      </c>
      <c r="E2048" s="93" t="s">
        <v>666</v>
      </c>
      <c r="F2048" s="82" t="e">
        <f t="shared" si="31"/>
        <v>#REF!</v>
      </c>
      <c r="G2048" s="172"/>
    </row>
    <row r="2049" spans="1:7" ht="13" thickBot="1" x14ac:dyDescent="0.3">
      <c r="A2049" s="82" t="e">
        <f>#REF!</f>
        <v>#REF!</v>
      </c>
      <c r="B2049" s="84" t="s">
        <v>770</v>
      </c>
      <c r="C2049" s="82">
        <v>2013</v>
      </c>
      <c r="D2049" s="84" t="s">
        <v>706</v>
      </c>
      <c r="E2049" s="93" t="s">
        <v>667</v>
      </c>
      <c r="F2049" s="82" t="e">
        <f t="shared" si="31"/>
        <v>#REF!</v>
      </c>
      <c r="G2049" s="172"/>
    </row>
    <row r="2050" spans="1:7" ht="13" thickBot="1" x14ac:dyDescent="0.3">
      <c r="A2050" s="82" t="e">
        <f>#REF!</f>
        <v>#REF!</v>
      </c>
      <c r="B2050" s="84" t="s">
        <v>770</v>
      </c>
      <c r="C2050" s="82">
        <v>2013</v>
      </c>
      <c r="D2050" s="84" t="s">
        <v>706</v>
      </c>
      <c r="E2050" s="93" t="s">
        <v>668</v>
      </c>
      <c r="F2050" s="82" t="e">
        <f t="shared" si="31"/>
        <v>#REF!</v>
      </c>
      <c r="G2050" s="172"/>
    </row>
    <row r="2051" spans="1:7" ht="13" thickBot="1" x14ac:dyDescent="0.3">
      <c r="A2051" s="82" t="e">
        <f>#REF!</f>
        <v>#REF!</v>
      </c>
      <c r="B2051" s="84" t="s">
        <v>770</v>
      </c>
      <c r="C2051" s="82">
        <v>2013</v>
      </c>
      <c r="D2051" s="84" t="s">
        <v>706</v>
      </c>
      <c r="E2051" s="93" t="s">
        <v>669</v>
      </c>
      <c r="F2051" s="82" t="e">
        <f t="shared" ref="F2051:F2114" si="32">CONCATENATE(A2051,"_",B2051,"_",C2051,"_",D2051,"_",E2051)</f>
        <v>#REF!</v>
      </c>
      <c r="G2051" s="172"/>
    </row>
    <row r="2052" spans="1:7" ht="13" thickBot="1" x14ac:dyDescent="0.3">
      <c r="A2052" s="82" t="e">
        <f>#REF!</f>
        <v>#REF!</v>
      </c>
      <c r="B2052" s="84" t="s">
        <v>770</v>
      </c>
      <c r="C2052" s="82">
        <v>2013</v>
      </c>
      <c r="D2052" s="84" t="s">
        <v>706</v>
      </c>
      <c r="E2052" s="93" t="s">
        <v>670</v>
      </c>
      <c r="F2052" s="82" t="e">
        <f t="shared" si="32"/>
        <v>#REF!</v>
      </c>
      <c r="G2052" s="172"/>
    </row>
    <row r="2053" spans="1:7" ht="13" thickBot="1" x14ac:dyDescent="0.3">
      <c r="A2053" s="82" t="e">
        <f>#REF!</f>
        <v>#REF!</v>
      </c>
      <c r="B2053" s="84" t="s">
        <v>770</v>
      </c>
      <c r="C2053" s="82">
        <v>2013</v>
      </c>
      <c r="D2053" s="84" t="s">
        <v>706</v>
      </c>
      <c r="E2053" s="93" t="s">
        <v>671</v>
      </c>
      <c r="F2053" s="82" t="e">
        <f t="shared" si="32"/>
        <v>#REF!</v>
      </c>
      <c r="G2053" s="172"/>
    </row>
    <row r="2054" spans="1:7" ht="13" thickBot="1" x14ac:dyDescent="0.3">
      <c r="A2054" s="82" t="e">
        <f>#REF!</f>
        <v>#REF!</v>
      </c>
      <c r="B2054" s="84" t="s">
        <v>770</v>
      </c>
      <c r="C2054" s="82">
        <v>2013</v>
      </c>
      <c r="D2054" s="84" t="s">
        <v>706</v>
      </c>
      <c r="E2054" s="93" t="s">
        <v>672</v>
      </c>
      <c r="F2054" s="82" t="e">
        <f t="shared" si="32"/>
        <v>#REF!</v>
      </c>
      <c r="G2054" s="172"/>
    </row>
    <row r="2055" spans="1:7" ht="13" thickBot="1" x14ac:dyDescent="0.3">
      <c r="A2055" s="82" t="e">
        <f>#REF!</f>
        <v>#REF!</v>
      </c>
      <c r="B2055" s="84" t="s">
        <v>770</v>
      </c>
      <c r="C2055" s="82">
        <v>2013</v>
      </c>
      <c r="D2055" s="84" t="s">
        <v>706</v>
      </c>
      <c r="E2055" s="93" t="s">
        <v>673</v>
      </c>
      <c r="F2055" s="82" t="e">
        <f t="shared" si="32"/>
        <v>#REF!</v>
      </c>
      <c r="G2055" s="172"/>
    </row>
    <row r="2056" spans="1:7" ht="13" thickBot="1" x14ac:dyDescent="0.3">
      <c r="A2056" s="82" t="e">
        <f>#REF!</f>
        <v>#REF!</v>
      </c>
      <c r="B2056" s="84" t="s">
        <v>770</v>
      </c>
      <c r="C2056" s="82">
        <v>2013</v>
      </c>
      <c r="D2056" s="84" t="s">
        <v>706</v>
      </c>
      <c r="E2056" s="93" t="s">
        <v>674</v>
      </c>
      <c r="F2056" s="82" t="e">
        <f t="shared" si="32"/>
        <v>#REF!</v>
      </c>
      <c r="G2056" s="172"/>
    </row>
    <row r="2057" spans="1:7" ht="13" thickBot="1" x14ac:dyDescent="0.3">
      <c r="A2057" s="82" t="e">
        <f>#REF!</f>
        <v>#REF!</v>
      </c>
      <c r="B2057" s="84" t="s">
        <v>770</v>
      </c>
      <c r="C2057" s="82">
        <v>2013</v>
      </c>
      <c r="D2057" s="84" t="s">
        <v>706</v>
      </c>
      <c r="E2057" s="93" t="s">
        <v>675</v>
      </c>
      <c r="F2057" s="82" t="e">
        <f t="shared" si="32"/>
        <v>#REF!</v>
      </c>
      <c r="G2057" s="172"/>
    </row>
    <row r="2058" spans="1:7" ht="13" thickBot="1" x14ac:dyDescent="0.3">
      <c r="A2058" s="82" t="e">
        <f>#REF!</f>
        <v>#REF!</v>
      </c>
      <c r="B2058" s="84" t="s">
        <v>770</v>
      </c>
      <c r="C2058" s="82">
        <v>2013</v>
      </c>
      <c r="D2058" s="84" t="s">
        <v>706</v>
      </c>
      <c r="E2058" s="93" t="s">
        <v>676</v>
      </c>
      <c r="F2058" s="82" t="e">
        <f t="shared" si="32"/>
        <v>#REF!</v>
      </c>
      <c r="G2058" s="172"/>
    </row>
    <row r="2059" spans="1:7" ht="13" thickBot="1" x14ac:dyDescent="0.3">
      <c r="A2059" s="82" t="e">
        <f>#REF!</f>
        <v>#REF!</v>
      </c>
      <c r="B2059" s="84" t="s">
        <v>770</v>
      </c>
      <c r="C2059" s="82">
        <v>2013</v>
      </c>
      <c r="D2059" s="84" t="s">
        <v>706</v>
      </c>
      <c r="E2059" s="93" t="s">
        <v>677</v>
      </c>
      <c r="F2059" s="82" t="e">
        <f t="shared" si="32"/>
        <v>#REF!</v>
      </c>
      <c r="G2059" s="172"/>
    </row>
    <row r="2060" spans="1:7" ht="13" thickBot="1" x14ac:dyDescent="0.3">
      <c r="A2060" s="82" t="e">
        <f>#REF!</f>
        <v>#REF!</v>
      </c>
      <c r="B2060" s="84" t="s">
        <v>770</v>
      </c>
      <c r="C2060" s="82">
        <v>2013</v>
      </c>
      <c r="D2060" s="84" t="s">
        <v>706</v>
      </c>
      <c r="E2060" s="93" t="s">
        <v>678</v>
      </c>
      <c r="F2060" s="82" t="e">
        <f t="shared" si="32"/>
        <v>#REF!</v>
      </c>
      <c r="G2060" s="172"/>
    </row>
    <row r="2061" spans="1:7" ht="13" thickBot="1" x14ac:dyDescent="0.3">
      <c r="A2061" s="82" t="e">
        <f>#REF!</f>
        <v>#REF!</v>
      </c>
      <c r="B2061" s="84" t="s">
        <v>770</v>
      </c>
      <c r="C2061" s="82">
        <v>2013</v>
      </c>
      <c r="D2061" s="84" t="s">
        <v>706</v>
      </c>
      <c r="E2061" s="93" t="s">
        <v>679</v>
      </c>
      <c r="F2061" s="82" t="e">
        <f t="shared" si="32"/>
        <v>#REF!</v>
      </c>
      <c r="G2061" s="172"/>
    </row>
    <row r="2062" spans="1:7" ht="13" thickBot="1" x14ac:dyDescent="0.3">
      <c r="A2062" s="82" t="e">
        <f>#REF!</f>
        <v>#REF!</v>
      </c>
      <c r="B2062" s="84" t="s">
        <v>770</v>
      </c>
      <c r="C2062" s="82">
        <v>2013</v>
      </c>
      <c r="D2062" s="84" t="s">
        <v>706</v>
      </c>
      <c r="E2062" s="93">
        <v>7</v>
      </c>
      <c r="F2062" s="82" t="e">
        <f t="shared" si="32"/>
        <v>#REF!</v>
      </c>
      <c r="G2062" s="172"/>
    </row>
    <row r="2063" spans="1:7" ht="13" thickBot="1" x14ac:dyDescent="0.3">
      <c r="A2063" s="82" t="e">
        <f>#REF!</f>
        <v>#REF!</v>
      </c>
      <c r="B2063" s="84" t="s">
        <v>770</v>
      </c>
      <c r="C2063" s="82">
        <v>2013</v>
      </c>
      <c r="D2063" s="84" t="s">
        <v>706</v>
      </c>
      <c r="E2063" s="93" t="s">
        <v>680</v>
      </c>
      <c r="F2063" s="82" t="e">
        <f t="shared" si="32"/>
        <v>#REF!</v>
      </c>
      <c r="G2063" s="172"/>
    </row>
    <row r="2064" spans="1:7" ht="13" thickBot="1" x14ac:dyDescent="0.3">
      <c r="A2064" s="82" t="e">
        <f>#REF!</f>
        <v>#REF!</v>
      </c>
      <c r="B2064" s="84" t="s">
        <v>770</v>
      </c>
      <c r="C2064" s="82">
        <v>2013</v>
      </c>
      <c r="D2064" s="84" t="s">
        <v>706</v>
      </c>
      <c r="E2064" s="93" t="s">
        <v>681</v>
      </c>
      <c r="F2064" s="82" t="e">
        <f t="shared" si="32"/>
        <v>#REF!</v>
      </c>
      <c r="G2064" s="172"/>
    </row>
    <row r="2065" spans="1:7" ht="13" thickBot="1" x14ac:dyDescent="0.3">
      <c r="A2065" s="82" t="e">
        <f>#REF!</f>
        <v>#REF!</v>
      </c>
      <c r="B2065" s="84" t="s">
        <v>770</v>
      </c>
      <c r="C2065" s="82">
        <v>2013</v>
      </c>
      <c r="D2065" s="84" t="s">
        <v>706</v>
      </c>
      <c r="E2065" s="93" t="s">
        <v>682</v>
      </c>
      <c r="F2065" s="82" t="e">
        <f t="shared" si="32"/>
        <v>#REF!</v>
      </c>
      <c r="G2065" s="172"/>
    </row>
    <row r="2066" spans="1:7" ht="13" thickBot="1" x14ac:dyDescent="0.3">
      <c r="A2066" s="82" t="e">
        <f>#REF!</f>
        <v>#REF!</v>
      </c>
      <c r="B2066" s="84" t="s">
        <v>770</v>
      </c>
      <c r="C2066" s="82">
        <v>2013</v>
      </c>
      <c r="D2066" s="84" t="s">
        <v>706</v>
      </c>
      <c r="E2066" s="93" t="s">
        <v>683</v>
      </c>
      <c r="F2066" s="82" t="e">
        <f t="shared" si="32"/>
        <v>#REF!</v>
      </c>
      <c r="G2066" s="172"/>
    </row>
    <row r="2067" spans="1:7" ht="13" thickBot="1" x14ac:dyDescent="0.3">
      <c r="A2067" s="82" t="e">
        <f>#REF!</f>
        <v>#REF!</v>
      </c>
      <c r="B2067" s="84" t="s">
        <v>770</v>
      </c>
      <c r="C2067" s="82">
        <v>2013</v>
      </c>
      <c r="D2067" s="84" t="s">
        <v>706</v>
      </c>
      <c r="E2067" s="93" t="s">
        <v>684</v>
      </c>
      <c r="F2067" s="82" t="e">
        <f t="shared" si="32"/>
        <v>#REF!</v>
      </c>
      <c r="G2067" s="172"/>
    </row>
    <row r="2068" spans="1:7" ht="13" thickBot="1" x14ac:dyDescent="0.3">
      <c r="A2068" s="82" t="e">
        <f>#REF!</f>
        <v>#REF!</v>
      </c>
      <c r="B2068" s="84" t="s">
        <v>770</v>
      </c>
      <c r="C2068" s="82">
        <v>2013</v>
      </c>
      <c r="D2068" s="84" t="s">
        <v>706</v>
      </c>
      <c r="E2068" s="93" t="s">
        <v>685</v>
      </c>
      <c r="F2068" s="82" t="e">
        <f t="shared" si="32"/>
        <v>#REF!</v>
      </c>
      <c r="G2068" s="172"/>
    </row>
    <row r="2069" spans="1:7" ht="13" thickBot="1" x14ac:dyDescent="0.3">
      <c r="A2069" s="82" t="e">
        <f>#REF!</f>
        <v>#REF!</v>
      </c>
      <c r="B2069" s="84" t="s">
        <v>770</v>
      </c>
      <c r="C2069" s="82">
        <v>2013</v>
      </c>
      <c r="D2069" s="84" t="s">
        <v>706</v>
      </c>
      <c r="E2069" s="93" t="s">
        <v>686</v>
      </c>
      <c r="F2069" s="82" t="e">
        <f t="shared" si="32"/>
        <v>#REF!</v>
      </c>
      <c r="G2069" s="172"/>
    </row>
    <row r="2070" spans="1:7" ht="13" thickBot="1" x14ac:dyDescent="0.3">
      <c r="A2070" s="82" t="e">
        <f>#REF!</f>
        <v>#REF!</v>
      </c>
      <c r="B2070" s="84" t="s">
        <v>770</v>
      </c>
      <c r="C2070" s="82">
        <v>2013</v>
      </c>
      <c r="D2070" s="84" t="s">
        <v>706</v>
      </c>
      <c r="E2070" s="93" t="s">
        <v>687</v>
      </c>
      <c r="F2070" s="82" t="e">
        <f t="shared" si="32"/>
        <v>#REF!</v>
      </c>
      <c r="G2070" s="172"/>
    </row>
    <row r="2071" spans="1:7" ht="13" thickBot="1" x14ac:dyDescent="0.3">
      <c r="A2071" s="82" t="e">
        <f>#REF!</f>
        <v>#REF!</v>
      </c>
      <c r="B2071" s="84" t="s">
        <v>770</v>
      </c>
      <c r="C2071" s="82">
        <v>2013</v>
      </c>
      <c r="D2071" s="84" t="s">
        <v>706</v>
      </c>
      <c r="E2071" s="93">
        <v>8</v>
      </c>
      <c r="F2071" s="82" t="e">
        <f t="shared" si="32"/>
        <v>#REF!</v>
      </c>
      <c r="G2071" s="172"/>
    </row>
    <row r="2072" spans="1:7" ht="13" thickBot="1" x14ac:dyDescent="0.3">
      <c r="A2072" s="82" t="e">
        <f>#REF!</f>
        <v>#REF!</v>
      </c>
      <c r="B2072" s="84" t="s">
        <v>770</v>
      </c>
      <c r="C2072" s="82">
        <v>2013</v>
      </c>
      <c r="D2072" s="84" t="s">
        <v>706</v>
      </c>
      <c r="E2072" s="93" t="s">
        <v>688</v>
      </c>
      <c r="F2072" s="82" t="e">
        <f t="shared" si="32"/>
        <v>#REF!</v>
      </c>
      <c r="G2072" s="172"/>
    </row>
    <row r="2073" spans="1:7" ht="13" thickBot="1" x14ac:dyDescent="0.3">
      <c r="A2073" s="82" t="e">
        <f>#REF!</f>
        <v>#REF!</v>
      </c>
      <c r="B2073" s="84" t="s">
        <v>770</v>
      </c>
      <c r="C2073" s="82">
        <v>2013</v>
      </c>
      <c r="D2073" s="84" t="s">
        <v>706</v>
      </c>
      <c r="E2073" s="93" t="s">
        <v>689</v>
      </c>
      <c r="F2073" s="82" t="e">
        <f t="shared" si="32"/>
        <v>#REF!</v>
      </c>
      <c r="G2073" s="172"/>
    </row>
    <row r="2074" spans="1:7" ht="13" thickBot="1" x14ac:dyDescent="0.3">
      <c r="A2074" s="82" t="e">
        <f>#REF!</f>
        <v>#REF!</v>
      </c>
      <c r="B2074" s="84" t="s">
        <v>770</v>
      </c>
      <c r="C2074" s="82">
        <v>2013</v>
      </c>
      <c r="D2074" s="84" t="s">
        <v>706</v>
      </c>
      <c r="E2074" s="93">
        <v>9</v>
      </c>
      <c r="F2074" s="82" t="e">
        <f t="shared" si="32"/>
        <v>#REF!</v>
      </c>
      <c r="G2074" s="172"/>
    </row>
    <row r="2075" spans="1:7" ht="13" thickBot="1" x14ac:dyDescent="0.3">
      <c r="A2075" s="82" t="e">
        <f>#REF!</f>
        <v>#REF!</v>
      </c>
      <c r="B2075" s="84" t="s">
        <v>770</v>
      </c>
      <c r="C2075" s="82">
        <v>2013</v>
      </c>
      <c r="D2075" s="84" t="s">
        <v>706</v>
      </c>
      <c r="E2075" s="93">
        <v>10</v>
      </c>
      <c r="F2075" s="82" t="e">
        <f t="shared" si="32"/>
        <v>#REF!</v>
      </c>
      <c r="G2075" s="172"/>
    </row>
    <row r="2076" spans="1:7" ht="13" thickBot="1" x14ac:dyDescent="0.3">
      <c r="A2076" s="82" t="e">
        <f>#REF!</f>
        <v>#REF!</v>
      </c>
      <c r="B2076" s="84" t="s">
        <v>770</v>
      </c>
      <c r="C2076" s="82">
        <v>2013</v>
      </c>
      <c r="D2076" s="84" t="s">
        <v>706</v>
      </c>
      <c r="E2076" s="93" t="s">
        <v>690</v>
      </c>
      <c r="F2076" s="82" t="e">
        <f t="shared" si="32"/>
        <v>#REF!</v>
      </c>
      <c r="G2076" s="172"/>
    </row>
    <row r="2077" spans="1:7" ht="13" thickBot="1" x14ac:dyDescent="0.3">
      <c r="A2077" s="82" t="e">
        <f>#REF!</f>
        <v>#REF!</v>
      </c>
      <c r="B2077" s="84" t="s">
        <v>770</v>
      </c>
      <c r="C2077" s="82">
        <v>2013</v>
      </c>
      <c r="D2077" s="84" t="s">
        <v>706</v>
      </c>
      <c r="E2077" s="93" t="s">
        <v>691</v>
      </c>
      <c r="F2077" s="82" t="e">
        <f t="shared" si="32"/>
        <v>#REF!</v>
      </c>
      <c r="G2077" s="172"/>
    </row>
    <row r="2078" spans="1:7" ht="13" thickBot="1" x14ac:dyDescent="0.3">
      <c r="A2078" s="82" t="e">
        <f>#REF!</f>
        <v>#REF!</v>
      </c>
      <c r="B2078" s="84" t="s">
        <v>770</v>
      </c>
      <c r="C2078" s="82">
        <v>2013</v>
      </c>
      <c r="D2078" s="84" t="s">
        <v>706</v>
      </c>
      <c r="E2078" s="93" t="s">
        <v>692</v>
      </c>
      <c r="F2078" s="82" t="e">
        <f t="shared" si="32"/>
        <v>#REF!</v>
      </c>
      <c r="G2078" s="172"/>
    </row>
    <row r="2079" spans="1:7" ht="13" thickBot="1" x14ac:dyDescent="0.3">
      <c r="A2079" s="82" t="e">
        <f>#REF!</f>
        <v>#REF!</v>
      </c>
      <c r="B2079" s="84" t="s">
        <v>770</v>
      </c>
      <c r="C2079" s="82">
        <v>2013</v>
      </c>
      <c r="D2079" s="84" t="s">
        <v>706</v>
      </c>
      <c r="E2079" s="93" t="s">
        <v>693</v>
      </c>
      <c r="F2079" s="82" t="e">
        <f t="shared" si="32"/>
        <v>#REF!</v>
      </c>
      <c r="G2079" s="172"/>
    </row>
    <row r="2080" spans="1:7" ht="13" thickBot="1" x14ac:dyDescent="0.3">
      <c r="A2080" s="82" t="e">
        <f>#REF!</f>
        <v>#REF!</v>
      </c>
      <c r="B2080" s="84" t="s">
        <v>770</v>
      </c>
      <c r="C2080" s="82">
        <v>2013</v>
      </c>
      <c r="D2080" s="84" t="s">
        <v>706</v>
      </c>
      <c r="E2080" s="93" t="s">
        <v>694</v>
      </c>
      <c r="F2080" s="82" t="e">
        <f t="shared" si="32"/>
        <v>#REF!</v>
      </c>
      <c r="G2080" s="172"/>
    </row>
    <row r="2081" spans="1:7" ht="13" thickBot="1" x14ac:dyDescent="0.3">
      <c r="A2081" s="82" t="e">
        <f>#REF!</f>
        <v>#REF!</v>
      </c>
      <c r="B2081" s="84" t="s">
        <v>770</v>
      </c>
      <c r="C2081" s="82">
        <v>2013</v>
      </c>
      <c r="D2081" s="84" t="s">
        <v>706</v>
      </c>
      <c r="E2081" s="93" t="s">
        <v>695</v>
      </c>
      <c r="F2081" s="82" t="e">
        <f t="shared" si="32"/>
        <v>#REF!</v>
      </c>
      <c r="G2081" s="172"/>
    </row>
    <row r="2082" spans="1:7" ht="13" thickBot="1" x14ac:dyDescent="0.3">
      <c r="A2082" s="82" t="e">
        <f>#REF!</f>
        <v>#REF!</v>
      </c>
      <c r="B2082" s="84" t="s">
        <v>770</v>
      </c>
      <c r="C2082" s="82">
        <v>2013</v>
      </c>
      <c r="D2082" s="84" t="s">
        <v>706</v>
      </c>
      <c r="E2082" s="93" t="s">
        <v>696</v>
      </c>
      <c r="F2082" s="82" t="e">
        <f t="shared" si="32"/>
        <v>#REF!</v>
      </c>
      <c r="G2082" s="172"/>
    </row>
    <row r="2083" spans="1:7" ht="13" thickBot="1" x14ac:dyDescent="0.3">
      <c r="A2083" s="82" t="e">
        <f>#REF!</f>
        <v>#REF!</v>
      </c>
      <c r="B2083" s="84" t="s">
        <v>770</v>
      </c>
      <c r="C2083" s="82">
        <v>2013</v>
      </c>
      <c r="D2083" s="84" t="s">
        <v>706</v>
      </c>
      <c r="E2083" s="93" t="s">
        <v>697</v>
      </c>
      <c r="F2083" s="82" t="e">
        <f t="shared" si="32"/>
        <v>#REF!</v>
      </c>
      <c r="G2083" s="172"/>
    </row>
    <row r="2084" spans="1:7" ht="13" thickBot="1" x14ac:dyDescent="0.3">
      <c r="A2084" s="82" t="e">
        <f>#REF!</f>
        <v>#REF!</v>
      </c>
      <c r="B2084" s="84" t="s">
        <v>770</v>
      </c>
      <c r="C2084" s="82">
        <v>2013</v>
      </c>
      <c r="D2084" s="84" t="s">
        <v>706</v>
      </c>
      <c r="E2084" s="93" t="s">
        <v>698</v>
      </c>
      <c r="F2084" s="82" t="e">
        <f t="shared" si="32"/>
        <v>#REF!</v>
      </c>
      <c r="G2084" s="172"/>
    </row>
    <row r="2085" spans="1:7" ht="13" thickBot="1" x14ac:dyDescent="0.3">
      <c r="A2085" s="82" t="e">
        <f>#REF!</f>
        <v>#REF!</v>
      </c>
      <c r="B2085" s="84" t="s">
        <v>770</v>
      </c>
      <c r="C2085" s="82">
        <v>2013</v>
      </c>
      <c r="D2085" s="84" t="s">
        <v>706</v>
      </c>
      <c r="E2085" s="93" t="s">
        <v>699</v>
      </c>
      <c r="F2085" s="82" t="e">
        <f t="shared" si="32"/>
        <v>#REF!</v>
      </c>
      <c r="G2085" s="172"/>
    </row>
    <row r="2086" spans="1:7" ht="13" thickBot="1" x14ac:dyDescent="0.3">
      <c r="A2086" s="82" t="e">
        <f>#REF!</f>
        <v>#REF!</v>
      </c>
      <c r="B2086" s="84" t="s">
        <v>770</v>
      </c>
      <c r="C2086" s="82">
        <v>2013</v>
      </c>
      <c r="D2086" s="84" t="s">
        <v>706</v>
      </c>
      <c r="E2086" s="93" t="s">
        <v>700</v>
      </c>
      <c r="F2086" s="82" t="e">
        <f t="shared" si="32"/>
        <v>#REF!</v>
      </c>
      <c r="G2086" s="172"/>
    </row>
    <row r="2087" spans="1:7" ht="13" thickBot="1" x14ac:dyDescent="0.3">
      <c r="A2087" s="82" t="e">
        <f>#REF!</f>
        <v>#REF!</v>
      </c>
      <c r="B2087" s="84" t="s">
        <v>770</v>
      </c>
      <c r="C2087" s="82">
        <v>2013</v>
      </c>
      <c r="D2087" s="84" t="s">
        <v>706</v>
      </c>
      <c r="E2087" s="93" t="s">
        <v>701</v>
      </c>
      <c r="F2087" s="82" t="e">
        <f t="shared" si="32"/>
        <v>#REF!</v>
      </c>
      <c r="G2087" s="172"/>
    </row>
    <row r="2088" spans="1:7" ht="13" thickBot="1" x14ac:dyDescent="0.3">
      <c r="A2088" s="82" t="e">
        <f>#REF!</f>
        <v>#REF!</v>
      </c>
      <c r="B2088" s="84" t="s">
        <v>771</v>
      </c>
      <c r="C2088" s="82">
        <v>2013</v>
      </c>
      <c r="D2088" s="84" t="s">
        <v>639</v>
      </c>
      <c r="E2088" s="93">
        <v>1</v>
      </c>
      <c r="F2088" s="82" t="e">
        <f t="shared" si="32"/>
        <v>#REF!</v>
      </c>
      <c r="G2088" s="172"/>
    </row>
    <row r="2089" spans="1:7" ht="13" thickBot="1" x14ac:dyDescent="0.3">
      <c r="A2089" s="82" t="e">
        <f>#REF!</f>
        <v>#REF!</v>
      </c>
      <c r="B2089" s="84" t="s">
        <v>771</v>
      </c>
      <c r="C2089" s="82">
        <v>2013</v>
      </c>
      <c r="D2089" s="84" t="s">
        <v>639</v>
      </c>
      <c r="E2089" s="93" t="s">
        <v>643</v>
      </c>
      <c r="F2089" s="82" t="e">
        <f t="shared" si="32"/>
        <v>#REF!</v>
      </c>
      <c r="G2089" s="172"/>
    </row>
    <row r="2090" spans="1:7" ht="13" thickBot="1" x14ac:dyDescent="0.3">
      <c r="A2090" s="82" t="e">
        <f>#REF!</f>
        <v>#REF!</v>
      </c>
      <c r="B2090" s="84" t="s">
        <v>771</v>
      </c>
      <c r="C2090" s="82">
        <v>2013</v>
      </c>
      <c r="D2090" s="84" t="s">
        <v>639</v>
      </c>
      <c r="E2090" s="93" t="s">
        <v>646</v>
      </c>
      <c r="F2090" s="82" t="e">
        <f t="shared" si="32"/>
        <v>#REF!</v>
      </c>
      <c r="G2090" s="172"/>
    </row>
    <row r="2091" spans="1:7" ht="13" thickBot="1" x14ac:dyDescent="0.3">
      <c r="A2091" s="82" t="e">
        <f>#REF!</f>
        <v>#REF!</v>
      </c>
      <c r="B2091" s="84" t="s">
        <v>771</v>
      </c>
      <c r="C2091" s="82">
        <v>2013</v>
      </c>
      <c r="D2091" s="84" t="s">
        <v>639</v>
      </c>
      <c r="E2091" s="93" t="s">
        <v>647</v>
      </c>
      <c r="F2091" s="82" t="e">
        <f t="shared" si="32"/>
        <v>#REF!</v>
      </c>
      <c r="G2091" s="172"/>
    </row>
    <row r="2092" spans="1:7" ht="13" thickBot="1" x14ac:dyDescent="0.3">
      <c r="A2092" s="82" t="e">
        <f>#REF!</f>
        <v>#REF!</v>
      </c>
      <c r="B2092" s="84" t="s">
        <v>771</v>
      </c>
      <c r="C2092" s="82">
        <v>2013</v>
      </c>
      <c r="D2092" s="84" t="s">
        <v>639</v>
      </c>
      <c r="E2092" s="93" t="s">
        <v>648</v>
      </c>
      <c r="F2092" s="82" t="e">
        <f t="shared" si="32"/>
        <v>#REF!</v>
      </c>
      <c r="G2092" s="172"/>
    </row>
    <row r="2093" spans="1:7" ht="13" thickBot="1" x14ac:dyDescent="0.3">
      <c r="A2093" s="82" t="e">
        <f>#REF!</f>
        <v>#REF!</v>
      </c>
      <c r="B2093" s="84" t="s">
        <v>771</v>
      </c>
      <c r="C2093" s="82">
        <v>2013</v>
      </c>
      <c r="D2093" s="84" t="s">
        <v>639</v>
      </c>
      <c r="E2093" s="93" t="s">
        <v>709</v>
      </c>
      <c r="F2093" s="82" t="e">
        <f t="shared" si="32"/>
        <v>#REF!</v>
      </c>
      <c r="G2093" s="172"/>
    </row>
    <row r="2094" spans="1:7" ht="13" thickBot="1" x14ac:dyDescent="0.3">
      <c r="A2094" s="82" t="e">
        <f>#REF!</f>
        <v>#REF!</v>
      </c>
      <c r="B2094" s="84" t="s">
        <v>771</v>
      </c>
      <c r="C2094" s="82">
        <v>2013</v>
      </c>
      <c r="D2094" s="84" t="s">
        <v>131</v>
      </c>
      <c r="E2094" s="93">
        <v>2</v>
      </c>
      <c r="F2094" s="82" t="e">
        <f t="shared" si="32"/>
        <v>#REF!</v>
      </c>
      <c r="G2094" s="172"/>
    </row>
    <row r="2095" spans="1:7" ht="13" thickBot="1" x14ac:dyDescent="0.3">
      <c r="A2095" s="82" t="e">
        <f>#REF!</f>
        <v>#REF!</v>
      </c>
      <c r="B2095" s="91" t="s">
        <v>771</v>
      </c>
      <c r="C2095" s="82">
        <v>2013</v>
      </c>
      <c r="D2095" s="91" t="s">
        <v>639</v>
      </c>
      <c r="E2095" s="101">
        <v>3</v>
      </c>
      <c r="F2095" s="82" t="e">
        <f t="shared" si="32"/>
        <v>#REF!</v>
      </c>
      <c r="G2095" s="172"/>
    </row>
    <row r="2096" spans="1:7" ht="13" thickBot="1" x14ac:dyDescent="0.3">
      <c r="A2096" s="82" t="e">
        <f>#REF!</f>
        <v>#REF!</v>
      </c>
      <c r="B2096" s="86" t="s">
        <v>771</v>
      </c>
      <c r="C2096" s="82">
        <v>2013</v>
      </c>
      <c r="D2096" s="91" t="s">
        <v>639</v>
      </c>
      <c r="E2096" s="100" t="s">
        <v>659</v>
      </c>
      <c r="F2096" s="82" t="e">
        <f t="shared" si="32"/>
        <v>#REF!</v>
      </c>
      <c r="G2096" s="172"/>
    </row>
    <row r="2097" spans="1:7" ht="13" thickBot="1" x14ac:dyDescent="0.3">
      <c r="A2097" s="82" t="e">
        <f>#REF!</f>
        <v>#REF!</v>
      </c>
      <c r="B2097" s="84" t="s">
        <v>771</v>
      </c>
      <c r="C2097" s="82">
        <v>2013</v>
      </c>
      <c r="D2097" s="91" t="s">
        <v>639</v>
      </c>
      <c r="E2097" s="93" t="s">
        <v>660</v>
      </c>
      <c r="F2097" s="82" t="e">
        <f t="shared" si="32"/>
        <v>#REF!</v>
      </c>
      <c r="G2097" s="172"/>
    </row>
    <row r="2098" spans="1:7" ht="13" thickBot="1" x14ac:dyDescent="0.3">
      <c r="A2098" s="82" t="e">
        <f>#REF!</f>
        <v>#REF!</v>
      </c>
      <c r="B2098" s="84" t="s">
        <v>771</v>
      </c>
      <c r="C2098" s="82">
        <v>2013</v>
      </c>
      <c r="D2098" s="91" t="s">
        <v>131</v>
      </c>
      <c r="E2098" s="93">
        <v>4</v>
      </c>
      <c r="F2098" s="82" t="e">
        <f t="shared" si="32"/>
        <v>#REF!</v>
      </c>
      <c r="G2098" s="172"/>
    </row>
    <row r="2099" spans="1:7" ht="13" thickBot="1" x14ac:dyDescent="0.3">
      <c r="A2099" s="82" t="e">
        <f>#REF!</f>
        <v>#REF!</v>
      </c>
      <c r="B2099" s="84" t="s">
        <v>771</v>
      </c>
      <c r="C2099" s="82">
        <v>2013</v>
      </c>
      <c r="D2099" s="91" t="s">
        <v>131</v>
      </c>
      <c r="E2099" s="93" t="s">
        <v>661</v>
      </c>
      <c r="F2099" s="82" t="e">
        <f t="shared" si="32"/>
        <v>#REF!</v>
      </c>
      <c r="G2099" s="172"/>
    </row>
    <row r="2100" spans="1:7" ht="13" thickBot="1" x14ac:dyDescent="0.3">
      <c r="A2100" s="82" t="e">
        <f>#REF!</f>
        <v>#REF!</v>
      </c>
      <c r="B2100" s="84" t="s">
        <v>771</v>
      </c>
      <c r="C2100" s="82">
        <v>2013</v>
      </c>
      <c r="D2100" s="91" t="s">
        <v>131</v>
      </c>
      <c r="E2100" s="93" t="s">
        <v>662</v>
      </c>
      <c r="F2100" s="82" t="e">
        <f t="shared" si="32"/>
        <v>#REF!</v>
      </c>
      <c r="G2100" s="172"/>
    </row>
    <row r="2101" spans="1:7" ht="13" thickBot="1" x14ac:dyDescent="0.3">
      <c r="A2101" s="82" t="e">
        <f>#REF!</f>
        <v>#REF!</v>
      </c>
      <c r="B2101" s="84" t="s">
        <v>771</v>
      </c>
      <c r="C2101" s="82">
        <v>2013</v>
      </c>
      <c r="D2101" s="91" t="s">
        <v>639</v>
      </c>
      <c r="E2101" s="93">
        <v>5</v>
      </c>
      <c r="F2101" s="82" t="e">
        <f t="shared" si="32"/>
        <v>#REF!</v>
      </c>
      <c r="G2101" s="172"/>
    </row>
    <row r="2102" spans="1:7" ht="13" thickBot="1" x14ac:dyDescent="0.3">
      <c r="A2102" s="82" t="e">
        <f>#REF!</f>
        <v>#REF!</v>
      </c>
      <c r="B2102" s="84" t="s">
        <v>771</v>
      </c>
      <c r="C2102" s="82">
        <v>2013</v>
      </c>
      <c r="D2102" s="91" t="s">
        <v>639</v>
      </c>
      <c r="E2102" s="93" t="s">
        <v>663</v>
      </c>
      <c r="F2102" s="82" t="e">
        <f t="shared" si="32"/>
        <v>#REF!</v>
      </c>
      <c r="G2102" s="172"/>
    </row>
    <row r="2103" spans="1:7" ht="13" thickBot="1" x14ac:dyDescent="0.3">
      <c r="A2103" s="82" t="e">
        <f>#REF!</f>
        <v>#REF!</v>
      </c>
      <c r="B2103" s="84" t="s">
        <v>771</v>
      </c>
      <c r="C2103" s="82">
        <v>2013</v>
      </c>
      <c r="D2103" s="91" t="s">
        <v>639</v>
      </c>
      <c r="E2103" s="93" t="s">
        <v>664</v>
      </c>
      <c r="F2103" s="82" t="e">
        <f t="shared" si="32"/>
        <v>#REF!</v>
      </c>
      <c r="G2103" s="172"/>
    </row>
    <row r="2104" spans="1:7" ht="13" thickBot="1" x14ac:dyDescent="0.3">
      <c r="A2104" s="82" t="e">
        <f>#REF!</f>
        <v>#REF!</v>
      </c>
      <c r="B2104" s="84" t="s">
        <v>771</v>
      </c>
      <c r="C2104" s="82">
        <v>2013</v>
      </c>
      <c r="D2104" s="91" t="s">
        <v>639</v>
      </c>
      <c r="E2104" s="93" t="s">
        <v>665</v>
      </c>
      <c r="F2104" s="82" t="e">
        <f t="shared" si="32"/>
        <v>#REF!</v>
      </c>
      <c r="G2104" s="172"/>
    </row>
    <row r="2105" spans="1:7" ht="13" thickBot="1" x14ac:dyDescent="0.3">
      <c r="A2105" s="82" t="e">
        <f>#REF!</f>
        <v>#REF!</v>
      </c>
      <c r="B2105" s="84" t="s">
        <v>771</v>
      </c>
      <c r="C2105" s="82">
        <v>2013</v>
      </c>
      <c r="D2105" s="91" t="s">
        <v>639</v>
      </c>
      <c r="E2105" s="93">
        <v>6</v>
      </c>
      <c r="F2105" s="82" t="e">
        <f t="shared" si="32"/>
        <v>#REF!</v>
      </c>
      <c r="G2105" s="172"/>
    </row>
    <row r="2106" spans="1:7" ht="13" thickBot="1" x14ac:dyDescent="0.3">
      <c r="A2106" s="82" t="e">
        <f>#REF!</f>
        <v>#REF!</v>
      </c>
      <c r="B2106" s="84" t="s">
        <v>771</v>
      </c>
      <c r="C2106" s="82">
        <v>2013</v>
      </c>
      <c r="D2106" s="91" t="s">
        <v>639</v>
      </c>
      <c r="E2106" s="93" t="s">
        <v>666</v>
      </c>
      <c r="F2106" s="82" t="e">
        <f t="shared" si="32"/>
        <v>#REF!</v>
      </c>
      <c r="G2106" s="172"/>
    </row>
    <row r="2107" spans="1:7" ht="13" thickBot="1" x14ac:dyDescent="0.3">
      <c r="A2107" s="82" t="e">
        <f>#REF!</f>
        <v>#REF!</v>
      </c>
      <c r="B2107" s="91" t="s">
        <v>771</v>
      </c>
      <c r="C2107" s="82">
        <v>2013</v>
      </c>
      <c r="D2107" s="91" t="s">
        <v>639</v>
      </c>
      <c r="E2107" s="101" t="s">
        <v>667</v>
      </c>
      <c r="F2107" s="82" t="e">
        <f t="shared" si="32"/>
        <v>#REF!</v>
      </c>
      <c r="G2107" s="172"/>
    </row>
    <row r="2108" spans="1:7" ht="13" thickBot="1" x14ac:dyDescent="0.3">
      <c r="A2108" s="82" t="e">
        <f>#REF!</f>
        <v>#REF!</v>
      </c>
      <c r="B2108" s="109" t="s">
        <v>771</v>
      </c>
      <c r="C2108" s="82">
        <v>2013</v>
      </c>
      <c r="D2108" s="91" t="s">
        <v>639</v>
      </c>
      <c r="E2108" s="100" t="s">
        <v>668</v>
      </c>
      <c r="F2108" s="82" t="e">
        <f t="shared" si="32"/>
        <v>#REF!</v>
      </c>
      <c r="G2108" s="172"/>
    </row>
    <row r="2109" spans="1:7" ht="13" thickBot="1" x14ac:dyDescent="0.3">
      <c r="A2109" s="82" t="e">
        <f>#REF!</f>
        <v>#REF!</v>
      </c>
      <c r="B2109" s="109" t="s">
        <v>771</v>
      </c>
      <c r="C2109" s="82">
        <v>2013</v>
      </c>
      <c r="D2109" s="91" t="s">
        <v>639</v>
      </c>
      <c r="E2109" s="93" t="s">
        <v>669</v>
      </c>
      <c r="F2109" s="82" t="e">
        <f t="shared" si="32"/>
        <v>#REF!</v>
      </c>
      <c r="G2109" s="172"/>
    </row>
    <row r="2110" spans="1:7" ht="13" thickBot="1" x14ac:dyDescent="0.3">
      <c r="A2110" s="82" t="e">
        <f>#REF!</f>
        <v>#REF!</v>
      </c>
      <c r="B2110" s="109" t="s">
        <v>771</v>
      </c>
      <c r="C2110" s="82">
        <v>2013</v>
      </c>
      <c r="D2110" s="91" t="s">
        <v>639</v>
      </c>
      <c r="E2110" s="93" t="s">
        <v>670</v>
      </c>
      <c r="F2110" s="82" t="e">
        <f t="shared" si="32"/>
        <v>#REF!</v>
      </c>
      <c r="G2110" s="172"/>
    </row>
    <row r="2111" spans="1:7" ht="13" thickBot="1" x14ac:dyDescent="0.3">
      <c r="A2111" s="82" t="e">
        <f>#REF!</f>
        <v>#REF!</v>
      </c>
      <c r="B2111" s="109" t="s">
        <v>771</v>
      </c>
      <c r="C2111" s="82">
        <v>2013</v>
      </c>
      <c r="D2111" s="91" t="s">
        <v>639</v>
      </c>
      <c r="E2111" s="93" t="s">
        <v>671</v>
      </c>
      <c r="F2111" s="82" t="e">
        <f t="shared" si="32"/>
        <v>#REF!</v>
      </c>
      <c r="G2111" s="172"/>
    </row>
    <row r="2112" spans="1:7" ht="13" thickBot="1" x14ac:dyDescent="0.3">
      <c r="A2112" s="82" t="e">
        <f>#REF!</f>
        <v>#REF!</v>
      </c>
      <c r="B2112" s="109" t="s">
        <v>771</v>
      </c>
      <c r="C2112" s="82">
        <v>2013</v>
      </c>
      <c r="D2112" s="91" t="s">
        <v>639</v>
      </c>
      <c r="E2112" s="93" t="s">
        <v>672</v>
      </c>
      <c r="F2112" s="82" t="e">
        <f t="shared" si="32"/>
        <v>#REF!</v>
      </c>
      <c r="G2112" s="172"/>
    </row>
    <row r="2113" spans="1:7" ht="13" thickBot="1" x14ac:dyDescent="0.3">
      <c r="A2113" s="82" t="e">
        <f>#REF!</f>
        <v>#REF!</v>
      </c>
      <c r="B2113" s="109" t="s">
        <v>771</v>
      </c>
      <c r="C2113" s="82">
        <v>2013</v>
      </c>
      <c r="D2113" s="91" t="s">
        <v>639</v>
      </c>
      <c r="E2113" s="93" t="s">
        <v>673</v>
      </c>
      <c r="F2113" s="82" t="e">
        <f t="shared" si="32"/>
        <v>#REF!</v>
      </c>
      <c r="G2113" s="172"/>
    </row>
    <row r="2114" spans="1:7" ht="13" thickBot="1" x14ac:dyDescent="0.3">
      <c r="A2114" s="82" t="e">
        <f>#REF!</f>
        <v>#REF!</v>
      </c>
      <c r="B2114" s="109" t="s">
        <v>771</v>
      </c>
      <c r="C2114" s="82">
        <v>2013</v>
      </c>
      <c r="D2114" s="91" t="s">
        <v>639</v>
      </c>
      <c r="E2114" s="93" t="s">
        <v>674</v>
      </c>
      <c r="F2114" s="82" t="e">
        <f t="shared" si="32"/>
        <v>#REF!</v>
      </c>
      <c r="G2114" s="172"/>
    </row>
    <row r="2115" spans="1:7" ht="13" thickBot="1" x14ac:dyDescent="0.3">
      <c r="A2115" s="82" t="e">
        <f>#REF!</f>
        <v>#REF!</v>
      </c>
      <c r="B2115" s="109" t="s">
        <v>771</v>
      </c>
      <c r="C2115" s="82">
        <v>2013</v>
      </c>
      <c r="D2115" s="91" t="s">
        <v>639</v>
      </c>
      <c r="E2115" s="93" t="s">
        <v>675</v>
      </c>
      <c r="F2115" s="82" t="e">
        <f t="shared" ref="F2115:F2178" si="33">CONCATENATE(A2115,"_",B2115,"_",C2115,"_",D2115,"_",E2115)</f>
        <v>#REF!</v>
      </c>
      <c r="G2115" s="172"/>
    </row>
    <row r="2116" spans="1:7" ht="13" thickBot="1" x14ac:dyDescent="0.3">
      <c r="A2116" s="82" t="e">
        <f>#REF!</f>
        <v>#REF!</v>
      </c>
      <c r="B2116" s="109" t="s">
        <v>771</v>
      </c>
      <c r="C2116" s="82">
        <v>2013</v>
      </c>
      <c r="D2116" s="91" t="s">
        <v>639</v>
      </c>
      <c r="E2116" s="93" t="s">
        <v>676</v>
      </c>
      <c r="F2116" s="82" t="e">
        <f t="shared" si="33"/>
        <v>#REF!</v>
      </c>
      <c r="G2116" s="172"/>
    </row>
    <row r="2117" spans="1:7" ht="13" thickBot="1" x14ac:dyDescent="0.3">
      <c r="A2117" s="82" t="e">
        <f>#REF!</f>
        <v>#REF!</v>
      </c>
      <c r="B2117" s="109" t="s">
        <v>771</v>
      </c>
      <c r="C2117" s="82">
        <v>2013</v>
      </c>
      <c r="D2117" s="91" t="s">
        <v>639</v>
      </c>
      <c r="E2117" s="93" t="s">
        <v>677</v>
      </c>
      <c r="F2117" s="82" t="e">
        <f t="shared" si="33"/>
        <v>#REF!</v>
      </c>
      <c r="G2117" s="172"/>
    </row>
    <row r="2118" spans="1:7" ht="13" thickBot="1" x14ac:dyDescent="0.3">
      <c r="A2118" s="82" t="e">
        <f>#REF!</f>
        <v>#REF!</v>
      </c>
      <c r="B2118" s="109" t="s">
        <v>771</v>
      </c>
      <c r="C2118" s="82">
        <v>2013</v>
      </c>
      <c r="D2118" s="91" t="s">
        <v>639</v>
      </c>
      <c r="E2118" s="93" t="s">
        <v>678</v>
      </c>
      <c r="F2118" s="82" t="e">
        <f t="shared" si="33"/>
        <v>#REF!</v>
      </c>
      <c r="G2118" s="172"/>
    </row>
    <row r="2119" spans="1:7" ht="13" thickBot="1" x14ac:dyDescent="0.3">
      <c r="A2119" s="82" t="e">
        <f>#REF!</f>
        <v>#REF!</v>
      </c>
      <c r="B2119" s="109" t="s">
        <v>771</v>
      </c>
      <c r="C2119" s="82">
        <v>2013</v>
      </c>
      <c r="D2119" s="91" t="s">
        <v>639</v>
      </c>
      <c r="E2119" s="93" t="s">
        <v>679</v>
      </c>
      <c r="F2119" s="82" t="e">
        <f t="shared" si="33"/>
        <v>#REF!</v>
      </c>
      <c r="G2119" s="172"/>
    </row>
    <row r="2120" spans="1:7" ht="13" thickBot="1" x14ac:dyDescent="0.3">
      <c r="A2120" s="82" t="e">
        <f>#REF!</f>
        <v>#REF!</v>
      </c>
      <c r="B2120" s="109" t="s">
        <v>771</v>
      </c>
      <c r="C2120" s="82">
        <v>2013</v>
      </c>
      <c r="D2120" s="91" t="s">
        <v>131</v>
      </c>
      <c r="E2120" s="93">
        <v>7</v>
      </c>
      <c r="F2120" s="82" t="e">
        <f t="shared" si="33"/>
        <v>#REF!</v>
      </c>
      <c r="G2120" s="172"/>
    </row>
    <row r="2121" spans="1:7" ht="13" thickBot="1" x14ac:dyDescent="0.3">
      <c r="A2121" s="82" t="e">
        <f>#REF!</f>
        <v>#REF!</v>
      </c>
      <c r="B2121" s="109" t="s">
        <v>771</v>
      </c>
      <c r="C2121" s="82">
        <v>2013</v>
      </c>
      <c r="D2121" s="91" t="s">
        <v>131</v>
      </c>
      <c r="E2121" s="93" t="s">
        <v>680</v>
      </c>
      <c r="F2121" s="82" t="e">
        <f t="shared" si="33"/>
        <v>#REF!</v>
      </c>
      <c r="G2121" s="172"/>
    </row>
    <row r="2122" spans="1:7" ht="13" thickBot="1" x14ac:dyDescent="0.3">
      <c r="A2122" s="82" t="e">
        <f>#REF!</f>
        <v>#REF!</v>
      </c>
      <c r="B2122" s="109" t="s">
        <v>771</v>
      </c>
      <c r="C2122" s="82">
        <v>2013</v>
      </c>
      <c r="D2122" s="91" t="s">
        <v>131</v>
      </c>
      <c r="E2122" s="93" t="s">
        <v>681</v>
      </c>
      <c r="F2122" s="82" t="e">
        <f t="shared" si="33"/>
        <v>#REF!</v>
      </c>
      <c r="G2122" s="172"/>
    </row>
    <row r="2123" spans="1:7" ht="13" thickBot="1" x14ac:dyDescent="0.3">
      <c r="A2123" s="82" t="e">
        <f>#REF!</f>
        <v>#REF!</v>
      </c>
      <c r="B2123" s="109" t="s">
        <v>771</v>
      </c>
      <c r="C2123" s="82">
        <v>2013</v>
      </c>
      <c r="D2123" s="91" t="s">
        <v>131</v>
      </c>
      <c r="E2123" s="93" t="s">
        <v>682</v>
      </c>
      <c r="F2123" s="82" t="e">
        <f t="shared" si="33"/>
        <v>#REF!</v>
      </c>
      <c r="G2123" s="172"/>
    </row>
    <row r="2124" spans="1:7" ht="13" thickBot="1" x14ac:dyDescent="0.3">
      <c r="A2124" s="82" t="e">
        <f>#REF!</f>
        <v>#REF!</v>
      </c>
      <c r="B2124" s="109" t="s">
        <v>771</v>
      </c>
      <c r="C2124" s="82">
        <v>2013</v>
      </c>
      <c r="D2124" s="91" t="s">
        <v>131</v>
      </c>
      <c r="E2124" s="93" t="s">
        <v>683</v>
      </c>
      <c r="F2124" s="82" t="e">
        <f t="shared" si="33"/>
        <v>#REF!</v>
      </c>
      <c r="G2124" s="172"/>
    </row>
    <row r="2125" spans="1:7" ht="13" thickBot="1" x14ac:dyDescent="0.3">
      <c r="A2125" s="82" t="e">
        <f>#REF!</f>
        <v>#REF!</v>
      </c>
      <c r="B2125" s="109" t="s">
        <v>771</v>
      </c>
      <c r="C2125" s="82">
        <v>2013</v>
      </c>
      <c r="D2125" s="91" t="s">
        <v>131</v>
      </c>
      <c r="E2125" s="93" t="s">
        <v>684</v>
      </c>
      <c r="F2125" s="82" t="e">
        <f t="shared" si="33"/>
        <v>#REF!</v>
      </c>
      <c r="G2125" s="172"/>
    </row>
    <row r="2126" spans="1:7" ht="13" thickBot="1" x14ac:dyDescent="0.3">
      <c r="A2126" s="82" t="e">
        <f>#REF!</f>
        <v>#REF!</v>
      </c>
      <c r="B2126" s="86" t="s">
        <v>771</v>
      </c>
      <c r="C2126" s="82">
        <v>2013</v>
      </c>
      <c r="D2126" s="100" t="s">
        <v>131</v>
      </c>
      <c r="E2126" s="100" t="s">
        <v>685</v>
      </c>
      <c r="F2126" s="82" t="e">
        <f t="shared" si="33"/>
        <v>#REF!</v>
      </c>
      <c r="G2126" s="172"/>
    </row>
    <row r="2127" spans="1:7" ht="13" thickBot="1" x14ac:dyDescent="0.3">
      <c r="A2127" s="82" t="e">
        <f>#REF!</f>
        <v>#REF!</v>
      </c>
      <c r="B2127" s="84" t="s">
        <v>771</v>
      </c>
      <c r="C2127" s="82">
        <v>2013</v>
      </c>
      <c r="D2127" s="93" t="s">
        <v>131</v>
      </c>
      <c r="E2127" s="93" t="s">
        <v>686</v>
      </c>
      <c r="F2127" s="82" t="e">
        <f t="shared" si="33"/>
        <v>#REF!</v>
      </c>
      <c r="G2127" s="172"/>
    </row>
    <row r="2128" spans="1:7" ht="13" thickBot="1" x14ac:dyDescent="0.3">
      <c r="A2128" s="82" t="e">
        <f>#REF!</f>
        <v>#REF!</v>
      </c>
      <c r="B2128" s="84" t="s">
        <v>771</v>
      </c>
      <c r="C2128" s="82">
        <v>2013</v>
      </c>
      <c r="D2128" s="93" t="s">
        <v>131</v>
      </c>
      <c r="E2128" s="93" t="s">
        <v>687</v>
      </c>
      <c r="F2128" s="82" t="e">
        <f t="shared" si="33"/>
        <v>#REF!</v>
      </c>
      <c r="G2128" s="172"/>
    </row>
    <row r="2129" spans="1:7" ht="13" thickBot="1" x14ac:dyDescent="0.3">
      <c r="A2129" s="82" t="e">
        <f>#REF!</f>
        <v>#REF!</v>
      </c>
      <c r="B2129" s="84" t="s">
        <v>771</v>
      </c>
      <c r="C2129" s="82">
        <v>2013</v>
      </c>
      <c r="D2129" s="93" t="s">
        <v>131</v>
      </c>
      <c r="E2129" s="93">
        <v>8</v>
      </c>
      <c r="F2129" s="82" t="e">
        <f t="shared" si="33"/>
        <v>#REF!</v>
      </c>
      <c r="G2129" s="172"/>
    </row>
    <row r="2130" spans="1:7" ht="13" thickBot="1" x14ac:dyDescent="0.3">
      <c r="A2130" s="82" t="e">
        <f>#REF!</f>
        <v>#REF!</v>
      </c>
      <c r="B2130" s="84" t="s">
        <v>771</v>
      </c>
      <c r="C2130" s="82">
        <v>2013</v>
      </c>
      <c r="D2130" s="93" t="s">
        <v>131</v>
      </c>
      <c r="E2130" s="93" t="s">
        <v>688</v>
      </c>
      <c r="F2130" s="82" t="e">
        <f t="shared" si="33"/>
        <v>#REF!</v>
      </c>
      <c r="G2130" s="172"/>
    </row>
    <row r="2131" spans="1:7" ht="13" thickBot="1" x14ac:dyDescent="0.3">
      <c r="A2131" s="82" t="e">
        <f>#REF!</f>
        <v>#REF!</v>
      </c>
      <c r="B2131" s="84" t="s">
        <v>771</v>
      </c>
      <c r="C2131" s="82">
        <v>2013</v>
      </c>
      <c r="D2131" s="93" t="s">
        <v>131</v>
      </c>
      <c r="E2131" s="93" t="s">
        <v>689</v>
      </c>
      <c r="F2131" s="82" t="e">
        <f t="shared" si="33"/>
        <v>#REF!</v>
      </c>
      <c r="G2131" s="172"/>
    </row>
    <row r="2132" spans="1:7" ht="13" thickBot="1" x14ac:dyDescent="0.3">
      <c r="A2132" s="82" t="e">
        <f>#REF!</f>
        <v>#REF!</v>
      </c>
      <c r="B2132" s="84" t="s">
        <v>771</v>
      </c>
      <c r="C2132" s="82">
        <v>2013</v>
      </c>
      <c r="D2132" s="93" t="s">
        <v>131</v>
      </c>
      <c r="E2132" s="93">
        <v>9</v>
      </c>
      <c r="F2132" s="82" t="e">
        <f t="shared" si="33"/>
        <v>#REF!</v>
      </c>
      <c r="G2132" s="172"/>
    </row>
    <row r="2133" spans="1:7" ht="13" thickBot="1" x14ac:dyDescent="0.3">
      <c r="A2133" s="82" t="e">
        <f>#REF!</f>
        <v>#REF!</v>
      </c>
      <c r="B2133" s="84" t="s">
        <v>771</v>
      </c>
      <c r="C2133" s="82">
        <v>2013</v>
      </c>
      <c r="D2133" s="93" t="s">
        <v>131</v>
      </c>
      <c r="E2133" s="93">
        <v>10</v>
      </c>
      <c r="F2133" s="82" t="e">
        <f t="shared" si="33"/>
        <v>#REF!</v>
      </c>
      <c r="G2133" s="172"/>
    </row>
    <row r="2134" spans="1:7" ht="13" thickBot="1" x14ac:dyDescent="0.3">
      <c r="A2134" s="82" t="e">
        <f>#REF!</f>
        <v>#REF!</v>
      </c>
      <c r="B2134" s="84" t="s">
        <v>771</v>
      </c>
      <c r="C2134" s="82">
        <v>2013</v>
      </c>
      <c r="D2134" s="93" t="s">
        <v>131</v>
      </c>
      <c r="E2134" s="93" t="s">
        <v>690</v>
      </c>
      <c r="F2134" s="82" t="e">
        <f t="shared" si="33"/>
        <v>#REF!</v>
      </c>
      <c r="G2134" s="172"/>
    </row>
    <row r="2135" spans="1:7" ht="13" thickBot="1" x14ac:dyDescent="0.3">
      <c r="A2135" s="82" t="e">
        <f>#REF!</f>
        <v>#REF!</v>
      </c>
      <c r="B2135" s="84" t="s">
        <v>771</v>
      </c>
      <c r="C2135" s="82">
        <v>2013</v>
      </c>
      <c r="D2135" s="93" t="s">
        <v>131</v>
      </c>
      <c r="E2135" s="93" t="s">
        <v>691</v>
      </c>
      <c r="F2135" s="82" t="e">
        <f t="shared" si="33"/>
        <v>#REF!</v>
      </c>
      <c r="G2135" s="172"/>
    </row>
    <row r="2136" spans="1:7" ht="13" thickBot="1" x14ac:dyDescent="0.3">
      <c r="A2136" s="82" t="e">
        <f>#REF!</f>
        <v>#REF!</v>
      </c>
      <c r="B2136" s="84" t="s">
        <v>771</v>
      </c>
      <c r="C2136" s="82">
        <v>2013</v>
      </c>
      <c r="D2136" s="93" t="s">
        <v>131</v>
      </c>
      <c r="E2136" s="93" t="s">
        <v>692</v>
      </c>
      <c r="F2136" s="82" t="e">
        <f t="shared" si="33"/>
        <v>#REF!</v>
      </c>
      <c r="G2136" s="172"/>
    </row>
    <row r="2137" spans="1:7" ht="13" thickBot="1" x14ac:dyDescent="0.3">
      <c r="A2137" s="82" t="e">
        <f>#REF!</f>
        <v>#REF!</v>
      </c>
      <c r="B2137" s="84" t="s">
        <v>771</v>
      </c>
      <c r="C2137" s="82">
        <v>2013</v>
      </c>
      <c r="D2137" s="93" t="s">
        <v>131</v>
      </c>
      <c r="E2137" s="93" t="s">
        <v>693</v>
      </c>
      <c r="F2137" s="82" t="e">
        <f t="shared" si="33"/>
        <v>#REF!</v>
      </c>
      <c r="G2137" s="172"/>
    </row>
    <row r="2138" spans="1:7" ht="13" thickBot="1" x14ac:dyDescent="0.3">
      <c r="A2138" s="82" t="e">
        <f>#REF!</f>
        <v>#REF!</v>
      </c>
      <c r="B2138" s="84" t="s">
        <v>771</v>
      </c>
      <c r="C2138" s="82">
        <v>2013</v>
      </c>
      <c r="D2138" s="93" t="s">
        <v>131</v>
      </c>
      <c r="E2138" s="93" t="s">
        <v>694</v>
      </c>
      <c r="F2138" s="82" t="e">
        <f t="shared" si="33"/>
        <v>#REF!</v>
      </c>
      <c r="G2138" s="172"/>
    </row>
    <row r="2139" spans="1:7" ht="13" thickBot="1" x14ac:dyDescent="0.3">
      <c r="A2139" s="82" t="e">
        <f>#REF!</f>
        <v>#REF!</v>
      </c>
      <c r="B2139" s="84" t="s">
        <v>771</v>
      </c>
      <c r="C2139" s="82">
        <v>2013</v>
      </c>
      <c r="D2139" s="93" t="s">
        <v>131</v>
      </c>
      <c r="E2139" s="93" t="s">
        <v>695</v>
      </c>
      <c r="F2139" s="82" t="e">
        <f t="shared" si="33"/>
        <v>#REF!</v>
      </c>
      <c r="G2139" s="172"/>
    </row>
    <row r="2140" spans="1:7" ht="13" thickBot="1" x14ac:dyDescent="0.3">
      <c r="A2140" s="82" t="e">
        <f>#REF!</f>
        <v>#REF!</v>
      </c>
      <c r="B2140" s="84" t="s">
        <v>771</v>
      </c>
      <c r="C2140" s="82">
        <v>2013</v>
      </c>
      <c r="D2140" s="93" t="s">
        <v>131</v>
      </c>
      <c r="E2140" s="93" t="s">
        <v>696</v>
      </c>
      <c r="F2140" s="82" t="e">
        <f t="shared" si="33"/>
        <v>#REF!</v>
      </c>
      <c r="G2140" s="172"/>
    </row>
    <row r="2141" spans="1:7" ht="13" thickBot="1" x14ac:dyDescent="0.3">
      <c r="A2141" s="82" t="e">
        <f>#REF!</f>
        <v>#REF!</v>
      </c>
      <c r="B2141" s="84" t="s">
        <v>771</v>
      </c>
      <c r="C2141" s="82">
        <v>2013</v>
      </c>
      <c r="D2141" s="93" t="s">
        <v>131</v>
      </c>
      <c r="E2141" s="93" t="s">
        <v>697</v>
      </c>
      <c r="F2141" s="82" t="e">
        <f t="shared" si="33"/>
        <v>#REF!</v>
      </c>
      <c r="G2141" s="172"/>
    </row>
    <row r="2142" spans="1:7" ht="13" thickBot="1" x14ac:dyDescent="0.3">
      <c r="A2142" s="82" t="e">
        <f>#REF!</f>
        <v>#REF!</v>
      </c>
      <c r="B2142" s="84" t="s">
        <v>771</v>
      </c>
      <c r="C2142" s="82">
        <v>2013</v>
      </c>
      <c r="D2142" s="93" t="s">
        <v>131</v>
      </c>
      <c r="E2142" s="93" t="s">
        <v>698</v>
      </c>
      <c r="F2142" s="82" t="e">
        <f t="shared" si="33"/>
        <v>#REF!</v>
      </c>
      <c r="G2142" s="172"/>
    </row>
    <row r="2143" spans="1:7" ht="13" thickBot="1" x14ac:dyDescent="0.3">
      <c r="A2143" s="82" t="e">
        <f>#REF!</f>
        <v>#REF!</v>
      </c>
      <c r="B2143" s="84" t="s">
        <v>771</v>
      </c>
      <c r="C2143" s="82">
        <v>2013</v>
      </c>
      <c r="D2143" s="93" t="s">
        <v>131</v>
      </c>
      <c r="E2143" s="93" t="s">
        <v>699</v>
      </c>
      <c r="F2143" s="82" t="e">
        <f t="shared" si="33"/>
        <v>#REF!</v>
      </c>
      <c r="G2143" s="172"/>
    </row>
    <row r="2144" spans="1:7" ht="13" thickBot="1" x14ac:dyDescent="0.3">
      <c r="A2144" s="82" t="e">
        <f>#REF!</f>
        <v>#REF!</v>
      </c>
      <c r="B2144" s="84" t="s">
        <v>771</v>
      </c>
      <c r="C2144" s="82">
        <v>2013</v>
      </c>
      <c r="D2144" s="84" t="s">
        <v>131</v>
      </c>
      <c r="E2144" s="93" t="s">
        <v>700</v>
      </c>
      <c r="F2144" s="82" t="e">
        <f t="shared" si="33"/>
        <v>#REF!</v>
      </c>
      <c r="G2144" s="172"/>
    </row>
    <row r="2145" spans="1:7" ht="13" thickBot="1" x14ac:dyDescent="0.3">
      <c r="A2145" s="82" t="e">
        <f>#REF!</f>
        <v>#REF!</v>
      </c>
      <c r="B2145" s="84" t="s">
        <v>771</v>
      </c>
      <c r="C2145" s="82">
        <v>2013</v>
      </c>
      <c r="D2145" s="93" t="s">
        <v>131</v>
      </c>
      <c r="E2145" s="93" t="s">
        <v>701</v>
      </c>
      <c r="F2145" s="82" t="e">
        <f t="shared" si="33"/>
        <v>#REF!</v>
      </c>
      <c r="G2145" s="172"/>
    </row>
    <row r="2146" spans="1:7" ht="13" thickBot="1" x14ac:dyDescent="0.3">
      <c r="A2146" s="82" t="e">
        <f>#REF!</f>
        <v>#REF!</v>
      </c>
      <c r="B2146" s="84" t="s">
        <v>771</v>
      </c>
      <c r="C2146" s="82">
        <v>2013</v>
      </c>
      <c r="D2146" s="93" t="s">
        <v>706</v>
      </c>
      <c r="E2146" s="93">
        <v>1</v>
      </c>
      <c r="F2146" s="82" t="e">
        <f t="shared" si="33"/>
        <v>#REF!</v>
      </c>
      <c r="G2146" s="172"/>
    </row>
    <row r="2147" spans="1:7" ht="13" thickBot="1" x14ac:dyDescent="0.3">
      <c r="A2147" s="82" t="e">
        <f>#REF!</f>
        <v>#REF!</v>
      </c>
      <c r="B2147" s="84" t="s">
        <v>771</v>
      </c>
      <c r="C2147" s="82">
        <v>2013</v>
      </c>
      <c r="D2147" s="93" t="s">
        <v>706</v>
      </c>
      <c r="E2147" s="93" t="s">
        <v>643</v>
      </c>
      <c r="F2147" s="82" t="e">
        <f t="shared" si="33"/>
        <v>#REF!</v>
      </c>
      <c r="G2147" s="172"/>
    </row>
    <row r="2148" spans="1:7" ht="13" thickBot="1" x14ac:dyDescent="0.3">
      <c r="A2148" s="82" t="e">
        <f>#REF!</f>
        <v>#REF!</v>
      </c>
      <c r="B2148" s="84" t="s">
        <v>771</v>
      </c>
      <c r="C2148" s="82">
        <v>2013</v>
      </c>
      <c r="D2148" s="93" t="s">
        <v>706</v>
      </c>
      <c r="E2148" s="93" t="s">
        <v>646</v>
      </c>
      <c r="F2148" s="82" t="e">
        <f t="shared" si="33"/>
        <v>#REF!</v>
      </c>
      <c r="G2148" s="172"/>
    </row>
    <row r="2149" spans="1:7" ht="13" thickBot="1" x14ac:dyDescent="0.3">
      <c r="A2149" s="82" t="e">
        <f>#REF!</f>
        <v>#REF!</v>
      </c>
      <c r="B2149" s="84" t="s">
        <v>771</v>
      </c>
      <c r="C2149" s="82">
        <v>2013</v>
      </c>
      <c r="D2149" s="93" t="s">
        <v>706</v>
      </c>
      <c r="E2149" s="93" t="s">
        <v>647</v>
      </c>
      <c r="F2149" s="82" t="e">
        <f t="shared" si="33"/>
        <v>#REF!</v>
      </c>
      <c r="G2149" s="172"/>
    </row>
    <row r="2150" spans="1:7" ht="13" thickBot="1" x14ac:dyDescent="0.3">
      <c r="A2150" s="82" t="e">
        <f>#REF!</f>
        <v>#REF!</v>
      </c>
      <c r="B2150" s="84" t="s">
        <v>771</v>
      </c>
      <c r="C2150" s="82">
        <v>2013</v>
      </c>
      <c r="D2150" s="93" t="s">
        <v>706</v>
      </c>
      <c r="E2150" s="93" t="s">
        <v>648</v>
      </c>
      <c r="F2150" s="82" t="e">
        <f t="shared" si="33"/>
        <v>#REF!</v>
      </c>
      <c r="G2150" s="172"/>
    </row>
    <row r="2151" spans="1:7" ht="13" thickBot="1" x14ac:dyDescent="0.3">
      <c r="A2151" s="82" t="e">
        <f>#REF!</f>
        <v>#REF!</v>
      </c>
      <c r="B2151" s="84" t="s">
        <v>771</v>
      </c>
      <c r="C2151" s="82">
        <v>2013</v>
      </c>
      <c r="D2151" s="93" t="s">
        <v>706</v>
      </c>
      <c r="E2151" s="93" t="s">
        <v>709</v>
      </c>
      <c r="F2151" s="82" t="e">
        <f t="shared" si="33"/>
        <v>#REF!</v>
      </c>
      <c r="G2151" s="172"/>
    </row>
    <row r="2152" spans="1:7" ht="13" thickBot="1" x14ac:dyDescent="0.3">
      <c r="A2152" s="82" t="e">
        <f>#REF!</f>
        <v>#REF!</v>
      </c>
      <c r="B2152" s="84" t="s">
        <v>771</v>
      </c>
      <c r="C2152" s="82">
        <v>2013</v>
      </c>
      <c r="D2152" s="93" t="s">
        <v>706</v>
      </c>
      <c r="E2152" s="93">
        <v>2</v>
      </c>
      <c r="F2152" s="82" t="e">
        <f t="shared" si="33"/>
        <v>#REF!</v>
      </c>
      <c r="G2152" s="172"/>
    </row>
    <row r="2153" spans="1:7" ht="13" thickBot="1" x14ac:dyDescent="0.3">
      <c r="A2153" s="82" t="e">
        <f>#REF!</f>
        <v>#REF!</v>
      </c>
      <c r="B2153" s="84" t="s">
        <v>771</v>
      </c>
      <c r="C2153" s="82">
        <v>2013</v>
      </c>
      <c r="D2153" s="93" t="s">
        <v>706</v>
      </c>
      <c r="E2153" s="93">
        <v>3</v>
      </c>
      <c r="F2153" s="82" t="e">
        <f t="shared" si="33"/>
        <v>#REF!</v>
      </c>
      <c r="G2153" s="172"/>
    </row>
    <row r="2154" spans="1:7" ht="13" thickBot="1" x14ac:dyDescent="0.3">
      <c r="A2154" s="82" t="e">
        <f>#REF!</f>
        <v>#REF!</v>
      </c>
      <c r="B2154" s="84" t="s">
        <v>771</v>
      </c>
      <c r="C2154" s="82">
        <v>2013</v>
      </c>
      <c r="D2154" s="93" t="s">
        <v>706</v>
      </c>
      <c r="E2154" s="93" t="s">
        <v>659</v>
      </c>
      <c r="F2154" s="82" t="e">
        <f t="shared" si="33"/>
        <v>#REF!</v>
      </c>
      <c r="G2154" s="172"/>
    </row>
    <row r="2155" spans="1:7" ht="13" thickBot="1" x14ac:dyDescent="0.3">
      <c r="A2155" s="82" t="e">
        <f>#REF!</f>
        <v>#REF!</v>
      </c>
      <c r="B2155" s="84" t="s">
        <v>771</v>
      </c>
      <c r="C2155" s="82">
        <v>2013</v>
      </c>
      <c r="D2155" s="93" t="s">
        <v>706</v>
      </c>
      <c r="E2155" s="93" t="s">
        <v>660</v>
      </c>
      <c r="F2155" s="82" t="e">
        <f t="shared" si="33"/>
        <v>#REF!</v>
      </c>
      <c r="G2155" s="172"/>
    </row>
    <row r="2156" spans="1:7" ht="13" thickBot="1" x14ac:dyDescent="0.3">
      <c r="A2156" s="82" t="e">
        <f>#REF!</f>
        <v>#REF!</v>
      </c>
      <c r="B2156" s="84" t="s">
        <v>771</v>
      </c>
      <c r="C2156" s="82">
        <v>2013</v>
      </c>
      <c r="D2156" s="93" t="s">
        <v>706</v>
      </c>
      <c r="E2156" s="93">
        <v>4</v>
      </c>
      <c r="F2156" s="82" t="e">
        <f t="shared" si="33"/>
        <v>#REF!</v>
      </c>
      <c r="G2156" s="172"/>
    </row>
    <row r="2157" spans="1:7" ht="13" thickBot="1" x14ac:dyDescent="0.3">
      <c r="A2157" s="82" t="e">
        <f>#REF!</f>
        <v>#REF!</v>
      </c>
      <c r="B2157" s="84" t="s">
        <v>771</v>
      </c>
      <c r="C2157" s="82">
        <v>2013</v>
      </c>
      <c r="D2157" s="93" t="s">
        <v>706</v>
      </c>
      <c r="E2157" s="93" t="s">
        <v>661</v>
      </c>
      <c r="F2157" s="82" t="e">
        <f t="shared" si="33"/>
        <v>#REF!</v>
      </c>
      <c r="G2157" s="172"/>
    </row>
    <row r="2158" spans="1:7" ht="13" thickBot="1" x14ac:dyDescent="0.3">
      <c r="A2158" s="82" t="e">
        <f>#REF!</f>
        <v>#REF!</v>
      </c>
      <c r="B2158" s="84" t="s">
        <v>771</v>
      </c>
      <c r="C2158" s="82">
        <v>2013</v>
      </c>
      <c r="D2158" s="93" t="s">
        <v>706</v>
      </c>
      <c r="E2158" s="93" t="s">
        <v>662</v>
      </c>
      <c r="F2158" s="82" t="e">
        <f t="shared" si="33"/>
        <v>#REF!</v>
      </c>
      <c r="G2158" s="172"/>
    </row>
    <row r="2159" spans="1:7" ht="13" thickBot="1" x14ac:dyDescent="0.3">
      <c r="A2159" s="82" t="e">
        <f>#REF!</f>
        <v>#REF!</v>
      </c>
      <c r="B2159" s="84" t="s">
        <v>771</v>
      </c>
      <c r="C2159" s="82">
        <v>2013</v>
      </c>
      <c r="D2159" s="93" t="s">
        <v>706</v>
      </c>
      <c r="E2159" s="93">
        <v>5</v>
      </c>
      <c r="F2159" s="82" t="e">
        <f t="shared" si="33"/>
        <v>#REF!</v>
      </c>
      <c r="G2159" s="172"/>
    </row>
    <row r="2160" spans="1:7" ht="13" thickBot="1" x14ac:dyDescent="0.3">
      <c r="A2160" s="82" t="e">
        <f>#REF!</f>
        <v>#REF!</v>
      </c>
      <c r="B2160" s="84" t="s">
        <v>771</v>
      </c>
      <c r="C2160" s="82">
        <v>2013</v>
      </c>
      <c r="D2160" s="93" t="s">
        <v>706</v>
      </c>
      <c r="E2160" s="93" t="s">
        <v>663</v>
      </c>
      <c r="F2160" s="82" t="e">
        <f t="shared" si="33"/>
        <v>#REF!</v>
      </c>
      <c r="G2160" s="172"/>
    </row>
    <row r="2161" spans="1:7" ht="13" thickBot="1" x14ac:dyDescent="0.3">
      <c r="A2161" s="82" t="e">
        <f>#REF!</f>
        <v>#REF!</v>
      </c>
      <c r="B2161" s="84" t="s">
        <v>771</v>
      </c>
      <c r="C2161" s="82">
        <v>2013</v>
      </c>
      <c r="D2161" s="93" t="s">
        <v>706</v>
      </c>
      <c r="E2161" s="93" t="s">
        <v>664</v>
      </c>
      <c r="F2161" s="82" t="e">
        <f t="shared" si="33"/>
        <v>#REF!</v>
      </c>
      <c r="G2161" s="172"/>
    </row>
    <row r="2162" spans="1:7" ht="13" thickBot="1" x14ac:dyDescent="0.3">
      <c r="A2162" s="82" t="e">
        <f>#REF!</f>
        <v>#REF!</v>
      </c>
      <c r="B2162" s="84" t="s">
        <v>771</v>
      </c>
      <c r="C2162" s="82">
        <v>2013</v>
      </c>
      <c r="D2162" s="93" t="s">
        <v>706</v>
      </c>
      <c r="E2162" s="93" t="s">
        <v>665</v>
      </c>
      <c r="F2162" s="82" t="e">
        <f t="shared" si="33"/>
        <v>#REF!</v>
      </c>
      <c r="G2162" s="172"/>
    </row>
    <row r="2163" spans="1:7" ht="13" thickBot="1" x14ac:dyDescent="0.3">
      <c r="A2163" s="82" t="e">
        <f>#REF!</f>
        <v>#REF!</v>
      </c>
      <c r="B2163" s="84" t="s">
        <v>771</v>
      </c>
      <c r="C2163" s="82">
        <v>2013</v>
      </c>
      <c r="D2163" s="93" t="s">
        <v>706</v>
      </c>
      <c r="E2163" s="93">
        <v>6</v>
      </c>
      <c r="F2163" s="82" t="e">
        <f t="shared" si="33"/>
        <v>#REF!</v>
      </c>
      <c r="G2163" s="172"/>
    </row>
    <row r="2164" spans="1:7" ht="13" thickBot="1" x14ac:dyDescent="0.3">
      <c r="A2164" s="82" t="e">
        <f>#REF!</f>
        <v>#REF!</v>
      </c>
      <c r="B2164" s="84" t="s">
        <v>771</v>
      </c>
      <c r="C2164" s="82">
        <v>2013</v>
      </c>
      <c r="D2164" s="93" t="s">
        <v>706</v>
      </c>
      <c r="E2164" s="93" t="s">
        <v>666</v>
      </c>
      <c r="F2164" s="82" t="e">
        <f t="shared" si="33"/>
        <v>#REF!</v>
      </c>
      <c r="G2164" s="172"/>
    </row>
    <row r="2165" spans="1:7" ht="13" thickBot="1" x14ac:dyDescent="0.3">
      <c r="A2165" s="82" t="e">
        <f>#REF!</f>
        <v>#REF!</v>
      </c>
      <c r="B2165" s="84" t="s">
        <v>771</v>
      </c>
      <c r="C2165" s="82">
        <v>2013</v>
      </c>
      <c r="D2165" s="93" t="s">
        <v>706</v>
      </c>
      <c r="E2165" s="93" t="s">
        <v>667</v>
      </c>
      <c r="F2165" s="82" t="e">
        <f t="shared" si="33"/>
        <v>#REF!</v>
      </c>
      <c r="G2165" s="172"/>
    </row>
    <row r="2166" spans="1:7" ht="13" thickBot="1" x14ac:dyDescent="0.3">
      <c r="A2166" s="82" t="e">
        <f>#REF!</f>
        <v>#REF!</v>
      </c>
      <c r="B2166" s="84" t="s">
        <v>771</v>
      </c>
      <c r="C2166" s="82">
        <v>2013</v>
      </c>
      <c r="D2166" s="84" t="s">
        <v>706</v>
      </c>
      <c r="E2166" s="93" t="s">
        <v>668</v>
      </c>
      <c r="F2166" s="82" t="e">
        <f t="shared" si="33"/>
        <v>#REF!</v>
      </c>
      <c r="G2166" s="172"/>
    </row>
    <row r="2167" spans="1:7" ht="13" thickBot="1" x14ac:dyDescent="0.3">
      <c r="A2167" s="82" t="e">
        <f>#REF!</f>
        <v>#REF!</v>
      </c>
      <c r="B2167" s="84" t="s">
        <v>771</v>
      </c>
      <c r="C2167" s="82">
        <v>2013</v>
      </c>
      <c r="D2167" s="84" t="s">
        <v>706</v>
      </c>
      <c r="E2167" s="93" t="s">
        <v>669</v>
      </c>
      <c r="F2167" s="82" t="e">
        <f t="shared" si="33"/>
        <v>#REF!</v>
      </c>
      <c r="G2167" s="172"/>
    </row>
    <row r="2168" spans="1:7" ht="13" thickBot="1" x14ac:dyDescent="0.3">
      <c r="A2168" s="82" t="e">
        <f>#REF!</f>
        <v>#REF!</v>
      </c>
      <c r="B2168" s="84" t="s">
        <v>771</v>
      </c>
      <c r="C2168" s="82">
        <v>2013</v>
      </c>
      <c r="D2168" s="84" t="s">
        <v>706</v>
      </c>
      <c r="E2168" s="93" t="s">
        <v>670</v>
      </c>
      <c r="F2168" s="82" t="e">
        <f t="shared" si="33"/>
        <v>#REF!</v>
      </c>
      <c r="G2168" s="172"/>
    </row>
    <row r="2169" spans="1:7" ht="13" thickBot="1" x14ac:dyDescent="0.3">
      <c r="A2169" s="82" t="e">
        <f>#REF!</f>
        <v>#REF!</v>
      </c>
      <c r="B2169" s="84" t="s">
        <v>771</v>
      </c>
      <c r="C2169" s="82">
        <v>2013</v>
      </c>
      <c r="D2169" s="84" t="s">
        <v>706</v>
      </c>
      <c r="E2169" s="93" t="s">
        <v>671</v>
      </c>
      <c r="F2169" s="82" t="e">
        <f t="shared" si="33"/>
        <v>#REF!</v>
      </c>
      <c r="G2169" s="172"/>
    </row>
    <row r="2170" spans="1:7" ht="13" thickBot="1" x14ac:dyDescent="0.3">
      <c r="A2170" s="82" t="e">
        <f>#REF!</f>
        <v>#REF!</v>
      </c>
      <c r="B2170" s="84" t="s">
        <v>771</v>
      </c>
      <c r="C2170" s="82">
        <v>2013</v>
      </c>
      <c r="D2170" s="84" t="s">
        <v>706</v>
      </c>
      <c r="E2170" s="93" t="s">
        <v>672</v>
      </c>
      <c r="F2170" s="82" t="e">
        <f t="shared" si="33"/>
        <v>#REF!</v>
      </c>
      <c r="G2170" s="172"/>
    </row>
    <row r="2171" spans="1:7" ht="13" thickBot="1" x14ac:dyDescent="0.3">
      <c r="A2171" s="82" t="e">
        <f>#REF!</f>
        <v>#REF!</v>
      </c>
      <c r="B2171" s="84" t="s">
        <v>771</v>
      </c>
      <c r="C2171" s="82">
        <v>2013</v>
      </c>
      <c r="D2171" s="84" t="s">
        <v>706</v>
      </c>
      <c r="E2171" s="93" t="s">
        <v>673</v>
      </c>
      <c r="F2171" s="82" t="e">
        <f t="shared" si="33"/>
        <v>#REF!</v>
      </c>
      <c r="G2171" s="172"/>
    </row>
    <row r="2172" spans="1:7" ht="13" thickBot="1" x14ac:dyDescent="0.3">
      <c r="A2172" s="82" t="e">
        <f>#REF!</f>
        <v>#REF!</v>
      </c>
      <c r="B2172" s="84" t="s">
        <v>771</v>
      </c>
      <c r="C2172" s="82">
        <v>2013</v>
      </c>
      <c r="D2172" s="84" t="s">
        <v>706</v>
      </c>
      <c r="E2172" s="93" t="s">
        <v>674</v>
      </c>
      <c r="F2172" s="82" t="e">
        <f t="shared" si="33"/>
        <v>#REF!</v>
      </c>
      <c r="G2172" s="172"/>
    </row>
    <row r="2173" spans="1:7" ht="13" thickBot="1" x14ac:dyDescent="0.3">
      <c r="A2173" s="82" t="e">
        <f>#REF!</f>
        <v>#REF!</v>
      </c>
      <c r="B2173" s="84" t="s">
        <v>771</v>
      </c>
      <c r="C2173" s="82">
        <v>2013</v>
      </c>
      <c r="D2173" s="84" t="s">
        <v>706</v>
      </c>
      <c r="E2173" s="93" t="s">
        <v>675</v>
      </c>
      <c r="F2173" s="82" t="e">
        <f t="shared" si="33"/>
        <v>#REF!</v>
      </c>
      <c r="G2173" s="172"/>
    </row>
    <row r="2174" spans="1:7" ht="13" thickBot="1" x14ac:dyDescent="0.3">
      <c r="A2174" s="82" t="e">
        <f>#REF!</f>
        <v>#REF!</v>
      </c>
      <c r="B2174" s="84" t="s">
        <v>771</v>
      </c>
      <c r="C2174" s="82">
        <v>2013</v>
      </c>
      <c r="D2174" s="84" t="s">
        <v>706</v>
      </c>
      <c r="E2174" s="93" t="s">
        <v>676</v>
      </c>
      <c r="F2174" s="82" t="e">
        <f t="shared" si="33"/>
        <v>#REF!</v>
      </c>
      <c r="G2174" s="172"/>
    </row>
    <row r="2175" spans="1:7" ht="13" thickBot="1" x14ac:dyDescent="0.3">
      <c r="A2175" s="82" t="e">
        <f>#REF!</f>
        <v>#REF!</v>
      </c>
      <c r="B2175" s="84" t="s">
        <v>771</v>
      </c>
      <c r="C2175" s="82">
        <v>2013</v>
      </c>
      <c r="D2175" s="84" t="s">
        <v>706</v>
      </c>
      <c r="E2175" s="93" t="s">
        <v>677</v>
      </c>
      <c r="F2175" s="82" t="e">
        <f t="shared" si="33"/>
        <v>#REF!</v>
      </c>
      <c r="G2175" s="172"/>
    </row>
    <row r="2176" spans="1:7" ht="13" thickBot="1" x14ac:dyDescent="0.3">
      <c r="A2176" s="82" t="e">
        <f>#REF!</f>
        <v>#REF!</v>
      </c>
      <c r="B2176" s="84" t="s">
        <v>771</v>
      </c>
      <c r="C2176" s="82">
        <v>2013</v>
      </c>
      <c r="D2176" s="84" t="s">
        <v>706</v>
      </c>
      <c r="E2176" s="93" t="s">
        <v>678</v>
      </c>
      <c r="F2176" s="82" t="e">
        <f t="shared" si="33"/>
        <v>#REF!</v>
      </c>
      <c r="G2176" s="172"/>
    </row>
    <row r="2177" spans="1:7" ht="13" thickBot="1" x14ac:dyDescent="0.3">
      <c r="A2177" s="82" t="e">
        <f>#REF!</f>
        <v>#REF!</v>
      </c>
      <c r="B2177" s="84" t="s">
        <v>771</v>
      </c>
      <c r="C2177" s="82">
        <v>2013</v>
      </c>
      <c r="D2177" s="84" t="s">
        <v>706</v>
      </c>
      <c r="E2177" s="93" t="s">
        <v>679</v>
      </c>
      <c r="F2177" s="82" t="e">
        <f t="shared" si="33"/>
        <v>#REF!</v>
      </c>
      <c r="G2177" s="172"/>
    </row>
    <row r="2178" spans="1:7" ht="13" thickBot="1" x14ac:dyDescent="0.3">
      <c r="A2178" s="82" t="e">
        <f>#REF!</f>
        <v>#REF!</v>
      </c>
      <c r="B2178" s="84" t="s">
        <v>771</v>
      </c>
      <c r="C2178" s="82">
        <v>2013</v>
      </c>
      <c r="D2178" s="84" t="s">
        <v>706</v>
      </c>
      <c r="E2178" s="93">
        <v>7</v>
      </c>
      <c r="F2178" s="82" t="e">
        <f t="shared" si="33"/>
        <v>#REF!</v>
      </c>
      <c r="G2178" s="172"/>
    </row>
    <row r="2179" spans="1:7" ht="13" thickBot="1" x14ac:dyDescent="0.3">
      <c r="A2179" s="82" t="e">
        <f>#REF!</f>
        <v>#REF!</v>
      </c>
      <c r="B2179" s="84" t="s">
        <v>771</v>
      </c>
      <c r="C2179" s="82">
        <v>2013</v>
      </c>
      <c r="D2179" s="84" t="s">
        <v>706</v>
      </c>
      <c r="E2179" s="93" t="s">
        <v>680</v>
      </c>
      <c r="F2179" s="82" t="e">
        <f t="shared" ref="F2179:F2242" si="34">CONCATENATE(A2179,"_",B2179,"_",C2179,"_",D2179,"_",E2179)</f>
        <v>#REF!</v>
      </c>
      <c r="G2179" s="172"/>
    </row>
    <row r="2180" spans="1:7" ht="13" thickBot="1" x14ac:dyDescent="0.3">
      <c r="A2180" s="82" t="e">
        <f>#REF!</f>
        <v>#REF!</v>
      </c>
      <c r="B2180" s="84" t="s">
        <v>771</v>
      </c>
      <c r="C2180" s="82">
        <v>2013</v>
      </c>
      <c r="D2180" s="84" t="s">
        <v>706</v>
      </c>
      <c r="E2180" s="93" t="s">
        <v>681</v>
      </c>
      <c r="F2180" s="82" t="e">
        <f t="shared" si="34"/>
        <v>#REF!</v>
      </c>
      <c r="G2180" s="172"/>
    </row>
    <row r="2181" spans="1:7" ht="13" thickBot="1" x14ac:dyDescent="0.3">
      <c r="A2181" s="82" t="e">
        <f>#REF!</f>
        <v>#REF!</v>
      </c>
      <c r="B2181" s="84" t="s">
        <v>771</v>
      </c>
      <c r="C2181" s="82">
        <v>2013</v>
      </c>
      <c r="D2181" s="84" t="s">
        <v>706</v>
      </c>
      <c r="E2181" s="93" t="s">
        <v>682</v>
      </c>
      <c r="F2181" s="82" t="e">
        <f t="shared" si="34"/>
        <v>#REF!</v>
      </c>
      <c r="G2181" s="172"/>
    </row>
    <row r="2182" spans="1:7" ht="13" thickBot="1" x14ac:dyDescent="0.3">
      <c r="A2182" s="82" t="e">
        <f>#REF!</f>
        <v>#REF!</v>
      </c>
      <c r="B2182" s="84" t="s">
        <v>771</v>
      </c>
      <c r="C2182" s="82">
        <v>2013</v>
      </c>
      <c r="D2182" s="84" t="s">
        <v>706</v>
      </c>
      <c r="E2182" s="93" t="s">
        <v>683</v>
      </c>
      <c r="F2182" s="82" t="e">
        <f t="shared" si="34"/>
        <v>#REF!</v>
      </c>
      <c r="G2182" s="172"/>
    </row>
    <row r="2183" spans="1:7" ht="13" thickBot="1" x14ac:dyDescent="0.3">
      <c r="A2183" s="82" t="e">
        <f>#REF!</f>
        <v>#REF!</v>
      </c>
      <c r="B2183" s="84" t="s">
        <v>771</v>
      </c>
      <c r="C2183" s="82">
        <v>2013</v>
      </c>
      <c r="D2183" s="84" t="s">
        <v>706</v>
      </c>
      <c r="E2183" s="93" t="s">
        <v>684</v>
      </c>
      <c r="F2183" s="82" t="e">
        <f t="shared" si="34"/>
        <v>#REF!</v>
      </c>
      <c r="G2183" s="172"/>
    </row>
    <row r="2184" spans="1:7" ht="13" thickBot="1" x14ac:dyDescent="0.3">
      <c r="A2184" s="82" t="e">
        <f>#REF!</f>
        <v>#REF!</v>
      </c>
      <c r="B2184" s="84" t="s">
        <v>771</v>
      </c>
      <c r="C2184" s="82">
        <v>2013</v>
      </c>
      <c r="D2184" s="84" t="s">
        <v>706</v>
      </c>
      <c r="E2184" s="93" t="s">
        <v>685</v>
      </c>
      <c r="F2184" s="82" t="e">
        <f t="shared" si="34"/>
        <v>#REF!</v>
      </c>
      <c r="G2184" s="172"/>
    </row>
    <row r="2185" spans="1:7" ht="13" thickBot="1" x14ac:dyDescent="0.3">
      <c r="A2185" s="82" t="e">
        <f>#REF!</f>
        <v>#REF!</v>
      </c>
      <c r="B2185" s="84" t="s">
        <v>771</v>
      </c>
      <c r="C2185" s="82">
        <v>2013</v>
      </c>
      <c r="D2185" s="84" t="s">
        <v>706</v>
      </c>
      <c r="E2185" s="93" t="s">
        <v>686</v>
      </c>
      <c r="F2185" s="82" t="e">
        <f t="shared" si="34"/>
        <v>#REF!</v>
      </c>
      <c r="G2185" s="172"/>
    </row>
    <row r="2186" spans="1:7" ht="13" thickBot="1" x14ac:dyDescent="0.3">
      <c r="A2186" s="82" t="e">
        <f>#REF!</f>
        <v>#REF!</v>
      </c>
      <c r="B2186" s="84" t="s">
        <v>771</v>
      </c>
      <c r="C2186" s="82">
        <v>2013</v>
      </c>
      <c r="D2186" s="84" t="s">
        <v>706</v>
      </c>
      <c r="E2186" s="93" t="s">
        <v>687</v>
      </c>
      <c r="F2186" s="82" t="e">
        <f t="shared" si="34"/>
        <v>#REF!</v>
      </c>
      <c r="G2186" s="172"/>
    </row>
    <row r="2187" spans="1:7" ht="13" thickBot="1" x14ac:dyDescent="0.3">
      <c r="A2187" s="82" t="e">
        <f>#REF!</f>
        <v>#REF!</v>
      </c>
      <c r="B2187" s="84" t="s">
        <v>771</v>
      </c>
      <c r="C2187" s="82">
        <v>2013</v>
      </c>
      <c r="D2187" s="84" t="s">
        <v>706</v>
      </c>
      <c r="E2187" s="93">
        <v>8</v>
      </c>
      <c r="F2187" s="82" t="e">
        <f t="shared" si="34"/>
        <v>#REF!</v>
      </c>
      <c r="G2187" s="172"/>
    </row>
    <row r="2188" spans="1:7" ht="13" thickBot="1" x14ac:dyDescent="0.3">
      <c r="A2188" s="82" t="e">
        <f>#REF!</f>
        <v>#REF!</v>
      </c>
      <c r="B2188" s="84" t="s">
        <v>771</v>
      </c>
      <c r="C2188" s="82">
        <v>2013</v>
      </c>
      <c r="D2188" s="84" t="s">
        <v>706</v>
      </c>
      <c r="E2188" s="93" t="s">
        <v>688</v>
      </c>
      <c r="F2188" s="82" t="e">
        <f t="shared" si="34"/>
        <v>#REF!</v>
      </c>
      <c r="G2188" s="172"/>
    </row>
    <row r="2189" spans="1:7" ht="13" thickBot="1" x14ac:dyDescent="0.3">
      <c r="A2189" s="82" t="e">
        <f>#REF!</f>
        <v>#REF!</v>
      </c>
      <c r="B2189" s="84" t="s">
        <v>771</v>
      </c>
      <c r="C2189" s="82">
        <v>2013</v>
      </c>
      <c r="D2189" s="84" t="s">
        <v>706</v>
      </c>
      <c r="E2189" s="93" t="s">
        <v>689</v>
      </c>
      <c r="F2189" s="82" t="e">
        <f t="shared" si="34"/>
        <v>#REF!</v>
      </c>
      <c r="G2189" s="172"/>
    </row>
    <row r="2190" spans="1:7" ht="13" thickBot="1" x14ac:dyDescent="0.3">
      <c r="A2190" s="82" t="e">
        <f>#REF!</f>
        <v>#REF!</v>
      </c>
      <c r="B2190" s="84" t="s">
        <v>771</v>
      </c>
      <c r="C2190" s="82">
        <v>2013</v>
      </c>
      <c r="D2190" s="84" t="s">
        <v>706</v>
      </c>
      <c r="E2190" s="93">
        <v>9</v>
      </c>
      <c r="F2190" s="82" t="e">
        <f t="shared" si="34"/>
        <v>#REF!</v>
      </c>
      <c r="G2190" s="172"/>
    </row>
    <row r="2191" spans="1:7" ht="13" thickBot="1" x14ac:dyDescent="0.3">
      <c r="A2191" s="82" t="e">
        <f>#REF!</f>
        <v>#REF!</v>
      </c>
      <c r="B2191" s="91" t="s">
        <v>771</v>
      </c>
      <c r="C2191" s="82">
        <v>2013</v>
      </c>
      <c r="D2191" s="91" t="s">
        <v>706</v>
      </c>
      <c r="E2191" s="101">
        <v>10</v>
      </c>
      <c r="F2191" s="82" t="e">
        <f t="shared" si="34"/>
        <v>#REF!</v>
      </c>
      <c r="G2191" s="172"/>
    </row>
    <row r="2192" spans="1:7" ht="13" thickBot="1" x14ac:dyDescent="0.3">
      <c r="A2192" s="82" t="e">
        <f>#REF!</f>
        <v>#REF!</v>
      </c>
      <c r="B2192" s="86" t="s">
        <v>771</v>
      </c>
      <c r="C2192" s="82">
        <v>2013</v>
      </c>
      <c r="D2192" s="86" t="s">
        <v>706</v>
      </c>
      <c r="E2192" s="100" t="s">
        <v>690</v>
      </c>
      <c r="F2192" s="82" t="e">
        <f t="shared" si="34"/>
        <v>#REF!</v>
      </c>
      <c r="G2192" s="172"/>
    </row>
    <row r="2193" spans="1:7" ht="13" thickBot="1" x14ac:dyDescent="0.3">
      <c r="A2193" s="82" t="e">
        <f>#REF!</f>
        <v>#REF!</v>
      </c>
      <c r="B2193" s="84" t="s">
        <v>771</v>
      </c>
      <c r="C2193" s="82">
        <v>2013</v>
      </c>
      <c r="D2193" s="84" t="s">
        <v>706</v>
      </c>
      <c r="E2193" s="93" t="s">
        <v>691</v>
      </c>
      <c r="F2193" s="82" t="e">
        <f t="shared" si="34"/>
        <v>#REF!</v>
      </c>
      <c r="G2193" s="172"/>
    </row>
    <row r="2194" spans="1:7" ht="13" thickBot="1" x14ac:dyDescent="0.3">
      <c r="A2194" s="82" t="e">
        <f>#REF!</f>
        <v>#REF!</v>
      </c>
      <c r="B2194" s="84" t="s">
        <v>771</v>
      </c>
      <c r="C2194" s="82">
        <v>2013</v>
      </c>
      <c r="D2194" s="84" t="s">
        <v>706</v>
      </c>
      <c r="E2194" s="93" t="s">
        <v>692</v>
      </c>
      <c r="F2194" s="82" t="e">
        <f t="shared" si="34"/>
        <v>#REF!</v>
      </c>
      <c r="G2194" s="172"/>
    </row>
    <row r="2195" spans="1:7" ht="13" thickBot="1" x14ac:dyDescent="0.3">
      <c r="A2195" s="82" t="e">
        <f>#REF!</f>
        <v>#REF!</v>
      </c>
      <c r="B2195" s="84" t="s">
        <v>771</v>
      </c>
      <c r="C2195" s="82">
        <v>2013</v>
      </c>
      <c r="D2195" s="84" t="s">
        <v>706</v>
      </c>
      <c r="E2195" s="93" t="s">
        <v>693</v>
      </c>
      <c r="F2195" s="82" t="e">
        <f t="shared" si="34"/>
        <v>#REF!</v>
      </c>
      <c r="G2195" s="172"/>
    </row>
    <row r="2196" spans="1:7" ht="13" thickBot="1" x14ac:dyDescent="0.3">
      <c r="A2196" s="82" t="e">
        <f>#REF!</f>
        <v>#REF!</v>
      </c>
      <c r="B2196" s="84" t="s">
        <v>771</v>
      </c>
      <c r="C2196" s="82">
        <v>2013</v>
      </c>
      <c r="D2196" s="84" t="s">
        <v>706</v>
      </c>
      <c r="E2196" s="93" t="s">
        <v>694</v>
      </c>
      <c r="F2196" s="82" t="e">
        <f t="shared" si="34"/>
        <v>#REF!</v>
      </c>
      <c r="G2196" s="172"/>
    </row>
    <row r="2197" spans="1:7" ht="13" thickBot="1" x14ac:dyDescent="0.3">
      <c r="A2197" s="82" t="e">
        <f>#REF!</f>
        <v>#REF!</v>
      </c>
      <c r="B2197" s="84" t="s">
        <v>771</v>
      </c>
      <c r="C2197" s="82">
        <v>2013</v>
      </c>
      <c r="D2197" s="84" t="s">
        <v>706</v>
      </c>
      <c r="E2197" s="93" t="s">
        <v>695</v>
      </c>
      <c r="F2197" s="82" t="e">
        <f t="shared" si="34"/>
        <v>#REF!</v>
      </c>
      <c r="G2197" s="172"/>
    </row>
    <row r="2198" spans="1:7" ht="13" thickBot="1" x14ac:dyDescent="0.3">
      <c r="A2198" s="82" t="e">
        <f>#REF!</f>
        <v>#REF!</v>
      </c>
      <c r="B2198" s="84" t="s">
        <v>771</v>
      </c>
      <c r="C2198" s="82">
        <v>2013</v>
      </c>
      <c r="D2198" s="84" t="s">
        <v>706</v>
      </c>
      <c r="E2198" s="93" t="s">
        <v>696</v>
      </c>
      <c r="F2198" s="82" t="e">
        <f t="shared" si="34"/>
        <v>#REF!</v>
      </c>
      <c r="G2198" s="172"/>
    </row>
    <row r="2199" spans="1:7" ht="13" thickBot="1" x14ac:dyDescent="0.3">
      <c r="A2199" s="82" t="e">
        <f>#REF!</f>
        <v>#REF!</v>
      </c>
      <c r="B2199" s="84" t="s">
        <v>771</v>
      </c>
      <c r="C2199" s="82">
        <v>2013</v>
      </c>
      <c r="D2199" s="84" t="s">
        <v>706</v>
      </c>
      <c r="E2199" s="93" t="s">
        <v>697</v>
      </c>
      <c r="F2199" s="82" t="e">
        <f t="shared" si="34"/>
        <v>#REF!</v>
      </c>
      <c r="G2199" s="172"/>
    </row>
    <row r="2200" spans="1:7" ht="13" thickBot="1" x14ac:dyDescent="0.3">
      <c r="A2200" s="82" t="e">
        <f>#REF!</f>
        <v>#REF!</v>
      </c>
      <c r="B2200" s="84" t="s">
        <v>771</v>
      </c>
      <c r="C2200" s="82">
        <v>2013</v>
      </c>
      <c r="D2200" s="84" t="s">
        <v>706</v>
      </c>
      <c r="E2200" s="93" t="s">
        <v>698</v>
      </c>
      <c r="F2200" s="82" t="e">
        <f t="shared" si="34"/>
        <v>#REF!</v>
      </c>
      <c r="G2200" s="172"/>
    </row>
    <row r="2201" spans="1:7" ht="13" thickBot="1" x14ac:dyDescent="0.3">
      <c r="A2201" s="82" t="e">
        <f>#REF!</f>
        <v>#REF!</v>
      </c>
      <c r="B2201" s="84" t="s">
        <v>771</v>
      </c>
      <c r="C2201" s="82">
        <v>2013</v>
      </c>
      <c r="D2201" s="84" t="s">
        <v>706</v>
      </c>
      <c r="E2201" s="93" t="s">
        <v>699</v>
      </c>
      <c r="F2201" s="82" t="e">
        <f t="shared" si="34"/>
        <v>#REF!</v>
      </c>
      <c r="G2201" s="172"/>
    </row>
    <row r="2202" spans="1:7" ht="13" thickBot="1" x14ac:dyDescent="0.3">
      <c r="A2202" s="82" t="e">
        <f>#REF!</f>
        <v>#REF!</v>
      </c>
      <c r="B2202" s="84" t="s">
        <v>771</v>
      </c>
      <c r="C2202" s="82">
        <v>2013</v>
      </c>
      <c r="D2202" s="84" t="s">
        <v>706</v>
      </c>
      <c r="E2202" s="93" t="s">
        <v>700</v>
      </c>
      <c r="F2202" s="82" t="e">
        <f t="shared" si="34"/>
        <v>#REF!</v>
      </c>
      <c r="G2202" s="172"/>
    </row>
    <row r="2203" spans="1:7" ht="13" thickBot="1" x14ac:dyDescent="0.3">
      <c r="A2203" s="82" t="e">
        <f>#REF!</f>
        <v>#REF!</v>
      </c>
      <c r="B2203" s="84" t="s">
        <v>771</v>
      </c>
      <c r="C2203" s="82">
        <v>2013</v>
      </c>
      <c r="D2203" s="84" t="s">
        <v>706</v>
      </c>
      <c r="E2203" s="93" t="s">
        <v>701</v>
      </c>
      <c r="F2203" s="82" t="e">
        <f t="shared" si="34"/>
        <v>#REF!</v>
      </c>
      <c r="G2203" s="172"/>
    </row>
    <row r="2204" spans="1:7" ht="13" thickBot="1" x14ac:dyDescent="0.3">
      <c r="A2204" s="82" t="e">
        <f>#REF!</f>
        <v>#REF!</v>
      </c>
      <c r="B2204" s="84" t="s">
        <v>658</v>
      </c>
      <c r="C2204" s="82">
        <v>2013</v>
      </c>
      <c r="D2204" s="84" t="s">
        <v>639</v>
      </c>
      <c r="E2204" s="93" t="s">
        <v>773</v>
      </c>
      <c r="F2204" s="82" t="e">
        <f t="shared" si="34"/>
        <v>#REF!</v>
      </c>
      <c r="G2204" s="172"/>
    </row>
    <row r="2205" spans="1:7" ht="13" thickBot="1" x14ac:dyDescent="0.3">
      <c r="A2205" s="82" t="e">
        <f>#REF!</f>
        <v>#REF!</v>
      </c>
      <c r="B2205" s="84" t="s">
        <v>658</v>
      </c>
      <c r="C2205" s="82">
        <v>2013</v>
      </c>
      <c r="D2205" s="84" t="s">
        <v>639</v>
      </c>
      <c r="E2205" s="93" t="s">
        <v>774</v>
      </c>
      <c r="F2205" s="82" t="e">
        <f t="shared" si="34"/>
        <v>#REF!</v>
      </c>
      <c r="G2205" s="172"/>
    </row>
    <row r="2206" spans="1:7" ht="13" thickBot="1" x14ac:dyDescent="0.3">
      <c r="A2206" s="82" t="e">
        <f>#REF!</f>
        <v>#REF!</v>
      </c>
      <c r="B2206" s="84" t="s">
        <v>658</v>
      </c>
      <c r="C2206" s="82">
        <v>2013</v>
      </c>
      <c r="D2206" s="84" t="s">
        <v>639</v>
      </c>
      <c r="E2206" s="93" t="s">
        <v>775</v>
      </c>
      <c r="F2206" s="82" t="e">
        <f t="shared" si="34"/>
        <v>#REF!</v>
      </c>
      <c r="G2206" s="172"/>
    </row>
    <row r="2207" spans="1:7" ht="13" thickBot="1" x14ac:dyDescent="0.3">
      <c r="A2207" s="82" t="e">
        <f>#REF!</f>
        <v>#REF!</v>
      </c>
      <c r="B2207" s="84" t="s">
        <v>658</v>
      </c>
      <c r="C2207" s="82">
        <v>2013</v>
      </c>
      <c r="D2207" s="84" t="s">
        <v>639</v>
      </c>
      <c r="E2207" s="93" t="s">
        <v>776</v>
      </c>
      <c r="F2207" s="82" t="e">
        <f t="shared" si="34"/>
        <v>#REF!</v>
      </c>
      <c r="G2207" s="172"/>
    </row>
    <row r="2208" spans="1:7" ht="13" thickBot="1" x14ac:dyDescent="0.3">
      <c r="A2208" s="82" t="e">
        <f>#REF!</f>
        <v>#REF!</v>
      </c>
      <c r="B2208" s="84" t="s">
        <v>658</v>
      </c>
      <c r="C2208" s="82">
        <v>2013</v>
      </c>
      <c r="D2208" s="84" t="s">
        <v>639</v>
      </c>
      <c r="E2208" s="93" t="s">
        <v>777</v>
      </c>
      <c r="F2208" s="82" t="e">
        <f t="shared" si="34"/>
        <v>#REF!</v>
      </c>
      <c r="G2208" s="172"/>
    </row>
    <row r="2209" spans="1:7" ht="13" thickBot="1" x14ac:dyDescent="0.3">
      <c r="A2209" s="82" t="e">
        <f>#REF!</f>
        <v>#REF!</v>
      </c>
      <c r="B2209" s="84" t="s">
        <v>658</v>
      </c>
      <c r="C2209" s="82">
        <v>2013</v>
      </c>
      <c r="D2209" s="84" t="s">
        <v>639</v>
      </c>
      <c r="E2209" s="93" t="s">
        <v>778</v>
      </c>
      <c r="F2209" s="82" t="e">
        <f t="shared" si="34"/>
        <v>#REF!</v>
      </c>
      <c r="G2209" s="172"/>
    </row>
    <row r="2210" spans="1:7" ht="13" thickBot="1" x14ac:dyDescent="0.3">
      <c r="A2210" s="82" t="e">
        <f>#REF!</f>
        <v>#REF!</v>
      </c>
      <c r="B2210" s="84" t="s">
        <v>658</v>
      </c>
      <c r="C2210" s="82">
        <v>2013</v>
      </c>
      <c r="D2210" s="84" t="s">
        <v>639</v>
      </c>
      <c r="E2210" s="93" t="s">
        <v>779</v>
      </c>
      <c r="F2210" s="82" t="e">
        <f t="shared" si="34"/>
        <v>#REF!</v>
      </c>
      <c r="G2210" s="172"/>
    </row>
    <row r="2211" spans="1:7" ht="13" thickBot="1" x14ac:dyDescent="0.3">
      <c r="A2211" s="82" t="e">
        <f>#REF!</f>
        <v>#REF!</v>
      </c>
      <c r="B2211" s="84" t="s">
        <v>658</v>
      </c>
      <c r="C2211" s="82">
        <v>2013</v>
      </c>
      <c r="D2211" s="84" t="s">
        <v>639</v>
      </c>
      <c r="E2211" s="93" t="s">
        <v>780</v>
      </c>
      <c r="F2211" s="82" t="e">
        <f t="shared" si="34"/>
        <v>#REF!</v>
      </c>
      <c r="G2211" s="172"/>
    </row>
    <row r="2212" spans="1:7" ht="13" thickBot="1" x14ac:dyDescent="0.3">
      <c r="A2212" s="82" t="e">
        <f>#REF!</f>
        <v>#REF!</v>
      </c>
      <c r="B2212" s="84" t="s">
        <v>658</v>
      </c>
      <c r="C2212" s="82">
        <v>2013</v>
      </c>
      <c r="D2212" s="84" t="s">
        <v>639</v>
      </c>
      <c r="E2212" s="93" t="s">
        <v>781</v>
      </c>
      <c r="F2212" s="82" t="e">
        <f t="shared" si="34"/>
        <v>#REF!</v>
      </c>
      <c r="G2212" s="172"/>
    </row>
    <row r="2213" spans="1:7" ht="13" thickBot="1" x14ac:dyDescent="0.3">
      <c r="A2213" s="82" t="e">
        <f>#REF!</f>
        <v>#REF!</v>
      </c>
      <c r="B2213" s="84" t="s">
        <v>658</v>
      </c>
      <c r="C2213" s="82">
        <v>2013</v>
      </c>
      <c r="D2213" s="84" t="s">
        <v>639</v>
      </c>
      <c r="E2213" s="93" t="s">
        <v>782</v>
      </c>
      <c r="F2213" s="82" t="e">
        <f t="shared" si="34"/>
        <v>#REF!</v>
      </c>
      <c r="G2213" s="172"/>
    </row>
    <row r="2214" spans="1:7" ht="13" thickBot="1" x14ac:dyDescent="0.3">
      <c r="A2214" s="82" t="e">
        <f>#REF!</f>
        <v>#REF!</v>
      </c>
      <c r="B2214" s="84" t="s">
        <v>658</v>
      </c>
      <c r="C2214" s="82">
        <v>2013</v>
      </c>
      <c r="D2214" s="84" t="s">
        <v>639</v>
      </c>
      <c r="E2214" s="93" t="s">
        <v>783</v>
      </c>
      <c r="F2214" s="82" t="e">
        <f t="shared" si="34"/>
        <v>#REF!</v>
      </c>
      <c r="G2214" s="172"/>
    </row>
    <row r="2215" spans="1:7" ht="13" thickBot="1" x14ac:dyDescent="0.3">
      <c r="A2215" s="82" t="e">
        <f>#REF!</f>
        <v>#REF!</v>
      </c>
      <c r="B2215" s="84" t="s">
        <v>658</v>
      </c>
      <c r="C2215" s="82">
        <v>2013</v>
      </c>
      <c r="D2215" s="84" t="s">
        <v>639</v>
      </c>
      <c r="E2215" s="93" t="s">
        <v>784</v>
      </c>
      <c r="F2215" s="82" t="e">
        <f t="shared" si="34"/>
        <v>#REF!</v>
      </c>
      <c r="G2215" s="172"/>
    </row>
    <row r="2216" spans="1:7" ht="13" thickBot="1" x14ac:dyDescent="0.3">
      <c r="A2216" s="82" t="e">
        <f>#REF!</f>
        <v>#REF!</v>
      </c>
      <c r="B2216" s="84" t="s">
        <v>638</v>
      </c>
      <c r="C2216" s="82">
        <v>2013</v>
      </c>
      <c r="D2216" s="84" t="s">
        <v>639</v>
      </c>
      <c r="E2216" s="93" t="s">
        <v>640</v>
      </c>
      <c r="F2216" s="82" t="e">
        <f t="shared" si="34"/>
        <v>#REF!</v>
      </c>
      <c r="G2216" s="172"/>
    </row>
    <row r="2217" spans="1:7" ht="13" thickBot="1" x14ac:dyDescent="0.3">
      <c r="A2217" s="82" t="e">
        <f>#REF!</f>
        <v>#REF!</v>
      </c>
      <c r="B2217" s="84" t="s">
        <v>638</v>
      </c>
      <c r="C2217" s="82">
        <v>2013</v>
      </c>
      <c r="D2217" s="84" t="s">
        <v>639</v>
      </c>
      <c r="E2217" s="93" t="s">
        <v>641</v>
      </c>
      <c r="F2217" s="82" t="e">
        <f t="shared" si="34"/>
        <v>#REF!</v>
      </c>
      <c r="G2217" s="172"/>
    </row>
    <row r="2218" spans="1:7" ht="13" thickBot="1" x14ac:dyDescent="0.3">
      <c r="A2218" s="82" t="e">
        <f>#REF!</f>
        <v>#REF!</v>
      </c>
      <c r="B2218" s="84" t="s">
        <v>638</v>
      </c>
      <c r="C2218" s="82">
        <v>2013</v>
      </c>
      <c r="D2218" s="84" t="s">
        <v>639</v>
      </c>
      <c r="E2218" s="93" t="s">
        <v>642</v>
      </c>
      <c r="F2218" s="82" t="e">
        <f t="shared" si="34"/>
        <v>#REF!</v>
      </c>
      <c r="G2218" s="172"/>
    </row>
    <row r="2219" spans="1:7" ht="13" thickBot="1" x14ac:dyDescent="0.3">
      <c r="A2219" s="82" t="e">
        <f>#REF!</f>
        <v>#REF!</v>
      </c>
      <c r="B2219" s="84" t="s">
        <v>638</v>
      </c>
      <c r="C2219" s="82">
        <v>2013</v>
      </c>
      <c r="D2219" s="84" t="s">
        <v>639</v>
      </c>
      <c r="E2219" s="93" t="s">
        <v>643</v>
      </c>
      <c r="F2219" s="82" t="e">
        <f t="shared" si="34"/>
        <v>#REF!</v>
      </c>
      <c r="G2219" s="172"/>
    </row>
    <row r="2220" spans="1:7" ht="13" thickBot="1" x14ac:dyDescent="0.3">
      <c r="A2220" s="82" t="e">
        <f>#REF!</f>
        <v>#REF!</v>
      </c>
      <c r="B2220" s="84" t="s">
        <v>638</v>
      </c>
      <c r="C2220" s="82">
        <v>2013</v>
      </c>
      <c r="D2220" s="84" t="s">
        <v>639</v>
      </c>
      <c r="E2220" s="93" t="s">
        <v>644</v>
      </c>
      <c r="F2220" s="82" t="e">
        <f t="shared" si="34"/>
        <v>#REF!</v>
      </c>
      <c r="G2220" s="172"/>
    </row>
    <row r="2221" spans="1:7" ht="13" thickBot="1" x14ac:dyDescent="0.3">
      <c r="A2221" s="82" t="e">
        <f>#REF!</f>
        <v>#REF!</v>
      </c>
      <c r="B2221" s="84" t="s">
        <v>638</v>
      </c>
      <c r="C2221" s="82">
        <v>2013</v>
      </c>
      <c r="D2221" s="84" t="s">
        <v>639</v>
      </c>
      <c r="E2221" s="93" t="s">
        <v>645</v>
      </c>
      <c r="F2221" s="82" t="e">
        <f t="shared" si="34"/>
        <v>#REF!</v>
      </c>
      <c r="G2221" s="172"/>
    </row>
    <row r="2222" spans="1:7" ht="13" thickBot="1" x14ac:dyDescent="0.3">
      <c r="A2222" s="82" t="e">
        <f>#REF!</f>
        <v>#REF!</v>
      </c>
      <c r="B2222" s="84" t="s">
        <v>638</v>
      </c>
      <c r="C2222" s="82">
        <v>2013</v>
      </c>
      <c r="D2222" s="84" t="s">
        <v>639</v>
      </c>
      <c r="E2222" s="93" t="s">
        <v>646</v>
      </c>
      <c r="F2222" s="82" t="e">
        <f t="shared" si="34"/>
        <v>#REF!</v>
      </c>
      <c r="G2222" s="172"/>
    </row>
    <row r="2223" spans="1:7" ht="13" thickBot="1" x14ac:dyDescent="0.3">
      <c r="A2223" s="82" t="e">
        <f>#REF!</f>
        <v>#REF!</v>
      </c>
      <c r="B2223" s="84" t="s">
        <v>638</v>
      </c>
      <c r="C2223" s="82">
        <v>2013</v>
      </c>
      <c r="D2223" s="84" t="s">
        <v>639</v>
      </c>
      <c r="E2223" s="93" t="s">
        <v>647</v>
      </c>
      <c r="F2223" s="82" t="e">
        <f t="shared" si="34"/>
        <v>#REF!</v>
      </c>
      <c r="G2223" s="172"/>
    </row>
    <row r="2224" spans="1:7" ht="13" thickBot="1" x14ac:dyDescent="0.3">
      <c r="A2224" s="82" t="e">
        <f>#REF!</f>
        <v>#REF!</v>
      </c>
      <c r="B2224" s="84" t="s">
        <v>638</v>
      </c>
      <c r="C2224" s="82">
        <v>2013</v>
      </c>
      <c r="D2224" s="84" t="s">
        <v>639</v>
      </c>
      <c r="E2224" s="93" t="s">
        <v>648</v>
      </c>
      <c r="F2224" s="82" t="e">
        <f t="shared" si="34"/>
        <v>#REF!</v>
      </c>
      <c r="G2224" s="172"/>
    </row>
    <row r="2225" spans="1:7" ht="13" thickBot="1" x14ac:dyDescent="0.3">
      <c r="A2225" s="82" t="e">
        <f>#REF!</f>
        <v>#REF!</v>
      </c>
      <c r="B2225" s="84" t="s">
        <v>638</v>
      </c>
      <c r="C2225" s="82">
        <v>2013</v>
      </c>
      <c r="D2225" s="84" t="s">
        <v>639</v>
      </c>
      <c r="E2225" s="93" t="s">
        <v>649</v>
      </c>
      <c r="F2225" s="82" t="e">
        <f t="shared" si="34"/>
        <v>#REF!</v>
      </c>
      <c r="G2225" s="172"/>
    </row>
    <row r="2226" spans="1:7" ht="13" thickBot="1" x14ac:dyDescent="0.3">
      <c r="A2226" s="82" t="e">
        <f>#REF!</f>
        <v>#REF!</v>
      </c>
      <c r="B2226" s="84" t="s">
        <v>638</v>
      </c>
      <c r="C2226" s="82">
        <v>2013</v>
      </c>
      <c r="D2226" s="84" t="s">
        <v>639</v>
      </c>
      <c r="E2226" s="93" t="s">
        <v>650</v>
      </c>
      <c r="F2226" s="82" t="e">
        <f t="shared" si="34"/>
        <v>#REF!</v>
      </c>
      <c r="G2226" s="172"/>
    </row>
    <row r="2227" spans="1:7" ht="13" thickBot="1" x14ac:dyDescent="0.3">
      <c r="A2227" s="82" t="e">
        <f>#REF!</f>
        <v>#REF!</v>
      </c>
      <c r="B2227" s="84" t="s">
        <v>638</v>
      </c>
      <c r="C2227" s="82">
        <v>2013</v>
      </c>
      <c r="D2227" s="84" t="s">
        <v>639</v>
      </c>
      <c r="E2227" s="93" t="s">
        <v>651</v>
      </c>
      <c r="F2227" s="82" t="e">
        <f t="shared" si="34"/>
        <v>#REF!</v>
      </c>
      <c r="G2227" s="172"/>
    </row>
    <row r="2228" spans="1:7" ht="13" thickBot="1" x14ac:dyDescent="0.3">
      <c r="A2228" s="82" t="e">
        <f>#REF!</f>
        <v>#REF!</v>
      </c>
      <c r="B2228" s="84" t="s">
        <v>638</v>
      </c>
      <c r="C2228" s="82">
        <v>2013</v>
      </c>
      <c r="D2228" s="84" t="s">
        <v>639</v>
      </c>
      <c r="E2228" s="93" t="s">
        <v>652</v>
      </c>
      <c r="F2228" s="82" t="e">
        <f t="shared" si="34"/>
        <v>#REF!</v>
      </c>
      <c r="G2228" s="172"/>
    </row>
    <row r="2229" spans="1:7" ht="13" thickBot="1" x14ac:dyDescent="0.3">
      <c r="A2229" s="82" t="e">
        <f>#REF!</f>
        <v>#REF!</v>
      </c>
      <c r="B2229" s="84" t="s">
        <v>638</v>
      </c>
      <c r="C2229" s="82">
        <v>2013</v>
      </c>
      <c r="D2229" s="84" t="s">
        <v>639</v>
      </c>
      <c r="E2229" s="93" t="s">
        <v>653</v>
      </c>
      <c r="F2229" s="82" t="e">
        <f t="shared" si="34"/>
        <v>#REF!</v>
      </c>
      <c r="G2229" s="172"/>
    </row>
    <row r="2230" spans="1:7" ht="13" thickBot="1" x14ac:dyDescent="0.3">
      <c r="A2230" s="82" t="e">
        <f>#REF!</f>
        <v>#REF!</v>
      </c>
      <c r="B2230" s="84" t="s">
        <v>638</v>
      </c>
      <c r="C2230" s="82">
        <v>2013</v>
      </c>
      <c r="D2230" s="84" t="s">
        <v>639</v>
      </c>
      <c r="E2230" s="93" t="s">
        <v>654</v>
      </c>
      <c r="F2230" s="82" t="e">
        <f t="shared" si="34"/>
        <v>#REF!</v>
      </c>
      <c r="G2230" s="172"/>
    </row>
    <row r="2231" spans="1:7" ht="13" thickBot="1" x14ac:dyDescent="0.3">
      <c r="A2231" s="82" t="e">
        <f>#REF!</f>
        <v>#REF!</v>
      </c>
      <c r="B2231" s="84" t="s">
        <v>638</v>
      </c>
      <c r="C2231" s="82">
        <v>2013</v>
      </c>
      <c r="D2231" s="84" t="s">
        <v>639</v>
      </c>
      <c r="E2231" s="93" t="s">
        <v>655</v>
      </c>
      <c r="F2231" s="82" t="e">
        <f t="shared" si="34"/>
        <v>#REF!</v>
      </c>
      <c r="G2231" s="172"/>
    </row>
    <row r="2232" spans="1:7" ht="13" thickBot="1" x14ac:dyDescent="0.3">
      <c r="A2232" s="82" t="e">
        <f>#REF!</f>
        <v>#REF!</v>
      </c>
      <c r="B2232" s="84" t="s">
        <v>638</v>
      </c>
      <c r="C2232" s="82">
        <v>2013</v>
      </c>
      <c r="D2232" s="84" t="s">
        <v>639</v>
      </c>
      <c r="E2232" s="93" t="s">
        <v>656</v>
      </c>
      <c r="F2232" s="82" t="e">
        <f t="shared" si="34"/>
        <v>#REF!</v>
      </c>
      <c r="G2232" s="172"/>
    </row>
    <row r="2233" spans="1:7" ht="13" thickBot="1" x14ac:dyDescent="0.3">
      <c r="A2233" s="82" t="e">
        <f>#REF!</f>
        <v>#REF!</v>
      </c>
      <c r="B2233" s="84" t="s">
        <v>638</v>
      </c>
      <c r="C2233" s="82">
        <v>2013</v>
      </c>
      <c r="D2233" s="84" t="s">
        <v>639</v>
      </c>
      <c r="E2233" s="93" t="s">
        <v>657</v>
      </c>
      <c r="F2233" s="82" t="e">
        <f t="shared" si="34"/>
        <v>#REF!</v>
      </c>
      <c r="G2233" s="172"/>
    </row>
    <row r="2234" spans="1:7" ht="13" thickBot="1" x14ac:dyDescent="0.3">
      <c r="A2234" s="82" t="e">
        <f>#REF!</f>
        <v>#REF!</v>
      </c>
      <c r="B2234" s="84" t="s">
        <v>658</v>
      </c>
      <c r="C2234" s="82">
        <v>2012</v>
      </c>
      <c r="D2234" s="84" t="s">
        <v>639</v>
      </c>
      <c r="E2234" s="93" t="s">
        <v>640</v>
      </c>
      <c r="F2234" s="82" t="e">
        <f t="shared" si="34"/>
        <v>#REF!</v>
      </c>
      <c r="G2234" s="172"/>
    </row>
    <row r="2235" spans="1:7" ht="13" thickBot="1" x14ac:dyDescent="0.3">
      <c r="A2235" s="82" t="e">
        <f>#REF!</f>
        <v>#REF!</v>
      </c>
      <c r="B2235" s="84" t="s">
        <v>658</v>
      </c>
      <c r="C2235" s="82">
        <v>2012</v>
      </c>
      <c r="D2235" s="84" t="s">
        <v>639</v>
      </c>
      <c r="E2235" s="93" t="s">
        <v>641</v>
      </c>
      <c r="F2235" s="82" t="e">
        <f t="shared" si="34"/>
        <v>#REF!</v>
      </c>
      <c r="G2235" s="172"/>
    </row>
    <row r="2236" spans="1:7" ht="13" thickBot="1" x14ac:dyDescent="0.3">
      <c r="A2236" s="82" t="e">
        <f>#REF!</f>
        <v>#REF!</v>
      </c>
      <c r="B2236" s="84" t="s">
        <v>658</v>
      </c>
      <c r="C2236" s="82">
        <v>2012</v>
      </c>
      <c r="D2236" s="84" t="s">
        <v>639</v>
      </c>
      <c r="E2236" s="93" t="s">
        <v>642</v>
      </c>
      <c r="F2236" s="82" t="e">
        <f t="shared" si="34"/>
        <v>#REF!</v>
      </c>
      <c r="G2236" s="172"/>
    </row>
    <row r="2237" spans="1:7" ht="13" thickBot="1" x14ac:dyDescent="0.3">
      <c r="A2237" s="82" t="e">
        <f>#REF!</f>
        <v>#REF!</v>
      </c>
      <c r="B2237" s="84" t="s">
        <v>658</v>
      </c>
      <c r="C2237" s="82">
        <v>2012</v>
      </c>
      <c r="D2237" s="84" t="s">
        <v>639</v>
      </c>
      <c r="E2237" s="93" t="s">
        <v>643</v>
      </c>
      <c r="F2237" s="82" t="e">
        <f t="shared" si="34"/>
        <v>#REF!</v>
      </c>
      <c r="G2237" s="172"/>
    </row>
    <row r="2238" spans="1:7" ht="13" thickBot="1" x14ac:dyDescent="0.3">
      <c r="A2238" s="82" t="e">
        <f>#REF!</f>
        <v>#REF!</v>
      </c>
      <c r="B2238" s="84" t="s">
        <v>658</v>
      </c>
      <c r="C2238" s="82">
        <v>2012</v>
      </c>
      <c r="D2238" s="84" t="s">
        <v>639</v>
      </c>
      <c r="E2238" s="93" t="s">
        <v>644</v>
      </c>
      <c r="F2238" s="82" t="e">
        <f t="shared" si="34"/>
        <v>#REF!</v>
      </c>
      <c r="G2238" s="172"/>
    </row>
    <row r="2239" spans="1:7" ht="13" thickBot="1" x14ac:dyDescent="0.3">
      <c r="A2239" s="82" t="e">
        <f>#REF!</f>
        <v>#REF!</v>
      </c>
      <c r="B2239" s="84" t="s">
        <v>658</v>
      </c>
      <c r="C2239" s="82">
        <v>2012</v>
      </c>
      <c r="D2239" s="84" t="s">
        <v>639</v>
      </c>
      <c r="E2239" s="93" t="s">
        <v>645</v>
      </c>
      <c r="F2239" s="82" t="e">
        <f t="shared" si="34"/>
        <v>#REF!</v>
      </c>
      <c r="G2239" s="172"/>
    </row>
    <row r="2240" spans="1:7" ht="13" thickBot="1" x14ac:dyDescent="0.3">
      <c r="A2240" s="82" t="e">
        <f>#REF!</f>
        <v>#REF!</v>
      </c>
      <c r="B2240" s="84" t="s">
        <v>658</v>
      </c>
      <c r="C2240" s="82">
        <v>2012</v>
      </c>
      <c r="D2240" s="84" t="s">
        <v>639</v>
      </c>
      <c r="E2240" s="93" t="s">
        <v>646</v>
      </c>
      <c r="F2240" s="82" t="e">
        <f t="shared" si="34"/>
        <v>#REF!</v>
      </c>
      <c r="G2240" s="172"/>
    </row>
    <row r="2241" spans="1:7" ht="13" thickBot="1" x14ac:dyDescent="0.3">
      <c r="A2241" s="82" t="e">
        <f>#REF!</f>
        <v>#REF!</v>
      </c>
      <c r="B2241" s="84" t="s">
        <v>658</v>
      </c>
      <c r="C2241" s="82">
        <v>2012</v>
      </c>
      <c r="D2241" s="84" t="s">
        <v>639</v>
      </c>
      <c r="E2241" s="93" t="s">
        <v>647</v>
      </c>
      <c r="F2241" s="82" t="e">
        <f t="shared" si="34"/>
        <v>#REF!</v>
      </c>
      <c r="G2241" s="172"/>
    </row>
    <row r="2242" spans="1:7" ht="13" thickBot="1" x14ac:dyDescent="0.3">
      <c r="A2242" s="82" t="e">
        <f>#REF!</f>
        <v>#REF!</v>
      </c>
      <c r="B2242" s="84" t="s">
        <v>658</v>
      </c>
      <c r="C2242" s="82">
        <v>2012</v>
      </c>
      <c r="D2242" s="84" t="s">
        <v>639</v>
      </c>
      <c r="E2242" s="93" t="s">
        <v>648</v>
      </c>
      <c r="F2242" s="82" t="e">
        <f t="shared" si="34"/>
        <v>#REF!</v>
      </c>
      <c r="G2242" s="172"/>
    </row>
    <row r="2243" spans="1:7" ht="13" thickBot="1" x14ac:dyDescent="0.3">
      <c r="A2243" s="82" t="e">
        <f>#REF!</f>
        <v>#REF!</v>
      </c>
      <c r="B2243" s="84" t="s">
        <v>658</v>
      </c>
      <c r="C2243" s="82">
        <v>2012</v>
      </c>
      <c r="D2243" s="84" t="s">
        <v>639</v>
      </c>
      <c r="E2243" s="93" t="s">
        <v>649</v>
      </c>
      <c r="F2243" s="82" t="e">
        <f t="shared" ref="F2243:F2306" si="35">CONCATENATE(A2243,"_",B2243,"_",C2243,"_",D2243,"_",E2243)</f>
        <v>#REF!</v>
      </c>
      <c r="G2243" s="172"/>
    </row>
    <row r="2244" spans="1:7" ht="13" thickBot="1" x14ac:dyDescent="0.3">
      <c r="A2244" s="82" t="e">
        <f>#REF!</f>
        <v>#REF!</v>
      </c>
      <c r="B2244" s="84" t="s">
        <v>658</v>
      </c>
      <c r="C2244" s="82">
        <v>2012</v>
      </c>
      <c r="D2244" s="84" t="s">
        <v>639</v>
      </c>
      <c r="E2244" s="93" t="s">
        <v>650</v>
      </c>
      <c r="F2244" s="82" t="e">
        <f t="shared" si="35"/>
        <v>#REF!</v>
      </c>
      <c r="G2244" s="172"/>
    </row>
    <row r="2245" spans="1:7" ht="13" thickBot="1" x14ac:dyDescent="0.3">
      <c r="A2245" s="82" t="e">
        <f>#REF!</f>
        <v>#REF!</v>
      </c>
      <c r="B2245" s="102" t="s">
        <v>658</v>
      </c>
      <c r="C2245" s="82">
        <v>2012</v>
      </c>
      <c r="D2245" s="102" t="s">
        <v>639</v>
      </c>
      <c r="E2245" s="106" t="s">
        <v>651</v>
      </c>
      <c r="F2245" s="82" t="e">
        <f t="shared" si="35"/>
        <v>#REF!</v>
      </c>
      <c r="G2245" s="172"/>
    </row>
    <row r="2246" spans="1:7" ht="13" thickBot="1" x14ac:dyDescent="0.3">
      <c r="A2246" s="82" t="e">
        <f>#REF!</f>
        <v>#REF!</v>
      </c>
      <c r="B2246" s="86" t="s">
        <v>658</v>
      </c>
      <c r="C2246" s="82">
        <v>2012</v>
      </c>
      <c r="D2246" s="86" t="s">
        <v>639</v>
      </c>
      <c r="E2246" s="100" t="s">
        <v>652</v>
      </c>
      <c r="F2246" s="82" t="e">
        <f t="shared" si="35"/>
        <v>#REF!</v>
      </c>
      <c r="G2246" s="172"/>
    </row>
    <row r="2247" spans="1:7" ht="13" thickBot="1" x14ac:dyDescent="0.3">
      <c r="A2247" s="82" t="e">
        <f>#REF!</f>
        <v>#REF!</v>
      </c>
      <c r="B2247" s="84" t="s">
        <v>658</v>
      </c>
      <c r="C2247" s="82">
        <v>2012</v>
      </c>
      <c r="D2247" s="84" t="s">
        <v>639</v>
      </c>
      <c r="E2247" s="93" t="s">
        <v>653</v>
      </c>
      <c r="F2247" s="82" t="e">
        <f t="shared" si="35"/>
        <v>#REF!</v>
      </c>
      <c r="G2247" s="172"/>
    </row>
    <row r="2248" spans="1:7" ht="13" thickBot="1" x14ac:dyDescent="0.3">
      <c r="A2248" s="82" t="e">
        <f>#REF!</f>
        <v>#REF!</v>
      </c>
      <c r="B2248" s="84" t="s">
        <v>658</v>
      </c>
      <c r="C2248" s="82">
        <v>2012</v>
      </c>
      <c r="D2248" s="84" t="s">
        <v>639</v>
      </c>
      <c r="E2248" s="93" t="s">
        <v>654</v>
      </c>
      <c r="F2248" s="82" t="e">
        <f t="shared" si="35"/>
        <v>#REF!</v>
      </c>
      <c r="G2248" s="172"/>
    </row>
    <row r="2249" spans="1:7" ht="13" thickBot="1" x14ac:dyDescent="0.3">
      <c r="A2249" s="82" t="e">
        <f>#REF!</f>
        <v>#REF!</v>
      </c>
      <c r="B2249" s="84" t="s">
        <v>658</v>
      </c>
      <c r="C2249" s="82">
        <v>2012</v>
      </c>
      <c r="D2249" s="84" t="s">
        <v>639</v>
      </c>
      <c r="E2249" s="93" t="s">
        <v>655</v>
      </c>
      <c r="F2249" s="82" t="e">
        <f t="shared" si="35"/>
        <v>#REF!</v>
      </c>
      <c r="G2249" s="172"/>
    </row>
    <row r="2250" spans="1:7" ht="13" thickBot="1" x14ac:dyDescent="0.3">
      <c r="A2250" s="82" t="e">
        <f>#REF!</f>
        <v>#REF!</v>
      </c>
      <c r="B2250" s="84" t="s">
        <v>658</v>
      </c>
      <c r="C2250" s="82">
        <v>2012</v>
      </c>
      <c r="D2250" s="84" t="s">
        <v>639</v>
      </c>
      <c r="E2250" s="93" t="s">
        <v>656</v>
      </c>
      <c r="F2250" s="82" t="e">
        <f t="shared" si="35"/>
        <v>#REF!</v>
      </c>
      <c r="G2250" s="172"/>
    </row>
    <row r="2251" spans="1:7" ht="13" thickBot="1" x14ac:dyDescent="0.3">
      <c r="A2251" s="82" t="e">
        <f>#REF!</f>
        <v>#REF!</v>
      </c>
      <c r="B2251" s="84" t="s">
        <v>658</v>
      </c>
      <c r="C2251" s="82">
        <v>2012</v>
      </c>
      <c r="D2251" s="84" t="s">
        <v>639</v>
      </c>
      <c r="E2251" s="93" t="s">
        <v>657</v>
      </c>
      <c r="F2251" s="82" t="e">
        <f t="shared" si="35"/>
        <v>#REF!</v>
      </c>
      <c r="G2251" s="172"/>
    </row>
    <row r="2252" spans="1:7" ht="13" thickBot="1" x14ac:dyDescent="0.3">
      <c r="A2252" s="82" t="e">
        <f>#REF!</f>
        <v>#REF!</v>
      </c>
      <c r="B2252" s="84" t="s">
        <v>658</v>
      </c>
      <c r="C2252" s="82">
        <v>2012</v>
      </c>
      <c r="D2252" s="84" t="s">
        <v>131</v>
      </c>
      <c r="E2252" s="93">
        <v>2</v>
      </c>
      <c r="F2252" s="82" t="e">
        <f t="shared" si="35"/>
        <v>#REF!</v>
      </c>
      <c r="G2252" s="172"/>
    </row>
    <row r="2253" spans="1:7" ht="13" thickBot="1" x14ac:dyDescent="0.3">
      <c r="A2253" s="82" t="e">
        <f>#REF!</f>
        <v>#REF!</v>
      </c>
      <c r="B2253" s="84" t="s">
        <v>658</v>
      </c>
      <c r="C2253" s="82">
        <v>2012</v>
      </c>
      <c r="D2253" s="84" t="s">
        <v>639</v>
      </c>
      <c r="E2253" s="93">
        <v>3</v>
      </c>
      <c r="F2253" s="82" t="e">
        <f t="shared" si="35"/>
        <v>#REF!</v>
      </c>
      <c r="G2253" s="172"/>
    </row>
    <row r="2254" spans="1:7" ht="13" thickBot="1" x14ac:dyDescent="0.3">
      <c r="A2254" s="82" t="e">
        <f>#REF!</f>
        <v>#REF!</v>
      </c>
      <c r="B2254" s="84" t="s">
        <v>658</v>
      </c>
      <c r="C2254" s="82">
        <v>2012</v>
      </c>
      <c r="D2254" s="84" t="s">
        <v>639</v>
      </c>
      <c r="E2254" s="93" t="s">
        <v>659</v>
      </c>
      <c r="F2254" s="82" t="e">
        <f t="shared" si="35"/>
        <v>#REF!</v>
      </c>
      <c r="G2254" s="172"/>
    </row>
    <row r="2255" spans="1:7" ht="13" thickBot="1" x14ac:dyDescent="0.3">
      <c r="A2255" s="82" t="e">
        <f>#REF!</f>
        <v>#REF!</v>
      </c>
      <c r="B2255" s="84" t="s">
        <v>658</v>
      </c>
      <c r="C2255" s="82">
        <v>2012</v>
      </c>
      <c r="D2255" s="84" t="s">
        <v>639</v>
      </c>
      <c r="E2255" s="93" t="s">
        <v>660</v>
      </c>
      <c r="F2255" s="82" t="e">
        <f t="shared" si="35"/>
        <v>#REF!</v>
      </c>
      <c r="G2255" s="172"/>
    </row>
    <row r="2256" spans="1:7" ht="13" thickBot="1" x14ac:dyDescent="0.3">
      <c r="A2256" s="82" t="e">
        <f>#REF!</f>
        <v>#REF!</v>
      </c>
      <c r="B2256" s="84" t="s">
        <v>658</v>
      </c>
      <c r="C2256" s="82">
        <v>2012</v>
      </c>
      <c r="D2256" s="84" t="s">
        <v>131</v>
      </c>
      <c r="E2256" s="93">
        <v>4</v>
      </c>
      <c r="F2256" s="82" t="e">
        <f t="shared" si="35"/>
        <v>#REF!</v>
      </c>
      <c r="G2256" s="172"/>
    </row>
    <row r="2257" spans="1:7" ht="13" thickBot="1" x14ac:dyDescent="0.3">
      <c r="A2257" s="82" t="e">
        <f>#REF!</f>
        <v>#REF!</v>
      </c>
      <c r="B2257" s="84" t="s">
        <v>658</v>
      </c>
      <c r="C2257" s="82">
        <v>2012</v>
      </c>
      <c r="D2257" s="84" t="s">
        <v>131</v>
      </c>
      <c r="E2257" s="93" t="s">
        <v>661</v>
      </c>
      <c r="F2257" s="82" t="e">
        <f t="shared" si="35"/>
        <v>#REF!</v>
      </c>
      <c r="G2257" s="172"/>
    </row>
    <row r="2258" spans="1:7" ht="13" thickBot="1" x14ac:dyDescent="0.3">
      <c r="A2258" s="82" t="e">
        <f>#REF!</f>
        <v>#REF!</v>
      </c>
      <c r="B2258" s="84" t="s">
        <v>658</v>
      </c>
      <c r="C2258" s="82">
        <v>2012</v>
      </c>
      <c r="D2258" s="84" t="s">
        <v>131</v>
      </c>
      <c r="E2258" s="93" t="s">
        <v>662</v>
      </c>
      <c r="F2258" s="82" t="e">
        <f t="shared" si="35"/>
        <v>#REF!</v>
      </c>
      <c r="G2258" s="172"/>
    </row>
    <row r="2259" spans="1:7" ht="13" thickBot="1" x14ac:dyDescent="0.3">
      <c r="A2259" s="82" t="e">
        <f>#REF!</f>
        <v>#REF!</v>
      </c>
      <c r="B2259" s="84" t="s">
        <v>658</v>
      </c>
      <c r="C2259" s="82">
        <v>2012</v>
      </c>
      <c r="D2259" s="84" t="s">
        <v>639</v>
      </c>
      <c r="E2259" s="93">
        <v>5</v>
      </c>
      <c r="F2259" s="82" t="e">
        <f t="shared" si="35"/>
        <v>#REF!</v>
      </c>
      <c r="G2259" s="172"/>
    </row>
    <row r="2260" spans="1:7" ht="13" thickBot="1" x14ac:dyDescent="0.3">
      <c r="A2260" s="82" t="e">
        <f>#REF!</f>
        <v>#REF!</v>
      </c>
      <c r="B2260" s="84" t="s">
        <v>658</v>
      </c>
      <c r="C2260" s="82">
        <v>2012</v>
      </c>
      <c r="D2260" s="84" t="s">
        <v>639</v>
      </c>
      <c r="E2260" s="93" t="s">
        <v>663</v>
      </c>
      <c r="F2260" s="82" t="e">
        <f t="shared" si="35"/>
        <v>#REF!</v>
      </c>
      <c r="G2260" s="172"/>
    </row>
    <row r="2261" spans="1:7" ht="13" thickBot="1" x14ac:dyDescent="0.3">
      <c r="A2261" s="82" t="e">
        <f>#REF!</f>
        <v>#REF!</v>
      </c>
      <c r="B2261" s="84" t="s">
        <v>658</v>
      </c>
      <c r="C2261" s="82">
        <v>2012</v>
      </c>
      <c r="D2261" s="84" t="s">
        <v>639</v>
      </c>
      <c r="E2261" s="93" t="s">
        <v>664</v>
      </c>
      <c r="F2261" s="82" t="e">
        <f t="shared" si="35"/>
        <v>#REF!</v>
      </c>
      <c r="G2261" s="172"/>
    </row>
    <row r="2262" spans="1:7" ht="13" thickBot="1" x14ac:dyDescent="0.3">
      <c r="A2262" s="82" t="e">
        <f>#REF!</f>
        <v>#REF!</v>
      </c>
      <c r="B2262" s="84" t="s">
        <v>658</v>
      </c>
      <c r="C2262" s="82">
        <v>2012</v>
      </c>
      <c r="D2262" s="84" t="s">
        <v>639</v>
      </c>
      <c r="E2262" s="93" t="s">
        <v>665</v>
      </c>
      <c r="F2262" s="82" t="e">
        <f t="shared" si="35"/>
        <v>#REF!</v>
      </c>
      <c r="G2262" s="172"/>
    </row>
    <row r="2263" spans="1:7" ht="13" thickBot="1" x14ac:dyDescent="0.3">
      <c r="A2263" s="82" t="e">
        <f>#REF!</f>
        <v>#REF!</v>
      </c>
      <c r="B2263" s="84" t="s">
        <v>658</v>
      </c>
      <c r="C2263" s="82">
        <v>2012</v>
      </c>
      <c r="D2263" s="84" t="s">
        <v>639</v>
      </c>
      <c r="E2263" s="93">
        <v>6</v>
      </c>
      <c r="F2263" s="82" t="e">
        <f t="shared" si="35"/>
        <v>#REF!</v>
      </c>
      <c r="G2263" s="172"/>
    </row>
    <row r="2264" spans="1:7" ht="13" thickBot="1" x14ac:dyDescent="0.3">
      <c r="A2264" s="82" t="e">
        <f>#REF!</f>
        <v>#REF!</v>
      </c>
      <c r="B2264" s="84" t="s">
        <v>658</v>
      </c>
      <c r="C2264" s="82">
        <v>2012</v>
      </c>
      <c r="D2264" s="84" t="s">
        <v>639</v>
      </c>
      <c r="E2264" s="93" t="s">
        <v>666</v>
      </c>
      <c r="F2264" s="82" t="e">
        <f t="shared" si="35"/>
        <v>#REF!</v>
      </c>
      <c r="G2264" s="172"/>
    </row>
    <row r="2265" spans="1:7" ht="13" thickBot="1" x14ac:dyDescent="0.3">
      <c r="A2265" s="82" t="e">
        <f>#REF!</f>
        <v>#REF!</v>
      </c>
      <c r="B2265" s="84" t="s">
        <v>658</v>
      </c>
      <c r="C2265" s="82">
        <v>2012</v>
      </c>
      <c r="D2265" s="84" t="s">
        <v>639</v>
      </c>
      <c r="E2265" s="93" t="s">
        <v>667</v>
      </c>
      <c r="F2265" s="82" t="e">
        <f t="shared" si="35"/>
        <v>#REF!</v>
      </c>
      <c r="G2265" s="172"/>
    </row>
    <row r="2266" spans="1:7" ht="13" thickBot="1" x14ac:dyDescent="0.3">
      <c r="A2266" s="82" t="e">
        <f>#REF!</f>
        <v>#REF!</v>
      </c>
      <c r="B2266" s="84" t="s">
        <v>658</v>
      </c>
      <c r="C2266" s="82">
        <v>2012</v>
      </c>
      <c r="D2266" s="84" t="s">
        <v>639</v>
      </c>
      <c r="E2266" s="93" t="s">
        <v>668</v>
      </c>
      <c r="F2266" s="82" t="e">
        <f t="shared" si="35"/>
        <v>#REF!</v>
      </c>
      <c r="G2266" s="172"/>
    </row>
    <row r="2267" spans="1:7" ht="13" thickBot="1" x14ac:dyDescent="0.3">
      <c r="A2267" s="82" t="e">
        <f>#REF!</f>
        <v>#REF!</v>
      </c>
      <c r="B2267" s="84" t="s">
        <v>658</v>
      </c>
      <c r="C2267" s="82">
        <v>2012</v>
      </c>
      <c r="D2267" s="84" t="s">
        <v>639</v>
      </c>
      <c r="E2267" s="93" t="s">
        <v>669</v>
      </c>
      <c r="F2267" s="82" t="e">
        <f t="shared" si="35"/>
        <v>#REF!</v>
      </c>
      <c r="G2267" s="172"/>
    </row>
    <row r="2268" spans="1:7" ht="13" thickBot="1" x14ac:dyDescent="0.3">
      <c r="A2268" s="82" t="e">
        <f>#REF!</f>
        <v>#REF!</v>
      </c>
      <c r="B2268" s="84" t="s">
        <v>658</v>
      </c>
      <c r="C2268" s="82">
        <v>2012</v>
      </c>
      <c r="D2268" s="84" t="s">
        <v>639</v>
      </c>
      <c r="E2268" s="93" t="s">
        <v>670</v>
      </c>
      <c r="F2268" s="82" t="e">
        <f t="shared" si="35"/>
        <v>#REF!</v>
      </c>
      <c r="G2268" s="172"/>
    </row>
    <row r="2269" spans="1:7" ht="13" thickBot="1" x14ac:dyDescent="0.3">
      <c r="A2269" s="82" t="e">
        <f>#REF!</f>
        <v>#REF!</v>
      </c>
      <c r="B2269" s="84" t="s">
        <v>658</v>
      </c>
      <c r="C2269" s="82">
        <v>2012</v>
      </c>
      <c r="D2269" s="84" t="s">
        <v>639</v>
      </c>
      <c r="E2269" s="93" t="s">
        <v>671</v>
      </c>
      <c r="F2269" s="82" t="e">
        <f t="shared" si="35"/>
        <v>#REF!</v>
      </c>
      <c r="G2269" s="172"/>
    </row>
    <row r="2270" spans="1:7" ht="13" thickBot="1" x14ac:dyDescent="0.3">
      <c r="A2270" s="82" t="e">
        <f>#REF!</f>
        <v>#REF!</v>
      </c>
      <c r="B2270" s="84" t="s">
        <v>658</v>
      </c>
      <c r="C2270" s="82">
        <v>2012</v>
      </c>
      <c r="D2270" s="84" t="s">
        <v>639</v>
      </c>
      <c r="E2270" s="93" t="s">
        <v>672</v>
      </c>
      <c r="F2270" s="82" t="e">
        <f t="shared" si="35"/>
        <v>#REF!</v>
      </c>
      <c r="G2270" s="172"/>
    </row>
    <row r="2271" spans="1:7" ht="13" thickBot="1" x14ac:dyDescent="0.3">
      <c r="A2271" s="82" t="e">
        <f>#REF!</f>
        <v>#REF!</v>
      </c>
      <c r="B2271" s="84" t="s">
        <v>658</v>
      </c>
      <c r="C2271" s="82">
        <v>2012</v>
      </c>
      <c r="D2271" s="84" t="s">
        <v>639</v>
      </c>
      <c r="E2271" s="93" t="s">
        <v>673</v>
      </c>
      <c r="F2271" s="82" t="e">
        <f t="shared" si="35"/>
        <v>#REF!</v>
      </c>
      <c r="G2271" s="172"/>
    </row>
    <row r="2272" spans="1:7" ht="13" thickBot="1" x14ac:dyDescent="0.3">
      <c r="A2272" s="82" t="e">
        <f>#REF!</f>
        <v>#REF!</v>
      </c>
      <c r="B2272" s="84" t="s">
        <v>658</v>
      </c>
      <c r="C2272" s="82">
        <v>2012</v>
      </c>
      <c r="D2272" s="84" t="s">
        <v>639</v>
      </c>
      <c r="E2272" s="93" t="s">
        <v>674</v>
      </c>
      <c r="F2272" s="82" t="e">
        <f t="shared" si="35"/>
        <v>#REF!</v>
      </c>
      <c r="G2272" s="172"/>
    </row>
    <row r="2273" spans="1:7" ht="13" thickBot="1" x14ac:dyDescent="0.3">
      <c r="A2273" s="82" t="e">
        <f>#REF!</f>
        <v>#REF!</v>
      </c>
      <c r="B2273" s="84" t="s">
        <v>658</v>
      </c>
      <c r="C2273" s="82">
        <v>2012</v>
      </c>
      <c r="D2273" s="84" t="s">
        <v>639</v>
      </c>
      <c r="E2273" s="93" t="s">
        <v>675</v>
      </c>
      <c r="F2273" s="82" t="e">
        <f t="shared" si="35"/>
        <v>#REF!</v>
      </c>
      <c r="G2273" s="172"/>
    </row>
    <row r="2274" spans="1:7" ht="13" thickBot="1" x14ac:dyDescent="0.3">
      <c r="A2274" s="82" t="e">
        <f>#REF!</f>
        <v>#REF!</v>
      </c>
      <c r="B2274" s="84" t="s">
        <v>658</v>
      </c>
      <c r="C2274" s="82">
        <v>2012</v>
      </c>
      <c r="D2274" s="84" t="s">
        <v>639</v>
      </c>
      <c r="E2274" s="93" t="s">
        <v>676</v>
      </c>
      <c r="F2274" s="82" t="e">
        <f t="shared" si="35"/>
        <v>#REF!</v>
      </c>
      <c r="G2274" s="172"/>
    </row>
    <row r="2275" spans="1:7" ht="13" thickBot="1" x14ac:dyDescent="0.3">
      <c r="A2275" s="82" t="e">
        <f>#REF!</f>
        <v>#REF!</v>
      </c>
      <c r="B2275" s="84" t="s">
        <v>658</v>
      </c>
      <c r="C2275" s="82">
        <v>2012</v>
      </c>
      <c r="D2275" s="84" t="s">
        <v>639</v>
      </c>
      <c r="E2275" s="93" t="s">
        <v>677</v>
      </c>
      <c r="F2275" s="82" t="e">
        <f t="shared" si="35"/>
        <v>#REF!</v>
      </c>
      <c r="G2275" s="172"/>
    </row>
    <row r="2276" spans="1:7" ht="13" thickBot="1" x14ac:dyDescent="0.3">
      <c r="A2276" s="82" t="e">
        <f>#REF!</f>
        <v>#REF!</v>
      </c>
      <c r="B2276" s="84" t="s">
        <v>658</v>
      </c>
      <c r="C2276" s="82">
        <v>2012</v>
      </c>
      <c r="D2276" s="84" t="s">
        <v>639</v>
      </c>
      <c r="E2276" s="93" t="s">
        <v>678</v>
      </c>
      <c r="F2276" s="82" t="e">
        <f t="shared" si="35"/>
        <v>#REF!</v>
      </c>
      <c r="G2276" s="172"/>
    </row>
    <row r="2277" spans="1:7" ht="13" thickBot="1" x14ac:dyDescent="0.3">
      <c r="A2277" s="82" t="e">
        <f>#REF!</f>
        <v>#REF!</v>
      </c>
      <c r="B2277" s="84" t="s">
        <v>658</v>
      </c>
      <c r="C2277" s="82">
        <v>2012</v>
      </c>
      <c r="D2277" s="84" t="s">
        <v>639</v>
      </c>
      <c r="E2277" s="93" t="s">
        <v>679</v>
      </c>
      <c r="F2277" s="82" t="e">
        <f t="shared" si="35"/>
        <v>#REF!</v>
      </c>
      <c r="G2277" s="172"/>
    </row>
    <row r="2278" spans="1:7" ht="13" thickBot="1" x14ac:dyDescent="0.3">
      <c r="A2278" s="82" t="e">
        <f>#REF!</f>
        <v>#REF!</v>
      </c>
      <c r="B2278" s="84" t="s">
        <v>658</v>
      </c>
      <c r="C2278" s="82">
        <v>2012</v>
      </c>
      <c r="D2278" s="84" t="s">
        <v>131</v>
      </c>
      <c r="E2278" s="93">
        <v>7</v>
      </c>
      <c r="F2278" s="82" t="e">
        <f t="shared" si="35"/>
        <v>#REF!</v>
      </c>
      <c r="G2278" s="172"/>
    </row>
    <row r="2279" spans="1:7" ht="13" thickBot="1" x14ac:dyDescent="0.3">
      <c r="A2279" s="82" t="e">
        <f>#REF!</f>
        <v>#REF!</v>
      </c>
      <c r="B2279" s="84" t="s">
        <v>658</v>
      </c>
      <c r="C2279" s="82">
        <v>2012</v>
      </c>
      <c r="D2279" s="84" t="s">
        <v>131</v>
      </c>
      <c r="E2279" s="93" t="s">
        <v>680</v>
      </c>
      <c r="F2279" s="82" t="e">
        <f t="shared" si="35"/>
        <v>#REF!</v>
      </c>
      <c r="G2279" s="172"/>
    </row>
    <row r="2280" spans="1:7" ht="13" thickBot="1" x14ac:dyDescent="0.3">
      <c r="A2280" s="82" t="e">
        <f>#REF!</f>
        <v>#REF!</v>
      </c>
      <c r="B2280" s="84" t="s">
        <v>658</v>
      </c>
      <c r="C2280" s="82">
        <v>2012</v>
      </c>
      <c r="D2280" s="84" t="s">
        <v>131</v>
      </c>
      <c r="E2280" s="93" t="s">
        <v>681</v>
      </c>
      <c r="F2280" s="82" t="e">
        <f t="shared" si="35"/>
        <v>#REF!</v>
      </c>
      <c r="G2280" s="172"/>
    </row>
    <row r="2281" spans="1:7" ht="13" thickBot="1" x14ac:dyDescent="0.3">
      <c r="A2281" s="82" t="e">
        <f>#REF!</f>
        <v>#REF!</v>
      </c>
      <c r="B2281" s="84" t="s">
        <v>658</v>
      </c>
      <c r="C2281" s="82">
        <v>2012</v>
      </c>
      <c r="D2281" s="84" t="s">
        <v>131</v>
      </c>
      <c r="E2281" s="93" t="s">
        <v>682</v>
      </c>
      <c r="F2281" s="82" t="e">
        <f t="shared" si="35"/>
        <v>#REF!</v>
      </c>
      <c r="G2281" s="172"/>
    </row>
    <row r="2282" spans="1:7" ht="13" thickBot="1" x14ac:dyDescent="0.3">
      <c r="A2282" s="82" t="e">
        <f>#REF!</f>
        <v>#REF!</v>
      </c>
      <c r="B2282" s="84" t="s">
        <v>658</v>
      </c>
      <c r="C2282" s="82">
        <v>2012</v>
      </c>
      <c r="D2282" s="84" t="s">
        <v>131</v>
      </c>
      <c r="E2282" s="93" t="s">
        <v>683</v>
      </c>
      <c r="F2282" s="82" t="e">
        <f t="shared" si="35"/>
        <v>#REF!</v>
      </c>
      <c r="G2282" s="172"/>
    </row>
    <row r="2283" spans="1:7" ht="13" thickBot="1" x14ac:dyDescent="0.3">
      <c r="A2283" s="82" t="e">
        <f>#REF!</f>
        <v>#REF!</v>
      </c>
      <c r="B2283" s="84" t="s">
        <v>658</v>
      </c>
      <c r="C2283" s="82">
        <v>2012</v>
      </c>
      <c r="D2283" s="84" t="s">
        <v>131</v>
      </c>
      <c r="E2283" s="93" t="s">
        <v>684</v>
      </c>
      <c r="F2283" s="82" t="e">
        <f t="shared" si="35"/>
        <v>#REF!</v>
      </c>
      <c r="G2283" s="172"/>
    </row>
    <row r="2284" spans="1:7" ht="13" thickBot="1" x14ac:dyDescent="0.3">
      <c r="A2284" s="82" t="e">
        <f>#REF!</f>
        <v>#REF!</v>
      </c>
      <c r="B2284" s="84" t="s">
        <v>658</v>
      </c>
      <c r="C2284" s="82">
        <v>2012</v>
      </c>
      <c r="D2284" s="84" t="s">
        <v>131</v>
      </c>
      <c r="E2284" s="93" t="s">
        <v>685</v>
      </c>
      <c r="F2284" s="82" t="e">
        <f t="shared" si="35"/>
        <v>#REF!</v>
      </c>
      <c r="G2284" s="172"/>
    </row>
    <row r="2285" spans="1:7" ht="13" thickBot="1" x14ac:dyDescent="0.3">
      <c r="A2285" s="82" t="e">
        <f>#REF!</f>
        <v>#REF!</v>
      </c>
      <c r="B2285" s="84" t="s">
        <v>658</v>
      </c>
      <c r="C2285" s="82">
        <v>2012</v>
      </c>
      <c r="D2285" s="84" t="s">
        <v>131</v>
      </c>
      <c r="E2285" s="93" t="s">
        <v>686</v>
      </c>
      <c r="F2285" s="82" t="e">
        <f t="shared" si="35"/>
        <v>#REF!</v>
      </c>
      <c r="G2285" s="172"/>
    </row>
    <row r="2286" spans="1:7" ht="13" thickBot="1" x14ac:dyDescent="0.3">
      <c r="A2286" s="82" t="e">
        <f>#REF!</f>
        <v>#REF!</v>
      </c>
      <c r="B2286" s="84" t="s">
        <v>658</v>
      </c>
      <c r="C2286" s="82">
        <v>2012</v>
      </c>
      <c r="D2286" s="84" t="s">
        <v>131</v>
      </c>
      <c r="E2286" s="93" t="s">
        <v>687</v>
      </c>
      <c r="F2286" s="82" t="e">
        <f t="shared" si="35"/>
        <v>#REF!</v>
      </c>
      <c r="G2286" s="172"/>
    </row>
    <row r="2287" spans="1:7" ht="13" thickBot="1" x14ac:dyDescent="0.3">
      <c r="A2287" s="82" t="e">
        <f>#REF!</f>
        <v>#REF!</v>
      </c>
      <c r="B2287" s="84" t="s">
        <v>658</v>
      </c>
      <c r="C2287" s="82">
        <v>2012</v>
      </c>
      <c r="D2287" s="84" t="s">
        <v>131</v>
      </c>
      <c r="E2287" s="93">
        <v>8</v>
      </c>
      <c r="F2287" s="82" t="e">
        <f t="shared" si="35"/>
        <v>#REF!</v>
      </c>
      <c r="G2287" s="172"/>
    </row>
    <row r="2288" spans="1:7" ht="13" thickBot="1" x14ac:dyDescent="0.3">
      <c r="A2288" s="82" t="e">
        <f>#REF!</f>
        <v>#REF!</v>
      </c>
      <c r="B2288" s="84" t="s">
        <v>658</v>
      </c>
      <c r="C2288" s="82">
        <v>2012</v>
      </c>
      <c r="D2288" s="84" t="s">
        <v>131</v>
      </c>
      <c r="E2288" s="93" t="s">
        <v>688</v>
      </c>
      <c r="F2288" s="82" t="e">
        <f t="shared" si="35"/>
        <v>#REF!</v>
      </c>
      <c r="G2288" s="172"/>
    </row>
    <row r="2289" spans="1:7" ht="13" thickBot="1" x14ac:dyDescent="0.3">
      <c r="A2289" s="82" t="e">
        <f>#REF!</f>
        <v>#REF!</v>
      </c>
      <c r="B2289" s="84" t="s">
        <v>658</v>
      </c>
      <c r="C2289" s="82">
        <v>2012</v>
      </c>
      <c r="D2289" s="84" t="s">
        <v>131</v>
      </c>
      <c r="E2289" s="93" t="s">
        <v>689</v>
      </c>
      <c r="F2289" s="82" t="e">
        <f t="shared" si="35"/>
        <v>#REF!</v>
      </c>
      <c r="G2289" s="172"/>
    </row>
    <row r="2290" spans="1:7" ht="13" thickBot="1" x14ac:dyDescent="0.3">
      <c r="A2290" s="82" t="e">
        <f>#REF!</f>
        <v>#REF!</v>
      </c>
      <c r="B2290" s="84" t="s">
        <v>658</v>
      </c>
      <c r="C2290" s="82">
        <v>2012</v>
      </c>
      <c r="D2290" s="84" t="s">
        <v>131</v>
      </c>
      <c r="E2290" s="93">
        <v>9</v>
      </c>
      <c r="F2290" s="82" t="e">
        <f t="shared" si="35"/>
        <v>#REF!</v>
      </c>
      <c r="G2290" s="172"/>
    </row>
    <row r="2291" spans="1:7" ht="13" thickBot="1" x14ac:dyDescent="0.3">
      <c r="A2291" s="82" t="e">
        <f>#REF!</f>
        <v>#REF!</v>
      </c>
      <c r="B2291" s="84" t="s">
        <v>658</v>
      </c>
      <c r="C2291" s="82">
        <v>2012</v>
      </c>
      <c r="D2291" s="84" t="s">
        <v>131</v>
      </c>
      <c r="E2291" s="93">
        <v>10</v>
      </c>
      <c r="F2291" s="82" t="e">
        <f t="shared" si="35"/>
        <v>#REF!</v>
      </c>
      <c r="G2291" s="172"/>
    </row>
    <row r="2292" spans="1:7" ht="13" thickBot="1" x14ac:dyDescent="0.3">
      <c r="A2292" s="82" t="e">
        <f>#REF!</f>
        <v>#REF!</v>
      </c>
      <c r="B2292" s="84" t="s">
        <v>658</v>
      </c>
      <c r="C2292" s="82">
        <v>2012</v>
      </c>
      <c r="D2292" s="84" t="s">
        <v>131</v>
      </c>
      <c r="E2292" s="93" t="s">
        <v>690</v>
      </c>
      <c r="F2292" s="82" t="e">
        <f t="shared" si="35"/>
        <v>#REF!</v>
      </c>
      <c r="G2292" s="172"/>
    </row>
    <row r="2293" spans="1:7" ht="13" thickBot="1" x14ac:dyDescent="0.3">
      <c r="A2293" s="82" t="e">
        <f>#REF!</f>
        <v>#REF!</v>
      </c>
      <c r="B2293" s="84" t="s">
        <v>658</v>
      </c>
      <c r="C2293" s="82">
        <v>2012</v>
      </c>
      <c r="D2293" s="84" t="s">
        <v>131</v>
      </c>
      <c r="E2293" s="93" t="s">
        <v>691</v>
      </c>
      <c r="F2293" s="82" t="e">
        <f t="shared" si="35"/>
        <v>#REF!</v>
      </c>
      <c r="G2293" s="172"/>
    </row>
    <row r="2294" spans="1:7" ht="13" thickBot="1" x14ac:dyDescent="0.3">
      <c r="A2294" s="82" t="e">
        <f>#REF!</f>
        <v>#REF!</v>
      </c>
      <c r="B2294" s="84" t="s">
        <v>658</v>
      </c>
      <c r="C2294" s="82">
        <v>2012</v>
      </c>
      <c r="D2294" s="84" t="s">
        <v>131</v>
      </c>
      <c r="E2294" s="93" t="s">
        <v>692</v>
      </c>
      <c r="F2294" s="82" t="e">
        <f t="shared" si="35"/>
        <v>#REF!</v>
      </c>
      <c r="G2294" s="172"/>
    </row>
    <row r="2295" spans="1:7" ht="13" thickBot="1" x14ac:dyDescent="0.3">
      <c r="A2295" s="82" t="e">
        <f>#REF!</f>
        <v>#REF!</v>
      </c>
      <c r="B2295" s="84" t="s">
        <v>658</v>
      </c>
      <c r="C2295" s="82">
        <v>2012</v>
      </c>
      <c r="D2295" s="84" t="s">
        <v>131</v>
      </c>
      <c r="E2295" s="93" t="s">
        <v>693</v>
      </c>
      <c r="F2295" s="82" t="e">
        <f t="shared" si="35"/>
        <v>#REF!</v>
      </c>
      <c r="G2295" s="172"/>
    </row>
    <row r="2296" spans="1:7" ht="13" thickBot="1" x14ac:dyDescent="0.3">
      <c r="A2296" s="82" t="e">
        <f>#REF!</f>
        <v>#REF!</v>
      </c>
      <c r="B2296" s="84" t="s">
        <v>658</v>
      </c>
      <c r="C2296" s="82">
        <v>2012</v>
      </c>
      <c r="D2296" s="84" t="s">
        <v>131</v>
      </c>
      <c r="E2296" s="93" t="s">
        <v>694</v>
      </c>
      <c r="F2296" s="82" t="e">
        <f t="shared" si="35"/>
        <v>#REF!</v>
      </c>
      <c r="G2296" s="172"/>
    </row>
    <row r="2297" spans="1:7" ht="13" thickBot="1" x14ac:dyDescent="0.3">
      <c r="A2297" s="82" t="e">
        <f>#REF!</f>
        <v>#REF!</v>
      </c>
      <c r="B2297" s="84" t="s">
        <v>658</v>
      </c>
      <c r="C2297" s="82">
        <v>2012</v>
      </c>
      <c r="D2297" s="84" t="s">
        <v>131</v>
      </c>
      <c r="E2297" s="93" t="s">
        <v>695</v>
      </c>
      <c r="F2297" s="82" t="e">
        <f t="shared" si="35"/>
        <v>#REF!</v>
      </c>
      <c r="G2297" s="172"/>
    </row>
    <row r="2298" spans="1:7" ht="13" thickBot="1" x14ac:dyDescent="0.3">
      <c r="A2298" s="82" t="e">
        <f>#REF!</f>
        <v>#REF!</v>
      </c>
      <c r="B2298" s="84" t="s">
        <v>658</v>
      </c>
      <c r="C2298" s="82">
        <v>2012</v>
      </c>
      <c r="D2298" s="84" t="s">
        <v>131</v>
      </c>
      <c r="E2298" s="93" t="s">
        <v>696</v>
      </c>
      <c r="F2298" s="82" t="e">
        <f t="shared" si="35"/>
        <v>#REF!</v>
      </c>
      <c r="G2298" s="172"/>
    </row>
    <row r="2299" spans="1:7" ht="13" thickBot="1" x14ac:dyDescent="0.3">
      <c r="A2299" s="82" t="e">
        <f>#REF!</f>
        <v>#REF!</v>
      </c>
      <c r="B2299" s="91" t="s">
        <v>658</v>
      </c>
      <c r="C2299" s="82">
        <v>2012</v>
      </c>
      <c r="D2299" s="91" t="s">
        <v>131</v>
      </c>
      <c r="E2299" s="101" t="s">
        <v>697</v>
      </c>
      <c r="F2299" s="82" t="e">
        <f t="shared" si="35"/>
        <v>#REF!</v>
      </c>
      <c r="G2299" s="172"/>
    </row>
    <row r="2300" spans="1:7" ht="13" thickBot="1" x14ac:dyDescent="0.3">
      <c r="A2300" s="82" t="e">
        <f>#REF!</f>
        <v>#REF!</v>
      </c>
      <c r="B2300" s="94" t="s">
        <v>658</v>
      </c>
      <c r="C2300" s="82">
        <v>2012</v>
      </c>
      <c r="D2300" s="94" t="s">
        <v>131</v>
      </c>
      <c r="E2300" s="95" t="s">
        <v>698</v>
      </c>
      <c r="F2300" s="82" t="e">
        <f t="shared" si="35"/>
        <v>#REF!</v>
      </c>
      <c r="G2300" s="172"/>
    </row>
    <row r="2301" spans="1:7" ht="13" thickBot="1" x14ac:dyDescent="0.3">
      <c r="A2301" s="82" t="e">
        <f>#REF!</f>
        <v>#REF!</v>
      </c>
      <c r="B2301" s="84" t="s">
        <v>658</v>
      </c>
      <c r="C2301" s="82">
        <v>2012</v>
      </c>
      <c r="D2301" s="84" t="s">
        <v>131</v>
      </c>
      <c r="E2301" s="93" t="s">
        <v>699</v>
      </c>
      <c r="F2301" s="82" t="e">
        <f t="shared" si="35"/>
        <v>#REF!</v>
      </c>
      <c r="G2301" s="172"/>
    </row>
    <row r="2302" spans="1:7" ht="13" thickBot="1" x14ac:dyDescent="0.3">
      <c r="A2302" s="82" t="e">
        <f>#REF!</f>
        <v>#REF!</v>
      </c>
      <c r="B2302" s="84" t="s">
        <v>658</v>
      </c>
      <c r="C2302" s="82">
        <v>2012</v>
      </c>
      <c r="D2302" s="84" t="s">
        <v>131</v>
      </c>
      <c r="E2302" s="93" t="s">
        <v>700</v>
      </c>
      <c r="F2302" s="82" t="e">
        <f t="shared" si="35"/>
        <v>#REF!</v>
      </c>
      <c r="G2302" s="172"/>
    </row>
    <row r="2303" spans="1:7" ht="13" thickBot="1" x14ac:dyDescent="0.3">
      <c r="A2303" s="82" t="e">
        <f>#REF!</f>
        <v>#REF!</v>
      </c>
      <c r="B2303" s="84" t="s">
        <v>658</v>
      </c>
      <c r="C2303" s="82">
        <v>2012</v>
      </c>
      <c r="D2303" s="84" t="s">
        <v>131</v>
      </c>
      <c r="E2303" s="93" t="s">
        <v>701</v>
      </c>
      <c r="F2303" s="82" t="e">
        <f t="shared" si="35"/>
        <v>#REF!</v>
      </c>
      <c r="G2303" s="172"/>
    </row>
    <row r="2304" spans="1:7" ht="13" thickBot="1" x14ac:dyDescent="0.3">
      <c r="A2304" s="82" t="e">
        <f>#REF!</f>
        <v>#REF!</v>
      </c>
      <c r="B2304" s="84" t="s">
        <v>704</v>
      </c>
      <c r="C2304" s="82">
        <v>2012</v>
      </c>
      <c r="D2304" s="84" t="s">
        <v>639</v>
      </c>
      <c r="E2304" s="93">
        <v>1</v>
      </c>
      <c r="F2304" s="82" t="e">
        <f t="shared" si="35"/>
        <v>#REF!</v>
      </c>
      <c r="G2304" s="172"/>
    </row>
    <row r="2305" spans="1:7" ht="13" thickBot="1" x14ac:dyDescent="0.3">
      <c r="A2305" s="82" t="e">
        <f>#REF!</f>
        <v>#REF!</v>
      </c>
      <c r="B2305" s="84" t="s">
        <v>704</v>
      </c>
      <c r="C2305" s="82">
        <v>2012</v>
      </c>
      <c r="D2305" s="84" t="s">
        <v>639</v>
      </c>
      <c r="E2305" s="93" t="s">
        <v>643</v>
      </c>
      <c r="F2305" s="82" t="e">
        <f t="shared" si="35"/>
        <v>#REF!</v>
      </c>
      <c r="G2305" s="172"/>
    </row>
    <row r="2306" spans="1:7" ht="13" thickBot="1" x14ac:dyDescent="0.3">
      <c r="A2306" s="82" t="e">
        <f>#REF!</f>
        <v>#REF!</v>
      </c>
      <c r="B2306" s="84" t="s">
        <v>704</v>
      </c>
      <c r="C2306" s="82">
        <v>2012</v>
      </c>
      <c r="D2306" s="84" t="s">
        <v>639</v>
      </c>
      <c r="E2306" s="93" t="s">
        <v>646</v>
      </c>
      <c r="F2306" s="82" t="e">
        <f t="shared" si="35"/>
        <v>#REF!</v>
      </c>
      <c r="G2306" s="172"/>
    </row>
    <row r="2307" spans="1:7" ht="13" thickBot="1" x14ac:dyDescent="0.3">
      <c r="A2307" s="82" t="e">
        <f>#REF!</f>
        <v>#REF!</v>
      </c>
      <c r="B2307" s="84" t="s">
        <v>704</v>
      </c>
      <c r="C2307" s="82">
        <v>2012</v>
      </c>
      <c r="D2307" s="84" t="s">
        <v>639</v>
      </c>
      <c r="E2307" s="93" t="s">
        <v>647</v>
      </c>
      <c r="F2307" s="82" t="e">
        <f t="shared" ref="F2307:F2370" si="36">CONCATENATE(A2307,"_",B2307,"_",C2307,"_",D2307,"_",E2307)</f>
        <v>#REF!</v>
      </c>
      <c r="G2307" s="172"/>
    </row>
    <row r="2308" spans="1:7" ht="13" thickBot="1" x14ac:dyDescent="0.3">
      <c r="A2308" s="82" t="e">
        <f>#REF!</f>
        <v>#REF!</v>
      </c>
      <c r="B2308" s="84" t="s">
        <v>704</v>
      </c>
      <c r="C2308" s="82">
        <v>2012</v>
      </c>
      <c r="D2308" s="84" t="s">
        <v>639</v>
      </c>
      <c r="E2308" s="93" t="s">
        <v>648</v>
      </c>
      <c r="F2308" s="82" t="e">
        <f t="shared" si="36"/>
        <v>#REF!</v>
      </c>
      <c r="G2308" s="172"/>
    </row>
    <row r="2309" spans="1:7" ht="13" thickBot="1" x14ac:dyDescent="0.3">
      <c r="A2309" s="82" t="e">
        <f>#REF!</f>
        <v>#REF!</v>
      </c>
      <c r="B2309" s="84" t="s">
        <v>704</v>
      </c>
      <c r="C2309" s="82">
        <v>2012</v>
      </c>
      <c r="D2309" s="84" t="s">
        <v>639</v>
      </c>
      <c r="E2309" s="93" t="s">
        <v>709</v>
      </c>
      <c r="F2309" s="82" t="e">
        <f t="shared" si="36"/>
        <v>#REF!</v>
      </c>
      <c r="G2309" s="172"/>
    </row>
    <row r="2310" spans="1:7" ht="13" thickBot="1" x14ac:dyDescent="0.3">
      <c r="A2310" s="82" t="e">
        <f>#REF!</f>
        <v>#REF!</v>
      </c>
      <c r="B2310" s="84" t="s">
        <v>704</v>
      </c>
      <c r="C2310" s="82">
        <v>2012</v>
      </c>
      <c r="D2310" s="84" t="s">
        <v>131</v>
      </c>
      <c r="E2310" s="93">
        <v>2</v>
      </c>
      <c r="F2310" s="82" t="e">
        <f t="shared" si="36"/>
        <v>#REF!</v>
      </c>
      <c r="G2310" s="172"/>
    </row>
    <row r="2311" spans="1:7" ht="13" thickBot="1" x14ac:dyDescent="0.3">
      <c r="A2311" s="82" t="e">
        <f>#REF!</f>
        <v>#REF!</v>
      </c>
      <c r="B2311" s="84" t="s">
        <v>704</v>
      </c>
      <c r="C2311" s="82">
        <v>2012</v>
      </c>
      <c r="D2311" s="84" t="s">
        <v>639</v>
      </c>
      <c r="E2311" s="93">
        <v>3</v>
      </c>
      <c r="F2311" s="82" t="e">
        <f t="shared" si="36"/>
        <v>#REF!</v>
      </c>
      <c r="G2311" s="172"/>
    </row>
    <row r="2312" spans="1:7" ht="13" thickBot="1" x14ac:dyDescent="0.3">
      <c r="A2312" s="82" t="e">
        <f>#REF!</f>
        <v>#REF!</v>
      </c>
      <c r="B2312" s="84" t="s">
        <v>704</v>
      </c>
      <c r="C2312" s="82">
        <v>2012</v>
      </c>
      <c r="D2312" s="84" t="s">
        <v>639</v>
      </c>
      <c r="E2312" s="93" t="s">
        <v>659</v>
      </c>
      <c r="F2312" s="82" t="e">
        <f t="shared" si="36"/>
        <v>#REF!</v>
      </c>
      <c r="G2312" s="172"/>
    </row>
    <row r="2313" spans="1:7" ht="13" thickBot="1" x14ac:dyDescent="0.3">
      <c r="A2313" s="82" t="e">
        <f>#REF!</f>
        <v>#REF!</v>
      </c>
      <c r="B2313" s="84" t="s">
        <v>704</v>
      </c>
      <c r="C2313" s="82">
        <v>2012</v>
      </c>
      <c r="D2313" s="84" t="s">
        <v>639</v>
      </c>
      <c r="E2313" s="93" t="s">
        <v>660</v>
      </c>
      <c r="F2313" s="82" t="e">
        <f t="shared" si="36"/>
        <v>#REF!</v>
      </c>
      <c r="G2313" s="172"/>
    </row>
    <row r="2314" spans="1:7" ht="13" thickBot="1" x14ac:dyDescent="0.3">
      <c r="A2314" s="82" t="e">
        <f>#REF!</f>
        <v>#REF!</v>
      </c>
      <c r="B2314" s="84" t="s">
        <v>704</v>
      </c>
      <c r="C2314" s="82">
        <v>2012</v>
      </c>
      <c r="D2314" s="84" t="s">
        <v>131</v>
      </c>
      <c r="E2314" s="93">
        <v>4</v>
      </c>
      <c r="F2314" s="82" t="e">
        <f t="shared" si="36"/>
        <v>#REF!</v>
      </c>
      <c r="G2314" s="172"/>
    </row>
    <row r="2315" spans="1:7" ht="13" thickBot="1" x14ac:dyDescent="0.3">
      <c r="A2315" s="82" t="e">
        <f>#REF!</f>
        <v>#REF!</v>
      </c>
      <c r="B2315" s="84" t="s">
        <v>704</v>
      </c>
      <c r="C2315" s="82">
        <v>2012</v>
      </c>
      <c r="D2315" s="84" t="s">
        <v>131</v>
      </c>
      <c r="E2315" s="93" t="s">
        <v>661</v>
      </c>
      <c r="F2315" s="82" t="e">
        <f t="shared" si="36"/>
        <v>#REF!</v>
      </c>
      <c r="G2315" s="172"/>
    </row>
    <row r="2316" spans="1:7" ht="13" thickBot="1" x14ac:dyDescent="0.3">
      <c r="A2316" s="82" t="e">
        <f>#REF!</f>
        <v>#REF!</v>
      </c>
      <c r="B2316" s="84" t="s">
        <v>704</v>
      </c>
      <c r="C2316" s="82">
        <v>2012</v>
      </c>
      <c r="D2316" s="84" t="s">
        <v>131</v>
      </c>
      <c r="E2316" s="93" t="s">
        <v>662</v>
      </c>
      <c r="F2316" s="82" t="e">
        <f t="shared" si="36"/>
        <v>#REF!</v>
      </c>
      <c r="G2316" s="172"/>
    </row>
    <row r="2317" spans="1:7" ht="13" thickBot="1" x14ac:dyDescent="0.3">
      <c r="A2317" s="82" t="e">
        <f>#REF!</f>
        <v>#REF!</v>
      </c>
      <c r="B2317" s="84" t="s">
        <v>704</v>
      </c>
      <c r="C2317" s="82">
        <v>2012</v>
      </c>
      <c r="D2317" s="84" t="s">
        <v>639</v>
      </c>
      <c r="E2317" s="93">
        <v>5</v>
      </c>
      <c r="F2317" s="82" t="e">
        <f t="shared" si="36"/>
        <v>#REF!</v>
      </c>
      <c r="G2317" s="172"/>
    </row>
    <row r="2318" spans="1:7" ht="13" thickBot="1" x14ac:dyDescent="0.3">
      <c r="A2318" s="82" t="e">
        <f>#REF!</f>
        <v>#REF!</v>
      </c>
      <c r="B2318" s="84" t="s">
        <v>704</v>
      </c>
      <c r="C2318" s="82">
        <v>2012</v>
      </c>
      <c r="D2318" s="84" t="s">
        <v>639</v>
      </c>
      <c r="E2318" s="93" t="s">
        <v>663</v>
      </c>
      <c r="F2318" s="82" t="e">
        <f t="shared" si="36"/>
        <v>#REF!</v>
      </c>
      <c r="G2318" s="172"/>
    </row>
    <row r="2319" spans="1:7" ht="13" thickBot="1" x14ac:dyDescent="0.3">
      <c r="A2319" s="82" t="e">
        <f>#REF!</f>
        <v>#REF!</v>
      </c>
      <c r="B2319" s="84" t="s">
        <v>704</v>
      </c>
      <c r="C2319" s="82">
        <v>2012</v>
      </c>
      <c r="D2319" s="84" t="s">
        <v>639</v>
      </c>
      <c r="E2319" s="93" t="s">
        <v>664</v>
      </c>
      <c r="F2319" s="82" t="e">
        <f t="shared" si="36"/>
        <v>#REF!</v>
      </c>
      <c r="G2319" s="172"/>
    </row>
    <row r="2320" spans="1:7" ht="13" thickBot="1" x14ac:dyDescent="0.3">
      <c r="A2320" s="82" t="e">
        <f>#REF!</f>
        <v>#REF!</v>
      </c>
      <c r="B2320" s="84" t="s">
        <v>704</v>
      </c>
      <c r="C2320" s="82">
        <v>2012</v>
      </c>
      <c r="D2320" s="84" t="s">
        <v>639</v>
      </c>
      <c r="E2320" s="93" t="s">
        <v>665</v>
      </c>
      <c r="F2320" s="82" t="e">
        <f t="shared" si="36"/>
        <v>#REF!</v>
      </c>
      <c r="G2320" s="172"/>
    </row>
    <row r="2321" spans="1:7" ht="13" thickBot="1" x14ac:dyDescent="0.3">
      <c r="A2321" s="82" t="e">
        <f>#REF!</f>
        <v>#REF!</v>
      </c>
      <c r="B2321" s="84" t="s">
        <v>704</v>
      </c>
      <c r="C2321" s="82">
        <v>2012</v>
      </c>
      <c r="D2321" s="84" t="s">
        <v>639</v>
      </c>
      <c r="E2321" s="93">
        <v>6</v>
      </c>
      <c r="F2321" s="82" t="e">
        <f t="shared" si="36"/>
        <v>#REF!</v>
      </c>
      <c r="G2321" s="172"/>
    </row>
    <row r="2322" spans="1:7" ht="13" thickBot="1" x14ac:dyDescent="0.3">
      <c r="A2322" s="82" t="e">
        <f>#REF!</f>
        <v>#REF!</v>
      </c>
      <c r="B2322" s="84" t="s">
        <v>704</v>
      </c>
      <c r="C2322" s="82">
        <v>2012</v>
      </c>
      <c r="D2322" s="84" t="s">
        <v>639</v>
      </c>
      <c r="E2322" s="93" t="s">
        <v>666</v>
      </c>
      <c r="F2322" s="82" t="e">
        <f t="shared" si="36"/>
        <v>#REF!</v>
      </c>
      <c r="G2322" s="172"/>
    </row>
    <row r="2323" spans="1:7" ht="13" thickBot="1" x14ac:dyDescent="0.3">
      <c r="A2323" s="82" t="e">
        <f>#REF!</f>
        <v>#REF!</v>
      </c>
      <c r="B2323" s="84" t="s">
        <v>704</v>
      </c>
      <c r="C2323" s="82">
        <v>2012</v>
      </c>
      <c r="D2323" s="84" t="s">
        <v>639</v>
      </c>
      <c r="E2323" s="93" t="s">
        <v>667</v>
      </c>
      <c r="F2323" s="82" t="e">
        <f t="shared" si="36"/>
        <v>#REF!</v>
      </c>
      <c r="G2323" s="172"/>
    </row>
    <row r="2324" spans="1:7" ht="13" thickBot="1" x14ac:dyDescent="0.3">
      <c r="A2324" s="82" t="e">
        <f>#REF!</f>
        <v>#REF!</v>
      </c>
      <c r="B2324" s="84" t="s">
        <v>704</v>
      </c>
      <c r="C2324" s="82">
        <v>2012</v>
      </c>
      <c r="D2324" s="84" t="s">
        <v>639</v>
      </c>
      <c r="E2324" s="93" t="s">
        <v>668</v>
      </c>
      <c r="F2324" s="82" t="e">
        <f t="shared" si="36"/>
        <v>#REF!</v>
      </c>
      <c r="G2324" s="172"/>
    </row>
    <row r="2325" spans="1:7" ht="13" thickBot="1" x14ac:dyDescent="0.3">
      <c r="A2325" s="82" t="e">
        <f>#REF!</f>
        <v>#REF!</v>
      </c>
      <c r="B2325" s="84" t="s">
        <v>704</v>
      </c>
      <c r="C2325" s="82">
        <v>2012</v>
      </c>
      <c r="D2325" s="84" t="s">
        <v>639</v>
      </c>
      <c r="E2325" s="93" t="s">
        <v>669</v>
      </c>
      <c r="F2325" s="82" t="e">
        <f t="shared" si="36"/>
        <v>#REF!</v>
      </c>
      <c r="G2325" s="172"/>
    </row>
    <row r="2326" spans="1:7" ht="13" thickBot="1" x14ac:dyDescent="0.3">
      <c r="A2326" s="82" t="e">
        <f>#REF!</f>
        <v>#REF!</v>
      </c>
      <c r="B2326" s="84" t="s">
        <v>704</v>
      </c>
      <c r="C2326" s="82">
        <v>2012</v>
      </c>
      <c r="D2326" s="84" t="s">
        <v>639</v>
      </c>
      <c r="E2326" s="93" t="s">
        <v>670</v>
      </c>
      <c r="F2326" s="82" t="e">
        <f t="shared" si="36"/>
        <v>#REF!</v>
      </c>
      <c r="G2326" s="172"/>
    </row>
    <row r="2327" spans="1:7" ht="13" thickBot="1" x14ac:dyDescent="0.3">
      <c r="A2327" s="82" t="e">
        <f>#REF!</f>
        <v>#REF!</v>
      </c>
      <c r="B2327" s="84" t="s">
        <v>704</v>
      </c>
      <c r="C2327" s="82">
        <v>2012</v>
      </c>
      <c r="D2327" s="84" t="s">
        <v>639</v>
      </c>
      <c r="E2327" s="93" t="s">
        <v>671</v>
      </c>
      <c r="F2327" s="82" t="e">
        <f t="shared" si="36"/>
        <v>#REF!</v>
      </c>
      <c r="G2327" s="172"/>
    </row>
    <row r="2328" spans="1:7" ht="13" thickBot="1" x14ac:dyDescent="0.3">
      <c r="A2328" s="82" t="e">
        <f>#REF!</f>
        <v>#REF!</v>
      </c>
      <c r="B2328" s="84" t="s">
        <v>704</v>
      </c>
      <c r="C2328" s="82">
        <v>2012</v>
      </c>
      <c r="D2328" s="84" t="s">
        <v>639</v>
      </c>
      <c r="E2328" s="93" t="s">
        <v>672</v>
      </c>
      <c r="F2328" s="82" t="e">
        <f t="shared" si="36"/>
        <v>#REF!</v>
      </c>
      <c r="G2328" s="172"/>
    </row>
    <row r="2329" spans="1:7" ht="13" thickBot="1" x14ac:dyDescent="0.3">
      <c r="A2329" s="82" t="e">
        <f>#REF!</f>
        <v>#REF!</v>
      </c>
      <c r="B2329" s="84" t="s">
        <v>704</v>
      </c>
      <c r="C2329" s="82">
        <v>2012</v>
      </c>
      <c r="D2329" s="84" t="s">
        <v>639</v>
      </c>
      <c r="E2329" s="93" t="s">
        <v>673</v>
      </c>
      <c r="F2329" s="82" t="e">
        <f t="shared" si="36"/>
        <v>#REF!</v>
      </c>
      <c r="G2329" s="172"/>
    </row>
    <row r="2330" spans="1:7" ht="13" thickBot="1" x14ac:dyDescent="0.3">
      <c r="A2330" s="82" t="e">
        <f>#REF!</f>
        <v>#REF!</v>
      </c>
      <c r="B2330" s="84" t="s">
        <v>704</v>
      </c>
      <c r="C2330" s="82">
        <v>2012</v>
      </c>
      <c r="D2330" s="84" t="s">
        <v>639</v>
      </c>
      <c r="E2330" s="93" t="s">
        <v>674</v>
      </c>
      <c r="F2330" s="82" t="e">
        <f t="shared" si="36"/>
        <v>#REF!</v>
      </c>
      <c r="G2330" s="172"/>
    </row>
    <row r="2331" spans="1:7" ht="13" thickBot="1" x14ac:dyDescent="0.3">
      <c r="A2331" s="82" t="e">
        <f>#REF!</f>
        <v>#REF!</v>
      </c>
      <c r="B2331" s="84" t="s">
        <v>704</v>
      </c>
      <c r="C2331" s="82">
        <v>2012</v>
      </c>
      <c r="D2331" s="84" t="s">
        <v>639</v>
      </c>
      <c r="E2331" s="93" t="s">
        <v>675</v>
      </c>
      <c r="F2331" s="82" t="e">
        <f t="shared" si="36"/>
        <v>#REF!</v>
      </c>
      <c r="G2331" s="172"/>
    </row>
    <row r="2332" spans="1:7" ht="13" thickBot="1" x14ac:dyDescent="0.3">
      <c r="A2332" s="82" t="e">
        <f>#REF!</f>
        <v>#REF!</v>
      </c>
      <c r="B2332" s="84" t="s">
        <v>704</v>
      </c>
      <c r="C2332" s="82">
        <v>2012</v>
      </c>
      <c r="D2332" s="84" t="s">
        <v>639</v>
      </c>
      <c r="E2332" s="93" t="s">
        <v>676</v>
      </c>
      <c r="F2332" s="82" t="e">
        <f t="shared" si="36"/>
        <v>#REF!</v>
      </c>
      <c r="G2332" s="172"/>
    </row>
    <row r="2333" spans="1:7" ht="13" thickBot="1" x14ac:dyDescent="0.3">
      <c r="A2333" s="82" t="e">
        <f>#REF!</f>
        <v>#REF!</v>
      </c>
      <c r="B2333" s="84" t="s">
        <v>704</v>
      </c>
      <c r="C2333" s="82">
        <v>2012</v>
      </c>
      <c r="D2333" s="84" t="s">
        <v>639</v>
      </c>
      <c r="E2333" s="93" t="s">
        <v>677</v>
      </c>
      <c r="F2333" s="82" t="e">
        <f t="shared" si="36"/>
        <v>#REF!</v>
      </c>
      <c r="G2333" s="172"/>
    </row>
    <row r="2334" spans="1:7" ht="13" thickBot="1" x14ac:dyDescent="0.3">
      <c r="A2334" s="82" t="e">
        <f>#REF!</f>
        <v>#REF!</v>
      </c>
      <c r="B2334" s="84" t="s">
        <v>704</v>
      </c>
      <c r="C2334" s="82">
        <v>2012</v>
      </c>
      <c r="D2334" s="84" t="s">
        <v>639</v>
      </c>
      <c r="E2334" s="93" t="s">
        <v>678</v>
      </c>
      <c r="F2334" s="82" t="e">
        <f t="shared" si="36"/>
        <v>#REF!</v>
      </c>
      <c r="G2334" s="172"/>
    </row>
    <row r="2335" spans="1:7" ht="13" thickBot="1" x14ac:dyDescent="0.3">
      <c r="A2335" s="82" t="e">
        <f>#REF!</f>
        <v>#REF!</v>
      </c>
      <c r="B2335" s="84" t="s">
        <v>704</v>
      </c>
      <c r="C2335" s="82">
        <v>2012</v>
      </c>
      <c r="D2335" s="84" t="s">
        <v>639</v>
      </c>
      <c r="E2335" s="93" t="s">
        <v>679</v>
      </c>
      <c r="F2335" s="82" t="e">
        <f t="shared" si="36"/>
        <v>#REF!</v>
      </c>
      <c r="G2335" s="172"/>
    </row>
    <row r="2336" spans="1:7" ht="13" thickBot="1" x14ac:dyDescent="0.3">
      <c r="A2336" s="82" t="e">
        <f>#REF!</f>
        <v>#REF!</v>
      </c>
      <c r="B2336" s="84" t="s">
        <v>704</v>
      </c>
      <c r="C2336" s="82">
        <v>2012</v>
      </c>
      <c r="D2336" s="84" t="s">
        <v>131</v>
      </c>
      <c r="E2336" s="93">
        <v>7</v>
      </c>
      <c r="F2336" s="82" t="e">
        <f t="shared" si="36"/>
        <v>#REF!</v>
      </c>
      <c r="G2336" s="172"/>
    </row>
    <row r="2337" spans="1:7" ht="13" thickBot="1" x14ac:dyDescent="0.3">
      <c r="A2337" s="82" t="e">
        <f>#REF!</f>
        <v>#REF!</v>
      </c>
      <c r="B2337" s="84" t="s">
        <v>704</v>
      </c>
      <c r="C2337" s="82">
        <v>2012</v>
      </c>
      <c r="D2337" s="84" t="s">
        <v>131</v>
      </c>
      <c r="E2337" s="93" t="s">
        <v>680</v>
      </c>
      <c r="F2337" s="82" t="e">
        <f t="shared" si="36"/>
        <v>#REF!</v>
      </c>
      <c r="G2337" s="172"/>
    </row>
    <row r="2338" spans="1:7" ht="13" thickBot="1" x14ac:dyDescent="0.3">
      <c r="A2338" s="82" t="e">
        <f>#REF!</f>
        <v>#REF!</v>
      </c>
      <c r="B2338" s="84" t="s">
        <v>704</v>
      </c>
      <c r="C2338" s="82">
        <v>2012</v>
      </c>
      <c r="D2338" s="84" t="s">
        <v>131</v>
      </c>
      <c r="E2338" s="93" t="s">
        <v>681</v>
      </c>
      <c r="F2338" s="82" t="e">
        <f t="shared" si="36"/>
        <v>#REF!</v>
      </c>
      <c r="G2338" s="172"/>
    </row>
    <row r="2339" spans="1:7" ht="13" thickBot="1" x14ac:dyDescent="0.3">
      <c r="A2339" s="82" t="e">
        <f>#REF!</f>
        <v>#REF!</v>
      </c>
      <c r="B2339" s="84" t="s">
        <v>704</v>
      </c>
      <c r="C2339" s="82">
        <v>2012</v>
      </c>
      <c r="D2339" s="84" t="s">
        <v>131</v>
      </c>
      <c r="E2339" s="93" t="s">
        <v>682</v>
      </c>
      <c r="F2339" s="82" t="e">
        <f t="shared" si="36"/>
        <v>#REF!</v>
      </c>
      <c r="G2339" s="172"/>
    </row>
    <row r="2340" spans="1:7" ht="13" thickBot="1" x14ac:dyDescent="0.3">
      <c r="A2340" s="82" t="e">
        <f>#REF!</f>
        <v>#REF!</v>
      </c>
      <c r="B2340" s="84" t="s">
        <v>704</v>
      </c>
      <c r="C2340" s="82">
        <v>2012</v>
      </c>
      <c r="D2340" s="84" t="s">
        <v>131</v>
      </c>
      <c r="E2340" s="93" t="s">
        <v>683</v>
      </c>
      <c r="F2340" s="82" t="e">
        <f t="shared" si="36"/>
        <v>#REF!</v>
      </c>
      <c r="G2340" s="172"/>
    </row>
    <row r="2341" spans="1:7" ht="13" thickBot="1" x14ac:dyDescent="0.3">
      <c r="A2341" s="82" t="e">
        <f>#REF!</f>
        <v>#REF!</v>
      </c>
      <c r="B2341" s="84" t="s">
        <v>704</v>
      </c>
      <c r="C2341" s="82">
        <v>2012</v>
      </c>
      <c r="D2341" s="84" t="s">
        <v>131</v>
      </c>
      <c r="E2341" s="93" t="s">
        <v>684</v>
      </c>
      <c r="F2341" s="82" t="e">
        <f t="shared" si="36"/>
        <v>#REF!</v>
      </c>
      <c r="G2341" s="172"/>
    </row>
    <row r="2342" spans="1:7" ht="13" thickBot="1" x14ac:dyDescent="0.3">
      <c r="A2342" s="82" t="e">
        <f>#REF!</f>
        <v>#REF!</v>
      </c>
      <c r="B2342" s="84" t="s">
        <v>704</v>
      </c>
      <c r="C2342" s="82">
        <v>2012</v>
      </c>
      <c r="D2342" s="84" t="s">
        <v>131</v>
      </c>
      <c r="E2342" s="93" t="s">
        <v>685</v>
      </c>
      <c r="F2342" s="82" t="e">
        <f t="shared" si="36"/>
        <v>#REF!</v>
      </c>
      <c r="G2342" s="172"/>
    </row>
    <row r="2343" spans="1:7" ht="13" thickBot="1" x14ac:dyDescent="0.3">
      <c r="A2343" s="82" t="e">
        <f>#REF!</f>
        <v>#REF!</v>
      </c>
      <c r="B2343" s="84" t="s">
        <v>704</v>
      </c>
      <c r="C2343" s="82">
        <v>2012</v>
      </c>
      <c r="D2343" s="84" t="s">
        <v>131</v>
      </c>
      <c r="E2343" s="93" t="s">
        <v>686</v>
      </c>
      <c r="F2343" s="82" t="e">
        <f t="shared" si="36"/>
        <v>#REF!</v>
      </c>
      <c r="G2343" s="172"/>
    </row>
    <row r="2344" spans="1:7" ht="13" thickBot="1" x14ac:dyDescent="0.3">
      <c r="A2344" s="82" t="e">
        <f>#REF!</f>
        <v>#REF!</v>
      </c>
      <c r="B2344" s="84" t="s">
        <v>704</v>
      </c>
      <c r="C2344" s="82">
        <v>2012</v>
      </c>
      <c r="D2344" s="84" t="s">
        <v>131</v>
      </c>
      <c r="E2344" s="93" t="s">
        <v>687</v>
      </c>
      <c r="F2344" s="82" t="e">
        <f t="shared" si="36"/>
        <v>#REF!</v>
      </c>
      <c r="G2344" s="172"/>
    </row>
    <row r="2345" spans="1:7" ht="13" thickBot="1" x14ac:dyDescent="0.3">
      <c r="A2345" s="82" t="e">
        <f>#REF!</f>
        <v>#REF!</v>
      </c>
      <c r="B2345" s="84" t="s">
        <v>704</v>
      </c>
      <c r="C2345" s="82">
        <v>2012</v>
      </c>
      <c r="D2345" s="84" t="s">
        <v>131</v>
      </c>
      <c r="E2345" s="93">
        <v>8</v>
      </c>
      <c r="F2345" s="82" t="e">
        <f t="shared" si="36"/>
        <v>#REF!</v>
      </c>
      <c r="G2345" s="172"/>
    </row>
    <row r="2346" spans="1:7" ht="13" thickBot="1" x14ac:dyDescent="0.3">
      <c r="A2346" s="82" t="e">
        <f>#REF!</f>
        <v>#REF!</v>
      </c>
      <c r="B2346" s="84" t="s">
        <v>704</v>
      </c>
      <c r="C2346" s="82">
        <v>2012</v>
      </c>
      <c r="D2346" s="84" t="s">
        <v>131</v>
      </c>
      <c r="E2346" s="93" t="s">
        <v>688</v>
      </c>
      <c r="F2346" s="82" t="e">
        <f t="shared" si="36"/>
        <v>#REF!</v>
      </c>
      <c r="G2346" s="172"/>
    </row>
    <row r="2347" spans="1:7" ht="13" thickBot="1" x14ac:dyDescent="0.3">
      <c r="A2347" s="82" t="e">
        <f>#REF!</f>
        <v>#REF!</v>
      </c>
      <c r="B2347" s="84" t="s">
        <v>704</v>
      </c>
      <c r="C2347" s="82">
        <v>2012</v>
      </c>
      <c r="D2347" s="84" t="s">
        <v>131</v>
      </c>
      <c r="E2347" s="93" t="s">
        <v>689</v>
      </c>
      <c r="F2347" s="82" t="e">
        <f t="shared" si="36"/>
        <v>#REF!</v>
      </c>
      <c r="G2347" s="172"/>
    </row>
    <row r="2348" spans="1:7" ht="13" thickBot="1" x14ac:dyDescent="0.3">
      <c r="A2348" s="82" t="e">
        <f>#REF!</f>
        <v>#REF!</v>
      </c>
      <c r="B2348" s="84" t="s">
        <v>704</v>
      </c>
      <c r="C2348" s="82">
        <v>2012</v>
      </c>
      <c r="D2348" s="84" t="s">
        <v>131</v>
      </c>
      <c r="E2348" s="93">
        <v>9</v>
      </c>
      <c r="F2348" s="82" t="e">
        <f t="shared" si="36"/>
        <v>#REF!</v>
      </c>
      <c r="G2348" s="172"/>
    </row>
    <row r="2349" spans="1:7" ht="13" thickBot="1" x14ac:dyDescent="0.3">
      <c r="A2349" s="82" t="e">
        <f>#REF!</f>
        <v>#REF!</v>
      </c>
      <c r="B2349" s="84" t="s">
        <v>704</v>
      </c>
      <c r="C2349" s="82">
        <v>2012</v>
      </c>
      <c r="D2349" s="84" t="s">
        <v>131</v>
      </c>
      <c r="E2349" s="93">
        <v>10</v>
      </c>
      <c r="F2349" s="82" t="e">
        <f t="shared" si="36"/>
        <v>#REF!</v>
      </c>
      <c r="G2349" s="172"/>
    </row>
    <row r="2350" spans="1:7" ht="13" thickBot="1" x14ac:dyDescent="0.3">
      <c r="A2350" s="82" t="e">
        <f>#REF!</f>
        <v>#REF!</v>
      </c>
      <c r="B2350" s="84" t="s">
        <v>704</v>
      </c>
      <c r="C2350" s="82">
        <v>2012</v>
      </c>
      <c r="D2350" s="84" t="s">
        <v>131</v>
      </c>
      <c r="E2350" s="93" t="s">
        <v>690</v>
      </c>
      <c r="F2350" s="82" t="e">
        <f t="shared" si="36"/>
        <v>#REF!</v>
      </c>
      <c r="G2350" s="172"/>
    </row>
    <row r="2351" spans="1:7" ht="13" thickBot="1" x14ac:dyDescent="0.3">
      <c r="A2351" s="82" t="e">
        <f>#REF!</f>
        <v>#REF!</v>
      </c>
      <c r="B2351" s="84" t="s">
        <v>704</v>
      </c>
      <c r="C2351" s="82">
        <v>2012</v>
      </c>
      <c r="D2351" s="84" t="s">
        <v>131</v>
      </c>
      <c r="E2351" s="93" t="s">
        <v>691</v>
      </c>
      <c r="F2351" s="82" t="e">
        <f t="shared" si="36"/>
        <v>#REF!</v>
      </c>
      <c r="G2351" s="172"/>
    </row>
    <row r="2352" spans="1:7" ht="13" thickBot="1" x14ac:dyDescent="0.3">
      <c r="A2352" s="82" t="e">
        <f>#REF!</f>
        <v>#REF!</v>
      </c>
      <c r="B2352" s="84" t="s">
        <v>704</v>
      </c>
      <c r="C2352" s="82">
        <v>2012</v>
      </c>
      <c r="D2352" s="84" t="s">
        <v>131</v>
      </c>
      <c r="E2352" s="93" t="s">
        <v>692</v>
      </c>
      <c r="F2352" s="82" t="e">
        <f t="shared" si="36"/>
        <v>#REF!</v>
      </c>
      <c r="G2352" s="172"/>
    </row>
    <row r="2353" spans="1:7" ht="13" thickBot="1" x14ac:dyDescent="0.3">
      <c r="A2353" s="82" t="e">
        <f>#REF!</f>
        <v>#REF!</v>
      </c>
      <c r="B2353" s="102" t="s">
        <v>704</v>
      </c>
      <c r="C2353" s="82">
        <v>2012</v>
      </c>
      <c r="D2353" s="102" t="s">
        <v>131</v>
      </c>
      <c r="E2353" s="106" t="s">
        <v>693</v>
      </c>
      <c r="F2353" s="82" t="e">
        <f t="shared" si="36"/>
        <v>#REF!</v>
      </c>
      <c r="G2353" s="172"/>
    </row>
    <row r="2354" spans="1:7" ht="13" thickBot="1" x14ac:dyDescent="0.3">
      <c r="A2354" s="82" t="e">
        <f>#REF!</f>
        <v>#REF!</v>
      </c>
      <c r="B2354" s="86" t="s">
        <v>704</v>
      </c>
      <c r="C2354" s="82">
        <v>2012</v>
      </c>
      <c r="D2354" s="86" t="s">
        <v>131</v>
      </c>
      <c r="E2354" s="100" t="s">
        <v>694</v>
      </c>
      <c r="F2354" s="82" t="e">
        <f t="shared" si="36"/>
        <v>#REF!</v>
      </c>
      <c r="G2354" s="172"/>
    </row>
    <row r="2355" spans="1:7" ht="13" thickBot="1" x14ac:dyDescent="0.3">
      <c r="A2355" s="82" t="e">
        <f>#REF!</f>
        <v>#REF!</v>
      </c>
      <c r="B2355" s="84" t="s">
        <v>704</v>
      </c>
      <c r="C2355" s="82">
        <v>2012</v>
      </c>
      <c r="D2355" s="84" t="s">
        <v>131</v>
      </c>
      <c r="E2355" s="93" t="s">
        <v>695</v>
      </c>
      <c r="F2355" s="82" t="e">
        <f t="shared" si="36"/>
        <v>#REF!</v>
      </c>
      <c r="G2355" s="172"/>
    </row>
    <row r="2356" spans="1:7" ht="13" thickBot="1" x14ac:dyDescent="0.3">
      <c r="A2356" s="82" t="e">
        <f>#REF!</f>
        <v>#REF!</v>
      </c>
      <c r="B2356" s="84" t="s">
        <v>704</v>
      </c>
      <c r="C2356" s="82">
        <v>2012</v>
      </c>
      <c r="D2356" s="84" t="s">
        <v>131</v>
      </c>
      <c r="E2356" s="93" t="s">
        <v>696</v>
      </c>
      <c r="F2356" s="82" t="e">
        <f t="shared" si="36"/>
        <v>#REF!</v>
      </c>
      <c r="G2356" s="172"/>
    </row>
    <row r="2357" spans="1:7" ht="13" thickBot="1" x14ac:dyDescent="0.3">
      <c r="A2357" s="82" t="e">
        <f>#REF!</f>
        <v>#REF!</v>
      </c>
      <c r="B2357" s="84" t="s">
        <v>704</v>
      </c>
      <c r="C2357" s="82">
        <v>2012</v>
      </c>
      <c r="D2357" s="84" t="s">
        <v>131</v>
      </c>
      <c r="E2357" s="93" t="s">
        <v>697</v>
      </c>
      <c r="F2357" s="82" t="e">
        <f t="shared" si="36"/>
        <v>#REF!</v>
      </c>
      <c r="G2357" s="172"/>
    </row>
    <row r="2358" spans="1:7" ht="13" thickBot="1" x14ac:dyDescent="0.3">
      <c r="A2358" s="82" t="e">
        <f>#REF!</f>
        <v>#REF!</v>
      </c>
      <c r="B2358" s="84" t="s">
        <v>704</v>
      </c>
      <c r="C2358" s="82">
        <v>2012</v>
      </c>
      <c r="D2358" s="84" t="s">
        <v>131</v>
      </c>
      <c r="E2358" s="93" t="s">
        <v>698</v>
      </c>
      <c r="F2358" s="82" t="e">
        <f t="shared" si="36"/>
        <v>#REF!</v>
      </c>
      <c r="G2358" s="172"/>
    </row>
    <row r="2359" spans="1:7" ht="13" thickBot="1" x14ac:dyDescent="0.3">
      <c r="A2359" s="82" t="e">
        <f>#REF!</f>
        <v>#REF!</v>
      </c>
      <c r="B2359" s="84" t="s">
        <v>704</v>
      </c>
      <c r="C2359" s="82">
        <v>2012</v>
      </c>
      <c r="D2359" s="84" t="s">
        <v>131</v>
      </c>
      <c r="E2359" s="93" t="s">
        <v>699</v>
      </c>
      <c r="F2359" s="82" t="e">
        <f t="shared" si="36"/>
        <v>#REF!</v>
      </c>
      <c r="G2359" s="172"/>
    </row>
    <row r="2360" spans="1:7" ht="13" thickBot="1" x14ac:dyDescent="0.3">
      <c r="A2360" s="82" t="e">
        <f>#REF!</f>
        <v>#REF!</v>
      </c>
      <c r="B2360" s="84" t="s">
        <v>704</v>
      </c>
      <c r="C2360" s="82">
        <v>2012</v>
      </c>
      <c r="D2360" s="84" t="s">
        <v>131</v>
      </c>
      <c r="E2360" s="93" t="s">
        <v>700</v>
      </c>
      <c r="F2360" s="82" t="e">
        <f t="shared" si="36"/>
        <v>#REF!</v>
      </c>
      <c r="G2360" s="172"/>
    </row>
    <row r="2361" spans="1:7" ht="13" thickBot="1" x14ac:dyDescent="0.3">
      <c r="A2361" s="82" t="e">
        <f>#REF!</f>
        <v>#REF!</v>
      </c>
      <c r="B2361" s="84" t="s">
        <v>704</v>
      </c>
      <c r="C2361" s="82">
        <v>2012</v>
      </c>
      <c r="D2361" s="84" t="s">
        <v>131</v>
      </c>
      <c r="E2361" s="93" t="s">
        <v>701</v>
      </c>
      <c r="F2361" s="82" t="e">
        <f t="shared" si="36"/>
        <v>#REF!</v>
      </c>
      <c r="G2361" s="172"/>
    </row>
    <row r="2362" spans="1:7" ht="13" thickBot="1" x14ac:dyDescent="0.3">
      <c r="A2362" s="82" t="e">
        <f>#REF!</f>
        <v>#REF!</v>
      </c>
      <c r="B2362" s="84" t="s">
        <v>704</v>
      </c>
      <c r="C2362" s="82">
        <v>2012</v>
      </c>
      <c r="D2362" s="84" t="s">
        <v>706</v>
      </c>
      <c r="E2362" s="93">
        <v>1</v>
      </c>
      <c r="F2362" s="82" t="e">
        <f t="shared" si="36"/>
        <v>#REF!</v>
      </c>
      <c r="G2362" s="172"/>
    </row>
    <row r="2363" spans="1:7" ht="13" thickBot="1" x14ac:dyDescent="0.3">
      <c r="A2363" s="82" t="e">
        <f>#REF!</f>
        <v>#REF!</v>
      </c>
      <c r="B2363" s="84" t="s">
        <v>704</v>
      </c>
      <c r="C2363" s="82">
        <v>2012</v>
      </c>
      <c r="D2363" s="84" t="s">
        <v>706</v>
      </c>
      <c r="E2363" s="93" t="s">
        <v>643</v>
      </c>
      <c r="F2363" s="82" t="e">
        <f t="shared" si="36"/>
        <v>#REF!</v>
      </c>
      <c r="G2363" s="172"/>
    </row>
    <row r="2364" spans="1:7" ht="13" thickBot="1" x14ac:dyDescent="0.3">
      <c r="A2364" s="82" t="e">
        <f>#REF!</f>
        <v>#REF!</v>
      </c>
      <c r="B2364" s="84" t="s">
        <v>704</v>
      </c>
      <c r="C2364" s="82">
        <v>2012</v>
      </c>
      <c r="D2364" s="84" t="s">
        <v>706</v>
      </c>
      <c r="E2364" s="93" t="s">
        <v>646</v>
      </c>
      <c r="F2364" s="82" t="e">
        <f t="shared" si="36"/>
        <v>#REF!</v>
      </c>
      <c r="G2364" s="172"/>
    </row>
    <row r="2365" spans="1:7" ht="13" thickBot="1" x14ac:dyDescent="0.3">
      <c r="A2365" s="82" t="e">
        <f>#REF!</f>
        <v>#REF!</v>
      </c>
      <c r="B2365" s="84" t="s">
        <v>704</v>
      </c>
      <c r="C2365" s="82">
        <v>2012</v>
      </c>
      <c r="D2365" s="84" t="s">
        <v>706</v>
      </c>
      <c r="E2365" s="93" t="s">
        <v>647</v>
      </c>
      <c r="F2365" s="82" t="e">
        <f t="shared" si="36"/>
        <v>#REF!</v>
      </c>
      <c r="G2365" s="172"/>
    </row>
    <row r="2366" spans="1:7" ht="13" thickBot="1" x14ac:dyDescent="0.3">
      <c r="A2366" s="82" t="e">
        <f>#REF!</f>
        <v>#REF!</v>
      </c>
      <c r="B2366" s="84" t="s">
        <v>704</v>
      </c>
      <c r="C2366" s="82">
        <v>2012</v>
      </c>
      <c r="D2366" s="84" t="s">
        <v>706</v>
      </c>
      <c r="E2366" s="93" t="s">
        <v>648</v>
      </c>
      <c r="F2366" s="82" t="e">
        <f t="shared" si="36"/>
        <v>#REF!</v>
      </c>
      <c r="G2366" s="172"/>
    </row>
    <row r="2367" spans="1:7" ht="13" thickBot="1" x14ac:dyDescent="0.3">
      <c r="A2367" s="82" t="e">
        <f>#REF!</f>
        <v>#REF!</v>
      </c>
      <c r="B2367" s="84" t="s">
        <v>704</v>
      </c>
      <c r="C2367" s="82">
        <v>2012</v>
      </c>
      <c r="D2367" s="84" t="s">
        <v>706</v>
      </c>
      <c r="E2367" s="93" t="s">
        <v>709</v>
      </c>
      <c r="F2367" s="82" t="e">
        <f t="shared" si="36"/>
        <v>#REF!</v>
      </c>
      <c r="G2367" s="172"/>
    </row>
    <row r="2368" spans="1:7" ht="13" thickBot="1" x14ac:dyDescent="0.3">
      <c r="A2368" s="82" t="e">
        <f>#REF!</f>
        <v>#REF!</v>
      </c>
      <c r="B2368" s="84" t="s">
        <v>704</v>
      </c>
      <c r="C2368" s="82">
        <v>2012</v>
      </c>
      <c r="D2368" s="84" t="s">
        <v>706</v>
      </c>
      <c r="E2368" s="93">
        <v>2</v>
      </c>
      <c r="F2368" s="82" t="e">
        <f t="shared" si="36"/>
        <v>#REF!</v>
      </c>
      <c r="G2368" s="172"/>
    </row>
    <row r="2369" spans="1:7" ht="13" thickBot="1" x14ac:dyDescent="0.3">
      <c r="A2369" s="82" t="e">
        <f>#REF!</f>
        <v>#REF!</v>
      </c>
      <c r="B2369" s="84" t="s">
        <v>704</v>
      </c>
      <c r="C2369" s="82">
        <v>2012</v>
      </c>
      <c r="D2369" s="84" t="s">
        <v>706</v>
      </c>
      <c r="E2369" s="93">
        <v>3</v>
      </c>
      <c r="F2369" s="82" t="e">
        <f t="shared" si="36"/>
        <v>#REF!</v>
      </c>
      <c r="G2369" s="172"/>
    </row>
    <row r="2370" spans="1:7" ht="13" thickBot="1" x14ac:dyDescent="0.3">
      <c r="A2370" s="82" t="e">
        <f>#REF!</f>
        <v>#REF!</v>
      </c>
      <c r="B2370" s="84" t="s">
        <v>704</v>
      </c>
      <c r="C2370" s="82">
        <v>2012</v>
      </c>
      <c r="D2370" s="84" t="s">
        <v>706</v>
      </c>
      <c r="E2370" s="93" t="s">
        <v>659</v>
      </c>
      <c r="F2370" s="82" t="e">
        <f t="shared" si="36"/>
        <v>#REF!</v>
      </c>
      <c r="G2370" s="172"/>
    </row>
    <row r="2371" spans="1:7" ht="13" thickBot="1" x14ac:dyDescent="0.3">
      <c r="A2371" s="82" t="e">
        <f>#REF!</f>
        <v>#REF!</v>
      </c>
      <c r="B2371" s="84" t="s">
        <v>704</v>
      </c>
      <c r="C2371" s="82">
        <v>2012</v>
      </c>
      <c r="D2371" s="84" t="s">
        <v>706</v>
      </c>
      <c r="E2371" s="93" t="s">
        <v>660</v>
      </c>
      <c r="F2371" s="82" t="e">
        <f t="shared" ref="F2371:F2434" si="37">CONCATENATE(A2371,"_",B2371,"_",C2371,"_",D2371,"_",E2371)</f>
        <v>#REF!</v>
      </c>
      <c r="G2371" s="172"/>
    </row>
    <row r="2372" spans="1:7" ht="13" thickBot="1" x14ac:dyDescent="0.3">
      <c r="A2372" s="82" t="e">
        <f>#REF!</f>
        <v>#REF!</v>
      </c>
      <c r="B2372" s="84" t="s">
        <v>704</v>
      </c>
      <c r="C2372" s="82">
        <v>2012</v>
      </c>
      <c r="D2372" s="84" t="s">
        <v>706</v>
      </c>
      <c r="E2372" s="93">
        <v>4</v>
      </c>
      <c r="F2372" s="82" t="e">
        <f t="shared" si="37"/>
        <v>#REF!</v>
      </c>
      <c r="G2372" s="172"/>
    </row>
    <row r="2373" spans="1:7" ht="13" thickBot="1" x14ac:dyDescent="0.3">
      <c r="A2373" s="82" t="e">
        <f>#REF!</f>
        <v>#REF!</v>
      </c>
      <c r="B2373" s="84" t="s">
        <v>704</v>
      </c>
      <c r="C2373" s="82">
        <v>2012</v>
      </c>
      <c r="D2373" s="84" t="s">
        <v>706</v>
      </c>
      <c r="E2373" s="93" t="s">
        <v>661</v>
      </c>
      <c r="F2373" s="82" t="e">
        <f t="shared" si="37"/>
        <v>#REF!</v>
      </c>
      <c r="G2373" s="172"/>
    </row>
    <row r="2374" spans="1:7" ht="13" thickBot="1" x14ac:dyDescent="0.3">
      <c r="A2374" s="82" t="e">
        <f>#REF!</f>
        <v>#REF!</v>
      </c>
      <c r="B2374" s="84" t="s">
        <v>704</v>
      </c>
      <c r="C2374" s="82">
        <v>2012</v>
      </c>
      <c r="D2374" s="84" t="s">
        <v>706</v>
      </c>
      <c r="E2374" s="93" t="s">
        <v>662</v>
      </c>
      <c r="F2374" s="82" t="e">
        <f t="shared" si="37"/>
        <v>#REF!</v>
      </c>
      <c r="G2374" s="172"/>
    </row>
    <row r="2375" spans="1:7" ht="13" thickBot="1" x14ac:dyDescent="0.3">
      <c r="A2375" s="82" t="e">
        <f>#REF!</f>
        <v>#REF!</v>
      </c>
      <c r="B2375" s="84" t="s">
        <v>704</v>
      </c>
      <c r="C2375" s="82">
        <v>2012</v>
      </c>
      <c r="D2375" s="84" t="s">
        <v>706</v>
      </c>
      <c r="E2375" s="93">
        <v>5</v>
      </c>
      <c r="F2375" s="82" t="e">
        <f t="shared" si="37"/>
        <v>#REF!</v>
      </c>
      <c r="G2375" s="172"/>
    </row>
    <row r="2376" spans="1:7" ht="13" thickBot="1" x14ac:dyDescent="0.3">
      <c r="A2376" s="82" t="e">
        <f>#REF!</f>
        <v>#REF!</v>
      </c>
      <c r="B2376" s="84" t="s">
        <v>704</v>
      </c>
      <c r="C2376" s="82">
        <v>2012</v>
      </c>
      <c r="D2376" s="84" t="s">
        <v>706</v>
      </c>
      <c r="E2376" s="93" t="s">
        <v>663</v>
      </c>
      <c r="F2376" s="82" t="e">
        <f t="shared" si="37"/>
        <v>#REF!</v>
      </c>
      <c r="G2376" s="172"/>
    </row>
    <row r="2377" spans="1:7" ht="13" thickBot="1" x14ac:dyDescent="0.3">
      <c r="A2377" s="82" t="e">
        <f>#REF!</f>
        <v>#REF!</v>
      </c>
      <c r="B2377" s="84" t="s">
        <v>704</v>
      </c>
      <c r="C2377" s="82">
        <v>2012</v>
      </c>
      <c r="D2377" s="84" t="s">
        <v>706</v>
      </c>
      <c r="E2377" s="93" t="s">
        <v>664</v>
      </c>
      <c r="F2377" s="82" t="e">
        <f t="shared" si="37"/>
        <v>#REF!</v>
      </c>
      <c r="G2377" s="172"/>
    </row>
    <row r="2378" spans="1:7" ht="13" thickBot="1" x14ac:dyDescent="0.3">
      <c r="A2378" s="82" t="e">
        <f>#REF!</f>
        <v>#REF!</v>
      </c>
      <c r="B2378" s="84" t="s">
        <v>704</v>
      </c>
      <c r="C2378" s="82">
        <v>2012</v>
      </c>
      <c r="D2378" s="84" t="s">
        <v>706</v>
      </c>
      <c r="E2378" s="93" t="s">
        <v>665</v>
      </c>
      <c r="F2378" s="82" t="e">
        <f t="shared" si="37"/>
        <v>#REF!</v>
      </c>
      <c r="G2378" s="172"/>
    </row>
    <row r="2379" spans="1:7" ht="13" thickBot="1" x14ac:dyDescent="0.3">
      <c r="A2379" s="82" t="e">
        <f>#REF!</f>
        <v>#REF!</v>
      </c>
      <c r="B2379" s="84" t="s">
        <v>704</v>
      </c>
      <c r="C2379" s="82">
        <v>2012</v>
      </c>
      <c r="D2379" s="84" t="s">
        <v>706</v>
      </c>
      <c r="E2379" s="93">
        <v>6</v>
      </c>
      <c r="F2379" s="82" t="e">
        <f t="shared" si="37"/>
        <v>#REF!</v>
      </c>
      <c r="G2379" s="172"/>
    </row>
    <row r="2380" spans="1:7" ht="13" thickBot="1" x14ac:dyDescent="0.3">
      <c r="A2380" s="82" t="e">
        <f>#REF!</f>
        <v>#REF!</v>
      </c>
      <c r="B2380" s="84" t="s">
        <v>704</v>
      </c>
      <c r="C2380" s="82">
        <v>2012</v>
      </c>
      <c r="D2380" s="84" t="s">
        <v>706</v>
      </c>
      <c r="E2380" s="93" t="s">
        <v>666</v>
      </c>
      <c r="F2380" s="82" t="e">
        <f t="shared" si="37"/>
        <v>#REF!</v>
      </c>
      <c r="G2380" s="172"/>
    </row>
    <row r="2381" spans="1:7" ht="13" thickBot="1" x14ac:dyDescent="0.3">
      <c r="A2381" s="82" t="e">
        <f>#REF!</f>
        <v>#REF!</v>
      </c>
      <c r="B2381" s="84" t="s">
        <v>704</v>
      </c>
      <c r="C2381" s="82">
        <v>2012</v>
      </c>
      <c r="D2381" s="84" t="s">
        <v>706</v>
      </c>
      <c r="E2381" s="93" t="s">
        <v>667</v>
      </c>
      <c r="F2381" s="82" t="e">
        <f t="shared" si="37"/>
        <v>#REF!</v>
      </c>
      <c r="G2381" s="172"/>
    </row>
    <row r="2382" spans="1:7" ht="13" thickBot="1" x14ac:dyDescent="0.3">
      <c r="A2382" s="82" t="e">
        <f>#REF!</f>
        <v>#REF!</v>
      </c>
      <c r="B2382" s="84" t="s">
        <v>704</v>
      </c>
      <c r="C2382" s="82">
        <v>2012</v>
      </c>
      <c r="D2382" s="84" t="s">
        <v>706</v>
      </c>
      <c r="E2382" s="93" t="s">
        <v>668</v>
      </c>
      <c r="F2382" s="82" t="e">
        <f t="shared" si="37"/>
        <v>#REF!</v>
      </c>
      <c r="G2382" s="172"/>
    </row>
    <row r="2383" spans="1:7" ht="13" thickBot="1" x14ac:dyDescent="0.3">
      <c r="A2383" s="82" t="e">
        <f>#REF!</f>
        <v>#REF!</v>
      </c>
      <c r="B2383" s="84" t="s">
        <v>704</v>
      </c>
      <c r="C2383" s="82">
        <v>2012</v>
      </c>
      <c r="D2383" s="84" t="s">
        <v>706</v>
      </c>
      <c r="E2383" s="93" t="s">
        <v>669</v>
      </c>
      <c r="F2383" s="82" t="e">
        <f t="shared" si="37"/>
        <v>#REF!</v>
      </c>
      <c r="G2383" s="172"/>
    </row>
    <row r="2384" spans="1:7" ht="13" thickBot="1" x14ac:dyDescent="0.3">
      <c r="A2384" s="82" t="e">
        <f>#REF!</f>
        <v>#REF!</v>
      </c>
      <c r="B2384" s="84" t="s">
        <v>704</v>
      </c>
      <c r="C2384" s="82">
        <v>2012</v>
      </c>
      <c r="D2384" s="84" t="s">
        <v>706</v>
      </c>
      <c r="E2384" s="93" t="s">
        <v>670</v>
      </c>
      <c r="F2384" s="82" t="e">
        <f t="shared" si="37"/>
        <v>#REF!</v>
      </c>
      <c r="G2384" s="172"/>
    </row>
    <row r="2385" spans="1:7" ht="13" thickBot="1" x14ac:dyDescent="0.3">
      <c r="A2385" s="82" t="e">
        <f>#REF!</f>
        <v>#REF!</v>
      </c>
      <c r="B2385" s="84" t="s">
        <v>704</v>
      </c>
      <c r="C2385" s="82">
        <v>2012</v>
      </c>
      <c r="D2385" s="84" t="s">
        <v>706</v>
      </c>
      <c r="E2385" s="93" t="s">
        <v>671</v>
      </c>
      <c r="F2385" s="82" t="e">
        <f t="shared" si="37"/>
        <v>#REF!</v>
      </c>
      <c r="G2385" s="172"/>
    </row>
    <row r="2386" spans="1:7" ht="13" thickBot="1" x14ac:dyDescent="0.3">
      <c r="A2386" s="82" t="e">
        <f>#REF!</f>
        <v>#REF!</v>
      </c>
      <c r="B2386" s="84" t="s">
        <v>704</v>
      </c>
      <c r="C2386" s="82">
        <v>2012</v>
      </c>
      <c r="D2386" s="84" t="s">
        <v>706</v>
      </c>
      <c r="E2386" s="93" t="s">
        <v>672</v>
      </c>
      <c r="F2386" s="82" t="e">
        <f t="shared" si="37"/>
        <v>#REF!</v>
      </c>
      <c r="G2386" s="172"/>
    </row>
    <row r="2387" spans="1:7" ht="13" thickBot="1" x14ac:dyDescent="0.3">
      <c r="A2387" s="82" t="e">
        <f>#REF!</f>
        <v>#REF!</v>
      </c>
      <c r="B2387" s="84" t="s">
        <v>704</v>
      </c>
      <c r="C2387" s="82">
        <v>2012</v>
      </c>
      <c r="D2387" s="84" t="s">
        <v>706</v>
      </c>
      <c r="E2387" s="93" t="s">
        <v>673</v>
      </c>
      <c r="F2387" s="82" t="e">
        <f t="shared" si="37"/>
        <v>#REF!</v>
      </c>
      <c r="G2387" s="172"/>
    </row>
    <row r="2388" spans="1:7" ht="13" thickBot="1" x14ac:dyDescent="0.3">
      <c r="A2388" s="82" t="e">
        <f>#REF!</f>
        <v>#REF!</v>
      </c>
      <c r="B2388" s="84" t="s">
        <v>704</v>
      </c>
      <c r="C2388" s="82">
        <v>2012</v>
      </c>
      <c r="D2388" s="84" t="s">
        <v>706</v>
      </c>
      <c r="E2388" s="93" t="s">
        <v>674</v>
      </c>
      <c r="F2388" s="82" t="e">
        <f t="shared" si="37"/>
        <v>#REF!</v>
      </c>
      <c r="G2388" s="172"/>
    </row>
    <row r="2389" spans="1:7" ht="13" thickBot="1" x14ac:dyDescent="0.3">
      <c r="A2389" s="82" t="e">
        <f>#REF!</f>
        <v>#REF!</v>
      </c>
      <c r="B2389" s="84" t="s">
        <v>704</v>
      </c>
      <c r="C2389" s="82">
        <v>2012</v>
      </c>
      <c r="D2389" s="84" t="s">
        <v>706</v>
      </c>
      <c r="E2389" s="93" t="s">
        <v>675</v>
      </c>
      <c r="F2389" s="82" t="e">
        <f t="shared" si="37"/>
        <v>#REF!</v>
      </c>
      <c r="G2389" s="172"/>
    </row>
    <row r="2390" spans="1:7" ht="13" thickBot="1" x14ac:dyDescent="0.3">
      <c r="A2390" s="82" t="e">
        <f>#REF!</f>
        <v>#REF!</v>
      </c>
      <c r="B2390" s="84" t="s">
        <v>704</v>
      </c>
      <c r="C2390" s="82">
        <v>2012</v>
      </c>
      <c r="D2390" s="84" t="s">
        <v>706</v>
      </c>
      <c r="E2390" s="93" t="s">
        <v>676</v>
      </c>
      <c r="F2390" s="82" t="e">
        <f t="shared" si="37"/>
        <v>#REF!</v>
      </c>
      <c r="G2390" s="172"/>
    </row>
    <row r="2391" spans="1:7" ht="13" thickBot="1" x14ac:dyDescent="0.3">
      <c r="A2391" s="82" t="e">
        <f>#REF!</f>
        <v>#REF!</v>
      </c>
      <c r="B2391" s="84" t="s">
        <v>704</v>
      </c>
      <c r="C2391" s="82">
        <v>2012</v>
      </c>
      <c r="D2391" s="84" t="s">
        <v>706</v>
      </c>
      <c r="E2391" s="93" t="s">
        <v>677</v>
      </c>
      <c r="F2391" s="82" t="e">
        <f t="shared" si="37"/>
        <v>#REF!</v>
      </c>
      <c r="G2391" s="172"/>
    </row>
    <row r="2392" spans="1:7" ht="13" thickBot="1" x14ac:dyDescent="0.3">
      <c r="A2392" s="82" t="e">
        <f>#REF!</f>
        <v>#REF!</v>
      </c>
      <c r="B2392" s="84" t="s">
        <v>704</v>
      </c>
      <c r="C2392" s="82">
        <v>2012</v>
      </c>
      <c r="D2392" s="84" t="s">
        <v>706</v>
      </c>
      <c r="E2392" s="93" t="s">
        <v>678</v>
      </c>
      <c r="F2392" s="82" t="e">
        <f t="shared" si="37"/>
        <v>#REF!</v>
      </c>
      <c r="G2392" s="172"/>
    </row>
    <row r="2393" spans="1:7" ht="13" thickBot="1" x14ac:dyDescent="0.3">
      <c r="A2393" s="82" t="e">
        <f>#REF!</f>
        <v>#REF!</v>
      </c>
      <c r="B2393" s="84" t="s">
        <v>704</v>
      </c>
      <c r="C2393" s="82">
        <v>2012</v>
      </c>
      <c r="D2393" s="84" t="s">
        <v>706</v>
      </c>
      <c r="E2393" s="93" t="s">
        <v>679</v>
      </c>
      <c r="F2393" s="82" t="e">
        <f t="shared" si="37"/>
        <v>#REF!</v>
      </c>
      <c r="G2393" s="172"/>
    </row>
    <row r="2394" spans="1:7" ht="13" thickBot="1" x14ac:dyDescent="0.3">
      <c r="A2394" s="82" t="e">
        <f>#REF!</f>
        <v>#REF!</v>
      </c>
      <c r="B2394" s="84" t="s">
        <v>704</v>
      </c>
      <c r="C2394" s="82">
        <v>2012</v>
      </c>
      <c r="D2394" s="84" t="s">
        <v>706</v>
      </c>
      <c r="E2394" s="93">
        <v>7</v>
      </c>
      <c r="F2394" s="82" t="e">
        <f t="shared" si="37"/>
        <v>#REF!</v>
      </c>
      <c r="G2394" s="172"/>
    </row>
    <row r="2395" spans="1:7" ht="13" thickBot="1" x14ac:dyDescent="0.3">
      <c r="A2395" s="82" t="e">
        <f>#REF!</f>
        <v>#REF!</v>
      </c>
      <c r="B2395" s="84" t="s">
        <v>704</v>
      </c>
      <c r="C2395" s="82">
        <v>2012</v>
      </c>
      <c r="D2395" s="84" t="s">
        <v>706</v>
      </c>
      <c r="E2395" s="93" t="s">
        <v>680</v>
      </c>
      <c r="F2395" s="82" t="e">
        <f t="shared" si="37"/>
        <v>#REF!</v>
      </c>
      <c r="G2395" s="172"/>
    </row>
    <row r="2396" spans="1:7" ht="13" thickBot="1" x14ac:dyDescent="0.3">
      <c r="A2396" s="82" t="e">
        <f>#REF!</f>
        <v>#REF!</v>
      </c>
      <c r="B2396" s="84" t="s">
        <v>704</v>
      </c>
      <c r="C2396" s="82">
        <v>2012</v>
      </c>
      <c r="D2396" s="84" t="s">
        <v>706</v>
      </c>
      <c r="E2396" s="93" t="s">
        <v>681</v>
      </c>
      <c r="F2396" s="82" t="e">
        <f t="shared" si="37"/>
        <v>#REF!</v>
      </c>
      <c r="G2396" s="172"/>
    </row>
    <row r="2397" spans="1:7" ht="13" thickBot="1" x14ac:dyDescent="0.3">
      <c r="A2397" s="82" t="e">
        <f>#REF!</f>
        <v>#REF!</v>
      </c>
      <c r="B2397" s="84" t="s">
        <v>704</v>
      </c>
      <c r="C2397" s="82">
        <v>2012</v>
      </c>
      <c r="D2397" s="84" t="s">
        <v>706</v>
      </c>
      <c r="E2397" s="93" t="s">
        <v>682</v>
      </c>
      <c r="F2397" s="82" t="e">
        <f t="shared" si="37"/>
        <v>#REF!</v>
      </c>
      <c r="G2397" s="172"/>
    </row>
    <row r="2398" spans="1:7" ht="13" thickBot="1" x14ac:dyDescent="0.3">
      <c r="A2398" s="82" t="e">
        <f>#REF!</f>
        <v>#REF!</v>
      </c>
      <c r="B2398" s="84" t="s">
        <v>704</v>
      </c>
      <c r="C2398" s="82">
        <v>2012</v>
      </c>
      <c r="D2398" s="84" t="s">
        <v>706</v>
      </c>
      <c r="E2398" s="93" t="s">
        <v>683</v>
      </c>
      <c r="F2398" s="82" t="e">
        <f t="shared" si="37"/>
        <v>#REF!</v>
      </c>
      <c r="G2398" s="172"/>
    </row>
    <row r="2399" spans="1:7" ht="13" thickBot="1" x14ac:dyDescent="0.3">
      <c r="A2399" s="82" t="e">
        <f>#REF!</f>
        <v>#REF!</v>
      </c>
      <c r="B2399" s="84" t="s">
        <v>704</v>
      </c>
      <c r="C2399" s="82">
        <v>2012</v>
      </c>
      <c r="D2399" s="84" t="s">
        <v>706</v>
      </c>
      <c r="E2399" s="93" t="s">
        <v>684</v>
      </c>
      <c r="F2399" s="82" t="e">
        <f t="shared" si="37"/>
        <v>#REF!</v>
      </c>
      <c r="G2399" s="172"/>
    </row>
    <row r="2400" spans="1:7" ht="13" thickBot="1" x14ac:dyDescent="0.3">
      <c r="A2400" s="82" t="e">
        <f>#REF!</f>
        <v>#REF!</v>
      </c>
      <c r="B2400" s="84" t="s">
        <v>704</v>
      </c>
      <c r="C2400" s="82">
        <v>2012</v>
      </c>
      <c r="D2400" s="84" t="s">
        <v>706</v>
      </c>
      <c r="E2400" s="93" t="s">
        <v>685</v>
      </c>
      <c r="F2400" s="82" t="e">
        <f t="shared" si="37"/>
        <v>#REF!</v>
      </c>
      <c r="G2400" s="172"/>
    </row>
    <row r="2401" spans="1:7" ht="13" thickBot="1" x14ac:dyDescent="0.3">
      <c r="A2401" s="82" t="e">
        <f>#REF!</f>
        <v>#REF!</v>
      </c>
      <c r="B2401" s="84" t="s">
        <v>704</v>
      </c>
      <c r="C2401" s="82">
        <v>2012</v>
      </c>
      <c r="D2401" s="84" t="s">
        <v>706</v>
      </c>
      <c r="E2401" s="93" t="s">
        <v>686</v>
      </c>
      <c r="F2401" s="82" t="e">
        <f t="shared" si="37"/>
        <v>#REF!</v>
      </c>
      <c r="G2401" s="172"/>
    </row>
    <row r="2402" spans="1:7" ht="13" thickBot="1" x14ac:dyDescent="0.3">
      <c r="A2402" s="82" t="e">
        <f>#REF!</f>
        <v>#REF!</v>
      </c>
      <c r="B2402" s="84" t="s">
        <v>704</v>
      </c>
      <c r="C2402" s="82">
        <v>2012</v>
      </c>
      <c r="D2402" s="84" t="s">
        <v>706</v>
      </c>
      <c r="E2402" s="93" t="s">
        <v>687</v>
      </c>
      <c r="F2402" s="82" t="e">
        <f t="shared" si="37"/>
        <v>#REF!</v>
      </c>
      <c r="G2402" s="172"/>
    </row>
    <row r="2403" spans="1:7" ht="13" thickBot="1" x14ac:dyDescent="0.3">
      <c r="A2403" s="82" t="e">
        <f>#REF!</f>
        <v>#REF!</v>
      </c>
      <c r="B2403" s="84" t="s">
        <v>704</v>
      </c>
      <c r="C2403" s="82">
        <v>2012</v>
      </c>
      <c r="D2403" s="84" t="s">
        <v>706</v>
      </c>
      <c r="E2403" s="93">
        <v>8</v>
      </c>
      <c r="F2403" s="82" t="e">
        <f t="shared" si="37"/>
        <v>#REF!</v>
      </c>
      <c r="G2403" s="172"/>
    </row>
    <row r="2404" spans="1:7" ht="13" thickBot="1" x14ac:dyDescent="0.3">
      <c r="A2404" s="82" t="e">
        <f>#REF!</f>
        <v>#REF!</v>
      </c>
      <c r="B2404" s="84" t="s">
        <v>704</v>
      </c>
      <c r="C2404" s="82">
        <v>2012</v>
      </c>
      <c r="D2404" s="84" t="s">
        <v>706</v>
      </c>
      <c r="E2404" s="93" t="s">
        <v>688</v>
      </c>
      <c r="F2404" s="82" t="e">
        <f t="shared" si="37"/>
        <v>#REF!</v>
      </c>
      <c r="G2404" s="172"/>
    </row>
    <row r="2405" spans="1:7" ht="13" thickBot="1" x14ac:dyDescent="0.3">
      <c r="A2405" s="82" t="e">
        <f>#REF!</f>
        <v>#REF!</v>
      </c>
      <c r="B2405" s="84" t="s">
        <v>704</v>
      </c>
      <c r="C2405" s="82">
        <v>2012</v>
      </c>
      <c r="D2405" s="84" t="s">
        <v>706</v>
      </c>
      <c r="E2405" s="93" t="s">
        <v>689</v>
      </c>
      <c r="F2405" s="82" t="e">
        <f t="shared" si="37"/>
        <v>#REF!</v>
      </c>
      <c r="G2405" s="172"/>
    </row>
    <row r="2406" spans="1:7" ht="13" thickBot="1" x14ac:dyDescent="0.3">
      <c r="A2406" s="82" t="e">
        <f>#REF!</f>
        <v>#REF!</v>
      </c>
      <c r="B2406" s="84" t="s">
        <v>704</v>
      </c>
      <c r="C2406" s="82">
        <v>2012</v>
      </c>
      <c r="D2406" s="84" t="s">
        <v>706</v>
      </c>
      <c r="E2406" s="93">
        <v>9</v>
      </c>
      <c r="F2406" s="82" t="e">
        <f t="shared" si="37"/>
        <v>#REF!</v>
      </c>
      <c r="G2406" s="172"/>
    </row>
    <row r="2407" spans="1:7" ht="13" thickBot="1" x14ac:dyDescent="0.3">
      <c r="A2407" s="82" t="e">
        <f>#REF!</f>
        <v>#REF!</v>
      </c>
      <c r="B2407" s="91" t="s">
        <v>704</v>
      </c>
      <c r="C2407" s="82">
        <v>2012</v>
      </c>
      <c r="D2407" s="91" t="s">
        <v>706</v>
      </c>
      <c r="E2407" s="101">
        <v>10</v>
      </c>
      <c r="F2407" s="82" t="e">
        <f t="shared" si="37"/>
        <v>#REF!</v>
      </c>
      <c r="G2407" s="172"/>
    </row>
    <row r="2408" spans="1:7" ht="13" thickBot="1" x14ac:dyDescent="0.3">
      <c r="A2408" s="82" t="e">
        <f>#REF!</f>
        <v>#REF!</v>
      </c>
      <c r="B2408" s="86" t="s">
        <v>704</v>
      </c>
      <c r="C2408" s="82">
        <v>2012</v>
      </c>
      <c r="D2408" s="86" t="s">
        <v>706</v>
      </c>
      <c r="E2408" s="100" t="s">
        <v>690</v>
      </c>
      <c r="F2408" s="82" t="e">
        <f t="shared" si="37"/>
        <v>#REF!</v>
      </c>
      <c r="G2408" s="172"/>
    </row>
    <row r="2409" spans="1:7" ht="13" thickBot="1" x14ac:dyDescent="0.3">
      <c r="A2409" s="82" t="e">
        <f>#REF!</f>
        <v>#REF!</v>
      </c>
      <c r="B2409" s="94" t="s">
        <v>704</v>
      </c>
      <c r="C2409" s="82">
        <v>2012</v>
      </c>
      <c r="D2409" s="84" t="s">
        <v>706</v>
      </c>
      <c r="E2409" s="93" t="s">
        <v>691</v>
      </c>
      <c r="F2409" s="82" t="e">
        <f t="shared" si="37"/>
        <v>#REF!</v>
      </c>
      <c r="G2409" s="172"/>
    </row>
    <row r="2410" spans="1:7" ht="13" thickBot="1" x14ac:dyDescent="0.3">
      <c r="A2410" s="82" t="e">
        <f>#REF!</f>
        <v>#REF!</v>
      </c>
      <c r="B2410" s="94" t="s">
        <v>704</v>
      </c>
      <c r="C2410" s="82">
        <v>2012</v>
      </c>
      <c r="D2410" s="84" t="s">
        <v>706</v>
      </c>
      <c r="E2410" s="93" t="s">
        <v>692</v>
      </c>
      <c r="F2410" s="82" t="e">
        <f t="shared" si="37"/>
        <v>#REF!</v>
      </c>
      <c r="G2410" s="172"/>
    </row>
    <row r="2411" spans="1:7" ht="13" thickBot="1" x14ac:dyDescent="0.3">
      <c r="A2411" s="82" t="e">
        <f>#REF!</f>
        <v>#REF!</v>
      </c>
      <c r="B2411" s="94" t="s">
        <v>704</v>
      </c>
      <c r="C2411" s="82">
        <v>2012</v>
      </c>
      <c r="D2411" s="84" t="s">
        <v>706</v>
      </c>
      <c r="E2411" s="93" t="s">
        <v>693</v>
      </c>
      <c r="F2411" s="82" t="e">
        <f t="shared" si="37"/>
        <v>#REF!</v>
      </c>
      <c r="G2411" s="172"/>
    </row>
    <row r="2412" spans="1:7" ht="13" thickBot="1" x14ac:dyDescent="0.3">
      <c r="A2412" s="82" t="e">
        <f>#REF!</f>
        <v>#REF!</v>
      </c>
      <c r="B2412" s="94" t="s">
        <v>704</v>
      </c>
      <c r="C2412" s="82">
        <v>2012</v>
      </c>
      <c r="D2412" s="84" t="s">
        <v>706</v>
      </c>
      <c r="E2412" s="93" t="s">
        <v>694</v>
      </c>
      <c r="F2412" s="82" t="e">
        <f t="shared" si="37"/>
        <v>#REF!</v>
      </c>
      <c r="G2412" s="172"/>
    </row>
    <row r="2413" spans="1:7" ht="13" thickBot="1" x14ac:dyDescent="0.3">
      <c r="A2413" s="82" t="e">
        <f>#REF!</f>
        <v>#REF!</v>
      </c>
      <c r="B2413" s="94" t="s">
        <v>704</v>
      </c>
      <c r="C2413" s="82">
        <v>2012</v>
      </c>
      <c r="D2413" s="84" t="s">
        <v>706</v>
      </c>
      <c r="E2413" s="93" t="s">
        <v>695</v>
      </c>
      <c r="F2413" s="82" t="e">
        <f t="shared" si="37"/>
        <v>#REF!</v>
      </c>
      <c r="G2413" s="172"/>
    </row>
    <row r="2414" spans="1:7" ht="13" thickBot="1" x14ac:dyDescent="0.3">
      <c r="A2414" s="82" t="e">
        <f>#REF!</f>
        <v>#REF!</v>
      </c>
      <c r="B2414" s="94" t="s">
        <v>704</v>
      </c>
      <c r="C2414" s="82">
        <v>2012</v>
      </c>
      <c r="D2414" s="84" t="s">
        <v>706</v>
      </c>
      <c r="E2414" s="93" t="s">
        <v>696</v>
      </c>
      <c r="F2414" s="82" t="e">
        <f t="shared" si="37"/>
        <v>#REF!</v>
      </c>
      <c r="G2414" s="172"/>
    </row>
    <row r="2415" spans="1:7" ht="13" thickBot="1" x14ac:dyDescent="0.3">
      <c r="A2415" s="82" t="e">
        <f>#REF!</f>
        <v>#REF!</v>
      </c>
      <c r="B2415" s="94" t="s">
        <v>704</v>
      </c>
      <c r="C2415" s="82">
        <v>2012</v>
      </c>
      <c r="D2415" s="84" t="s">
        <v>706</v>
      </c>
      <c r="E2415" s="93" t="s">
        <v>697</v>
      </c>
      <c r="F2415" s="82" t="e">
        <f t="shared" si="37"/>
        <v>#REF!</v>
      </c>
      <c r="G2415" s="172"/>
    </row>
    <row r="2416" spans="1:7" ht="13" thickBot="1" x14ac:dyDescent="0.3">
      <c r="A2416" s="82" t="e">
        <f>#REF!</f>
        <v>#REF!</v>
      </c>
      <c r="B2416" s="94" t="s">
        <v>704</v>
      </c>
      <c r="C2416" s="82">
        <v>2012</v>
      </c>
      <c r="D2416" s="84" t="s">
        <v>706</v>
      </c>
      <c r="E2416" s="93" t="s">
        <v>698</v>
      </c>
      <c r="F2416" s="82" t="e">
        <f t="shared" si="37"/>
        <v>#REF!</v>
      </c>
      <c r="G2416" s="172"/>
    </row>
    <row r="2417" spans="1:7" ht="13" thickBot="1" x14ac:dyDescent="0.3">
      <c r="A2417" s="82" t="e">
        <f>#REF!</f>
        <v>#REF!</v>
      </c>
      <c r="B2417" s="94" t="s">
        <v>704</v>
      </c>
      <c r="C2417" s="82">
        <v>2012</v>
      </c>
      <c r="D2417" s="84" t="s">
        <v>706</v>
      </c>
      <c r="E2417" s="93" t="s">
        <v>699</v>
      </c>
      <c r="F2417" s="82" t="e">
        <f t="shared" si="37"/>
        <v>#REF!</v>
      </c>
      <c r="G2417" s="172"/>
    </row>
    <row r="2418" spans="1:7" ht="13" thickBot="1" x14ac:dyDescent="0.3">
      <c r="A2418" s="82" t="e">
        <f>#REF!</f>
        <v>#REF!</v>
      </c>
      <c r="B2418" s="94" t="s">
        <v>704</v>
      </c>
      <c r="C2418" s="82">
        <v>2012</v>
      </c>
      <c r="D2418" s="84" t="s">
        <v>706</v>
      </c>
      <c r="E2418" s="93" t="s">
        <v>700</v>
      </c>
      <c r="F2418" s="82" t="e">
        <f t="shared" si="37"/>
        <v>#REF!</v>
      </c>
      <c r="G2418" s="172"/>
    </row>
    <row r="2419" spans="1:7" ht="13" thickBot="1" x14ac:dyDescent="0.3">
      <c r="A2419" s="82" t="e">
        <f>#REF!</f>
        <v>#REF!</v>
      </c>
      <c r="B2419" s="94" t="s">
        <v>704</v>
      </c>
      <c r="C2419" s="82">
        <v>2012</v>
      </c>
      <c r="D2419" s="84" t="s">
        <v>706</v>
      </c>
      <c r="E2419" s="93" t="s">
        <v>701</v>
      </c>
      <c r="F2419" s="82" t="e">
        <f t="shared" si="37"/>
        <v>#REF!</v>
      </c>
      <c r="G2419" s="172"/>
    </row>
    <row r="2420" spans="1:7" ht="13" thickBot="1" x14ac:dyDescent="0.3">
      <c r="A2420" s="82" t="e">
        <f>#REF!</f>
        <v>#REF!</v>
      </c>
      <c r="B2420" s="94" t="s">
        <v>708</v>
      </c>
      <c r="C2420" s="82">
        <v>2012</v>
      </c>
      <c r="D2420" s="84" t="s">
        <v>639</v>
      </c>
      <c r="E2420" s="93">
        <v>1</v>
      </c>
      <c r="F2420" s="82" t="e">
        <f t="shared" si="37"/>
        <v>#REF!</v>
      </c>
      <c r="G2420" s="172"/>
    </row>
    <row r="2421" spans="1:7" ht="13" thickBot="1" x14ac:dyDescent="0.3">
      <c r="A2421" s="82" t="e">
        <f>#REF!</f>
        <v>#REF!</v>
      </c>
      <c r="B2421" s="94" t="s">
        <v>708</v>
      </c>
      <c r="C2421" s="82">
        <v>2012</v>
      </c>
      <c r="D2421" s="84" t="s">
        <v>639</v>
      </c>
      <c r="E2421" s="93" t="s">
        <v>643</v>
      </c>
      <c r="F2421" s="82" t="e">
        <f t="shared" si="37"/>
        <v>#REF!</v>
      </c>
      <c r="G2421" s="172"/>
    </row>
    <row r="2422" spans="1:7" ht="13" thickBot="1" x14ac:dyDescent="0.3">
      <c r="A2422" s="82" t="e">
        <f>#REF!</f>
        <v>#REF!</v>
      </c>
      <c r="B2422" s="94" t="s">
        <v>708</v>
      </c>
      <c r="C2422" s="82">
        <v>2012</v>
      </c>
      <c r="D2422" s="84" t="s">
        <v>639</v>
      </c>
      <c r="E2422" s="93" t="s">
        <v>646</v>
      </c>
      <c r="F2422" s="82" t="e">
        <f t="shared" si="37"/>
        <v>#REF!</v>
      </c>
      <c r="G2422" s="172"/>
    </row>
    <row r="2423" spans="1:7" ht="13" thickBot="1" x14ac:dyDescent="0.3">
      <c r="A2423" s="82" t="e">
        <f>#REF!</f>
        <v>#REF!</v>
      </c>
      <c r="B2423" s="94" t="s">
        <v>708</v>
      </c>
      <c r="C2423" s="82">
        <v>2012</v>
      </c>
      <c r="D2423" s="84" t="s">
        <v>639</v>
      </c>
      <c r="E2423" s="93" t="s">
        <v>647</v>
      </c>
      <c r="F2423" s="82" t="e">
        <f t="shared" si="37"/>
        <v>#REF!</v>
      </c>
      <c r="G2423" s="172"/>
    </row>
    <row r="2424" spans="1:7" ht="13" thickBot="1" x14ac:dyDescent="0.3">
      <c r="A2424" s="82" t="e">
        <f>#REF!</f>
        <v>#REF!</v>
      </c>
      <c r="B2424" s="94" t="s">
        <v>708</v>
      </c>
      <c r="C2424" s="82">
        <v>2012</v>
      </c>
      <c r="D2424" s="84" t="s">
        <v>639</v>
      </c>
      <c r="E2424" s="93" t="s">
        <v>648</v>
      </c>
      <c r="F2424" s="82" t="e">
        <f t="shared" si="37"/>
        <v>#REF!</v>
      </c>
      <c r="G2424" s="172"/>
    </row>
    <row r="2425" spans="1:7" ht="13" thickBot="1" x14ac:dyDescent="0.3">
      <c r="A2425" s="82" t="e">
        <f>#REF!</f>
        <v>#REF!</v>
      </c>
      <c r="B2425" s="94" t="s">
        <v>708</v>
      </c>
      <c r="C2425" s="82">
        <v>2012</v>
      </c>
      <c r="D2425" s="84" t="s">
        <v>639</v>
      </c>
      <c r="E2425" s="93" t="s">
        <v>709</v>
      </c>
      <c r="F2425" s="82" t="e">
        <f t="shared" si="37"/>
        <v>#REF!</v>
      </c>
      <c r="G2425" s="172"/>
    </row>
    <row r="2426" spans="1:7" ht="13" thickBot="1" x14ac:dyDescent="0.3">
      <c r="A2426" s="82" t="e">
        <f>#REF!</f>
        <v>#REF!</v>
      </c>
      <c r="B2426" s="94" t="s">
        <v>708</v>
      </c>
      <c r="C2426" s="82">
        <v>2012</v>
      </c>
      <c r="D2426" s="84" t="s">
        <v>131</v>
      </c>
      <c r="E2426" s="93">
        <v>2</v>
      </c>
      <c r="F2426" s="82" t="e">
        <f t="shared" si="37"/>
        <v>#REF!</v>
      </c>
      <c r="G2426" s="172"/>
    </row>
    <row r="2427" spans="1:7" ht="13" thickBot="1" x14ac:dyDescent="0.3">
      <c r="A2427" s="82" t="e">
        <f>#REF!</f>
        <v>#REF!</v>
      </c>
      <c r="B2427" s="94" t="s">
        <v>708</v>
      </c>
      <c r="C2427" s="82">
        <v>2012</v>
      </c>
      <c r="D2427" s="84" t="s">
        <v>639</v>
      </c>
      <c r="E2427" s="93">
        <v>3</v>
      </c>
      <c r="F2427" s="82" t="e">
        <f t="shared" si="37"/>
        <v>#REF!</v>
      </c>
      <c r="G2427" s="172"/>
    </row>
    <row r="2428" spans="1:7" ht="13" thickBot="1" x14ac:dyDescent="0.3">
      <c r="A2428" s="82" t="e">
        <f>#REF!</f>
        <v>#REF!</v>
      </c>
      <c r="B2428" s="94" t="s">
        <v>708</v>
      </c>
      <c r="C2428" s="82">
        <v>2012</v>
      </c>
      <c r="D2428" s="84" t="s">
        <v>639</v>
      </c>
      <c r="E2428" s="93" t="s">
        <v>659</v>
      </c>
      <c r="F2428" s="82" t="e">
        <f t="shared" si="37"/>
        <v>#REF!</v>
      </c>
      <c r="G2428" s="172"/>
    </row>
    <row r="2429" spans="1:7" ht="13" thickBot="1" x14ac:dyDescent="0.3">
      <c r="A2429" s="82" t="e">
        <f>#REF!</f>
        <v>#REF!</v>
      </c>
      <c r="B2429" s="94" t="s">
        <v>708</v>
      </c>
      <c r="C2429" s="82">
        <v>2012</v>
      </c>
      <c r="D2429" s="84" t="s">
        <v>639</v>
      </c>
      <c r="E2429" s="93" t="s">
        <v>660</v>
      </c>
      <c r="F2429" s="82" t="e">
        <f t="shared" si="37"/>
        <v>#REF!</v>
      </c>
      <c r="G2429" s="172"/>
    </row>
    <row r="2430" spans="1:7" ht="13" thickBot="1" x14ac:dyDescent="0.3">
      <c r="A2430" s="82" t="e">
        <f>#REF!</f>
        <v>#REF!</v>
      </c>
      <c r="B2430" s="94" t="s">
        <v>708</v>
      </c>
      <c r="C2430" s="82">
        <v>2012</v>
      </c>
      <c r="D2430" s="84" t="s">
        <v>131</v>
      </c>
      <c r="E2430" s="93">
        <v>4</v>
      </c>
      <c r="F2430" s="82" t="e">
        <f t="shared" si="37"/>
        <v>#REF!</v>
      </c>
      <c r="G2430" s="172"/>
    </row>
    <row r="2431" spans="1:7" ht="13" thickBot="1" x14ac:dyDescent="0.3">
      <c r="A2431" s="82" t="e">
        <f>#REF!</f>
        <v>#REF!</v>
      </c>
      <c r="B2431" s="110" t="s">
        <v>708</v>
      </c>
      <c r="C2431" s="82">
        <v>2012</v>
      </c>
      <c r="D2431" s="91" t="s">
        <v>131</v>
      </c>
      <c r="E2431" s="101" t="s">
        <v>661</v>
      </c>
      <c r="F2431" s="82" t="e">
        <f t="shared" si="37"/>
        <v>#REF!</v>
      </c>
      <c r="G2431" s="172"/>
    </row>
    <row r="2432" spans="1:7" ht="13" thickBot="1" x14ac:dyDescent="0.3">
      <c r="A2432" s="82" t="e">
        <f>#REF!</f>
        <v>#REF!</v>
      </c>
      <c r="B2432" s="86" t="s">
        <v>708</v>
      </c>
      <c r="C2432" s="82">
        <v>2012</v>
      </c>
      <c r="D2432" s="86" t="s">
        <v>131</v>
      </c>
      <c r="E2432" s="100" t="s">
        <v>662</v>
      </c>
      <c r="F2432" s="82" t="e">
        <f t="shared" si="37"/>
        <v>#REF!</v>
      </c>
      <c r="G2432" s="172"/>
    </row>
    <row r="2433" spans="1:7" ht="13" thickBot="1" x14ac:dyDescent="0.3">
      <c r="A2433" s="82" t="e">
        <f>#REF!</f>
        <v>#REF!</v>
      </c>
      <c r="B2433" s="94" t="s">
        <v>708</v>
      </c>
      <c r="C2433" s="82">
        <v>2012</v>
      </c>
      <c r="D2433" s="84" t="s">
        <v>639</v>
      </c>
      <c r="E2433" s="93">
        <v>5</v>
      </c>
      <c r="F2433" s="82" t="e">
        <f t="shared" si="37"/>
        <v>#REF!</v>
      </c>
      <c r="G2433" s="172"/>
    </row>
    <row r="2434" spans="1:7" ht="13" thickBot="1" x14ac:dyDescent="0.3">
      <c r="A2434" s="82" t="e">
        <f>#REF!</f>
        <v>#REF!</v>
      </c>
      <c r="B2434" s="94" t="s">
        <v>708</v>
      </c>
      <c r="C2434" s="82">
        <v>2012</v>
      </c>
      <c r="D2434" s="84" t="s">
        <v>639</v>
      </c>
      <c r="E2434" s="93" t="s">
        <v>663</v>
      </c>
      <c r="F2434" s="82" t="e">
        <f t="shared" si="37"/>
        <v>#REF!</v>
      </c>
      <c r="G2434" s="172"/>
    </row>
    <row r="2435" spans="1:7" ht="13" thickBot="1" x14ac:dyDescent="0.3">
      <c r="A2435" s="82" t="e">
        <f>#REF!</f>
        <v>#REF!</v>
      </c>
      <c r="B2435" s="94" t="s">
        <v>708</v>
      </c>
      <c r="C2435" s="82">
        <v>2012</v>
      </c>
      <c r="D2435" s="84" t="s">
        <v>639</v>
      </c>
      <c r="E2435" s="93" t="s">
        <v>664</v>
      </c>
      <c r="F2435" s="82" t="e">
        <f t="shared" ref="F2435:F2498" si="38">CONCATENATE(A2435,"_",B2435,"_",C2435,"_",D2435,"_",E2435)</f>
        <v>#REF!</v>
      </c>
      <c r="G2435" s="172"/>
    </row>
    <row r="2436" spans="1:7" ht="13" thickBot="1" x14ac:dyDescent="0.3">
      <c r="A2436" s="82" t="e">
        <f>#REF!</f>
        <v>#REF!</v>
      </c>
      <c r="B2436" s="94" t="s">
        <v>708</v>
      </c>
      <c r="C2436" s="82">
        <v>2012</v>
      </c>
      <c r="D2436" s="84" t="s">
        <v>639</v>
      </c>
      <c r="E2436" s="93" t="s">
        <v>665</v>
      </c>
      <c r="F2436" s="82" t="e">
        <f t="shared" si="38"/>
        <v>#REF!</v>
      </c>
      <c r="G2436" s="172"/>
    </row>
    <row r="2437" spans="1:7" ht="13" thickBot="1" x14ac:dyDescent="0.3">
      <c r="A2437" s="82" t="e">
        <f>#REF!</f>
        <v>#REF!</v>
      </c>
      <c r="B2437" s="94" t="s">
        <v>708</v>
      </c>
      <c r="C2437" s="82">
        <v>2012</v>
      </c>
      <c r="D2437" s="84" t="s">
        <v>639</v>
      </c>
      <c r="E2437" s="93">
        <v>6</v>
      </c>
      <c r="F2437" s="82" t="e">
        <f t="shared" si="38"/>
        <v>#REF!</v>
      </c>
      <c r="G2437" s="172"/>
    </row>
    <row r="2438" spans="1:7" ht="13" thickBot="1" x14ac:dyDescent="0.3">
      <c r="A2438" s="82" t="e">
        <f>#REF!</f>
        <v>#REF!</v>
      </c>
      <c r="B2438" s="94" t="s">
        <v>708</v>
      </c>
      <c r="C2438" s="82">
        <v>2012</v>
      </c>
      <c r="D2438" s="84" t="s">
        <v>639</v>
      </c>
      <c r="E2438" s="93" t="s">
        <v>666</v>
      </c>
      <c r="F2438" s="82" t="e">
        <f t="shared" si="38"/>
        <v>#REF!</v>
      </c>
      <c r="G2438" s="172"/>
    </row>
    <row r="2439" spans="1:7" ht="13" thickBot="1" x14ac:dyDescent="0.3">
      <c r="A2439" s="82" t="e">
        <f>#REF!</f>
        <v>#REF!</v>
      </c>
      <c r="B2439" s="94" t="s">
        <v>708</v>
      </c>
      <c r="C2439" s="82">
        <v>2012</v>
      </c>
      <c r="D2439" s="84" t="s">
        <v>639</v>
      </c>
      <c r="E2439" s="93" t="s">
        <v>667</v>
      </c>
      <c r="F2439" s="82" t="e">
        <f t="shared" si="38"/>
        <v>#REF!</v>
      </c>
      <c r="G2439" s="172"/>
    </row>
    <row r="2440" spans="1:7" ht="13" thickBot="1" x14ac:dyDescent="0.3">
      <c r="A2440" s="82" t="e">
        <f>#REF!</f>
        <v>#REF!</v>
      </c>
      <c r="B2440" s="94" t="s">
        <v>708</v>
      </c>
      <c r="C2440" s="82">
        <v>2012</v>
      </c>
      <c r="D2440" s="84" t="s">
        <v>639</v>
      </c>
      <c r="E2440" s="93" t="s">
        <v>668</v>
      </c>
      <c r="F2440" s="82" t="e">
        <f t="shared" si="38"/>
        <v>#REF!</v>
      </c>
      <c r="G2440" s="172"/>
    </row>
    <row r="2441" spans="1:7" ht="13" thickBot="1" x14ac:dyDescent="0.3">
      <c r="A2441" s="82" t="e">
        <f>#REF!</f>
        <v>#REF!</v>
      </c>
      <c r="B2441" s="94" t="s">
        <v>708</v>
      </c>
      <c r="C2441" s="82">
        <v>2012</v>
      </c>
      <c r="D2441" s="84" t="s">
        <v>639</v>
      </c>
      <c r="E2441" s="93" t="s">
        <v>669</v>
      </c>
      <c r="F2441" s="82" t="e">
        <f t="shared" si="38"/>
        <v>#REF!</v>
      </c>
      <c r="G2441" s="172"/>
    </row>
    <row r="2442" spans="1:7" ht="13" thickBot="1" x14ac:dyDescent="0.3">
      <c r="A2442" s="82" t="e">
        <f>#REF!</f>
        <v>#REF!</v>
      </c>
      <c r="B2442" s="94" t="s">
        <v>708</v>
      </c>
      <c r="C2442" s="82">
        <v>2012</v>
      </c>
      <c r="D2442" s="84" t="s">
        <v>639</v>
      </c>
      <c r="E2442" s="93" t="s">
        <v>670</v>
      </c>
      <c r="F2442" s="82" t="e">
        <f t="shared" si="38"/>
        <v>#REF!</v>
      </c>
      <c r="G2442" s="172"/>
    </row>
    <row r="2443" spans="1:7" ht="13" thickBot="1" x14ac:dyDescent="0.3">
      <c r="A2443" s="82" t="e">
        <f>#REF!</f>
        <v>#REF!</v>
      </c>
      <c r="B2443" s="94" t="s">
        <v>708</v>
      </c>
      <c r="C2443" s="82">
        <v>2012</v>
      </c>
      <c r="D2443" s="84" t="s">
        <v>639</v>
      </c>
      <c r="E2443" s="93" t="s">
        <v>671</v>
      </c>
      <c r="F2443" s="82" t="e">
        <f t="shared" si="38"/>
        <v>#REF!</v>
      </c>
      <c r="G2443" s="172"/>
    </row>
    <row r="2444" spans="1:7" ht="13" thickBot="1" x14ac:dyDescent="0.3">
      <c r="A2444" s="82" t="e">
        <f>#REF!</f>
        <v>#REF!</v>
      </c>
      <c r="B2444" s="94" t="s">
        <v>708</v>
      </c>
      <c r="C2444" s="82">
        <v>2012</v>
      </c>
      <c r="D2444" s="84" t="s">
        <v>639</v>
      </c>
      <c r="E2444" s="93" t="s">
        <v>672</v>
      </c>
      <c r="F2444" s="82" t="e">
        <f t="shared" si="38"/>
        <v>#REF!</v>
      </c>
      <c r="G2444" s="172"/>
    </row>
    <row r="2445" spans="1:7" ht="13" thickBot="1" x14ac:dyDescent="0.3">
      <c r="A2445" s="82" t="e">
        <f>#REF!</f>
        <v>#REF!</v>
      </c>
      <c r="B2445" s="94" t="s">
        <v>708</v>
      </c>
      <c r="C2445" s="82">
        <v>2012</v>
      </c>
      <c r="D2445" s="84" t="s">
        <v>639</v>
      </c>
      <c r="E2445" s="93" t="s">
        <v>673</v>
      </c>
      <c r="F2445" s="82" t="e">
        <f t="shared" si="38"/>
        <v>#REF!</v>
      </c>
      <c r="G2445" s="172"/>
    </row>
    <row r="2446" spans="1:7" ht="13" thickBot="1" x14ac:dyDescent="0.3">
      <c r="A2446" s="82" t="e">
        <f>#REF!</f>
        <v>#REF!</v>
      </c>
      <c r="B2446" s="94" t="s">
        <v>708</v>
      </c>
      <c r="C2446" s="82">
        <v>2012</v>
      </c>
      <c r="D2446" s="84" t="s">
        <v>639</v>
      </c>
      <c r="E2446" s="93" t="s">
        <v>674</v>
      </c>
      <c r="F2446" s="82" t="e">
        <f t="shared" si="38"/>
        <v>#REF!</v>
      </c>
      <c r="G2446" s="172"/>
    </row>
    <row r="2447" spans="1:7" ht="13" thickBot="1" x14ac:dyDescent="0.3">
      <c r="A2447" s="82" t="e">
        <f>#REF!</f>
        <v>#REF!</v>
      </c>
      <c r="B2447" s="94" t="s">
        <v>708</v>
      </c>
      <c r="C2447" s="82">
        <v>2012</v>
      </c>
      <c r="D2447" s="84" t="s">
        <v>639</v>
      </c>
      <c r="E2447" s="93" t="s">
        <v>675</v>
      </c>
      <c r="F2447" s="82" t="e">
        <f t="shared" si="38"/>
        <v>#REF!</v>
      </c>
      <c r="G2447" s="172"/>
    </row>
    <row r="2448" spans="1:7" ht="13" thickBot="1" x14ac:dyDescent="0.3">
      <c r="A2448" s="82" t="e">
        <f>#REF!</f>
        <v>#REF!</v>
      </c>
      <c r="B2448" s="94" t="s">
        <v>708</v>
      </c>
      <c r="C2448" s="82">
        <v>2012</v>
      </c>
      <c r="D2448" s="84" t="s">
        <v>639</v>
      </c>
      <c r="E2448" s="93" t="s">
        <v>676</v>
      </c>
      <c r="F2448" s="82" t="e">
        <f t="shared" si="38"/>
        <v>#REF!</v>
      </c>
      <c r="G2448" s="172"/>
    </row>
    <row r="2449" spans="1:7" ht="13" thickBot="1" x14ac:dyDescent="0.3">
      <c r="A2449" s="82" t="e">
        <f>#REF!</f>
        <v>#REF!</v>
      </c>
      <c r="B2449" s="94" t="s">
        <v>708</v>
      </c>
      <c r="C2449" s="82">
        <v>2012</v>
      </c>
      <c r="D2449" s="84" t="s">
        <v>639</v>
      </c>
      <c r="E2449" s="93" t="s">
        <v>677</v>
      </c>
      <c r="F2449" s="82" t="e">
        <f t="shared" si="38"/>
        <v>#REF!</v>
      </c>
      <c r="G2449" s="172"/>
    </row>
    <row r="2450" spans="1:7" ht="13" thickBot="1" x14ac:dyDescent="0.3">
      <c r="A2450" s="82" t="e">
        <f>#REF!</f>
        <v>#REF!</v>
      </c>
      <c r="B2450" s="94" t="s">
        <v>708</v>
      </c>
      <c r="C2450" s="82">
        <v>2012</v>
      </c>
      <c r="D2450" s="84" t="s">
        <v>639</v>
      </c>
      <c r="E2450" s="93" t="s">
        <v>678</v>
      </c>
      <c r="F2450" s="82" t="e">
        <f t="shared" si="38"/>
        <v>#REF!</v>
      </c>
      <c r="G2450" s="172"/>
    </row>
    <row r="2451" spans="1:7" ht="13" thickBot="1" x14ac:dyDescent="0.3">
      <c r="A2451" s="82" t="e">
        <f>#REF!</f>
        <v>#REF!</v>
      </c>
      <c r="B2451" s="94" t="s">
        <v>708</v>
      </c>
      <c r="C2451" s="82">
        <v>2012</v>
      </c>
      <c r="D2451" s="84" t="s">
        <v>639</v>
      </c>
      <c r="E2451" s="93" t="s">
        <v>679</v>
      </c>
      <c r="F2451" s="82" t="e">
        <f t="shared" si="38"/>
        <v>#REF!</v>
      </c>
      <c r="G2451" s="172"/>
    </row>
    <row r="2452" spans="1:7" ht="13" thickBot="1" x14ac:dyDescent="0.3">
      <c r="A2452" s="82" t="e">
        <f>#REF!</f>
        <v>#REF!</v>
      </c>
      <c r="B2452" s="94" t="s">
        <v>708</v>
      </c>
      <c r="C2452" s="82">
        <v>2012</v>
      </c>
      <c r="D2452" s="84" t="s">
        <v>131</v>
      </c>
      <c r="E2452" s="93">
        <v>7</v>
      </c>
      <c r="F2452" s="82" t="e">
        <f t="shared" si="38"/>
        <v>#REF!</v>
      </c>
      <c r="G2452" s="172"/>
    </row>
    <row r="2453" spans="1:7" ht="13" thickBot="1" x14ac:dyDescent="0.3">
      <c r="A2453" s="82" t="e">
        <f>#REF!</f>
        <v>#REF!</v>
      </c>
      <c r="B2453" s="94" t="s">
        <v>708</v>
      </c>
      <c r="C2453" s="82">
        <v>2012</v>
      </c>
      <c r="D2453" s="84" t="s">
        <v>131</v>
      </c>
      <c r="E2453" s="93" t="s">
        <v>680</v>
      </c>
      <c r="F2453" s="82" t="e">
        <f t="shared" si="38"/>
        <v>#REF!</v>
      </c>
      <c r="G2453" s="172"/>
    </row>
    <row r="2454" spans="1:7" ht="13" thickBot="1" x14ac:dyDescent="0.3">
      <c r="A2454" s="82" t="e">
        <f>#REF!</f>
        <v>#REF!</v>
      </c>
      <c r="B2454" s="94" t="s">
        <v>708</v>
      </c>
      <c r="C2454" s="82">
        <v>2012</v>
      </c>
      <c r="D2454" s="84" t="s">
        <v>131</v>
      </c>
      <c r="E2454" s="93" t="s">
        <v>681</v>
      </c>
      <c r="F2454" s="82" t="e">
        <f t="shared" si="38"/>
        <v>#REF!</v>
      </c>
      <c r="G2454" s="172"/>
    </row>
    <row r="2455" spans="1:7" ht="13" thickBot="1" x14ac:dyDescent="0.3">
      <c r="A2455" s="82" t="e">
        <f>#REF!</f>
        <v>#REF!</v>
      </c>
      <c r="B2455" s="109" t="s">
        <v>708</v>
      </c>
      <c r="C2455" s="82">
        <v>2012</v>
      </c>
      <c r="D2455" s="102" t="s">
        <v>131</v>
      </c>
      <c r="E2455" s="106" t="s">
        <v>682</v>
      </c>
      <c r="F2455" s="82" t="e">
        <f t="shared" si="38"/>
        <v>#REF!</v>
      </c>
      <c r="G2455" s="172"/>
    </row>
    <row r="2456" spans="1:7" ht="13" thickBot="1" x14ac:dyDescent="0.3">
      <c r="A2456" s="82" t="e">
        <f>#REF!</f>
        <v>#REF!</v>
      </c>
      <c r="B2456" s="86" t="s">
        <v>708</v>
      </c>
      <c r="C2456" s="82">
        <v>2012</v>
      </c>
      <c r="D2456" s="86" t="s">
        <v>131</v>
      </c>
      <c r="E2456" s="100" t="s">
        <v>683</v>
      </c>
      <c r="F2456" s="82" t="e">
        <f t="shared" si="38"/>
        <v>#REF!</v>
      </c>
      <c r="G2456" s="172"/>
    </row>
    <row r="2457" spans="1:7" ht="13" thickBot="1" x14ac:dyDescent="0.3">
      <c r="A2457" s="82" t="e">
        <f>#REF!</f>
        <v>#REF!</v>
      </c>
      <c r="B2457" s="84" t="s">
        <v>708</v>
      </c>
      <c r="C2457" s="82">
        <v>2012</v>
      </c>
      <c r="D2457" s="84" t="s">
        <v>131</v>
      </c>
      <c r="E2457" s="93" t="s">
        <v>684</v>
      </c>
      <c r="F2457" s="82" t="e">
        <f t="shared" si="38"/>
        <v>#REF!</v>
      </c>
      <c r="G2457" s="172"/>
    </row>
    <row r="2458" spans="1:7" ht="13" thickBot="1" x14ac:dyDescent="0.3">
      <c r="A2458" s="82" t="e">
        <f>#REF!</f>
        <v>#REF!</v>
      </c>
      <c r="B2458" s="84" t="s">
        <v>708</v>
      </c>
      <c r="C2458" s="82">
        <v>2012</v>
      </c>
      <c r="D2458" s="84" t="s">
        <v>131</v>
      </c>
      <c r="E2458" s="93" t="s">
        <v>685</v>
      </c>
      <c r="F2458" s="82" t="e">
        <f t="shared" si="38"/>
        <v>#REF!</v>
      </c>
      <c r="G2458" s="172"/>
    </row>
    <row r="2459" spans="1:7" ht="13" thickBot="1" x14ac:dyDescent="0.3">
      <c r="A2459" s="82" t="e">
        <f>#REF!</f>
        <v>#REF!</v>
      </c>
      <c r="B2459" s="84" t="s">
        <v>708</v>
      </c>
      <c r="C2459" s="82">
        <v>2012</v>
      </c>
      <c r="D2459" s="84" t="s">
        <v>131</v>
      </c>
      <c r="E2459" s="93" t="s">
        <v>686</v>
      </c>
      <c r="F2459" s="82" t="e">
        <f t="shared" si="38"/>
        <v>#REF!</v>
      </c>
      <c r="G2459" s="172"/>
    </row>
    <row r="2460" spans="1:7" ht="13" thickBot="1" x14ac:dyDescent="0.3">
      <c r="A2460" s="82" t="e">
        <f>#REF!</f>
        <v>#REF!</v>
      </c>
      <c r="B2460" s="84" t="s">
        <v>708</v>
      </c>
      <c r="C2460" s="82">
        <v>2012</v>
      </c>
      <c r="D2460" s="84" t="s">
        <v>131</v>
      </c>
      <c r="E2460" s="93" t="s">
        <v>687</v>
      </c>
      <c r="F2460" s="82" t="e">
        <f t="shared" si="38"/>
        <v>#REF!</v>
      </c>
      <c r="G2460" s="172"/>
    </row>
    <row r="2461" spans="1:7" ht="13" thickBot="1" x14ac:dyDescent="0.3">
      <c r="A2461" s="82" t="e">
        <f>#REF!</f>
        <v>#REF!</v>
      </c>
      <c r="B2461" s="84" t="s">
        <v>708</v>
      </c>
      <c r="C2461" s="82">
        <v>2012</v>
      </c>
      <c r="D2461" s="84" t="s">
        <v>131</v>
      </c>
      <c r="E2461" s="93">
        <v>8</v>
      </c>
      <c r="F2461" s="82" t="e">
        <f t="shared" si="38"/>
        <v>#REF!</v>
      </c>
      <c r="G2461" s="172"/>
    </row>
    <row r="2462" spans="1:7" ht="13" thickBot="1" x14ac:dyDescent="0.3">
      <c r="A2462" s="82" t="e">
        <f>#REF!</f>
        <v>#REF!</v>
      </c>
      <c r="B2462" s="84" t="s">
        <v>708</v>
      </c>
      <c r="C2462" s="82">
        <v>2012</v>
      </c>
      <c r="D2462" s="84" t="s">
        <v>131</v>
      </c>
      <c r="E2462" s="93" t="s">
        <v>688</v>
      </c>
      <c r="F2462" s="82" t="e">
        <f t="shared" si="38"/>
        <v>#REF!</v>
      </c>
      <c r="G2462" s="172"/>
    </row>
    <row r="2463" spans="1:7" ht="13" thickBot="1" x14ac:dyDescent="0.3">
      <c r="A2463" s="82" t="e">
        <f>#REF!</f>
        <v>#REF!</v>
      </c>
      <c r="B2463" s="84" t="s">
        <v>708</v>
      </c>
      <c r="C2463" s="82">
        <v>2012</v>
      </c>
      <c r="D2463" s="84" t="s">
        <v>131</v>
      </c>
      <c r="E2463" s="93" t="s">
        <v>689</v>
      </c>
      <c r="F2463" s="82" t="e">
        <f t="shared" si="38"/>
        <v>#REF!</v>
      </c>
      <c r="G2463" s="172"/>
    </row>
    <row r="2464" spans="1:7" ht="13" thickBot="1" x14ac:dyDescent="0.3">
      <c r="A2464" s="82" t="e">
        <f>#REF!</f>
        <v>#REF!</v>
      </c>
      <c r="B2464" s="84" t="s">
        <v>708</v>
      </c>
      <c r="C2464" s="82">
        <v>2012</v>
      </c>
      <c r="D2464" s="84" t="s">
        <v>131</v>
      </c>
      <c r="E2464" s="93">
        <v>9</v>
      </c>
      <c r="F2464" s="82" t="e">
        <f t="shared" si="38"/>
        <v>#REF!</v>
      </c>
      <c r="G2464" s="172"/>
    </row>
    <row r="2465" spans="1:7" ht="13" thickBot="1" x14ac:dyDescent="0.3">
      <c r="A2465" s="82" t="e">
        <f>#REF!</f>
        <v>#REF!</v>
      </c>
      <c r="B2465" s="84" t="s">
        <v>708</v>
      </c>
      <c r="C2465" s="82">
        <v>2012</v>
      </c>
      <c r="D2465" s="84" t="s">
        <v>131</v>
      </c>
      <c r="E2465" s="93">
        <v>10</v>
      </c>
      <c r="F2465" s="82" t="e">
        <f t="shared" si="38"/>
        <v>#REF!</v>
      </c>
      <c r="G2465" s="172"/>
    </row>
    <row r="2466" spans="1:7" ht="13" thickBot="1" x14ac:dyDescent="0.3">
      <c r="A2466" s="82" t="e">
        <f>#REF!</f>
        <v>#REF!</v>
      </c>
      <c r="B2466" s="84" t="s">
        <v>708</v>
      </c>
      <c r="C2466" s="82">
        <v>2012</v>
      </c>
      <c r="D2466" s="84" t="s">
        <v>131</v>
      </c>
      <c r="E2466" s="93" t="s">
        <v>690</v>
      </c>
      <c r="F2466" s="82" t="e">
        <f t="shared" si="38"/>
        <v>#REF!</v>
      </c>
      <c r="G2466" s="172"/>
    </row>
    <row r="2467" spans="1:7" ht="13" thickBot="1" x14ac:dyDescent="0.3">
      <c r="A2467" s="82" t="e">
        <f>#REF!</f>
        <v>#REF!</v>
      </c>
      <c r="B2467" s="84" t="s">
        <v>708</v>
      </c>
      <c r="C2467" s="82">
        <v>2012</v>
      </c>
      <c r="D2467" s="84" t="s">
        <v>131</v>
      </c>
      <c r="E2467" s="93" t="s">
        <v>691</v>
      </c>
      <c r="F2467" s="82" t="e">
        <f t="shared" si="38"/>
        <v>#REF!</v>
      </c>
      <c r="G2467" s="172"/>
    </row>
    <row r="2468" spans="1:7" ht="13" thickBot="1" x14ac:dyDescent="0.3">
      <c r="A2468" s="82" t="e">
        <f>#REF!</f>
        <v>#REF!</v>
      </c>
      <c r="B2468" s="84" t="s">
        <v>708</v>
      </c>
      <c r="C2468" s="82">
        <v>2012</v>
      </c>
      <c r="D2468" s="84" t="s">
        <v>131</v>
      </c>
      <c r="E2468" s="93" t="s">
        <v>692</v>
      </c>
      <c r="F2468" s="82" t="e">
        <f t="shared" si="38"/>
        <v>#REF!</v>
      </c>
      <c r="G2468" s="172"/>
    </row>
    <row r="2469" spans="1:7" ht="13" thickBot="1" x14ac:dyDescent="0.3">
      <c r="A2469" s="82" t="e">
        <f>#REF!</f>
        <v>#REF!</v>
      </c>
      <c r="B2469" s="84" t="s">
        <v>708</v>
      </c>
      <c r="C2469" s="82">
        <v>2012</v>
      </c>
      <c r="D2469" s="84" t="s">
        <v>131</v>
      </c>
      <c r="E2469" s="93" t="s">
        <v>693</v>
      </c>
      <c r="F2469" s="82" t="e">
        <f t="shared" si="38"/>
        <v>#REF!</v>
      </c>
      <c r="G2469" s="172"/>
    </row>
    <row r="2470" spans="1:7" ht="13" thickBot="1" x14ac:dyDescent="0.3">
      <c r="A2470" s="82" t="e">
        <f>#REF!</f>
        <v>#REF!</v>
      </c>
      <c r="B2470" s="84" t="s">
        <v>708</v>
      </c>
      <c r="C2470" s="82">
        <v>2012</v>
      </c>
      <c r="D2470" s="84" t="s">
        <v>131</v>
      </c>
      <c r="E2470" s="93" t="s">
        <v>694</v>
      </c>
      <c r="F2470" s="82" t="e">
        <f t="shared" si="38"/>
        <v>#REF!</v>
      </c>
      <c r="G2470" s="172"/>
    </row>
    <row r="2471" spans="1:7" ht="13" thickBot="1" x14ac:dyDescent="0.3">
      <c r="A2471" s="82" t="e">
        <f>#REF!</f>
        <v>#REF!</v>
      </c>
      <c r="B2471" s="84" t="s">
        <v>708</v>
      </c>
      <c r="C2471" s="82">
        <v>2012</v>
      </c>
      <c r="D2471" s="84" t="s">
        <v>131</v>
      </c>
      <c r="E2471" s="93" t="s">
        <v>695</v>
      </c>
      <c r="F2471" s="82" t="e">
        <f t="shared" si="38"/>
        <v>#REF!</v>
      </c>
      <c r="G2471" s="172"/>
    </row>
    <row r="2472" spans="1:7" ht="13" thickBot="1" x14ac:dyDescent="0.3">
      <c r="A2472" s="82" t="e">
        <f>#REF!</f>
        <v>#REF!</v>
      </c>
      <c r="B2472" s="84" t="s">
        <v>708</v>
      </c>
      <c r="C2472" s="82">
        <v>2012</v>
      </c>
      <c r="D2472" s="84" t="s">
        <v>131</v>
      </c>
      <c r="E2472" s="93" t="s">
        <v>696</v>
      </c>
      <c r="F2472" s="82" t="e">
        <f t="shared" si="38"/>
        <v>#REF!</v>
      </c>
      <c r="G2472" s="172"/>
    </row>
    <row r="2473" spans="1:7" ht="13" thickBot="1" x14ac:dyDescent="0.3">
      <c r="A2473" s="82" t="e">
        <f>#REF!</f>
        <v>#REF!</v>
      </c>
      <c r="B2473" s="84" t="s">
        <v>708</v>
      </c>
      <c r="C2473" s="82">
        <v>2012</v>
      </c>
      <c r="D2473" s="84" t="s">
        <v>131</v>
      </c>
      <c r="E2473" s="93" t="s">
        <v>697</v>
      </c>
      <c r="F2473" s="82" t="e">
        <f t="shared" si="38"/>
        <v>#REF!</v>
      </c>
      <c r="G2473" s="172"/>
    </row>
    <row r="2474" spans="1:7" ht="13" thickBot="1" x14ac:dyDescent="0.3">
      <c r="A2474" s="82" t="e">
        <f>#REF!</f>
        <v>#REF!</v>
      </c>
      <c r="B2474" s="84" t="s">
        <v>708</v>
      </c>
      <c r="C2474" s="82">
        <v>2012</v>
      </c>
      <c r="D2474" s="84" t="s">
        <v>131</v>
      </c>
      <c r="E2474" s="93" t="s">
        <v>698</v>
      </c>
      <c r="F2474" s="82" t="e">
        <f t="shared" si="38"/>
        <v>#REF!</v>
      </c>
      <c r="G2474" s="172"/>
    </row>
    <row r="2475" spans="1:7" ht="13" thickBot="1" x14ac:dyDescent="0.3">
      <c r="A2475" s="82" t="e">
        <f>#REF!</f>
        <v>#REF!</v>
      </c>
      <c r="B2475" s="84" t="s">
        <v>708</v>
      </c>
      <c r="C2475" s="82">
        <v>2012</v>
      </c>
      <c r="D2475" s="84" t="s">
        <v>131</v>
      </c>
      <c r="E2475" s="93" t="s">
        <v>699</v>
      </c>
      <c r="F2475" s="82" t="e">
        <f t="shared" si="38"/>
        <v>#REF!</v>
      </c>
      <c r="G2475" s="172"/>
    </row>
    <row r="2476" spans="1:7" ht="13" thickBot="1" x14ac:dyDescent="0.3">
      <c r="A2476" s="82" t="e">
        <f>#REF!</f>
        <v>#REF!</v>
      </c>
      <c r="B2476" s="84" t="s">
        <v>708</v>
      </c>
      <c r="C2476" s="82">
        <v>2012</v>
      </c>
      <c r="D2476" s="84" t="s">
        <v>131</v>
      </c>
      <c r="E2476" s="93" t="s">
        <v>700</v>
      </c>
      <c r="F2476" s="82" t="e">
        <f t="shared" si="38"/>
        <v>#REF!</v>
      </c>
      <c r="G2476" s="172"/>
    </row>
    <row r="2477" spans="1:7" ht="13" thickBot="1" x14ac:dyDescent="0.3">
      <c r="A2477" s="82" t="e">
        <f>#REF!</f>
        <v>#REF!</v>
      </c>
      <c r="B2477" s="84" t="s">
        <v>708</v>
      </c>
      <c r="C2477" s="82">
        <v>2012</v>
      </c>
      <c r="D2477" s="84" t="s">
        <v>131</v>
      </c>
      <c r="E2477" s="93" t="s">
        <v>701</v>
      </c>
      <c r="F2477" s="82" t="e">
        <f t="shared" si="38"/>
        <v>#REF!</v>
      </c>
      <c r="G2477" s="172"/>
    </row>
    <row r="2478" spans="1:7" ht="13" thickBot="1" x14ac:dyDescent="0.3">
      <c r="A2478" s="82" t="e">
        <f>#REF!</f>
        <v>#REF!</v>
      </c>
      <c r="B2478" s="84" t="s">
        <v>708</v>
      </c>
      <c r="C2478" s="82">
        <v>2012</v>
      </c>
      <c r="D2478" s="84" t="s">
        <v>706</v>
      </c>
      <c r="E2478" s="93">
        <v>1</v>
      </c>
      <c r="F2478" s="82" t="e">
        <f t="shared" si="38"/>
        <v>#REF!</v>
      </c>
      <c r="G2478" s="172"/>
    </row>
    <row r="2479" spans="1:7" ht="13" thickBot="1" x14ac:dyDescent="0.3">
      <c r="A2479" s="82" t="e">
        <f>#REF!</f>
        <v>#REF!</v>
      </c>
      <c r="B2479" s="84" t="s">
        <v>708</v>
      </c>
      <c r="C2479" s="82">
        <v>2012</v>
      </c>
      <c r="D2479" s="84" t="s">
        <v>706</v>
      </c>
      <c r="E2479" s="93" t="s">
        <v>643</v>
      </c>
      <c r="F2479" s="82" t="e">
        <f t="shared" si="38"/>
        <v>#REF!</v>
      </c>
      <c r="G2479" s="172"/>
    </row>
    <row r="2480" spans="1:7" ht="13" thickBot="1" x14ac:dyDescent="0.3">
      <c r="A2480" s="82" t="e">
        <f>#REF!</f>
        <v>#REF!</v>
      </c>
      <c r="B2480" s="84" t="s">
        <v>708</v>
      </c>
      <c r="C2480" s="82">
        <v>2012</v>
      </c>
      <c r="D2480" s="84" t="s">
        <v>706</v>
      </c>
      <c r="E2480" s="93" t="s">
        <v>646</v>
      </c>
      <c r="F2480" s="82" t="e">
        <f t="shared" si="38"/>
        <v>#REF!</v>
      </c>
      <c r="G2480" s="172"/>
    </row>
    <row r="2481" spans="1:7" ht="13" thickBot="1" x14ac:dyDescent="0.3">
      <c r="A2481" s="82" t="e">
        <f>#REF!</f>
        <v>#REF!</v>
      </c>
      <c r="B2481" s="84" t="s">
        <v>708</v>
      </c>
      <c r="C2481" s="82">
        <v>2012</v>
      </c>
      <c r="D2481" s="84" t="s">
        <v>706</v>
      </c>
      <c r="E2481" s="93" t="s">
        <v>647</v>
      </c>
      <c r="F2481" s="82" t="e">
        <f t="shared" si="38"/>
        <v>#REF!</v>
      </c>
      <c r="G2481" s="172"/>
    </row>
    <row r="2482" spans="1:7" ht="13" thickBot="1" x14ac:dyDescent="0.3">
      <c r="A2482" s="82" t="e">
        <f>#REF!</f>
        <v>#REF!</v>
      </c>
      <c r="B2482" s="84" t="s">
        <v>708</v>
      </c>
      <c r="C2482" s="82">
        <v>2012</v>
      </c>
      <c r="D2482" s="84" t="s">
        <v>706</v>
      </c>
      <c r="E2482" s="93" t="s">
        <v>648</v>
      </c>
      <c r="F2482" s="82" t="e">
        <f t="shared" si="38"/>
        <v>#REF!</v>
      </c>
      <c r="G2482" s="172"/>
    </row>
    <row r="2483" spans="1:7" ht="13" thickBot="1" x14ac:dyDescent="0.3">
      <c r="A2483" s="82" t="e">
        <f>#REF!</f>
        <v>#REF!</v>
      </c>
      <c r="B2483" s="84" t="s">
        <v>708</v>
      </c>
      <c r="C2483" s="82">
        <v>2012</v>
      </c>
      <c r="D2483" s="84" t="s">
        <v>706</v>
      </c>
      <c r="E2483" s="93" t="s">
        <v>709</v>
      </c>
      <c r="F2483" s="82" t="e">
        <f t="shared" si="38"/>
        <v>#REF!</v>
      </c>
      <c r="G2483" s="172"/>
    </row>
    <row r="2484" spans="1:7" ht="13" thickBot="1" x14ac:dyDescent="0.3">
      <c r="A2484" s="82" t="e">
        <f>#REF!</f>
        <v>#REF!</v>
      </c>
      <c r="B2484" s="84" t="s">
        <v>708</v>
      </c>
      <c r="C2484" s="82">
        <v>2012</v>
      </c>
      <c r="D2484" s="84" t="s">
        <v>706</v>
      </c>
      <c r="E2484" s="93">
        <v>2</v>
      </c>
      <c r="F2484" s="82" t="e">
        <f t="shared" si="38"/>
        <v>#REF!</v>
      </c>
      <c r="G2484" s="172"/>
    </row>
    <row r="2485" spans="1:7" ht="13" thickBot="1" x14ac:dyDescent="0.3">
      <c r="A2485" s="82" t="e">
        <f>#REF!</f>
        <v>#REF!</v>
      </c>
      <c r="B2485" s="84" t="s">
        <v>708</v>
      </c>
      <c r="C2485" s="82">
        <v>2012</v>
      </c>
      <c r="D2485" s="84" t="s">
        <v>706</v>
      </c>
      <c r="E2485" s="93">
        <v>3</v>
      </c>
      <c r="F2485" s="82" t="e">
        <f t="shared" si="38"/>
        <v>#REF!</v>
      </c>
      <c r="G2485" s="172"/>
    </row>
    <row r="2486" spans="1:7" ht="13" thickBot="1" x14ac:dyDescent="0.3">
      <c r="A2486" s="82" t="e">
        <f>#REF!</f>
        <v>#REF!</v>
      </c>
      <c r="B2486" s="84" t="s">
        <v>708</v>
      </c>
      <c r="C2486" s="82">
        <v>2012</v>
      </c>
      <c r="D2486" s="84" t="s">
        <v>706</v>
      </c>
      <c r="E2486" s="93" t="s">
        <v>659</v>
      </c>
      <c r="F2486" s="82" t="e">
        <f t="shared" si="38"/>
        <v>#REF!</v>
      </c>
      <c r="G2486" s="172"/>
    </row>
    <row r="2487" spans="1:7" ht="13" thickBot="1" x14ac:dyDescent="0.3">
      <c r="A2487" s="82" t="e">
        <f>#REF!</f>
        <v>#REF!</v>
      </c>
      <c r="B2487" s="84" t="s">
        <v>708</v>
      </c>
      <c r="C2487" s="82">
        <v>2012</v>
      </c>
      <c r="D2487" s="84" t="s">
        <v>706</v>
      </c>
      <c r="E2487" s="93" t="s">
        <v>660</v>
      </c>
      <c r="F2487" s="82" t="e">
        <f t="shared" si="38"/>
        <v>#REF!</v>
      </c>
      <c r="G2487" s="172"/>
    </row>
    <row r="2488" spans="1:7" ht="13" thickBot="1" x14ac:dyDescent="0.3">
      <c r="A2488" s="82" t="e">
        <f>#REF!</f>
        <v>#REF!</v>
      </c>
      <c r="B2488" s="91" t="s">
        <v>708</v>
      </c>
      <c r="C2488" s="82">
        <v>2012</v>
      </c>
      <c r="D2488" s="91" t="s">
        <v>706</v>
      </c>
      <c r="E2488" s="101">
        <v>4</v>
      </c>
      <c r="F2488" s="82" t="e">
        <f t="shared" si="38"/>
        <v>#REF!</v>
      </c>
      <c r="G2488" s="172"/>
    </row>
    <row r="2489" spans="1:7" ht="13" thickBot="1" x14ac:dyDescent="0.3">
      <c r="A2489" s="82" t="e">
        <f>#REF!</f>
        <v>#REF!</v>
      </c>
      <c r="B2489" s="86" t="s">
        <v>708</v>
      </c>
      <c r="C2489" s="82">
        <v>2012</v>
      </c>
      <c r="D2489" s="86" t="s">
        <v>706</v>
      </c>
      <c r="E2489" s="100" t="s">
        <v>661</v>
      </c>
      <c r="F2489" s="82" t="e">
        <f t="shared" si="38"/>
        <v>#REF!</v>
      </c>
      <c r="G2489" s="172"/>
    </row>
    <row r="2490" spans="1:7" ht="13" thickBot="1" x14ac:dyDescent="0.3">
      <c r="A2490" s="82" t="e">
        <f>#REF!</f>
        <v>#REF!</v>
      </c>
      <c r="B2490" s="84" t="s">
        <v>708</v>
      </c>
      <c r="C2490" s="82">
        <v>2012</v>
      </c>
      <c r="D2490" s="84" t="s">
        <v>706</v>
      </c>
      <c r="E2490" s="93" t="s">
        <v>662</v>
      </c>
      <c r="F2490" s="82" t="e">
        <f t="shared" si="38"/>
        <v>#REF!</v>
      </c>
      <c r="G2490" s="172"/>
    </row>
    <row r="2491" spans="1:7" ht="13" thickBot="1" x14ac:dyDescent="0.3">
      <c r="A2491" s="82" t="e">
        <f>#REF!</f>
        <v>#REF!</v>
      </c>
      <c r="B2491" s="84" t="s">
        <v>708</v>
      </c>
      <c r="C2491" s="82">
        <v>2012</v>
      </c>
      <c r="D2491" s="84" t="s">
        <v>706</v>
      </c>
      <c r="E2491" s="93">
        <v>5</v>
      </c>
      <c r="F2491" s="82" t="e">
        <f t="shared" si="38"/>
        <v>#REF!</v>
      </c>
      <c r="G2491" s="172"/>
    </row>
    <row r="2492" spans="1:7" ht="13" thickBot="1" x14ac:dyDescent="0.3">
      <c r="A2492" s="82" t="e">
        <f>#REF!</f>
        <v>#REF!</v>
      </c>
      <c r="B2492" s="84" t="s">
        <v>708</v>
      </c>
      <c r="C2492" s="82">
        <v>2012</v>
      </c>
      <c r="D2492" s="84" t="s">
        <v>706</v>
      </c>
      <c r="E2492" s="93" t="s">
        <v>663</v>
      </c>
      <c r="F2492" s="82" t="e">
        <f t="shared" si="38"/>
        <v>#REF!</v>
      </c>
      <c r="G2492" s="172"/>
    </row>
    <row r="2493" spans="1:7" ht="13" thickBot="1" x14ac:dyDescent="0.3">
      <c r="A2493" s="82" t="e">
        <f>#REF!</f>
        <v>#REF!</v>
      </c>
      <c r="B2493" s="84" t="s">
        <v>708</v>
      </c>
      <c r="C2493" s="82">
        <v>2012</v>
      </c>
      <c r="D2493" s="84" t="s">
        <v>706</v>
      </c>
      <c r="E2493" s="93" t="s">
        <v>664</v>
      </c>
      <c r="F2493" s="82" t="e">
        <f t="shared" si="38"/>
        <v>#REF!</v>
      </c>
      <c r="G2493" s="172"/>
    </row>
    <row r="2494" spans="1:7" ht="13" thickBot="1" x14ac:dyDescent="0.3">
      <c r="A2494" s="82" t="e">
        <f>#REF!</f>
        <v>#REF!</v>
      </c>
      <c r="B2494" s="84" t="s">
        <v>708</v>
      </c>
      <c r="C2494" s="82">
        <v>2012</v>
      </c>
      <c r="D2494" s="84" t="s">
        <v>706</v>
      </c>
      <c r="E2494" s="93" t="s">
        <v>665</v>
      </c>
      <c r="F2494" s="82" t="e">
        <f t="shared" si="38"/>
        <v>#REF!</v>
      </c>
      <c r="G2494" s="172"/>
    </row>
    <row r="2495" spans="1:7" ht="13" thickBot="1" x14ac:dyDescent="0.3">
      <c r="A2495" s="82" t="e">
        <f>#REF!</f>
        <v>#REF!</v>
      </c>
      <c r="B2495" s="84" t="s">
        <v>708</v>
      </c>
      <c r="C2495" s="82">
        <v>2012</v>
      </c>
      <c r="D2495" s="84" t="s">
        <v>706</v>
      </c>
      <c r="E2495" s="93">
        <v>6</v>
      </c>
      <c r="F2495" s="82" t="e">
        <f t="shared" si="38"/>
        <v>#REF!</v>
      </c>
      <c r="G2495" s="172"/>
    </row>
    <row r="2496" spans="1:7" ht="13" thickBot="1" x14ac:dyDescent="0.3">
      <c r="A2496" s="82" t="e">
        <f>#REF!</f>
        <v>#REF!</v>
      </c>
      <c r="B2496" s="84" t="s">
        <v>708</v>
      </c>
      <c r="C2496" s="82">
        <v>2012</v>
      </c>
      <c r="D2496" s="84" t="s">
        <v>706</v>
      </c>
      <c r="E2496" s="93" t="s">
        <v>666</v>
      </c>
      <c r="F2496" s="82" t="e">
        <f t="shared" si="38"/>
        <v>#REF!</v>
      </c>
      <c r="G2496" s="172"/>
    </row>
    <row r="2497" spans="1:7" ht="13" thickBot="1" x14ac:dyDescent="0.3">
      <c r="A2497" s="82" t="e">
        <f>#REF!</f>
        <v>#REF!</v>
      </c>
      <c r="B2497" s="84" t="s">
        <v>708</v>
      </c>
      <c r="C2497" s="82">
        <v>2012</v>
      </c>
      <c r="D2497" s="84" t="s">
        <v>706</v>
      </c>
      <c r="E2497" s="93" t="s">
        <v>667</v>
      </c>
      <c r="F2497" s="82" t="e">
        <f t="shared" si="38"/>
        <v>#REF!</v>
      </c>
      <c r="G2497" s="172"/>
    </row>
    <row r="2498" spans="1:7" ht="13" thickBot="1" x14ac:dyDescent="0.3">
      <c r="A2498" s="82" t="e">
        <f>#REF!</f>
        <v>#REF!</v>
      </c>
      <c r="B2498" s="84" t="s">
        <v>708</v>
      </c>
      <c r="C2498" s="82">
        <v>2012</v>
      </c>
      <c r="D2498" s="84" t="s">
        <v>706</v>
      </c>
      <c r="E2498" s="93" t="s">
        <v>668</v>
      </c>
      <c r="F2498" s="82" t="e">
        <f t="shared" si="38"/>
        <v>#REF!</v>
      </c>
      <c r="G2498" s="172"/>
    </row>
    <row r="2499" spans="1:7" ht="13" thickBot="1" x14ac:dyDescent="0.3">
      <c r="A2499" s="82" t="e">
        <f>#REF!</f>
        <v>#REF!</v>
      </c>
      <c r="B2499" s="84" t="s">
        <v>708</v>
      </c>
      <c r="C2499" s="82">
        <v>2012</v>
      </c>
      <c r="D2499" s="84" t="s">
        <v>706</v>
      </c>
      <c r="E2499" s="93" t="s">
        <v>669</v>
      </c>
      <c r="F2499" s="82" t="e">
        <f t="shared" ref="F2499:F2562" si="39">CONCATENATE(A2499,"_",B2499,"_",C2499,"_",D2499,"_",E2499)</f>
        <v>#REF!</v>
      </c>
      <c r="G2499" s="172"/>
    </row>
    <row r="2500" spans="1:7" ht="13" thickBot="1" x14ac:dyDescent="0.3">
      <c r="A2500" s="82" t="e">
        <f>#REF!</f>
        <v>#REF!</v>
      </c>
      <c r="B2500" s="84" t="s">
        <v>708</v>
      </c>
      <c r="C2500" s="82">
        <v>2012</v>
      </c>
      <c r="D2500" s="84" t="s">
        <v>706</v>
      </c>
      <c r="E2500" s="93" t="s">
        <v>670</v>
      </c>
      <c r="F2500" s="82" t="e">
        <f t="shared" si="39"/>
        <v>#REF!</v>
      </c>
      <c r="G2500" s="172"/>
    </row>
    <row r="2501" spans="1:7" ht="13" thickBot="1" x14ac:dyDescent="0.3">
      <c r="A2501" s="82" t="e">
        <f>#REF!</f>
        <v>#REF!</v>
      </c>
      <c r="B2501" s="84" t="s">
        <v>708</v>
      </c>
      <c r="C2501" s="82">
        <v>2012</v>
      </c>
      <c r="D2501" s="84" t="s">
        <v>706</v>
      </c>
      <c r="E2501" s="93" t="s">
        <v>671</v>
      </c>
      <c r="F2501" s="82" t="e">
        <f t="shared" si="39"/>
        <v>#REF!</v>
      </c>
      <c r="G2501" s="172"/>
    </row>
    <row r="2502" spans="1:7" ht="13" thickBot="1" x14ac:dyDescent="0.3">
      <c r="A2502" s="82" t="e">
        <f>#REF!</f>
        <v>#REF!</v>
      </c>
      <c r="B2502" s="84" t="s">
        <v>708</v>
      </c>
      <c r="C2502" s="82">
        <v>2012</v>
      </c>
      <c r="D2502" s="84" t="s">
        <v>706</v>
      </c>
      <c r="E2502" s="93" t="s">
        <v>672</v>
      </c>
      <c r="F2502" s="82" t="e">
        <f t="shared" si="39"/>
        <v>#REF!</v>
      </c>
      <c r="G2502" s="172"/>
    </row>
    <row r="2503" spans="1:7" ht="13" thickBot="1" x14ac:dyDescent="0.3">
      <c r="A2503" s="82" t="e">
        <f>#REF!</f>
        <v>#REF!</v>
      </c>
      <c r="B2503" s="84" t="s">
        <v>708</v>
      </c>
      <c r="C2503" s="82">
        <v>2012</v>
      </c>
      <c r="D2503" s="84" t="s">
        <v>706</v>
      </c>
      <c r="E2503" s="93" t="s">
        <v>673</v>
      </c>
      <c r="F2503" s="82" t="e">
        <f t="shared" si="39"/>
        <v>#REF!</v>
      </c>
      <c r="G2503" s="172"/>
    </row>
    <row r="2504" spans="1:7" ht="13" thickBot="1" x14ac:dyDescent="0.3">
      <c r="A2504" s="82" t="e">
        <f>#REF!</f>
        <v>#REF!</v>
      </c>
      <c r="B2504" s="84" t="s">
        <v>708</v>
      </c>
      <c r="C2504" s="82">
        <v>2012</v>
      </c>
      <c r="D2504" s="84" t="s">
        <v>706</v>
      </c>
      <c r="E2504" s="93" t="s">
        <v>674</v>
      </c>
      <c r="F2504" s="82" t="e">
        <f t="shared" si="39"/>
        <v>#REF!</v>
      </c>
      <c r="G2504" s="172"/>
    </row>
    <row r="2505" spans="1:7" ht="13" thickBot="1" x14ac:dyDescent="0.3">
      <c r="A2505" s="82" t="e">
        <f>#REF!</f>
        <v>#REF!</v>
      </c>
      <c r="B2505" s="84" t="s">
        <v>708</v>
      </c>
      <c r="C2505" s="82">
        <v>2012</v>
      </c>
      <c r="D2505" s="84" t="s">
        <v>706</v>
      </c>
      <c r="E2505" s="93" t="s">
        <v>675</v>
      </c>
      <c r="F2505" s="82" t="e">
        <f t="shared" si="39"/>
        <v>#REF!</v>
      </c>
      <c r="G2505" s="172"/>
    </row>
    <row r="2506" spans="1:7" ht="13" thickBot="1" x14ac:dyDescent="0.3">
      <c r="A2506" s="82" t="e">
        <f>#REF!</f>
        <v>#REF!</v>
      </c>
      <c r="B2506" s="84" t="s">
        <v>708</v>
      </c>
      <c r="C2506" s="82">
        <v>2012</v>
      </c>
      <c r="D2506" s="84" t="s">
        <v>706</v>
      </c>
      <c r="E2506" s="93" t="s">
        <v>676</v>
      </c>
      <c r="F2506" s="82" t="e">
        <f t="shared" si="39"/>
        <v>#REF!</v>
      </c>
      <c r="G2506" s="172"/>
    </row>
    <row r="2507" spans="1:7" ht="13" thickBot="1" x14ac:dyDescent="0.3">
      <c r="A2507" s="82" t="e">
        <f>#REF!</f>
        <v>#REF!</v>
      </c>
      <c r="B2507" s="84" t="s">
        <v>708</v>
      </c>
      <c r="C2507" s="82">
        <v>2012</v>
      </c>
      <c r="D2507" s="84" t="s">
        <v>706</v>
      </c>
      <c r="E2507" s="93" t="s">
        <v>677</v>
      </c>
      <c r="F2507" s="82" t="e">
        <f t="shared" si="39"/>
        <v>#REF!</v>
      </c>
      <c r="G2507" s="172"/>
    </row>
    <row r="2508" spans="1:7" ht="13" thickBot="1" x14ac:dyDescent="0.3">
      <c r="A2508" s="82" t="e">
        <f>#REF!</f>
        <v>#REF!</v>
      </c>
      <c r="B2508" s="84" t="s">
        <v>708</v>
      </c>
      <c r="C2508" s="82">
        <v>2012</v>
      </c>
      <c r="D2508" s="84" t="s">
        <v>706</v>
      </c>
      <c r="E2508" s="93" t="s">
        <v>678</v>
      </c>
      <c r="F2508" s="82" t="e">
        <f t="shared" si="39"/>
        <v>#REF!</v>
      </c>
      <c r="G2508" s="172"/>
    </row>
    <row r="2509" spans="1:7" ht="13" thickBot="1" x14ac:dyDescent="0.3">
      <c r="A2509" s="82" t="e">
        <f>#REF!</f>
        <v>#REF!</v>
      </c>
      <c r="B2509" s="84" t="s">
        <v>708</v>
      </c>
      <c r="C2509" s="82">
        <v>2012</v>
      </c>
      <c r="D2509" s="84" t="s">
        <v>706</v>
      </c>
      <c r="E2509" s="93" t="s">
        <v>679</v>
      </c>
      <c r="F2509" s="82" t="e">
        <f t="shared" si="39"/>
        <v>#REF!</v>
      </c>
      <c r="G2509" s="172"/>
    </row>
    <row r="2510" spans="1:7" ht="13" thickBot="1" x14ac:dyDescent="0.3">
      <c r="A2510" s="82" t="e">
        <f>#REF!</f>
        <v>#REF!</v>
      </c>
      <c r="B2510" s="84" t="s">
        <v>708</v>
      </c>
      <c r="C2510" s="82">
        <v>2012</v>
      </c>
      <c r="D2510" s="84" t="s">
        <v>706</v>
      </c>
      <c r="E2510" s="93">
        <v>7</v>
      </c>
      <c r="F2510" s="82" t="e">
        <f t="shared" si="39"/>
        <v>#REF!</v>
      </c>
      <c r="G2510" s="172"/>
    </row>
    <row r="2511" spans="1:7" ht="13" thickBot="1" x14ac:dyDescent="0.3">
      <c r="A2511" s="82" t="e">
        <f>#REF!</f>
        <v>#REF!</v>
      </c>
      <c r="B2511" s="84" t="s">
        <v>708</v>
      </c>
      <c r="C2511" s="82">
        <v>2012</v>
      </c>
      <c r="D2511" s="84" t="s">
        <v>706</v>
      </c>
      <c r="E2511" s="93" t="s">
        <v>680</v>
      </c>
      <c r="F2511" s="82" t="e">
        <f t="shared" si="39"/>
        <v>#REF!</v>
      </c>
      <c r="G2511" s="172"/>
    </row>
    <row r="2512" spans="1:7" ht="13" thickBot="1" x14ac:dyDescent="0.3">
      <c r="A2512" s="82" t="e">
        <f>#REF!</f>
        <v>#REF!</v>
      </c>
      <c r="B2512" s="84" t="s">
        <v>708</v>
      </c>
      <c r="C2512" s="82">
        <v>2012</v>
      </c>
      <c r="D2512" s="84" t="s">
        <v>706</v>
      </c>
      <c r="E2512" s="93" t="s">
        <v>681</v>
      </c>
      <c r="F2512" s="82" t="e">
        <f t="shared" si="39"/>
        <v>#REF!</v>
      </c>
      <c r="G2512" s="172"/>
    </row>
    <row r="2513" spans="1:7" ht="13" thickBot="1" x14ac:dyDescent="0.3">
      <c r="A2513" s="82" t="e">
        <f>#REF!</f>
        <v>#REF!</v>
      </c>
      <c r="B2513" s="84" t="s">
        <v>708</v>
      </c>
      <c r="C2513" s="82">
        <v>2012</v>
      </c>
      <c r="D2513" s="84" t="s">
        <v>706</v>
      </c>
      <c r="E2513" s="93" t="s">
        <v>682</v>
      </c>
      <c r="F2513" s="82" t="e">
        <f t="shared" si="39"/>
        <v>#REF!</v>
      </c>
      <c r="G2513" s="172"/>
    </row>
    <row r="2514" spans="1:7" ht="13" thickBot="1" x14ac:dyDescent="0.3">
      <c r="A2514" s="82" t="e">
        <f>#REF!</f>
        <v>#REF!</v>
      </c>
      <c r="B2514" s="84" t="s">
        <v>708</v>
      </c>
      <c r="C2514" s="82">
        <v>2012</v>
      </c>
      <c r="D2514" s="84" t="s">
        <v>706</v>
      </c>
      <c r="E2514" s="93" t="s">
        <v>683</v>
      </c>
      <c r="F2514" s="82" t="e">
        <f t="shared" si="39"/>
        <v>#REF!</v>
      </c>
      <c r="G2514" s="172"/>
    </row>
    <row r="2515" spans="1:7" ht="13" thickBot="1" x14ac:dyDescent="0.3">
      <c r="A2515" s="82" t="e">
        <f>#REF!</f>
        <v>#REF!</v>
      </c>
      <c r="B2515" s="84" t="s">
        <v>708</v>
      </c>
      <c r="C2515" s="82">
        <v>2012</v>
      </c>
      <c r="D2515" s="84" t="s">
        <v>706</v>
      </c>
      <c r="E2515" s="93" t="s">
        <v>684</v>
      </c>
      <c r="F2515" s="82" t="e">
        <f t="shared" si="39"/>
        <v>#REF!</v>
      </c>
      <c r="G2515" s="172"/>
    </row>
    <row r="2516" spans="1:7" ht="13" thickBot="1" x14ac:dyDescent="0.3">
      <c r="A2516" s="82" t="e">
        <f>#REF!</f>
        <v>#REF!</v>
      </c>
      <c r="B2516" s="84" t="s">
        <v>708</v>
      </c>
      <c r="C2516" s="82">
        <v>2012</v>
      </c>
      <c r="D2516" s="84" t="s">
        <v>706</v>
      </c>
      <c r="E2516" s="93" t="s">
        <v>685</v>
      </c>
      <c r="F2516" s="82" t="e">
        <f t="shared" si="39"/>
        <v>#REF!</v>
      </c>
      <c r="G2516" s="172"/>
    </row>
    <row r="2517" spans="1:7" ht="13" thickBot="1" x14ac:dyDescent="0.3">
      <c r="A2517" s="82" t="e">
        <f>#REF!</f>
        <v>#REF!</v>
      </c>
      <c r="B2517" s="84" t="s">
        <v>708</v>
      </c>
      <c r="C2517" s="82">
        <v>2012</v>
      </c>
      <c r="D2517" s="84" t="s">
        <v>706</v>
      </c>
      <c r="E2517" s="93" t="s">
        <v>686</v>
      </c>
      <c r="F2517" s="82" t="e">
        <f t="shared" si="39"/>
        <v>#REF!</v>
      </c>
      <c r="G2517" s="172"/>
    </row>
    <row r="2518" spans="1:7" ht="13" thickBot="1" x14ac:dyDescent="0.3">
      <c r="A2518" s="82" t="e">
        <f>#REF!</f>
        <v>#REF!</v>
      </c>
      <c r="B2518" s="84" t="s">
        <v>708</v>
      </c>
      <c r="C2518" s="82">
        <v>2012</v>
      </c>
      <c r="D2518" s="84" t="s">
        <v>706</v>
      </c>
      <c r="E2518" s="93" t="s">
        <v>687</v>
      </c>
      <c r="F2518" s="82" t="e">
        <f t="shared" si="39"/>
        <v>#REF!</v>
      </c>
      <c r="G2518" s="172"/>
    </row>
    <row r="2519" spans="1:7" ht="13" thickBot="1" x14ac:dyDescent="0.3">
      <c r="A2519" s="82" t="e">
        <f>#REF!</f>
        <v>#REF!</v>
      </c>
      <c r="B2519" s="84" t="s">
        <v>708</v>
      </c>
      <c r="C2519" s="82">
        <v>2012</v>
      </c>
      <c r="D2519" s="84" t="s">
        <v>706</v>
      </c>
      <c r="E2519" s="93">
        <v>8</v>
      </c>
      <c r="F2519" s="82" t="e">
        <f t="shared" si="39"/>
        <v>#REF!</v>
      </c>
      <c r="G2519" s="172"/>
    </row>
    <row r="2520" spans="1:7" ht="13" thickBot="1" x14ac:dyDescent="0.3">
      <c r="A2520" s="82" t="e">
        <f>#REF!</f>
        <v>#REF!</v>
      </c>
      <c r="B2520" s="84" t="s">
        <v>708</v>
      </c>
      <c r="C2520" s="82">
        <v>2012</v>
      </c>
      <c r="D2520" s="84" t="s">
        <v>706</v>
      </c>
      <c r="E2520" s="93" t="s">
        <v>688</v>
      </c>
      <c r="F2520" s="82" t="e">
        <f t="shared" si="39"/>
        <v>#REF!</v>
      </c>
      <c r="G2520" s="172"/>
    </row>
    <row r="2521" spans="1:7" ht="13" thickBot="1" x14ac:dyDescent="0.3">
      <c r="A2521" s="82" t="e">
        <f>#REF!</f>
        <v>#REF!</v>
      </c>
      <c r="B2521" s="91" t="s">
        <v>708</v>
      </c>
      <c r="C2521" s="82">
        <v>2012</v>
      </c>
      <c r="D2521" s="91" t="s">
        <v>706</v>
      </c>
      <c r="E2521" s="101" t="s">
        <v>689</v>
      </c>
      <c r="F2521" s="82" t="e">
        <f t="shared" si="39"/>
        <v>#REF!</v>
      </c>
      <c r="G2521" s="172"/>
    </row>
    <row r="2522" spans="1:7" ht="13" thickBot="1" x14ac:dyDescent="0.3">
      <c r="A2522" s="82" t="e">
        <f>#REF!</f>
        <v>#REF!</v>
      </c>
      <c r="B2522" s="86" t="s">
        <v>708</v>
      </c>
      <c r="C2522" s="82">
        <v>2012</v>
      </c>
      <c r="D2522" s="86" t="s">
        <v>706</v>
      </c>
      <c r="E2522" s="100">
        <v>9</v>
      </c>
      <c r="F2522" s="82" t="e">
        <f t="shared" si="39"/>
        <v>#REF!</v>
      </c>
      <c r="G2522" s="172"/>
    </row>
    <row r="2523" spans="1:7" ht="13" thickBot="1" x14ac:dyDescent="0.3">
      <c r="A2523" s="82" t="e">
        <f>#REF!</f>
        <v>#REF!</v>
      </c>
      <c r="B2523" s="84" t="s">
        <v>708</v>
      </c>
      <c r="C2523" s="82">
        <v>2012</v>
      </c>
      <c r="D2523" s="84" t="s">
        <v>706</v>
      </c>
      <c r="E2523" s="93">
        <v>10</v>
      </c>
      <c r="F2523" s="82" t="e">
        <f t="shared" si="39"/>
        <v>#REF!</v>
      </c>
      <c r="G2523" s="172"/>
    </row>
    <row r="2524" spans="1:7" ht="13" thickBot="1" x14ac:dyDescent="0.3">
      <c r="A2524" s="82" t="e">
        <f>#REF!</f>
        <v>#REF!</v>
      </c>
      <c r="B2524" s="84" t="s">
        <v>708</v>
      </c>
      <c r="C2524" s="82">
        <v>2012</v>
      </c>
      <c r="D2524" s="84" t="s">
        <v>706</v>
      </c>
      <c r="E2524" s="93" t="s">
        <v>690</v>
      </c>
      <c r="F2524" s="82" t="e">
        <f t="shared" si="39"/>
        <v>#REF!</v>
      </c>
      <c r="G2524" s="172"/>
    </row>
    <row r="2525" spans="1:7" ht="13" thickBot="1" x14ac:dyDescent="0.3">
      <c r="A2525" s="82" t="e">
        <f>#REF!</f>
        <v>#REF!</v>
      </c>
      <c r="B2525" s="84" t="s">
        <v>708</v>
      </c>
      <c r="C2525" s="82">
        <v>2012</v>
      </c>
      <c r="D2525" s="84" t="s">
        <v>706</v>
      </c>
      <c r="E2525" s="93" t="s">
        <v>691</v>
      </c>
      <c r="F2525" s="82" t="e">
        <f t="shared" si="39"/>
        <v>#REF!</v>
      </c>
      <c r="G2525" s="172"/>
    </row>
    <row r="2526" spans="1:7" ht="13" thickBot="1" x14ac:dyDescent="0.3">
      <c r="A2526" s="82" t="e">
        <f>#REF!</f>
        <v>#REF!</v>
      </c>
      <c r="B2526" s="84" t="s">
        <v>708</v>
      </c>
      <c r="C2526" s="82">
        <v>2012</v>
      </c>
      <c r="D2526" s="84" t="s">
        <v>706</v>
      </c>
      <c r="E2526" s="93" t="s">
        <v>692</v>
      </c>
      <c r="F2526" s="82" t="e">
        <f t="shared" si="39"/>
        <v>#REF!</v>
      </c>
      <c r="G2526" s="172"/>
    </row>
    <row r="2527" spans="1:7" ht="13" thickBot="1" x14ac:dyDescent="0.3">
      <c r="A2527" s="82" t="e">
        <f>#REF!</f>
        <v>#REF!</v>
      </c>
      <c r="B2527" s="84" t="s">
        <v>708</v>
      </c>
      <c r="C2527" s="82">
        <v>2012</v>
      </c>
      <c r="D2527" s="84" t="s">
        <v>706</v>
      </c>
      <c r="E2527" s="93" t="s">
        <v>693</v>
      </c>
      <c r="F2527" s="82" t="e">
        <f t="shared" si="39"/>
        <v>#REF!</v>
      </c>
      <c r="G2527" s="172"/>
    </row>
    <row r="2528" spans="1:7" ht="13" thickBot="1" x14ac:dyDescent="0.3">
      <c r="A2528" s="82" t="e">
        <f>#REF!</f>
        <v>#REF!</v>
      </c>
      <c r="B2528" s="84" t="s">
        <v>708</v>
      </c>
      <c r="C2528" s="82">
        <v>2012</v>
      </c>
      <c r="D2528" s="84" t="s">
        <v>706</v>
      </c>
      <c r="E2528" s="93" t="s">
        <v>694</v>
      </c>
      <c r="F2528" s="82" t="e">
        <f t="shared" si="39"/>
        <v>#REF!</v>
      </c>
      <c r="G2528" s="172"/>
    </row>
    <row r="2529" spans="1:7" ht="13" thickBot="1" x14ac:dyDescent="0.3">
      <c r="A2529" s="82" t="e">
        <f>#REF!</f>
        <v>#REF!</v>
      </c>
      <c r="B2529" s="84" t="s">
        <v>708</v>
      </c>
      <c r="C2529" s="82">
        <v>2012</v>
      </c>
      <c r="D2529" s="84" t="s">
        <v>706</v>
      </c>
      <c r="E2529" s="93" t="s">
        <v>695</v>
      </c>
      <c r="F2529" s="82" t="e">
        <f t="shared" si="39"/>
        <v>#REF!</v>
      </c>
      <c r="G2529" s="172"/>
    </row>
    <row r="2530" spans="1:7" ht="13" thickBot="1" x14ac:dyDescent="0.3">
      <c r="A2530" s="82" t="e">
        <f>#REF!</f>
        <v>#REF!</v>
      </c>
      <c r="B2530" s="84" t="s">
        <v>708</v>
      </c>
      <c r="C2530" s="82">
        <v>2012</v>
      </c>
      <c r="D2530" s="84" t="s">
        <v>706</v>
      </c>
      <c r="E2530" s="93" t="s">
        <v>696</v>
      </c>
      <c r="F2530" s="82" t="e">
        <f t="shared" si="39"/>
        <v>#REF!</v>
      </c>
      <c r="G2530" s="172"/>
    </row>
    <row r="2531" spans="1:7" ht="13" thickBot="1" x14ac:dyDescent="0.3">
      <c r="A2531" s="82" t="e">
        <f>#REF!</f>
        <v>#REF!</v>
      </c>
      <c r="B2531" s="84" t="s">
        <v>708</v>
      </c>
      <c r="C2531" s="82">
        <v>2012</v>
      </c>
      <c r="D2531" s="84" t="s">
        <v>706</v>
      </c>
      <c r="E2531" s="93" t="s">
        <v>697</v>
      </c>
      <c r="F2531" s="82" t="e">
        <f t="shared" si="39"/>
        <v>#REF!</v>
      </c>
      <c r="G2531" s="172"/>
    </row>
    <row r="2532" spans="1:7" ht="13" thickBot="1" x14ac:dyDescent="0.3">
      <c r="A2532" s="82" t="e">
        <f>#REF!</f>
        <v>#REF!</v>
      </c>
      <c r="B2532" s="84" t="s">
        <v>708</v>
      </c>
      <c r="C2532" s="82">
        <v>2012</v>
      </c>
      <c r="D2532" s="84" t="s">
        <v>706</v>
      </c>
      <c r="E2532" s="93" t="s">
        <v>698</v>
      </c>
      <c r="F2532" s="82" t="e">
        <f t="shared" si="39"/>
        <v>#REF!</v>
      </c>
      <c r="G2532" s="172"/>
    </row>
    <row r="2533" spans="1:7" ht="13" thickBot="1" x14ac:dyDescent="0.3">
      <c r="A2533" s="82" t="e">
        <f>#REF!</f>
        <v>#REF!</v>
      </c>
      <c r="B2533" s="84" t="s">
        <v>708</v>
      </c>
      <c r="C2533" s="82">
        <v>2012</v>
      </c>
      <c r="D2533" s="84" t="s">
        <v>706</v>
      </c>
      <c r="E2533" s="93" t="s">
        <v>699</v>
      </c>
      <c r="F2533" s="82" t="e">
        <f t="shared" si="39"/>
        <v>#REF!</v>
      </c>
      <c r="G2533" s="172"/>
    </row>
    <row r="2534" spans="1:7" ht="13" thickBot="1" x14ac:dyDescent="0.3">
      <c r="A2534" s="82" t="e">
        <f>#REF!</f>
        <v>#REF!</v>
      </c>
      <c r="B2534" s="84" t="s">
        <v>708</v>
      </c>
      <c r="C2534" s="82">
        <v>2012</v>
      </c>
      <c r="D2534" s="84" t="s">
        <v>706</v>
      </c>
      <c r="E2534" s="93" t="s">
        <v>700</v>
      </c>
      <c r="F2534" s="82" t="e">
        <f t="shared" si="39"/>
        <v>#REF!</v>
      </c>
      <c r="G2534" s="172"/>
    </row>
    <row r="2535" spans="1:7" ht="13" thickBot="1" x14ac:dyDescent="0.3">
      <c r="A2535" s="82" t="e">
        <f>#REF!</f>
        <v>#REF!</v>
      </c>
      <c r="B2535" s="84" t="s">
        <v>708</v>
      </c>
      <c r="C2535" s="82">
        <v>2012</v>
      </c>
      <c r="D2535" s="84" t="s">
        <v>706</v>
      </c>
      <c r="E2535" s="93" t="s">
        <v>701</v>
      </c>
      <c r="F2535" s="82" t="e">
        <f t="shared" si="39"/>
        <v>#REF!</v>
      </c>
      <c r="G2535" s="172"/>
    </row>
    <row r="2536" spans="1:7" ht="13" thickBot="1" x14ac:dyDescent="0.3">
      <c r="A2536" s="82" t="e">
        <f>#REF!</f>
        <v>#REF!</v>
      </c>
      <c r="B2536" s="84" t="s">
        <v>704</v>
      </c>
      <c r="C2536" s="82">
        <v>2012</v>
      </c>
      <c r="D2536" s="84" t="s">
        <v>706</v>
      </c>
      <c r="E2536" s="93" t="s">
        <v>711</v>
      </c>
      <c r="F2536" s="82" t="e">
        <f t="shared" si="39"/>
        <v>#REF!</v>
      </c>
      <c r="G2536" s="172"/>
    </row>
    <row r="2537" spans="1:7" ht="13" thickBot="1" x14ac:dyDescent="0.3">
      <c r="A2537" s="82" t="e">
        <f>#REF!</f>
        <v>#REF!</v>
      </c>
      <c r="B2537" s="84" t="s">
        <v>704</v>
      </c>
      <c r="C2537" s="82">
        <v>2012</v>
      </c>
      <c r="D2537" s="84" t="s">
        <v>706</v>
      </c>
      <c r="E2537" s="93" t="s">
        <v>712</v>
      </c>
      <c r="F2537" s="82" t="e">
        <f t="shared" si="39"/>
        <v>#REF!</v>
      </c>
      <c r="G2537" s="172"/>
    </row>
    <row r="2538" spans="1:7" ht="13" thickBot="1" x14ac:dyDescent="0.3">
      <c r="A2538" s="82" t="e">
        <f>#REF!</f>
        <v>#REF!</v>
      </c>
      <c r="B2538" s="84" t="s">
        <v>704</v>
      </c>
      <c r="C2538" s="82">
        <v>2012</v>
      </c>
      <c r="D2538" s="84" t="s">
        <v>706</v>
      </c>
      <c r="E2538" s="93" t="s">
        <v>713</v>
      </c>
      <c r="F2538" s="82" t="e">
        <f t="shared" si="39"/>
        <v>#REF!</v>
      </c>
      <c r="G2538" s="172"/>
    </row>
    <row r="2539" spans="1:7" ht="13" thickBot="1" x14ac:dyDescent="0.3">
      <c r="A2539" s="82" t="e">
        <f>#REF!</f>
        <v>#REF!</v>
      </c>
      <c r="B2539" s="84" t="s">
        <v>704</v>
      </c>
      <c r="C2539" s="82">
        <v>2012</v>
      </c>
      <c r="D2539" s="84" t="s">
        <v>706</v>
      </c>
      <c r="E2539" s="93" t="s">
        <v>714</v>
      </c>
      <c r="F2539" s="82" t="e">
        <f t="shared" si="39"/>
        <v>#REF!</v>
      </c>
      <c r="G2539" s="172"/>
    </row>
    <row r="2540" spans="1:7" ht="13" thickBot="1" x14ac:dyDescent="0.3">
      <c r="A2540" s="82" t="e">
        <f>#REF!</f>
        <v>#REF!</v>
      </c>
      <c r="B2540" s="84" t="s">
        <v>704</v>
      </c>
      <c r="C2540" s="82">
        <v>2012</v>
      </c>
      <c r="D2540" s="84" t="s">
        <v>706</v>
      </c>
      <c r="E2540" s="93" t="s">
        <v>715</v>
      </c>
      <c r="F2540" s="82" t="e">
        <f t="shared" si="39"/>
        <v>#REF!</v>
      </c>
      <c r="G2540" s="172"/>
    </row>
    <row r="2541" spans="1:7" ht="13" thickBot="1" x14ac:dyDescent="0.3">
      <c r="A2541" s="82" t="e">
        <f>#REF!</f>
        <v>#REF!</v>
      </c>
      <c r="B2541" s="84" t="s">
        <v>704</v>
      </c>
      <c r="C2541" s="82">
        <v>2012</v>
      </c>
      <c r="D2541" s="84" t="s">
        <v>706</v>
      </c>
      <c r="E2541" s="93" t="s">
        <v>716</v>
      </c>
      <c r="F2541" s="82" t="e">
        <f t="shared" si="39"/>
        <v>#REF!</v>
      </c>
      <c r="G2541" s="172"/>
    </row>
    <row r="2542" spans="1:7" ht="13" thickBot="1" x14ac:dyDescent="0.3">
      <c r="A2542" s="82" t="e">
        <f>#REF!</f>
        <v>#REF!</v>
      </c>
      <c r="B2542" s="84" t="s">
        <v>704</v>
      </c>
      <c r="C2542" s="82">
        <v>2012</v>
      </c>
      <c r="D2542" s="84" t="s">
        <v>706</v>
      </c>
      <c r="E2542" s="93" t="s">
        <v>717</v>
      </c>
      <c r="F2542" s="82" t="e">
        <f t="shared" si="39"/>
        <v>#REF!</v>
      </c>
      <c r="G2542" s="172"/>
    </row>
    <row r="2543" spans="1:7" ht="13" thickBot="1" x14ac:dyDescent="0.3">
      <c r="A2543" s="82" t="e">
        <f>#REF!</f>
        <v>#REF!</v>
      </c>
      <c r="B2543" s="84" t="s">
        <v>704</v>
      </c>
      <c r="C2543" s="82">
        <v>2012</v>
      </c>
      <c r="D2543" s="84" t="s">
        <v>706</v>
      </c>
      <c r="E2543" s="93" t="s">
        <v>718</v>
      </c>
      <c r="F2543" s="82" t="e">
        <f t="shared" si="39"/>
        <v>#REF!</v>
      </c>
      <c r="G2543" s="172"/>
    </row>
    <row r="2544" spans="1:7" ht="13" thickBot="1" x14ac:dyDescent="0.3">
      <c r="A2544" s="82" t="e">
        <f>#REF!</f>
        <v>#REF!</v>
      </c>
      <c r="B2544" s="84" t="s">
        <v>704</v>
      </c>
      <c r="C2544" s="82">
        <v>2012</v>
      </c>
      <c r="D2544" s="84" t="s">
        <v>706</v>
      </c>
      <c r="E2544" s="93" t="s">
        <v>719</v>
      </c>
      <c r="F2544" s="82" t="e">
        <f t="shared" si="39"/>
        <v>#REF!</v>
      </c>
      <c r="G2544" s="172"/>
    </row>
    <row r="2545" spans="1:7" ht="13" thickBot="1" x14ac:dyDescent="0.3">
      <c r="A2545" s="82" t="e">
        <f>#REF!</f>
        <v>#REF!</v>
      </c>
      <c r="B2545" s="84" t="s">
        <v>704</v>
      </c>
      <c r="C2545" s="82">
        <v>2012</v>
      </c>
      <c r="D2545" s="84" t="s">
        <v>706</v>
      </c>
      <c r="E2545" s="93" t="s">
        <v>720</v>
      </c>
      <c r="F2545" s="82" t="e">
        <f t="shared" si="39"/>
        <v>#REF!</v>
      </c>
      <c r="G2545" s="172"/>
    </row>
    <row r="2546" spans="1:7" ht="13" thickBot="1" x14ac:dyDescent="0.3">
      <c r="A2546" s="82" t="e">
        <f>#REF!</f>
        <v>#REF!</v>
      </c>
      <c r="B2546" s="84" t="s">
        <v>704</v>
      </c>
      <c r="C2546" s="82">
        <v>2012</v>
      </c>
      <c r="D2546" s="84" t="s">
        <v>706</v>
      </c>
      <c r="E2546" s="93" t="s">
        <v>721</v>
      </c>
      <c r="F2546" s="82" t="e">
        <f t="shared" si="39"/>
        <v>#REF!</v>
      </c>
      <c r="G2546" s="172"/>
    </row>
    <row r="2547" spans="1:7" ht="13" thickBot="1" x14ac:dyDescent="0.3">
      <c r="A2547" s="82" t="e">
        <f>#REF!</f>
        <v>#REF!</v>
      </c>
      <c r="B2547" s="84" t="s">
        <v>704</v>
      </c>
      <c r="C2547" s="82">
        <v>2012</v>
      </c>
      <c r="D2547" s="84" t="s">
        <v>706</v>
      </c>
      <c r="E2547" s="93" t="s">
        <v>722</v>
      </c>
      <c r="F2547" s="82" t="e">
        <f t="shared" si="39"/>
        <v>#REF!</v>
      </c>
      <c r="G2547" s="172"/>
    </row>
    <row r="2548" spans="1:7" ht="13" thickBot="1" x14ac:dyDescent="0.3">
      <c r="A2548" s="82" t="e">
        <f>#REF!</f>
        <v>#REF!</v>
      </c>
      <c r="B2548" s="84" t="s">
        <v>704</v>
      </c>
      <c r="C2548" s="82">
        <v>2012</v>
      </c>
      <c r="D2548" s="84" t="s">
        <v>706</v>
      </c>
      <c r="E2548" s="93" t="s">
        <v>723</v>
      </c>
      <c r="F2548" s="82" t="e">
        <f t="shared" si="39"/>
        <v>#REF!</v>
      </c>
      <c r="G2548" s="172"/>
    </row>
    <row r="2549" spans="1:7" ht="13" thickBot="1" x14ac:dyDescent="0.3">
      <c r="A2549" s="82" t="e">
        <f>#REF!</f>
        <v>#REF!</v>
      </c>
      <c r="B2549" s="84" t="s">
        <v>704</v>
      </c>
      <c r="C2549" s="82">
        <v>2012</v>
      </c>
      <c r="D2549" s="84" t="s">
        <v>706</v>
      </c>
      <c r="E2549" s="93" t="s">
        <v>724</v>
      </c>
      <c r="F2549" s="82" t="e">
        <f t="shared" si="39"/>
        <v>#REF!</v>
      </c>
      <c r="G2549" s="172"/>
    </row>
    <row r="2550" spans="1:7" ht="13" thickBot="1" x14ac:dyDescent="0.3">
      <c r="A2550" s="82" t="e">
        <f>#REF!</f>
        <v>#REF!</v>
      </c>
      <c r="B2550" s="84" t="s">
        <v>704</v>
      </c>
      <c r="C2550" s="82">
        <v>2012</v>
      </c>
      <c r="D2550" s="84" t="s">
        <v>706</v>
      </c>
      <c r="E2550" s="93" t="s">
        <v>725</v>
      </c>
      <c r="F2550" s="82" t="e">
        <f t="shared" si="39"/>
        <v>#REF!</v>
      </c>
      <c r="G2550" s="172"/>
    </row>
    <row r="2551" spans="1:7" ht="13" thickBot="1" x14ac:dyDescent="0.3">
      <c r="A2551" s="82" t="e">
        <f>#REF!</f>
        <v>#REF!</v>
      </c>
      <c r="B2551" s="84" t="s">
        <v>704</v>
      </c>
      <c r="C2551" s="82">
        <v>2012</v>
      </c>
      <c r="D2551" s="84" t="s">
        <v>706</v>
      </c>
      <c r="E2551" s="93" t="s">
        <v>726</v>
      </c>
      <c r="F2551" s="82" t="e">
        <f t="shared" si="39"/>
        <v>#REF!</v>
      </c>
      <c r="G2551" s="172"/>
    </row>
    <row r="2552" spans="1:7" ht="13" thickBot="1" x14ac:dyDescent="0.3">
      <c r="A2552" s="82" t="e">
        <f>#REF!</f>
        <v>#REF!</v>
      </c>
      <c r="B2552" s="84" t="s">
        <v>704</v>
      </c>
      <c r="C2552" s="82">
        <v>2012</v>
      </c>
      <c r="D2552" s="84" t="s">
        <v>706</v>
      </c>
      <c r="E2552" s="93" t="s">
        <v>727</v>
      </c>
      <c r="F2552" s="82" t="e">
        <f t="shared" si="39"/>
        <v>#REF!</v>
      </c>
      <c r="G2552" s="172"/>
    </row>
    <row r="2553" spans="1:7" ht="13" thickBot="1" x14ac:dyDescent="0.3">
      <c r="A2553" s="82" t="e">
        <f>#REF!</f>
        <v>#REF!</v>
      </c>
      <c r="B2553" s="84" t="s">
        <v>704</v>
      </c>
      <c r="C2553" s="82">
        <v>2012</v>
      </c>
      <c r="D2553" s="84" t="s">
        <v>706</v>
      </c>
      <c r="E2553" s="93" t="s">
        <v>728</v>
      </c>
      <c r="F2553" s="82" t="e">
        <f t="shared" si="39"/>
        <v>#REF!</v>
      </c>
      <c r="G2553" s="172"/>
    </row>
    <row r="2554" spans="1:7" ht="13" thickBot="1" x14ac:dyDescent="0.3">
      <c r="A2554" s="82" t="e">
        <f>#REF!</f>
        <v>#REF!</v>
      </c>
      <c r="B2554" s="91" t="s">
        <v>704</v>
      </c>
      <c r="C2554" s="82">
        <v>2012</v>
      </c>
      <c r="D2554" s="91" t="s">
        <v>706</v>
      </c>
      <c r="E2554" s="101" t="s">
        <v>729</v>
      </c>
      <c r="F2554" s="82" t="e">
        <f t="shared" si="39"/>
        <v>#REF!</v>
      </c>
      <c r="G2554" s="172"/>
    </row>
    <row r="2555" spans="1:7" ht="13" thickBot="1" x14ac:dyDescent="0.3">
      <c r="A2555" s="82" t="e">
        <f>#REF!</f>
        <v>#REF!</v>
      </c>
      <c r="B2555" s="86" t="s">
        <v>704</v>
      </c>
      <c r="C2555" s="82">
        <v>2012</v>
      </c>
      <c r="D2555" s="86" t="s">
        <v>706</v>
      </c>
      <c r="E2555" s="100" t="s">
        <v>730</v>
      </c>
      <c r="F2555" s="82" t="e">
        <f t="shared" si="39"/>
        <v>#REF!</v>
      </c>
      <c r="G2555" s="172"/>
    </row>
    <row r="2556" spans="1:7" ht="13" thickBot="1" x14ac:dyDescent="0.3">
      <c r="A2556" s="82" t="e">
        <f>#REF!</f>
        <v>#REF!</v>
      </c>
      <c r="B2556" s="84" t="s">
        <v>704</v>
      </c>
      <c r="C2556" s="82">
        <v>2012</v>
      </c>
      <c r="D2556" s="84" t="s">
        <v>706</v>
      </c>
      <c r="E2556" s="93" t="s">
        <v>731</v>
      </c>
      <c r="F2556" s="82" t="e">
        <f t="shared" si="39"/>
        <v>#REF!</v>
      </c>
      <c r="G2556" s="172"/>
    </row>
    <row r="2557" spans="1:7" ht="13" thickBot="1" x14ac:dyDescent="0.3">
      <c r="A2557" s="82" t="e">
        <f>#REF!</f>
        <v>#REF!</v>
      </c>
      <c r="B2557" s="84" t="s">
        <v>704</v>
      </c>
      <c r="C2557" s="82">
        <v>2012</v>
      </c>
      <c r="D2557" s="84" t="s">
        <v>706</v>
      </c>
      <c r="E2557" s="93" t="s">
        <v>732</v>
      </c>
      <c r="F2557" s="82" t="e">
        <f t="shared" si="39"/>
        <v>#REF!</v>
      </c>
      <c r="G2557" s="172"/>
    </row>
    <row r="2558" spans="1:7" ht="13" thickBot="1" x14ac:dyDescent="0.3">
      <c r="A2558" s="82" t="e">
        <f>#REF!</f>
        <v>#REF!</v>
      </c>
      <c r="B2558" s="84" t="s">
        <v>704</v>
      </c>
      <c r="C2558" s="82">
        <v>2012</v>
      </c>
      <c r="D2558" s="84" t="s">
        <v>706</v>
      </c>
      <c r="E2558" s="93" t="s">
        <v>733</v>
      </c>
      <c r="F2558" s="82" t="e">
        <f t="shared" si="39"/>
        <v>#REF!</v>
      </c>
      <c r="G2558" s="172"/>
    </row>
    <row r="2559" spans="1:7" ht="13" thickBot="1" x14ac:dyDescent="0.3">
      <c r="A2559" s="82" t="e">
        <f>#REF!</f>
        <v>#REF!</v>
      </c>
      <c r="B2559" s="84" t="s">
        <v>704</v>
      </c>
      <c r="C2559" s="82">
        <v>2012</v>
      </c>
      <c r="D2559" s="84" t="s">
        <v>706</v>
      </c>
      <c r="E2559" s="93" t="s">
        <v>734</v>
      </c>
      <c r="F2559" s="82" t="e">
        <f t="shared" si="39"/>
        <v>#REF!</v>
      </c>
      <c r="G2559" s="172"/>
    </row>
    <row r="2560" spans="1:7" ht="13" thickBot="1" x14ac:dyDescent="0.3">
      <c r="A2560" s="82" t="e">
        <f>#REF!</f>
        <v>#REF!</v>
      </c>
      <c r="B2560" s="84" t="s">
        <v>708</v>
      </c>
      <c r="C2560" s="82">
        <v>2012</v>
      </c>
      <c r="D2560" s="84" t="s">
        <v>706</v>
      </c>
      <c r="E2560" s="93" t="s">
        <v>711</v>
      </c>
      <c r="F2560" s="82" t="e">
        <f t="shared" si="39"/>
        <v>#REF!</v>
      </c>
      <c r="G2560" s="172"/>
    </row>
    <row r="2561" spans="1:7" ht="13" thickBot="1" x14ac:dyDescent="0.3">
      <c r="A2561" s="82" t="e">
        <f>#REF!</f>
        <v>#REF!</v>
      </c>
      <c r="B2561" s="84" t="s">
        <v>708</v>
      </c>
      <c r="C2561" s="82">
        <v>2012</v>
      </c>
      <c r="D2561" s="84" t="s">
        <v>706</v>
      </c>
      <c r="E2561" s="93" t="s">
        <v>712</v>
      </c>
      <c r="F2561" s="82" t="e">
        <f t="shared" si="39"/>
        <v>#REF!</v>
      </c>
      <c r="G2561" s="172"/>
    </row>
    <row r="2562" spans="1:7" ht="13" thickBot="1" x14ac:dyDescent="0.3">
      <c r="A2562" s="82" t="e">
        <f>#REF!</f>
        <v>#REF!</v>
      </c>
      <c r="B2562" s="84" t="s">
        <v>708</v>
      </c>
      <c r="C2562" s="82">
        <v>2012</v>
      </c>
      <c r="D2562" s="84" t="s">
        <v>706</v>
      </c>
      <c r="E2562" s="93" t="s">
        <v>713</v>
      </c>
      <c r="F2562" s="82" t="e">
        <f t="shared" si="39"/>
        <v>#REF!</v>
      </c>
      <c r="G2562" s="172"/>
    </row>
    <row r="2563" spans="1:7" ht="13" thickBot="1" x14ac:dyDescent="0.3">
      <c r="A2563" s="82" t="e">
        <f>#REF!</f>
        <v>#REF!</v>
      </c>
      <c r="B2563" s="84" t="s">
        <v>708</v>
      </c>
      <c r="C2563" s="82">
        <v>2012</v>
      </c>
      <c r="D2563" s="84" t="s">
        <v>706</v>
      </c>
      <c r="E2563" s="93" t="s">
        <v>714</v>
      </c>
      <c r="F2563" s="82" t="e">
        <f t="shared" ref="F2563:F2626" si="40">CONCATENATE(A2563,"_",B2563,"_",C2563,"_",D2563,"_",E2563)</f>
        <v>#REF!</v>
      </c>
      <c r="G2563" s="172"/>
    </row>
    <row r="2564" spans="1:7" ht="13" thickBot="1" x14ac:dyDescent="0.3">
      <c r="A2564" s="82" t="e">
        <f>#REF!</f>
        <v>#REF!</v>
      </c>
      <c r="B2564" s="84" t="s">
        <v>708</v>
      </c>
      <c r="C2564" s="82">
        <v>2012</v>
      </c>
      <c r="D2564" s="84" t="s">
        <v>706</v>
      </c>
      <c r="E2564" s="93" t="s">
        <v>715</v>
      </c>
      <c r="F2564" s="82" t="e">
        <f t="shared" si="40"/>
        <v>#REF!</v>
      </c>
      <c r="G2564" s="172"/>
    </row>
    <row r="2565" spans="1:7" ht="13" thickBot="1" x14ac:dyDescent="0.3">
      <c r="A2565" s="82" t="e">
        <f>#REF!</f>
        <v>#REF!</v>
      </c>
      <c r="B2565" s="84" t="s">
        <v>708</v>
      </c>
      <c r="C2565" s="82">
        <v>2012</v>
      </c>
      <c r="D2565" s="84" t="s">
        <v>706</v>
      </c>
      <c r="E2565" s="93" t="s">
        <v>716</v>
      </c>
      <c r="F2565" s="82" t="e">
        <f t="shared" si="40"/>
        <v>#REF!</v>
      </c>
      <c r="G2565" s="172"/>
    </row>
    <row r="2566" spans="1:7" ht="13" thickBot="1" x14ac:dyDescent="0.3">
      <c r="A2566" s="82" t="e">
        <f>#REF!</f>
        <v>#REF!</v>
      </c>
      <c r="B2566" s="84" t="s">
        <v>708</v>
      </c>
      <c r="C2566" s="82">
        <v>2012</v>
      </c>
      <c r="D2566" s="84" t="s">
        <v>706</v>
      </c>
      <c r="E2566" s="93" t="s">
        <v>717</v>
      </c>
      <c r="F2566" s="82" t="e">
        <f t="shared" si="40"/>
        <v>#REF!</v>
      </c>
      <c r="G2566" s="172"/>
    </row>
    <row r="2567" spans="1:7" ht="13" thickBot="1" x14ac:dyDescent="0.3">
      <c r="A2567" s="82" t="e">
        <f>#REF!</f>
        <v>#REF!</v>
      </c>
      <c r="B2567" s="84" t="s">
        <v>708</v>
      </c>
      <c r="C2567" s="82">
        <v>2012</v>
      </c>
      <c r="D2567" s="84" t="s">
        <v>706</v>
      </c>
      <c r="E2567" s="93" t="s">
        <v>718</v>
      </c>
      <c r="F2567" s="82" t="e">
        <f t="shared" si="40"/>
        <v>#REF!</v>
      </c>
      <c r="G2567" s="172"/>
    </row>
    <row r="2568" spans="1:7" ht="13" thickBot="1" x14ac:dyDescent="0.3">
      <c r="A2568" s="82" t="e">
        <f>#REF!</f>
        <v>#REF!</v>
      </c>
      <c r="B2568" s="84" t="s">
        <v>708</v>
      </c>
      <c r="C2568" s="82">
        <v>2012</v>
      </c>
      <c r="D2568" s="84" t="s">
        <v>706</v>
      </c>
      <c r="E2568" s="93" t="s">
        <v>719</v>
      </c>
      <c r="F2568" s="82" t="e">
        <f t="shared" si="40"/>
        <v>#REF!</v>
      </c>
      <c r="G2568" s="172"/>
    </row>
    <row r="2569" spans="1:7" ht="13" thickBot="1" x14ac:dyDescent="0.3">
      <c r="A2569" s="82" t="e">
        <f>#REF!</f>
        <v>#REF!</v>
      </c>
      <c r="B2569" s="84" t="s">
        <v>708</v>
      </c>
      <c r="C2569" s="82">
        <v>2012</v>
      </c>
      <c r="D2569" s="84" t="s">
        <v>706</v>
      </c>
      <c r="E2569" s="93" t="s">
        <v>720</v>
      </c>
      <c r="F2569" s="82" t="e">
        <f t="shared" si="40"/>
        <v>#REF!</v>
      </c>
      <c r="G2569" s="172"/>
    </row>
    <row r="2570" spans="1:7" ht="13" thickBot="1" x14ac:dyDescent="0.3">
      <c r="A2570" s="82" t="e">
        <f>#REF!</f>
        <v>#REF!</v>
      </c>
      <c r="B2570" s="84" t="s">
        <v>708</v>
      </c>
      <c r="C2570" s="82">
        <v>2012</v>
      </c>
      <c r="D2570" s="84" t="s">
        <v>706</v>
      </c>
      <c r="E2570" s="93" t="s">
        <v>721</v>
      </c>
      <c r="F2570" s="82" t="e">
        <f t="shared" si="40"/>
        <v>#REF!</v>
      </c>
      <c r="G2570" s="172"/>
    </row>
    <row r="2571" spans="1:7" ht="13" thickBot="1" x14ac:dyDescent="0.3">
      <c r="A2571" s="82" t="e">
        <f>#REF!</f>
        <v>#REF!</v>
      </c>
      <c r="B2571" s="84" t="s">
        <v>708</v>
      </c>
      <c r="C2571" s="82">
        <v>2012</v>
      </c>
      <c r="D2571" s="84" t="s">
        <v>706</v>
      </c>
      <c r="E2571" s="93" t="s">
        <v>722</v>
      </c>
      <c r="F2571" s="82" t="e">
        <f t="shared" si="40"/>
        <v>#REF!</v>
      </c>
      <c r="G2571" s="172"/>
    </row>
    <row r="2572" spans="1:7" ht="13" thickBot="1" x14ac:dyDescent="0.3">
      <c r="A2572" s="82" t="e">
        <f>#REF!</f>
        <v>#REF!</v>
      </c>
      <c r="B2572" s="84" t="s">
        <v>708</v>
      </c>
      <c r="C2572" s="82">
        <v>2012</v>
      </c>
      <c r="D2572" s="84" t="s">
        <v>706</v>
      </c>
      <c r="E2572" s="93" t="s">
        <v>723</v>
      </c>
      <c r="F2572" s="82" t="e">
        <f t="shared" si="40"/>
        <v>#REF!</v>
      </c>
      <c r="G2572" s="172"/>
    </row>
    <row r="2573" spans="1:7" ht="13" thickBot="1" x14ac:dyDescent="0.3">
      <c r="A2573" s="82" t="e">
        <f>#REF!</f>
        <v>#REF!</v>
      </c>
      <c r="B2573" s="84" t="s">
        <v>708</v>
      </c>
      <c r="C2573" s="82">
        <v>2012</v>
      </c>
      <c r="D2573" s="84" t="s">
        <v>706</v>
      </c>
      <c r="E2573" s="93" t="s">
        <v>724</v>
      </c>
      <c r="F2573" s="82" t="e">
        <f t="shared" si="40"/>
        <v>#REF!</v>
      </c>
      <c r="G2573" s="172"/>
    </row>
    <row r="2574" spans="1:7" ht="13" thickBot="1" x14ac:dyDescent="0.3">
      <c r="A2574" s="82" t="e">
        <f>#REF!</f>
        <v>#REF!</v>
      </c>
      <c r="B2574" s="84" t="s">
        <v>708</v>
      </c>
      <c r="C2574" s="82">
        <v>2012</v>
      </c>
      <c r="D2574" s="84" t="s">
        <v>706</v>
      </c>
      <c r="E2574" s="93" t="s">
        <v>725</v>
      </c>
      <c r="F2574" s="82" t="e">
        <f t="shared" si="40"/>
        <v>#REF!</v>
      </c>
      <c r="G2574" s="172"/>
    </row>
    <row r="2575" spans="1:7" ht="13" thickBot="1" x14ac:dyDescent="0.3">
      <c r="A2575" s="82" t="e">
        <f>#REF!</f>
        <v>#REF!</v>
      </c>
      <c r="B2575" s="84" t="s">
        <v>708</v>
      </c>
      <c r="C2575" s="82">
        <v>2012</v>
      </c>
      <c r="D2575" s="84" t="s">
        <v>706</v>
      </c>
      <c r="E2575" s="93" t="s">
        <v>726</v>
      </c>
      <c r="F2575" s="82" t="e">
        <f t="shared" si="40"/>
        <v>#REF!</v>
      </c>
      <c r="G2575" s="172"/>
    </row>
    <row r="2576" spans="1:7" ht="13" thickBot="1" x14ac:dyDescent="0.3">
      <c r="A2576" s="82" t="e">
        <f>#REF!</f>
        <v>#REF!</v>
      </c>
      <c r="B2576" s="84" t="s">
        <v>708</v>
      </c>
      <c r="C2576" s="82">
        <v>2012</v>
      </c>
      <c r="D2576" s="84" t="s">
        <v>706</v>
      </c>
      <c r="E2576" s="93" t="s">
        <v>727</v>
      </c>
      <c r="F2576" s="82" t="e">
        <f t="shared" si="40"/>
        <v>#REF!</v>
      </c>
      <c r="G2576" s="172"/>
    </row>
    <row r="2577" spans="1:7" ht="13" thickBot="1" x14ac:dyDescent="0.3">
      <c r="A2577" s="82" t="e">
        <f>#REF!</f>
        <v>#REF!</v>
      </c>
      <c r="B2577" s="84" t="s">
        <v>708</v>
      </c>
      <c r="C2577" s="82">
        <v>2012</v>
      </c>
      <c r="D2577" s="84" t="s">
        <v>706</v>
      </c>
      <c r="E2577" s="93" t="s">
        <v>728</v>
      </c>
      <c r="F2577" s="82" t="e">
        <f t="shared" si="40"/>
        <v>#REF!</v>
      </c>
      <c r="G2577" s="172"/>
    </row>
    <row r="2578" spans="1:7" ht="13" thickBot="1" x14ac:dyDescent="0.3">
      <c r="A2578" s="82" t="e">
        <f>#REF!</f>
        <v>#REF!</v>
      </c>
      <c r="B2578" s="84" t="s">
        <v>708</v>
      </c>
      <c r="C2578" s="82">
        <v>2012</v>
      </c>
      <c r="D2578" s="84" t="s">
        <v>706</v>
      </c>
      <c r="E2578" s="93" t="s">
        <v>729</v>
      </c>
      <c r="F2578" s="82" t="e">
        <f t="shared" si="40"/>
        <v>#REF!</v>
      </c>
      <c r="G2578" s="172"/>
    </row>
    <row r="2579" spans="1:7" ht="13" thickBot="1" x14ac:dyDescent="0.3">
      <c r="A2579" s="82" t="e">
        <f>#REF!</f>
        <v>#REF!</v>
      </c>
      <c r="B2579" s="84" t="s">
        <v>708</v>
      </c>
      <c r="C2579" s="82">
        <v>2012</v>
      </c>
      <c r="D2579" s="84" t="s">
        <v>706</v>
      </c>
      <c r="E2579" s="93" t="s">
        <v>730</v>
      </c>
      <c r="F2579" s="82" t="e">
        <f t="shared" si="40"/>
        <v>#REF!</v>
      </c>
      <c r="G2579" s="172"/>
    </row>
    <row r="2580" spans="1:7" ht="13" thickBot="1" x14ac:dyDescent="0.3">
      <c r="A2580" s="82" t="e">
        <f>#REF!</f>
        <v>#REF!</v>
      </c>
      <c r="B2580" s="84" t="s">
        <v>708</v>
      </c>
      <c r="C2580" s="82">
        <v>2012</v>
      </c>
      <c r="D2580" s="84" t="s">
        <v>706</v>
      </c>
      <c r="E2580" s="93" t="s">
        <v>731</v>
      </c>
      <c r="F2580" s="82" t="e">
        <f t="shared" si="40"/>
        <v>#REF!</v>
      </c>
      <c r="G2580" s="172"/>
    </row>
    <row r="2581" spans="1:7" ht="13" thickBot="1" x14ac:dyDescent="0.3">
      <c r="A2581" s="82" t="e">
        <f>#REF!</f>
        <v>#REF!</v>
      </c>
      <c r="B2581" s="84" t="s">
        <v>708</v>
      </c>
      <c r="C2581" s="82">
        <v>2012</v>
      </c>
      <c r="D2581" s="84" t="s">
        <v>706</v>
      </c>
      <c r="E2581" s="93" t="s">
        <v>732</v>
      </c>
      <c r="F2581" s="82" t="e">
        <f t="shared" si="40"/>
        <v>#REF!</v>
      </c>
      <c r="G2581" s="172"/>
    </row>
    <row r="2582" spans="1:7" ht="13" thickBot="1" x14ac:dyDescent="0.3">
      <c r="A2582" s="82" t="e">
        <f>#REF!</f>
        <v>#REF!</v>
      </c>
      <c r="B2582" s="84" t="s">
        <v>708</v>
      </c>
      <c r="C2582" s="82">
        <v>2012</v>
      </c>
      <c r="D2582" s="84" t="s">
        <v>706</v>
      </c>
      <c r="E2582" s="93" t="s">
        <v>733</v>
      </c>
      <c r="F2582" s="82" t="e">
        <f t="shared" si="40"/>
        <v>#REF!</v>
      </c>
      <c r="G2582" s="172"/>
    </row>
    <row r="2583" spans="1:7" ht="13" thickBot="1" x14ac:dyDescent="0.3">
      <c r="A2583" s="82" t="e">
        <f>#REF!</f>
        <v>#REF!</v>
      </c>
      <c r="B2583" s="84" t="s">
        <v>708</v>
      </c>
      <c r="C2583" s="82">
        <v>2012</v>
      </c>
      <c r="D2583" s="84" t="s">
        <v>706</v>
      </c>
      <c r="E2583" s="93" t="s">
        <v>734</v>
      </c>
      <c r="F2583" s="82" t="e">
        <f t="shared" si="40"/>
        <v>#REF!</v>
      </c>
      <c r="G2583" s="172"/>
    </row>
    <row r="2584" spans="1:7" ht="13" thickBot="1" x14ac:dyDescent="0.3">
      <c r="A2584" s="82" t="e">
        <f>#REF!</f>
        <v>#REF!</v>
      </c>
      <c r="B2584" s="84" t="s">
        <v>704</v>
      </c>
      <c r="C2584" s="82">
        <v>2012</v>
      </c>
      <c r="D2584" s="84" t="s">
        <v>639</v>
      </c>
      <c r="E2584" s="93" t="s">
        <v>736</v>
      </c>
      <c r="F2584" s="82" t="e">
        <f t="shared" si="40"/>
        <v>#REF!</v>
      </c>
      <c r="G2584" s="172"/>
    </row>
    <row r="2585" spans="1:7" ht="13" thickBot="1" x14ac:dyDescent="0.3">
      <c r="A2585" s="82" t="e">
        <f>#REF!</f>
        <v>#REF!</v>
      </c>
      <c r="B2585" s="84" t="s">
        <v>704</v>
      </c>
      <c r="C2585" s="82">
        <v>2012</v>
      </c>
      <c r="D2585" s="84" t="s">
        <v>639</v>
      </c>
      <c r="E2585" s="93" t="s">
        <v>737</v>
      </c>
      <c r="F2585" s="82" t="e">
        <f t="shared" si="40"/>
        <v>#REF!</v>
      </c>
      <c r="G2585" s="172"/>
    </row>
    <row r="2586" spans="1:7" ht="13" thickBot="1" x14ac:dyDescent="0.3">
      <c r="A2586" s="82" t="e">
        <f>#REF!</f>
        <v>#REF!</v>
      </c>
      <c r="B2586" s="84" t="s">
        <v>704</v>
      </c>
      <c r="C2586" s="82">
        <v>2012</v>
      </c>
      <c r="D2586" s="84" t="s">
        <v>639</v>
      </c>
      <c r="E2586" s="93" t="s">
        <v>738</v>
      </c>
      <c r="F2586" s="82" t="e">
        <f t="shared" si="40"/>
        <v>#REF!</v>
      </c>
      <c r="G2586" s="172"/>
    </row>
    <row r="2587" spans="1:7" ht="13" thickBot="1" x14ac:dyDescent="0.3">
      <c r="A2587" s="82" t="e">
        <f>#REF!</f>
        <v>#REF!</v>
      </c>
      <c r="B2587" s="91" t="s">
        <v>704</v>
      </c>
      <c r="C2587" s="82">
        <v>2012</v>
      </c>
      <c r="D2587" s="91" t="s">
        <v>639</v>
      </c>
      <c r="E2587" s="101" t="s">
        <v>742</v>
      </c>
      <c r="F2587" s="82" t="e">
        <f t="shared" si="40"/>
        <v>#REF!</v>
      </c>
      <c r="G2587" s="172"/>
    </row>
    <row r="2588" spans="1:7" ht="13" thickBot="1" x14ac:dyDescent="0.3">
      <c r="A2588" s="82" t="e">
        <f>#REF!</f>
        <v>#REF!</v>
      </c>
      <c r="B2588" s="86" t="s">
        <v>704</v>
      </c>
      <c r="C2588" s="82">
        <v>2012</v>
      </c>
      <c r="D2588" s="86" t="s">
        <v>639</v>
      </c>
      <c r="E2588" s="100" t="s">
        <v>741</v>
      </c>
      <c r="F2588" s="82" t="e">
        <f t="shared" si="40"/>
        <v>#REF!</v>
      </c>
      <c r="G2588" s="172"/>
    </row>
    <row r="2589" spans="1:7" ht="13" thickBot="1" x14ac:dyDescent="0.3">
      <c r="A2589" s="82" t="e">
        <f>#REF!</f>
        <v>#REF!</v>
      </c>
      <c r="B2589" s="84" t="s">
        <v>704</v>
      </c>
      <c r="C2589" s="82">
        <v>2012</v>
      </c>
      <c r="D2589" s="84" t="s">
        <v>639</v>
      </c>
      <c r="E2589" s="93" t="s">
        <v>739</v>
      </c>
      <c r="F2589" s="82" t="e">
        <f t="shared" si="40"/>
        <v>#REF!</v>
      </c>
      <c r="G2589" s="172"/>
    </row>
    <row r="2590" spans="1:7" ht="13" thickBot="1" x14ac:dyDescent="0.3">
      <c r="A2590" s="82" t="e">
        <f>#REF!</f>
        <v>#REF!</v>
      </c>
      <c r="B2590" s="84" t="s">
        <v>704</v>
      </c>
      <c r="C2590" s="82">
        <v>2012</v>
      </c>
      <c r="D2590" s="84" t="s">
        <v>639</v>
      </c>
      <c r="E2590" s="93" t="s">
        <v>743</v>
      </c>
      <c r="F2590" s="82" t="e">
        <f t="shared" si="40"/>
        <v>#REF!</v>
      </c>
      <c r="G2590" s="172"/>
    </row>
    <row r="2591" spans="1:7" ht="13" thickBot="1" x14ac:dyDescent="0.3">
      <c r="A2591" s="82" t="e">
        <f>#REF!</f>
        <v>#REF!</v>
      </c>
      <c r="B2591" s="84" t="s">
        <v>704</v>
      </c>
      <c r="C2591" s="82">
        <v>2012</v>
      </c>
      <c r="D2591" s="84" t="s">
        <v>639</v>
      </c>
      <c r="E2591" s="93" t="s">
        <v>745</v>
      </c>
      <c r="F2591" s="82" t="e">
        <f t="shared" si="40"/>
        <v>#REF!</v>
      </c>
      <c r="G2591" s="172"/>
    </row>
    <row r="2592" spans="1:7" ht="13" thickBot="1" x14ac:dyDescent="0.3">
      <c r="A2592" s="82" t="e">
        <f>#REF!</f>
        <v>#REF!</v>
      </c>
      <c r="B2592" s="84" t="s">
        <v>704</v>
      </c>
      <c r="C2592" s="82">
        <v>2012</v>
      </c>
      <c r="D2592" s="84" t="s">
        <v>639</v>
      </c>
      <c r="E2592" s="93" t="s">
        <v>740</v>
      </c>
      <c r="F2592" s="82" t="e">
        <f t="shared" si="40"/>
        <v>#REF!</v>
      </c>
      <c r="G2592" s="172"/>
    </row>
    <row r="2593" spans="1:7" ht="13" thickBot="1" x14ac:dyDescent="0.3">
      <c r="A2593" s="82" t="e">
        <f>#REF!</f>
        <v>#REF!</v>
      </c>
      <c r="B2593" s="84" t="s">
        <v>704</v>
      </c>
      <c r="C2593" s="82">
        <v>2012</v>
      </c>
      <c r="D2593" s="84" t="s">
        <v>639</v>
      </c>
      <c r="E2593" s="93" t="s">
        <v>744</v>
      </c>
      <c r="F2593" s="82" t="e">
        <f t="shared" si="40"/>
        <v>#REF!</v>
      </c>
      <c r="G2593" s="172"/>
    </row>
    <row r="2594" spans="1:7" ht="13" thickBot="1" x14ac:dyDescent="0.3">
      <c r="A2594" s="82" t="e">
        <f>#REF!</f>
        <v>#REF!</v>
      </c>
      <c r="B2594" s="84" t="s">
        <v>704</v>
      </c>
      <c r="C2594" s="82">
        <v>2012</v>
      </c>
      <c r="D2594" s="84" t="s">
        <v>639</v>
      </c>
      <c r="E2594" s="93" t="s">
        <v>746</v>
      </c>
      <c r="F2594" s="82" t="e">
        <f t="shared" si="40"/>
        <v>#REF!</v>
      </c>
      <c r="G2594" s="172"/>
    </row>
    <row r="2595" spans="1:7" ht="13" thickBot="1" x14ac:dyDescent="0.3">
      <c r="A2595" s="82" t="e">
        <f>#REF!</f>
        <v>#REF!</v>
      </c>
      <c r="B2595" s="84" t="s">
        <v>704</v>
      </c>
      <c r="C2595" s="82">
        <v>2012</v>
      </c>
      <c r="D2595" s="84" t="s">
        <v>639</v>
      </c>
      <c r="E2595" s="93" t="s">
        <v>747</v>
      </c>
      <c r="F2595" s="82" t="e">
        <f t="shared" si="40"/>
        <v>#REF!</v>
      </c>
      <c r="G2595" s="172"/>
    </row>
    <row r="2596" spans="1:7" ht="13" thickBot="1" x14ac:dyDescent="0.3">
      <c r="A2596" s="82" t="e">
        <f>#REF!</f>
        <v>#REF!</v>
      </c>
      <c r="B2596" s="84" t="s">
        <v>704</v>
      </c>
      <c r="C2596" s="82">
        <v>2012</v>
      </c>
      <c r="D2596" s="84" t="s">
        <v>639</v>
      </c>
      <c r="E2596" s="93" t="s">
        <v>748</v>
      </c>
      <c r="F2596" s="82" t="e">
        <f t="shared" si="40"/>
        <v>#REF!</v>
      </c>
      <c r="G2596" s="172"/>
    </row>
    <row r="2597" spans="1:7" ht="13" thickBot="1" x14ac:dyDescent="0.3">
      <c r="A2597" s="82" t="e">
        <f>#REF!</f>
        <v>#REF!</v>
      </c>
      <c r="B2597" s="84" t="s">
        <v>704</v>
      </c>
      <c r="C2597" s="82">
        <v>2012</v>
      </c>
      <c r="D2597" s="84" t="s">
        <v>639</v>
      </c>
      <c r="E2597" s="93" t="s">
        <v>752</v>
      </c>
      <c r="F2597" s="82" t="e">
        <f t="shared" si="40"/>
        <v>#REF!</v>
      </c>
      <c r="G2597" s="172"/>
    </row>
    <row r="2598" spans="1:7" ht="13" thickBot="1" x14ac:dyDescent="0.3">
      <c r="A2598" s="82" t="e">
        <f>#REF!</f>
        <v>#REF!</v>
      </c>
      <c r="B2598" s="84" t="s">
        <v>704</v>
      </c>
      <c r="C2598" s="82">
        <v>2012</v>
      </c>
      <c r="D2598" s="84" t="s">
        <v>639</v>
      </c>
      <c r="E2598" s="93" t="s">
        <v>751</v>
      </c>
      <c r="F2598" s="82" t="e">
        <f t="shared" si="40"/>
        <v>#REF!</v>
      </c>
      <c r="G2598" s="172"/>
    </row>
    <row r="2599" spans="1:7" ht="13" thickBot="1" x14ac:dyDescent="0.3">
      <c r="A2599" s="82" t="e">
        <f>#REF!</f>
        <v>#REF!</v>
      </c>
      <c r="B2599" s="84" t="s">
        <v>704</v>
      </c>
      <c r="C2599" s="82">
        <v>2012</v>
      </c>
      <c r="D2599" s="84" t="s">
        <v>639</v>
      </c>
      <c r="E2599" s="93" t="s">
        <v>749</v>
      </c>
      <c r="F2599" s="82" t="e">
        <f t="shared" si="40"/>
        <v>#REF!</v>
      </c>
      <c r="G2599" s="172"/>
    </row>
    <row r="2600" spans="1:7" ht="13" thickBot="1" x14ac:dyDescent="0.3">
      <c r="A2600" s="82" t="e">
        <f>#REF!</f>
        <v>#REF!</v>
      </c>
      <c r="B2600" s="84" t="s">
        <v>704</v>
      </c>
      <c r="C2600" s="82">
        <v>2012</v>
      </c>
      <c r="D2600" s="84" t="s">
        <v>639</v>
      </c>
      <c r="E2600" s="93" t="s">
        <v>753</v>
      </c>
      <c r="F2600" s="82" t="e">
        <f t="shared" si="40"/>
        <v>#REF!</v>
      </c>
      <c r="G2600" s="172"/>
    </row>
    <row r="2601" spans="1:7" ht="13" thickBot="1" x14ac:dyDescent="0.3">
      <c r="A2601" s="82" t="e">
        <f>#REF!</f>
        <v>#REF!</v>
      </c>
      <c r="B2601" s="84" t="s">
        <v>704</v>
      </c>
      <c r="C2601" s="82">
        <v>2012</v>
      </c>
      <c r="D2601" s="84" t="s">
        <v>639</v>
      </c>
      <c r="E2601" s="93" t="s">
        <v>755</v>
      </c>
      <c r="F2601" s="82" t="e">
        <f t="shared" si="40"/>
        <v>#REF!</v>
      </c>
      <c r="G2601" s="172"/>
    </row>
    <row r="2602" spans="1:7" ht="13" thickBot="1" x14ac:dyDescent="0.3">
      <c r="A2602" s="82" t="e">
        <f>#REF!</f>
        <v>#REF!</v>
      </c>
      <c r="B2602" s="84" t="s">
        <v>704</v>
      </c>
      <c r="C2602" s="82">
        <v>2012</v>
      </c>
      <c r="D2602" s="84" t="s">
        <v>639</v>
      </c>
      <c r="E2602" s="93" t="s">
        <v>750</v>
      </c>
      <c r="F2602" s="82" t="e">
        <f t="shared" si="40"/>
        <v>#REF!</v>
      </c>
      <c r="G2602" s="172"/>
    </row>
    <row r="2603" spans="1:7" ht="13" thickBot="1" x14ac:dyDescent="0.3">
      <c r="A2603" s="82" t="e">
        <f>#REF!</f>
        <v>#REF!</v>
      </c>
      <c r="B2603" s="84" t="s">
        <v>704</v>
      </c>
      <c r="C2603" s="82">
        <v>2012</v>
      </c>
      <c r="D2603" s="84" t="s">
        <v>639</v>
      </c>
      <c r="E2603" s="93" t="s">
        <v>754</v>
      </c>
      <c r="F2603" s="82" t="e">
        <f t="shared" si="40"/>
        <v>#REF!</v>
      </c>
      <c r="G2603" s="172"/>
    </row>
    <row r="2604" spans="1:7" ht="13" thickBot="1" x14ac:dyDescent="0.3">
      <c r="A2604" s="82" t="e">
        <f>#REF!</f>
        <v>#REF!</v>
      </c>
      <c r="B2604" s="84" t="s">
        <v>704</v>
      </c>
      <c r="C2604" s="82">
        <v>2012</v>
      </c>
      <c r="D2604" s="84" t="s">
        <v>639</v>
      </c>
      <c r="E2604" s="93" t="s">
        <v>756</v>
      </c>
      <c r="F2604" s="82" t="e">
        <f t="shared" si="40"/>
        <v>#REF!</v>
      </c>
      <c r="G2604" s="172"/>
    </row>
    <row r="2605" spans="1:7" ht="13" thickBot="1" x14ac:dyDescent="0.3">
      <c r="A2605" s="82" t="e">
        <f>#REF!</f>
        <v>#REF!</v>
      </c>
      <c r="B2605" s="84" t="s">
        <v>704</v>
      </c>
      <c r="C2605" s="82">
        <v>2012</v>
      </c>
      <c r="D2605" s="84" t="s">
        <v>639</v>
      </c>
      <c r="E2605" s="93" t="s">
        <v>757</v>
      </c>
      <c r="F2605" s="82" t="e">
        <f t="shared" si="40"/>
        <v>#REF!</v>
      </c>
      <c r="G2605" s="172"/>
    </row>
    <row r="2606" spans="1:7" ht="13" thickBot="1" x14ac:dyDescent="0.3">
      <c r="A2606" s="82" t="e">
        <f>#REF!</f>
        <v>#REF!</v>
      </c>
      <c r="B2606" s="84" t="s">
        <v>704</v>
      </c>
      <c r="C2606" s="82">
        <v>2012</v>
      </c>
      <c r="D2606" s="84" t="s">
        <v>639</v>
      </c>
      <c r="E2606" s="93" t="s">
        <v>758</v>
      </c>
      <c r="F2606" s="82" t="e">
        <f t="shared" si="40"/>
        <v>#REF!</v>
      </c>
      <c r="G2606" s="172"/>
    </row>
    <row r="2607" spans="1:7" ht="13" thickBot="1" x14ac:dyDescent="0.3">
      <c r="A2607" s="82" t="e">
        <f>#REF!</f>
        <v>#REF!</v>
      </c>
      <c r="B2607" s="84" t="s">
        <v>704</v>
      </c>
      <c r="C2607" s="82">
        <v>2012</v>
      </c>
      <c r="D2607" s="84" t="s">
        <v>639</v>
      </c>
      <c r="E2607" s="93" t="s">
        <v>759</v>
      </c>
      <c r="F2607" s="82" t="e">
        <f t="shared" si="40"/>
        <v>#REF!</v>
      </c>
      <c r="G2607" s="172"/>
    </row>
    <row r="2608" spans="1:7" ht="13" thickBot="1" x14ac:dyDescent="0.3">
      <c r="A2608" s="82" t="e">
        <f>#REF!</f>
        <v>#REF!</v>
      </c>
      <c r="B2608" s="84" t="s">
        <v>704</v>
      </c>
      <c r="C2608" s="82">
        <v>2012</v>
      </c>
      <c r="D2608" s="84" t="s">
        <v>639</v>
      </c>
      <c r="E2608" s="93" t="s">
        <v>760</v>
      </c>
      <c r="F2608" s="82" t="e">
        <f t="shared" si="40"/>
        <v>#REF!</v>
      </c>
      <c r="G2608" s="172"/>
    </row>
    <row r="2609" spans="1:7" ht="13" thickBot="1" x14ac:dyDescent="0.3">
      <c r="A2609" s="82" t="e">
        <f>#REF!</f>
        <v>#REF!</v>
      </c>
      <c r="B2609" s="84" t="s">
        <v>704</v>
      </c>
      <c r="C2609" s="82">
        <v>2012</v>
      </c>
      <c r="D2609" s="84" t="s">
        <v>639</v>
      </c>
      <c r="E2609" s="93" t="s">
        <v>761</v>
      </c>
      <c r="F2609" s="82" t="e">
        <f t="shared" si="40"/>
        <v>#REF!</v>
      </c>
      <c r="G2609" s="172"/>
    </row>
    <row r="2610" spans="1:7" ht="13" thickBot="1" x14ac:dyDescent="0.3">
      <c r="A2610" s="82" t="e">
        <f>#REF!</f>
        <v>#REF!</v>
      </c>
      <c r="B2610" s="84" t="s">
        <v>704</v>
      </c>
      <c r="C2610" s="82">
        <v>2012</v>
      </c>
      <c r="D2610" s="84" t="s">
        <v>639</v>
      </c>
      <c r="E2610" s="93" t="s">
        <v>762</v>
      </c>
      <c r="F2610" s="82" t="e">
        <f t="shared" si="40"/>
        <v>#REF!</v>
      </c>
      <c r="G2610" s="172"/>
    </row>
    <row r="2611" spans="1:7" ht="13" thickBot="1" x14ac:dyDescent="0.3">
      <c r="A2611" s="82" t="e">
        <f>#REF!</f>
        <v>#REF!</v>
      </c>
      <c r="B2611" s="84" t="s">
        <v>704</v>
      </c>
      <c r="C2611" s="82">
        <v>2012</v>
      </c>
      <c r="D2611" s="84" t="s">
        <v>639</v>
      </c>
      <c r="E2611" s="93" t="s">
        <v>763</v>
      </c>
      <c r="F2611" s="82" t="e">
        <f t="shared" si="40"/>
        <v>#REF!</v>
      </c>
      <c r="G2611" s="172"/>
    </row>
    <row r="2612" spans="1:7" ht="13" thickBot="1" x14ac:dyDescent="0.3">
      <c r="A2612" s="82" t="e">
        <f>#REF!</f>
        <v>#REF!</v>
      </c>
      <c r="B2612" s="84" t="s">
        <v>704</v>
      </c>
      <c r="C2612" s="82">
        <v>2012</v>
      </c>
      <c r="D2612" s="84" t="s">
        <v>639</v>
      </c>
      <c r="E2612" s="93" t="s">
        <v>764</v>
      </c>
      <c r="F2612" s="82" t="e">
        <f t="shared" si="40"/>
        <v>#REF!</v>
      </c>
      <c r="G2612" s="172"/>
    </row>
    <row r="2613" spans="1:7" ht="13" thickBot="1" x14ac:dyDescent="0.3">
      <c r="A2613" s="82" t="e">
        <f>#REF!</f>
        <v>#REF!</v>
      </c>
      <c r="B2613" s="84" t="s">
        <v>704</v>
      </c>
      <c r="C2613" s="82">
        <v>2012</v>
      </c>
      <c r="D2613" s="84" t="s">
        <v>639</v>
      </c>
      <c r="E2613" s="93" t="s">
        <v>765</v>
      </c>
      <c r="F2613" s="82" t="e">
        <f t="shared" si="40"/>
        <v>#REF!</v>
      </c>
      <c r="G2613" s="172"/>
    </row>
    <row r="2614" spans="1:7" ht="13" thickBot="1" x14ac:dyDescent="0.3">
      <c r="A2614" s="82" t="e">
        <f>#REF!</f>
        <v>#REF!</v>
      </c>
      <c r="B2614" s="84" t="s">
        <v>704</v>
      </c>
      <c r="C2614" s="82">
        <v>2012</v>
      </c>
      <c r="D2614" s="84" t="s">
        <v>639</v>
      </c>
      <c r="E2614" s="93" t="s">
        <v>766</v>
      </c>
      <c r="F2614" s="82" t="e">
        <f t="shared" si="40"/>
        <v>#REF!</v>
      </c>
      <c r="G2614" s="172"/>
    </row>
    <row r="2615" spans="1:7" ht="13" thickBot="1" x14ac:dyDescent="0.3">
      <c r="A2615" s="82" t="e">
        <f>#REF!</f>
        <v>#REF!</v>
      </c>
      <c r="B2615" s="84" t="s">
        <v>704</v>
      </c>
      <c r="C2615" s="82">
        <v>2012</v>
      </c>
      <c r="D2615" s="84" t="s">
        <v>639</v>
      </c>
      <c r="E2615" s="93" t="s">
        <v>767</v>
      </c>
      <c r="F2615" s="82" t="e">
        <f t="shared" si="40"/>
        <v>#REF!</v>
      </c>
      <c r="G2615" s="172"/>
    </row>
    <row r="2616" spans="1:7" ht="13" thickBot="1" x14ac:dyDescent="0.3">
      <c r="A2616" s="82" t="e">
        <f>#REF!</f>
        <v>#REF!</v>
      </c>
      <c r="B2616" s="84" t="s">
        <v>704</v>
      </c>
      <c r="C2616" s="82">
        <v>2012</v>
      </c>
      <c r="D2616" s="84" t="s">
        <v>639</v>
      </c>
      <c r="E2616" s="93" t="s">
        <v>768</v>
      </c>
      <c r="F2616" s="82" t="e">
        <f t="shared" si="40"/>
        <v>#REF!</v>
      </c>
      <c r="G2616" s="172"/>
    </row>
    <row r="2617" spans="1:7" ht="13" thickBot="1" x14ac:dyDescent="0.3">
      <c r="A2617" s="82" t="e">
        <f>#REF!</f>
        <v>#REF!</v>
      </c>
      <c r="B2617" s="84" t="s">
        <v>704</v>
      </c>
      <c r="C2617" s="82">
        <v>2012</v>
      </c>
      <c r="D2617" s="84" t="s">
        <v>706</v>
      </c>
      <c r="E2617" s="93" t="s">
        <v>736</v>
      </c>
      <c r="F2617" s="82" t="e">
        <f t="shared" si="40"/>
        <v>#REF!</v>
      </c>
      <c r="G2617" s="172"/>
    </row>
    <row r="2618" spans="1:7" ht="13" thickBot="1" x14ac:dyDescent="0.3">
      <c r="A2618" s="82" t="e">
        <f>#REF!</f>
        <v>#REF!</v>
      </c>
      <c r="B2618" s="84" t="s">
        <v>704</v>
      </c>
      <c r="C2618" s="82">
        <v>2012</v>
      </c>
      <c r="D2618" s="84" t="s">
        <v>706</v>
      </c>
      <c r="E2618" s="93" t="s">
        <v>737</v>
      </c>
      <c r="F2618" s="82" t="e">
        <f t="shared" si="40"/>
        <v>#REF!</v>
      </c>
      <c r="G2618" s="172"/>
    </row>
    <row r="2619" spans="1:7" ht="13" thickBot="1" x14ac:dyDescent="0.3">
      <c r="A2619" s="82" t="e">
        <f>#REF!</f>
        <v>#REF!</v>
      </c>
      <c r="B2619" s="84" t="s">
        <v>704</v>
      </c>
      <c r="C2619" s="82">
        <v>2012</v>
      </c>
      <c r="D2619" s="84" t="s">
        <v>706</v>
      </c>
      <c r="E2619" s="93" t="s">
        <v>738</v>
      </c>
      <c r="F2619" s="82" t="e">
        <f t="shared" si="40"/>
        <v>#REF!</v>
      </c>
      <c r="G2619" s="172"/>
    </row>
    <row r="2620" spans="1:7" ht="13" thickBot="1" x14ac:dyDescent="0.3">
      <c r="A2620" s="82" t="e">
        <f>#REF!</f>
        <v>#REF!</v>
      </c>
      <c r="B2620" s="84" t="s">
        <v>704</v>
      </c>
      <c r="C2620" s="82">
        <v>2012</v>
      </c>
      <c r="D2620" s="84" t="s">
        <v>706</v>
      </c>
      <c r="E2620" s="93" t="s">
        <v>742</v>
      </c>
      <c r="F2620" s="82" t="e">
        <f t="shared" si="40"/>
        <v>#REF!</v>
      </c>
      <c r="G2620" s="172"/>
    </row>
    <row r="2621" spans="1:7" ht="13" thickBot="1" x14ac:dyDescent="0.3">
      <c r="A2621" s="82" t="e">
        <f>#REF!</f>
        <v>#REF!</v>
      </c>
      <c r="B2621" s="84" t="s">
        <v>704</v>
      </c>
      <c r="C2621" s="82">
        <v>2012</v>
      </c>
      <c r="D2621" s="84" t="s">
        <v>706</v>
      </c>
      <c r="E2621" s="93" t="s">
        <v>741</v>
      </c>
      <c r="F2621" s="82" t="e">
        <f t="shared" si="40"/>
        <v>#REF!</v>
      </c>
      <c r="G2621" s="172"/>
    </row>
    <row r="2622" spans="1:7" ht="13" thickBot="1" x14ac:dyDescent="0.3">
      <c r="A2622" s="82" t="e">
        <f>#REF!</f>
        <v>#REF!</v>
      </c>
      <c r="B2622" s="84" t="s">
        <v>704</v>
      </c>
      <c r="C2622" s="82">
        <v>2012</v>
      </c>
      <c r="D2622" s="84" t="s">
        <v>706</v>
      </c>
      <c r="E2622" s="93" t="s">
        <v>739</v>
      </c>
      <c r="F2622" s="82" t="e">
        <f t="shared" si="40"/>
        <v>#REF!</v>
      </c>
      <c r="G2622" s="172"/>
    </row>
    <row r="2623" spans="1:7" ht="13" thickBot="1" x14ac:dyDescent="0.3">
      <c r="A2623" s="82" t="e">
        <f>#REF!</f>
        <v>#REF!</v>
      </c>
      <c r="B2623" s="84" t="s">
        <v>704</v>
      </c>
      <c r="C2623" s="82">
        <v>2012</v>
      </c>
      <c r="D2623" s="84" t="s">
        <v>706</v>
      </c>
      <c r="E2623" s="93" t="s">
        <v>743</v>
      </c>
      <c r="F2623" s="82" t="e">
        <f t="shared" si="40"/>
        <v>#REF!</v>
      </c>
      <c r="G2623" s="172"/>
    </row>
    <row r="2624" spans="1:7" ht="13" thickBot="1" x14ac:dyDescent="0.3">
      <c r="A2624" s="82" t="e">
        <f>#REF!</f>
        <v>#REF!</v>
      </c>
      <c r="B2624" s="84" t="s">
        <v>704</v>
      </c>
      <c r="C2624" s="82">
        <v>2012</v>
      </c>
      <c r="D2624" s="84" t="s">
        <v>706</v>
      </c>
      <c r="E2624" s="93" t="s">
        <v>745</v>
      </c>
      <c r="F2624" s="82" t="e">
        <f t="shared" si="40"/>
        <v>#REF!</v>
      </c>
      <c r="G2624" s="172"/>
    </row>
    <row r="2625" spans="1:7" ht="13" thickBot="1" x14ac:dyDescent="0.3">
      <c r="A2625" s="82" t="e">
        <f>#REF!</f>
        <v>#REF!</v>
      </c>
      <c r="B2625" s="84" t="s">
        <v>704</v>
      </c>
      <c r="C2625" s="82">
        <v>2012</v>
      </c>
      <c r="D2625" s="84" t="s">
        <v>706</v>
      </c>
      <c r="E2625" s="93" t="s">
        <v>740</v>
      </c>
      <c r="F2625" s="82" t="e">
        <f t="shared" si="40"/>
        <v>#REF!</v>
      </c>
      <c r="G2625" s="172"/>
    </row>
    <row r="2626" spans="1:7" ht="13" thickBot="1" x14ac:dyDescent="0.3">
      <c r="A2626" s="82" t="e">
        <f>#REF!</f>
        <v>#REF!</v>
      </c>
      <c r="B2626" s="84" t="s">
        <v>704</v>
      </c>
      <c r="C2626" s="82">
        <v>2012</v>
      </c>
      <c r="D2626" s="84" t="s">
        <v>706</v>
      </c>
      <c r="E2626" s="93" t="s">
        <v>744</v>
      </c>
      <c r="F2626" s="82" t="e">
        <f t="shared" si="40"/>
        <v>#REF!</v>
      </c>
      <c r="G2626" s="172"/>
    </row>
    <row r="2627" spans="1:7" ht="13" thickBot="1" x14ac:dyDescent="0.3">
      <c r="A2627" s="82" t="e">
        <f>#REF!</f>
        <v>#REF!</v>
      </c>
      <c r="B2627" s="84" t="s">
        <v>704</v>
      </c>
      <c r="C2627" s="82">
        <v>2012</v>
      </c>
      <c r="D2627" s="84" t="s">
        <v>706</v>
      </c>
      <c r="E2627" s="93" t="s">
        <v>746</v>
      </c>
      <c r="F2627" s="82" t="e">
        <f t="shared" ref="F2627:F2690" si="41">CONCATENATE(A2627,"_",B2627,"_",C2627,"_",D2627,"_",E2627)</f>
        <v>#REF!</v>
      </c>
      <c r="G2627" s="172"/>
    </row>
    <row r="2628" spans="1:7" ht="13" thickBot="1" x14ac:dyDescent="0.3">
      <c r="A2628" s="82" t="e">
        <f>#REF!</f>
        <v>#REF!</v>
      </c>
      <c r="B2628" s="84" t="s">
        <v>704</v>
      </c>
      <c r="C2628" s="82">
        <v>2012</v>
      </c>
      <c r="D2628" s="84" t="s">
        <v>706</v>
      </c>
      <c r="E2628" s="93" t="s">
        <v>747</v>
      </c>
      <c r="F2628" s="82" t="e">
        <f t="shared" si="41"/>
        <v>#REF!</v>
      </c>
      <c r="G2628" s="172"/>
    </row>
    <row r="2629" spans="1:7" ht="13" thickBot="1" x14ac:dyDescent="0.3">
      <c r="A2629" s="82" t="e">
        <f>#REF!</f>
        <v>#REF!</v>
      </c>
      <c r="B2629" s="84" t="s">
        <v>704</v>
      </c>
      <c r="C2629" s="82">
        <v>2012</v>
      </c>
      <c r="D2629" s="84" t="s">
        <v>706</v>
      </c>
      <c r="E2629" s="93" t="s">
        <v>748</v>
      </c>
      <c r="F2629" s="82" t="e">
        <f t="shared" si="41"/>
        <v>#REF!</v>
      </c>
      <c r="G2629" s="172"/>
    </row>
    <row r="2630" spans="1:7" ht="13" thickBot="1" x14ac:dyDescent="0.3">
      <c r="A2630" s="82" t="e">
        <f>#REF!</f>
        <v>#REF!</v>
      </c>
      <c r="B2630" s="84" t="s">
        <v>704</v>
      </c>
      <c r="C2630" s="82">
        <v>2012</v>
      </c>
      <c r="D2630" s="84" t="s">
        <v>706</v>
      </c>
      <c r="E2630" s="93" t="s">
        <v>752</v>
      </c>
      <c r="F2630" s="82" t="e">
        <f t="shared" si="41"/>
        <v>#REF!</v>
      </c>
      <c r="G2630" s="172"/>
    </row>
    <row r="2631" spans="1:7" ht="13" thickBot="1" x14ac:dyDescent="0.3">
      <c r="A2631" s="82" t="e">
        <f>#REF!</f>
        <v>#REF!</v>
      </c>
      <c r="B2631" s="84" t="s">
        <v>704</v>
      </c>
      <c r="C2631" s="82">
        <v>2012</v>
      </c>
      <c r="D2631" s="84" t="s">
        <v>706</v>
      </c>
      <c r="E2631" s="93" t="s">
        <v>751</v>
      </c>
      <c r="F2631" s="82" t="e">
        <f t="shared" si="41"/>
        <v>#REF!</v>
      </c>
      <c r="G2631" s="172"/>
    </row>
    <row r="2632" spans="1:7" ht="13" thickBot="1" x14ac:dyDescent="0.3">
      <c r="A2632" s="82" t="e">
        <f>#REF!</f>
        <v>#REF!</v>
      </c>
      <c r="B2632" s="84" t="s">
        <v>704</v>
      </c>
      <c r="C2632" s="82">
        <v>2012</v>
      </c>
      <c r="D2632" s="84" t="s">
        <v>706</v>
      </c>
      <c r="E2632" s="93" t="s">
        <v>749</v>
      </c>
      <c r="F2632" s="82" t="e">
        <f t="shared" si="41"/>
        <v>#REF!</v>
      </c>
      <c r="G2632" s="172"/>
    </row>
    <row r="2633" spans="1:7" ht="13" thickBot="1" x14ac:dyDescent="0.3">
      <c r="A2633" s="82" t="e">
        <f>#REF!</f>
        <v>#REF!</v>
      </c>
      <c r="B2633" s="84" t="s">
        <v>704</v>
      </c>
      <c r="C2633" s="82">
        <v>2012</v>
      </c>
      <c r="D2633" s="84" t="s">
        <v>706</v>
      </c>
      <c r="E2633" s="93" t="s">
        <v>753</v>
      </c>
      <c r="F2633" s="82" t="e">
        <f t="shared" si="41"/>
        <v>#REF!</v>
      </c>
      <c r="G2633" s="172"/>
    </row>
    <row r="2634" spans="1:7" ht="13" thickBot="1" x14ac:dyDescent="0.3">
      <c r="A2634" s="82" t="e">
        <f>#REF!</f>
        <v>#REF!</v>
      </c>
      <c r="B2634" s="84" t="s">
        <v>704</v>
      </c>
      <c r="C2634" s="82">
        <v>2012</v>
      </c>
      <c r="D2634" s="84" t="s">
        <v>706</v>
      </c>
      <c r="E2634" s="93" t="s">
        <v>755</v>
      </c>
      <c r="F2634" s="82" t="e">
        <f t="shared" si="41"/>
        <v>#REF!</v>
      </c>
      <c r="G2634" s="172"/>
    </row>
    <row r="2635" spans="1:7" ht="13" thickBot="1" x14ac:dyDescent="0.3">
      <c r="A2635" s="82" t="e">
        <f>#REF!</f>
        <v>#REF!</v>
      </c>
      <c r="B2635" s="84" t="s">
        <v>704</v>
      </c>
      <c r="C2635" s="82">
        <v>2012</v>
      </c>
      <c r="D2635" s="84" t="s">
        <v>706</v>
      </c>
      <c r="E2635" s="93" t="s">
        <v>750</v>
      </c>
      <c r="F2635" s="82" t="e">
        <f t="shared" si="41"/>
        <v>#REF!</v>
      </c>
      <c r="G2635" s="172"/>
    </row>
    <row r="2636" spans="1:7" ht="13" thickBot="1" x14ac:dyDescent="0.3">
      <c r="A2636" s="82" t="e">
        <f>#REF!</f>
        <v>#REF!</v>
      </c>
      <c r="B2636" s="84" t="s">
        <v>704</v>
      </c>
      <c r="C2636" s="82">
        <v>2012</v>
      </c>
      <c r="D2636" s="84" t="s">
        <v>706</v>
      </c>
      <c r="E2636" s="93" t="s">
        <v>754</v>
      </c>
      <c r="F2636" s="82" t="e">
        <f t="shared" si="41"/>
        <v>#REF!</v>
      </c>
      <c r="G2636" s="172"/>
    </row>
    <row r="2637" spans="1:7" ht="13" thickBot="1" x14ac:dyDescent="0.3">
      <c r="A2637" s="82" t="e">
        <f>#REF!</f>
        <v>#REF!</v>
      </c>
      <c r="B2637" s="84" t="s">
        <v>704</v>
      </c>
      <c r="C2637" s="82">
        <v>2012</v>
      </c>
      <c r="D2637" s="84" t="s">
        <v>706</v>
      </c>
      <c r="E2637" s="93" t="s">
        <v>756</v>
      </c>
      <c r="F2637" s="82" t="e">
        <f t="shared" si="41"/>
        <v>#REF!</v>
      </c>
      <c r="G2637" s="172"/>
    </row>
    <row r="2638" spans="1:7" ht="13" thickBot="1" x14ac:dyDescent="0.3">
      <c r="A2638" s="82" t="e">
        <f>#REF!</f>
        <v>#REF!</v>
      </c>
      <c r="B2638" s="84" t="s">
        <v>704</v>
      </c>
      <c r="C2638" s="82">
        <v>2012</v>
      </c>
      <c r="D2638" s="84" t="s">
        <v>706</v>
      </c>
      <c r="E2638" s="93" t="s">
        <v>757</v>
      </c>
      <c r="F2638" s="82" t="e">
        <f t="shared" si="41"/>
        <v>#REF!</v>
      </c>
      <c r="G2638" s="172"/>
    </row>
    <row r="2639" spans="1:7" ht="13" thickBot="1" x14ac:dyDescent="0.3">
      <c r="A2639" s="82" t="e">
        <f>#REF!</f>
        <v>#REF!</v>
      </c>
      <c r="B2639" s="84" t="s">
        <v>704</v>
      </c>
      <c r="C2639" s="82">
        <v>2012</v>
      </c>
      <c r="D2639" s="84" t="s">
        <v>706</v>
      </c>
      <c r="E2639" s="93" t="s">
        <v>758</v>
      </c>
      <c r="F2639" s="82" t="e">
        <f t="shared" si="41"/>
        <v>#REF!</v>
      </c>
      <c r="G2639" s="172"/>
    </row>
    <row r="2640" spans="1:7" ht="13" thickBot="1" x14ac:dyDescent="0.3">
      <c r="A2640" s="82" t="e">
        <f>#REF!</f>
        <v>#REF!</v>
      </c>
      <c r="B2640" s="84" t="s">
        <v>704</v>
      </c>
      <c r="C2640" s="82">
        <v>2012</v>
      </c>
      <c r="D2640" s="84" t="s">
        <v>706</v>
      </c>
      <c r="E2640" s="93" t="s">
        <v>759</v>
      </c>
      <c r="F2640" s="82" t="e">
        <f t="shared" si="41"/>
        <v>#REF!</v>
      </c>
      <c r="G2640" s="172"/>
    </row>
    <row r="2641" spans="1:7" ht="13" thickBot="1" x14ac:dyDescent="0.3">
      <c r="A2641" s="82" t="e">
        <f>#REF!</f>
        <v>#REF!</v>
      </c>
      <c r="B2641" s="102" t="s">
        <v>704</v>
      </c>
      <c r="C2641" s="82">
        <v>2012</v>
      </c>
      <c r="D2641" s="102" t="s">
        <v>706</v>
      </c>
      <c r="E2641" s="106" t="s">
        <v>760</v>
      </c>
      <c r="F2641" s="82" t="e">
        <f t="shared" si="41"/>
        <v>#REF!</v>
      </c>
      <c r="G2641" s="172"/>
    </row>
    <row r="2642" spans="1:7" ht="13" thickBot="1" x14ac:dyDescent="0.3">
      <c r="A2642" s="82" t="e">
        <f>#REF!</f>
        <v>#REF!</v>
      </c>
      <c r="B2642" s="86" t="s">
        <v>704</v>
      </c>
      <c r="C2642" s="82">
        <v>2012</v>
      </c>
      <c r="D2642" s="86" t="s">
        <v>706</v>
      </c>
      <c r="E2642" s="100" t="s">
        <v>761</v>
      </c>
      <c r="F2642" s="82" t="e">
        <f t="shared" si="41"/>
        <v>#REF!</v>
      </c>
      <c r="G2642" s="172"/>
    </row>
    <row r="2643" spans="1:7" ht="13" thickBot="1" x14ac:dyDescent="0.3">
      <c r="A2643" s="82" t="e">
        <f>#REF!</f>
        <v>#REF!</v>
      </c>
      <c r="B2643" s="84" t="s">
        <v>704</v>
      </c>
      <c r="C2643" s="82">
        <v>2012</v>
      </c>
      <c r="D2643" s="84" t="s">
        <v>706</v>
      </c>
      <c r="E2643" s="93" t="s">
        <v>762</v>
      </c>
      <c r="F2643" s="82" t="e">
        <f t="shared" si="41"/>
        <v>#REF!</v>
      </c>
      <c r="G2643" s="172"/>
    </row>
    <row r="2644" spans="1:7" ht="13" thickBot="1" x14ac:dyDescent="0.3">
      <c r="A2644" s="82" t="e">
        <f>#REF!</f>
        <v>#REF!</v>
      </c>
      <c r="B2644" s="84" t="s">
        <v>704</v>
      </c>
      <c r="C2644" s="82">
        <v>2012</v>
      </c>
      <c r="D2644" s="84" t="s">
        <v>706</v>
      </c>
      <c r="E2644" s="93" t="s">
        <v>763</v>
      </c>
      <c r="F2644" s="82" t="e">
        <f t="shared" si="41"/>
        <v>#REF!</v>
      </c>
      <c r="G2644" s="172"/>
    </row>
    <row r="2645" spans="1:7" ht="13" thickBot="1" x14ac:dyDescent="0.3">
      <c r="A2645" s="82" t="e">
        <f>#REF!</f>
        <v>#REF!</v>
      </c>
      <c r="B2645" s="84" t="s">
        <v>704</v>
      </c>
      <c r="C2645" s="82">
        <v>2012</v>
      </c>
      <c r="D2645" s="84" t="s">
        <v>706</v>
      </c>
      <c r="E2645" s="93" t="s">
        <v>764</v>
      </c>
      <c r="F2645" s="82" t="e">
        <f t="shared" si="41"/>
        <v>#REF!</v>
      </c>
      <c r="G2645" s="172"/>
    </row>
    <row r="2646" spans="1:7" ht="13" thickBot="1" x14ac:dyDescent="0.3">
      <c r="A2646" s="82" t="e">
        <f>#REF!</f>
        <v>#REF!</v>
      </c>
      <c r="B2646" s="84" t="s">
        <v>704</v>
      </c>
      <c r="C2646" s="82">
        <v>2012</v>
      </c>
      <c r="D2646" s="84" t="s">
        <v>706</v>
      </c>
      <c r="E2646" s="93" t="s">
        <v>765</v>
      </c>
      <c r="F2646" s="82" t="e">
        <f t="shared" si="41"/>
        <v>#REF!</v>
      </c>
      <c r="G2646" s="172"/>
    </row>
    <row r="2647" spans="1:7" ht="13" thickBot="1" x14ac:dyDescent="0.3">
      <c r="A2647" s="82" t="e">
        <f>#REF!</f>
        <v>#REF!</v>
      </c>
      <c r="B2647" s="84" t="s">
        <v>704</v>
      </c>
      <c r="C2647" s="82">
        <v>2012</v>
      </c>
      <c r="D2647" s="84" t="s">
        <v>706</v>
      </c>
      <c r="E2647" s="93" t="s">
        <v>766</v>
      </c>
      <c r="F2647" s="82" t="e">
        <f t="shared" si="41"/>
        <v>#REF!</v>
      </c>
      <c r="G2647" s="172"/>
    </row>
    <row r="2648" spans="1:7" ht="13" thickBot="1" x14ac:dyDescent="0.3">
      <c r="A2648" s="82" t="e">
        <f>#REF!</f>
        <v>#REF!</v>
      </c>
      <c r="B2648" s="84" t="s">
        <v>704</v>
      </c>
      <c r="C2648" s="82">
        <v>2012</v>
      </c>
      <c r="D2648" s="84" t="s">
        <v>706</v>
      </c>
      <c r="E2648" s="93" t="s">
        <v>767</v>
      </c>
      <c r="F2648" s="82" t="e">
        <f t="shared" si="41"/>
        <v>#REF!</v>
      </c>
      <c r="G2648" s="172"/>
    </row>
    <row r="2649" spans="1:7" ht="13" thickBot="1" x14ac:dyDescent="0.3">
      <c r="A2649" s="82" t="e">
        <f>#REF!</f>
        <v>#REF!</v>
      </c>
      <c r="B2649" s="84" t="s">
        <v>704</v>
      </c>
      <c r="C2649" s="82">
        <v>2012</v>
      </c>
      <c r="D2649" s="84" t="s">
        <v>706</v>
      </c>
      <c r="E2649" s="93" t="s">
        <v>768</v>
      </c>
      <c r="F2649" s="82" t="e">
        <f t="shared" si="41"/>
        <v>#REF!</v>
      </c>
      <c r="G2649" s="172"/>
    </row>
    <row r="2650" spans="1:7" ht="13" thickBot="1" x14ac:dyDescent="0.3">
      <c r="A2650" s="82" t="e">
        <f>#REF!</f>
        <v>#REF!</v>
      </c>
      <c r="B2650" s="84" t="s">
        <v>708</v>
      </c>
      <c r="C2650" s="82">
        <v>2012</v>
      </c>
      <c r="D2650" s="84" t="s">
        <v>639</v>
      </c>
      <c r="E2650" s="93" t="s">
        <v>736</v>
      </c>
      <c r="F2650" s="82" t="e">
        <f t="shared" si="41"/>
        <v>#REF!</v>
      </c>
      <c r="G2650" s="172"/>
    </row>
    <row r="2651" spans="1:7" ht="13" thickBot="1" x14ac:dyDescent="0.3">
      <c r="A2651" s="82" t="e">
        <f>#REF!</f>
        <v>#REF!</v>
      </c>
      <c r="B2651" s="84" t="s">
        <v>708</v>
      </c>
      <c r="C2651" s="82">
        <v>2012</v>
      </c>
      <c r="D2651" s="84" t="s">
        <v>639</v>
      </c>
      <c r="E2651" s="93" t="s">
        <v>737</v>
      </c>
      <c r="F2651" s="82" t="e">
        <f t="shared" si="41"/>
        <v>#REF!</v>
      </c>
      <c r="G2651" s="172"/>
    </row>
    <row r="2652" spans="1:7" ht="13" thickBot="1" x14ac:dyDescent="0.3">
      <c r="A2652" s="82" t="e">
        <f>#REF!</f>
        <v>#REF!</v>
      </c>
      <c r="B2652" s="84" t="s">
        <v>708</v>
      </c>
      <c r="C2652" s="82">
        <v>2012</v>
      </c>
      <c r="D2652" s="84" t="s">
        <v>639</v>
      </c>
      <c r="E2652" s="93" t="s">
        <v>738</v>
      </c>
      <c r="F2652" s="82" t="e">
        <f t="shared" si="41"/>
        <v>#REF!</v>
      </c>
      <c r="G2652" s="172"/>
    </row>
    <row r="2653" spans="1:7" ht="13" thickBot="1" x14ac:dyDescent="0.3">
      <c r="A2653" s="82" t="e">
        <f>#REF!</f>
        <v>#REF!</v>
      </c>
      <c r="B2653" s="84" t="s">
        <v>708</v>
      </c>
      <c r="C2653" s="82">
        <v>2012</v>
      </c>
      <c r="D2653" s="84" t="s">
        <v>639</v>
      </c>
      <c r="E2653" s="93" t="s">
        <v>742</v>
      </c>
      <c r="F2653" s="82" t="e">
        <f t="shared" si="41"/>
        <v>#REF!</v>
      </c>
      <c r="G2653" s="172"/>
    </row>
    <row r="2654" spans="1:7" ht="13" thickBot="1" x14ac:dyDescent="0.3">
      <c r="A2654" s="82" t="e">
        <f>#REF!</f>
        <v>#REF!</v>
      </c>
      <c r="B2654" s="84" t="s">
        <v>708</v>
      </c>
      <c r="C2654" s="82">
        <v>2012</v>
      </c>
      <c r="D2654" s="84" t="s">
        <v>639</v>
      </c>
      <c r="E2654" s="93" t="s">
        <v>741</v>
      </c>
      <c r="F2654" s="82" t="e">
        <f t="shared" si="41"/>
        <v>#REF!</v>
      </c>
      <c r="G2654" s="172"/>
    </row>
    <row r="2655" spans="1:7" ht="13" thickBot="1" x14ac:dyDescent="0.3">
      <c r="A2655" s="82" t="e">
        <f>#REF!</f>
        <v>#REF!</v>
      </c>
      <c r="B2655" s="84" t="s">
        <v>708</v>
      </c>
      <c r="C2655" s="82">
        <v>2012</v>
      </c>
      <c r="D2655" s="84" t="s">
        <v>639</v>
      </c>
      <c r="E2655" s="93" t="s">
        <v>739</v>
      </c>
      <c r="F2655" s="82" t="e">
        <f t="shared" si="41"/>
        <v>#REF!</v>
      </c>
      <c r="G2655" s="172"/>
    </row>
    <row r="2656" spans="1:7" ht="13" thickBot="1" x14ac:dyDescent="0.3">
      <c r="A2656" s="82" t="e">
        <f>#REF!</f>
        <v>#REF!</v>
      </c>
      <c r="B2656" s="84" t="s">
        <v>708</v>
      </c>
      <c r="C2656" s="82">
        <v>2012</v>
      </c>
      <c r="D2656" s="84" t="s">
        <v>639</v>
      </c>
      <c r="E2656" s="93" t="s">
        <v>743</v>
      </c>
      <c r="F2656" s="82" t="e">
        <f t="shared" si="41"/>
        <v>#REF!</v>
      </c>
      <c r="G2656" s="172"/>
    </row>
    <row r="2657" spans="1:7" ht="13" thickBot="1" x14ac:dyDescent="0.3">
      <c r="A2657" s="82" t="e">
        <f>#REF!</f>
        <v>#REF!</v>
      </c>
      <c r="B2657" s="84" t="s">
        <v>708</v>
      </c>
      <c r="C2657" s="82">
        <v>2012</v>
      </c>
      <c r="D2657" s="84" t="s">
        <v>639</v>
      </c>
      <c r="E2657" s="93" t="s">
        <v>745</v>
      </c>
      <c r="F2657" s="82" t="e">
        <f t="shared" si="41"/>
        <v>#REF!</v>
      </c>
      <c r="G2657" s="172"/>
    </row>
    <row r="2658" spans="1:7" ht="13" thickBot="1" x14ac:dyDescent="0.3">
      <c r="A2658" s="82" t="e">
        <f>#REF!</f>
        <v>#REF!</v>
      </c>
      <c r="B2658" s="84" t="s">
        <v>708</v>
      </c>
      <c r="C2658" s="82">
        <v>2012</v>
      </c>
      <c r="D2658" s="84" t="s">
        <v>639</v>
      </c>
      <c r="E2658" s="93" t="s">
        <v>740</v>
      </c>
      <c r="F2658" s="82" t="e">
        <f t="shared" si="41"/>
        <v>#REF!</v>
      </c>
      <c r="G2658" s="172"/>
    </row>
    <row r="2659" spans="1:7" ht="13" thickBot="1" x14ac:dyDescent="0.3">
      <c r="A2659" s="82" t="e">
        <f>#REF!</f>
        <v>#REF!</v>
      </c>
      <c r="B2659" s="84" t="s">
        <v>708</v>
      </c>
      <c r="C2659" s="82">
        <v>2012</v>
      </c>
      <c r="D2659" s="84" t="s">
        <v>639</v>
      </c>
      <c r="E2659" s="93" t="s">
        <v>744</v>
      </c>
      <c r="F2659" s="82" t="e">
        <f t="shared" si="41"/>
        <v>#REF!</v>
      </c>
      <c r="G2659" s="172"/>
    </row>
    <row r="2660" spans="1:7" ht="13" thickBot="1" x14ac:dyDescent="0.3">
      <c r="A2660" s="82" t="e">
        <f>#REF!</f>
        <v>#REF!</v>
      </c>
      <c r="B2660" s="84" t="s">
        <v>708</v>
      </c>
      <c r="C2660" s="82">
        <v>2012</v>
      </c>
      <c r="D2660" s="84" t="s">
        <v>639</v>
      </c>
      <c r="E2660" s="93" t="s">
        <v>746</v>
      </c>
      <c r="F2660" s="82" t="e">
        <f t="shared" si="41"/>
        <v>#REF!</v>
      </c>
      <c r="G2660" s="172"/>
    </row>
    <row r="2661" spans="1:7" ht="13" thickBot="1" x14ac:dyDescent="0.3">
      <c r="A2661" s="82" t="e">
        <f>#REF!</f>
        <v>#REF!</v>
      </c>
      <c r="B2661" s="84" t="s">
        <v>708</v>
      </c>
      <c r="C2661" s="82">
        <v>2012</v>
      </c>
      <c r="D2661" s="84" t="s">
        <v>639</v>
      </c>
      <c r="E2661" s="93" t="s">
        <v>747</v>
      </c>
      <c r="F2661" s="82" t="e">
        <f t="shared" si="41"/>
        <v>#REF!</v>
      </c>
      <c r="G2661" s="172"/>
    </row>
    <row r="2662" spans="1:7" ht="13" thickBot="1" x14ac:dyDescent="0.3">
      <c r="A2662" s="82" t="e">
        <f>#REF!</f>
        <v>#REF!</v>
      </c>
      <c r="B2662" s="84" t="s">
        <v>708</v>
      </c>
      <c r="C2662" s="82">
        <v>2012</v>
      </c>
      <c r="D2662" s="84" t="s">
        <v>639</v>
      </c>
      <c r="E2662" s="93" t="s">
        <v>748</v>
      </c>
      <c r="F2662" s="82" t="e">
        <f t="shared" si="41"/>
        <v>#REF!</v>
      </c>
      <c r="G2662" s="172"/>
    </row>
    <row r="2663" spans="1:7" ht="13" thickBot="1" x14ac:dyDescent="0.3">
      <c r="A2663" s="82" t="e">
        <f>#REF!</f>
        <v>#REF!</v>
      </c>
      <c r="B2663" s="84" t="s">
        <v>708</v>
      </c>
      <c r="C2663" s="82">
        <v>2012</v>
      </c>
      <c r="D2663" s="84" t="s">
        <v>639</v>
      </c>
      <c r="E2663" s="93" t="s">
        <v>752</v>
      </c>
      <c r="F2663" s="82" t="e">
        <f t="shared" si="41"/>
        <v>#REF!</v>
      </c>
      <c r="G2663" s="172"/>
    </row>
    <row r="2664" spans="1:7" ht="13" thickBot="1" x14ac:dyDescent="0.3">
      <c r="A2664" s="82" t="e">
        <f>#REF!</f>
        <v>#REF!</v>
      </c>
      <c r="B2664" s="84" t="s">
        <v>708</v>
      </c>
      <c r="C2664" s="82">
        <v>2012</v>
      </c>
      <c r="D2664" s="84" t="s">
        <v>639</v>
      </c>
      <c r="E2664" s="93" t="s">
        <v>751</v>
      </c>
      <c r="F2664" s="82" t="e">
        <f t="shared" si="41"/>
        <v>#REF!</v>
      </c>
      <c r="G2664" s="172"/>
    </row>
    <row r="2665" spans="1:7" ht="13" thickBot="1" x14ac:dyDescent="0.3">
      <c r="A2665" s="82" t="e">
        <f>#REF!</f>
        <v>#REF!</v>
      </c>
      <c r="B2665" s="84" t="s">
        <v>708</v>
      </c>
      <c r="C2665" s="82">
        <v>2012</v>
      </c>
      <c r="D2665" s="84" t="s">
        <v>639</v>
      </c>
      <c r="E2665" s="93" t="s">
        <v>749</v>
      </c>
      <c r="F2665" s="82" t="e">
        <f t="shared" si="41"/>
        <v>#REF!</v>
      </c>
      <c r="G2665" s="172"/>
    </row>
    <row r="2666" spans="1:7" ht="13" thickBot="1" x14ac:dyDescent="0.3">
      <c r="A2666" s="82" t="e">
        <f>#REF!</f>
        <v>#REF!</v>
      </c>
      <c r="B2666" s="84" t="s">
        <v>708</v>
      </c>
      <c r="C2666" s="82">
        <v>2012</v>
      </c>
      <c r="D2666" s="84" t="s">
        <v>639</v>
      </c>
      <c r="E2666" s="93" t="s">
        <v>753</v>
      </c>
      <c r="F2666" s="82" t="e">
        <f t="shared" si="41"/>
        <v>#REF!</v>
      </c>
      <c r="G2666" s="172"/>
    </row>
    <row r="2667" spans="1:7" ht="13" thickBot="1" x14ac:dyDescent="0.3">
      <c r="A2667" s="82" t="e">
        <f>#REF!</f>
        <v>#REF!</v>
      </c>
      <c r="B2667" s="84" t="s">
        <v>708</v>
      </c>
      <c r="C2667" s="82">
        <v>2012</v>
      </c>
      <c r="D2667" s="84" t="s">
        <v>639</v>
      </c>
      <c r="E2667" s="93" t="s">
        <v>755</v>
      </c>
      <c r="F2667" s="82" t="e">
        <f t="shared" si="41"/>
        <v>#REF!</v>
      </c>
      <c r="G2667" s="172"/>
    </row>
    <row r="2668" spans="1:7" ht="13" thickBot="1" x14ac:dyDescent="0.3">
      <c r="A2668" s="82" t="e">
        <f>#REF!</f>
        <v>#REF!</v>
      </c>
      <c r="B2668" s="84" t="s">
        <v>708</v>
      </c>
      <c r="C2668" s="82">
        <v>2012</v>
      </c>
      <c r="D2668" s="84" t="s">
        <v>639</v>
      </c>
      <c r="E2668" s="93" t="s">
        <v>750</v>
      </c>
      <c r="F2668" s="82" t="e">
        <f t="shared" si="41"/>
        <v>#REF!</v>
      </c>
      <c r="G2668" s="172"/>
    </row>
    <row r="2669" spans="1:7" ht="13" thickBot="1" x14ac:dyDescent="0.3">
      <c r="A2669" s="82" t="e">
        <f>#REF!</f>
        <v>#REF!</v>
      </c>
      <c r="B2669" s="84" t="s">
        <v>708</v>
      </c>
      <c r="C2669" s="82">
        <v>2012</v>
      </c>
      <c r="D2669" s="84" t="s">
        <v>639</v>
      </c>
      <c r="E2669" s="93" t="s">
        <v>754</v>
      </c>
      <c r="F2669" s="82" t="e">
        <f t="shared" si="41"/>
        <v>#REF!</v>
      </c>
      <c r="G2669" s="172"/>
    </row>
    <row r="2670" spans="1:7" ht="13" thickBot="1" x14ac:dyDescent="0.3">
      <c r="A2670" s="82" t="e">
        <f>#REF!</f>
        <v>#REF!</v>
      </c>
      <c r="B2670" s="84" t="s">
        <v>708</v>
      </c>
      <c r="C2670" s="82">
        <v>2012</v>
      </c>
      <c r="D2670" s="84" t="s">
        <v>639</v>
      </c>
      <c r="E2670" s="93" t="s">
        <v>756</v>
      </c>
      <c r="F2670" s="82" t="e">
        <f t="shared" si="41"/>
        <v>#REF!</v>
      </c>
      <c r="G2670" s="172"/>
    </row>
    <row r="2671" spans="1:7" ht="13" thickBot="1" x14ac:dyDescent="0.3">
      <c r="A2671" s="82" t="e">
        <f>#REF!</f>
        <v>#REF!</v>
      </c>
      <c r="B2671" s="84" t="s">
        <v>708</v>
      </c>
      <c r="C2671" s="82">
        <v>2012</v>
      </c>
      <c r="D2671" s="84" t="s">
        <v>639</v>
      </c>
      <c r="E2671" s="93" t="s">
        <v>757</v>
      </c>
      <c r="F2671" s="82" t="e">
        <f t="shared" si="41"/>
        <v>#REF!</v>
      </c>
      <c r="G2671" s="172"/>
    </row>
    <row r="2672" spans="1:7" ht="13" thickBot="1" x14ac:dyDescent="0.3">
      <c r="A2672" s="82" t="e">
        <f>#REF!</f>
        <v>#REF!</v>
      </c>
      <c r="B2672" s="84" t="s">
        <v>708</v>
      </c>
      <c r="C2672" s="82">
        <v>2012</v>
      </c>
      <c r="D2672" s="84" t="s">
        <v>639</v>
      </c>
      <c r="E2672" s="93" t="s">
        <v>758</v>
      </c>
      <c r="F2672" s="82" t="e">
        <f t="shared" si="41"/>
        <v>#REF!</v>
      </c>
      <c r="G2672" s="172"/>
    </row>
    <row r="2673" spans="1:7" ht="13" thickBot="1" x14ac:dyDescent="0.3">
      <c r="A2673" s="82" t="e">
        <f>#REF!</f>
        <v>#REF!</v>
      </c>
      <c r="B2673" s="84" t="s">
        <v>708</v>
      </c>
      <c r="C2673" s="82">
        <v>2012</v>
      </c>
      <c r="D2673" s="84" t="s">
        <v>639</v>
      </c>
      <c r="E2673" s="93" t="s">
        <v>759</v>
      </c>
      <c r="F2673" s="82" t="e">
        <f t="shared" si="41"/>
        <v>#REF!</v>
      </c>
      <c r="G2673" s="172"/>
    </row>
    <row r="2674" spans="1:7" ht="13" thickBot="1" x14ac:dyDescent="0.3">
      <c r="A2674" s="82" t="e">
        <f>#REF!</f>
        <v>#REF!</v>
      </c>
      <c r="B2674" s="84" t="s">
        <v>708</v>
      </c>
      <c r="C2674" s="82">
        <v>2012</v>
      </c>
      <c r="D2674" s="84" t="s">
        <v>639</v>
      </c>
      <c r="E2674" s="93" t="s">
        <v>760</v>
      </c>
      <c r="F2674" s="82" t="e">
        <f t="shared" si="41"/>
        <v>#REF!</v>
      </c>
      <c r="G2674" s="172"/>
    </row>
    <row r="2675" spans="1:7" ht="13" thickBot="1" x14ac:dyDescent="0.3">
      <c r="A2675" s="82" t="e">
        <f>#REF!</f>
        <v>#REF!</v>
      </c>
      <c r="B2675" s="84" t="s">
        <v>708</v>
      </c>
      <c r="C2675" s="82">
        <v>2012</v>
      </c>
      <c r="D2675" s="84" t="s">
        <v>639</v>
      </c>
      <c r="E2675" s="93" t="s">
        <v>761</v>
      </c>
      <c r="F2675" s="82" t="e">
        <f t="shared" si="41"/>
        <v>#REF!</v>
      </c>
      <c r="G2675" s="172"/>
    </row>
    <row r="2676" spans="1:7" ht="13" thickBot="1" x14ac:dyDescent="0.3">
      <c r="A2676" s="82" t="e">
        <f>#REF!</f>
        <v>#REF!</v>
      </c>
      <c r="B2676" s="84" t="s">
        <v>708</v>
      </c>
      <c r="C2676" s="82">
        <v>2012</v>
      </c>
      <c r="D2676" s="84" t="s">
        <v>639</v>
      </c>
      <c r="E2676" s="93" t="s">
        <v>762</v>
      </c>
      <c r="F2676" s="82" t="e">
        <f t="shared" si="41"/>
        <v>#REF!</v>
      </c>
      <c r="G2676" s="172"/>
    </row>
    <row r="2677" spans="1:7" ht="13" thickBot="1" x14ac:dyDescent="0.3">
      <c r="A2677" s="82" t="e">
        <f>#REF!</f>
        <v>#REF!</v>
      </c>
      <c r="B2677" s="84" t="s">
        <v>708</v>
      </c>
      <c r="C2677" s="82">
        <v>2012</v>
      </c>
      <c r="D2677" s="84" t="s">
        <v>639</v>
      </c>
      <c r="E2677" s="93" t="s">
        <v>763</v>
      </c>
      <c r="F2677" s="82" t="e">
        <f t="shared" si="41"/>
        <v>#REF!</v>
      </c>
      <c r="G2677" s="172"/>
    </row>
    <row r="2678" spans="1:7" ht="13" thickBot="1" x14ac:dyDescent="0.3">
      <c r="A2678" s="82" t="e">
        <f>#REF!</f>
        <v>#REF!</v>
      </c>
      <c r="B2678" s="84" t="s">
        <v>708</v>
      </c>
      <c r="C2678" s="82">
        <v>2012</v>
      </c>
      <c r="D2678" s="84" t="s">
        <v>639</v>
      </c>
      <c r="E2678" s="93" t="s">
        <v>764</v>
      </c>
      <c r="F2678" s="82" t="e">
        <f t="shared" si="41"/>
        <v>#REF!</v>
      </c>
      <c r="G2678" s="172"/>
    </row>
    <row r="2679" spans="1:7" ht="13" thickBot="1" x14ac:dyDescent="0.3">
      <c r="A2679" s="82" t="e">
        <f>#REF!</f>
        <v>#REF!</v>
      </c>
      <c r="B2679" s="84" t="s">
        <v>708</v>
      </c>
      <c r="C2679" s="82">
        <v>2012</v>
      </c>
      <c r="D2679" s="84" t="s">
        <v>639</v>
      </c>
      <c r="E2679" s="93" t="s">
        <v>765</v>
      </c>
      <c r="F2679" s="82" t="e">
        <f t="shared" si="41"/>
        <v>#REF!</v>
      </c>
      <c r="G2679" s="172"/>
    </row>
    <row r="2680" spans="1:7" ht="13" thickBot="1" x14ac:dyDescent="0.3">
      <c r="A2680" s="82" t="e">
        <f>#REF!</f>
        <v>#REF!</v>
      </c>
      <c r="B2680" s="84" t="s">
        <v>708</v>
      </c>
      <c r="C2680" s="82">
        <v>2012</v>
      </c>
      <c r="D2680" s="84" t="s">
        <v>639</v>
      </c>
      <c r="E2680" s="93" t="s">
        <v>766</v>
      </c>
      <c r="F2680" s="82" t="e">
        <f t="shared" si="41"/>
        <v>#REF!</v>
      </c>
      <c r="G2680" s="172"/>
    </row>
    <row r="2681" spans="1:7" ht="13" thickBot="1" x14ac:dyDescent="0.3">
      <c r="A2681" s="82" t="e">
        <f>#REF!</f>
        <v>#REF!</v>
      </c>
      <c r="B2681" s="84" t="s">
        <v>708</v>
      </c>
      <c r="C2681" s="82">
        <v>2012</v>
      </c>
      <c r="D2681" s="84" t="s">
        <v>639</v>
      </c>
      <c r="E2681" s="93" t="s">
        <v>767</v>
      </c>
      <c r="F2681" s="82" t="e">
        <f t="shared" si="41"/>
        <v>#REF!</v>
      </c>
      <c r="G2681" s="172"/>
    </row>
    <row r="2682" spans="1:7" ht="13" thickBot="1" x14ac:dyDescent="0.3">
      <c r="A2682" s="82" t="e">
        <f>#REF!</f>
        <v>#REF!</v>
      </c>
      <c r="B2682" s="84" t="s">
        <v>708</v>
      </c>
      <c r="C2682" s="82">
        <v>2012</v>
      </c>
      <c r="D2682" s="84" t="s">
        <v>639</v>
      </c>
      <c r="E2682" s="93" t="s">
        <v>768</v>
      </c>
      <c r="F2682" s="82" t="e">
        <f t="shared" si="41"/>
        <v>#REF!</v>
      </c>
      <c r="G2682" s="172"/>
    </row>
    <row r="2683" spans="1:7" ht="13" thickBot="1" x14ac:dyDescent="0.3">
      <c r="A2683" s="82" t="e">
        <f>#REF!</f>
        <v>#REF!</v>
      </c>
      <c r="B2683" s="84" t="s">
        <v>708</v>
      </c>
      <c r="C2683" s="82">
        <v>2012</v>
      </c>
      <c r="D2683" s="84" t="s">
        <v>706</v>
      </c>
      <c r="E2683" s="93" t="s">
        <v>736</v>
      </c>
      <c r="F2683" s="82" t="e">
        <f t="shared" si="41"/>
        <v>#REF!</v>
      </c>
      <c r="G2683" s="172"/>
    </row>
    <row r="2684" spans="1:7" ht="13" thickBot="1" x14ac:dyDescent="0.3">
      <c r="A2684" s="82" t="e">
        <f>#REF!</f>
        <v>#REF!</v>
      </c>
      <c r="B2684" s="84" t="s">
        <v>708</v>
      </c>
      <c r="C2684" s="82">
        <v>2012</v>
      </c>
      <c r="D2684" s="84" t="s">
        <v>706</v>
      </c>
      <c r="E2684" s="93" t="s">
        <v>737</v>
      </c>
      <c r="F2684" s="82" t="e">
        <f t="shared" si="41"/>
        <v>#REF!</v>
      </c>
      <c r="G2684" s="172"/>
    </row>
    <row r="2685" spans="1:7" ht="13" thickBot="1" x14ac:dyDescent="0.3">
      <c r="A2685" s="82" t="e">
        <f>#REF!</f>
        <v>#REF!</v>
      </c>
      <c r="B2685" s="84" t="s">
        <v>708</v>
      </c>
      <c r="C2685" s="82">
        <v>2012</v>
      </c>
      <c r="D2685" s="84" t="s">
        <v>706</v>
      </c>
      <c r="E2685" s="93" t="s">
        <v>738</v>
      </c>
      <c r="F2685" s="82" t="e">
        <f t="shared" si="41"/>
        <v>#REF!</v>
      </c>
      <c r="G2685" s="172"/>
    </row>
    <row r="2686" spans="1:7" ht="13" thickBot="1" x14ac:dyDescent="0.3">
      <c r="A2686" s="82" t="e">
        <f>#REF!</f>
        <v>#REF!</v>
      </c>
      <c r="B2686" s="84" t="s">
        <v>708</v>
      </c>
      <c r="C2686" s="82">
        <v>2012</v>
      </c>
      <c r="D2686" s="84" t="s">
        <v>706</v>
      </c>
      <c r="E2686" s="93" t="s">
        <v>742</v>
      </c>
      <c r="F2686" s="82" t="e">
        <f t="shared" si="41"/>
        <v>#REF!</v>
      </c>
      <c r="G2686" s="172"/>
    </row>
    <row r="2687" spans="1:7" ht="13" thickBot="1" x14ac:dyDescent="0.3">
      <c r="A2687" s="82" t="e">
        <f>#REF!</f>
        <v>#REF!</v>
      </c>
      <c r="B2687" s="84" t="s">
        <v>708</v>
      </c>
      <c r="C2687" s="82">
        <v>2012</v>
      </c>
      <c r="D2687" s="84" t="s">
        <v>706</v>
      </c>
      <c r="E2687" s="93" t="s">
        <v>741</v>
      </c>
      <c r="F2687" s="82" t="e">
        <f t="shared" si="41"/>
        <v>#REF!</v>
      </c>
      <c r="G2687" s="172"/>
    </row>
    <row r="2688" spans="1:7" ht="13" thickBot="1" x14ac:dyDescent="0.3">
      <c r="A2688" s="82" t="e">
        <f>#REF!</f>
        <v>#REF!</v>
      </c>
      <c r="B2688" s="84" t="s">
        <v>708</v>
      </c>
      <c r="C2688" s="82">
        <v>2012</v>
      </c>
      <c r="D2688" s="84" t="s">
        <v>706</v>
      </c>
      <c r="E2688" s="93" t="s">
        <v>739</v>
      </c>
      <c r="F2688" s="82" t="e">
        <f t="shared" si="41"/>
        <v>#REF!</v>
      </c>
      <c r="G2688" s="172"/>
    </row>
    <row r="2689" spans="1:7" ht="13" thickBot="1" x14ac:dyDescent="0.3">
      <c r="A2689" s="82" t="e">
        <f>#REF!</f>
        <v>#REF!</v>
      </c>
      <c r="B2689" s="84" t="s">
        <v>708</v>
      </c>
      <c r="C2689" s="82">
        <v>2012</v>
      </c>
      <c r="D2689" s="84" t="s">
        <v>706</v>
      </c>
      <c r="E2689" s="93" t="s">
        <v>743</v>
      </c>
      <c r="F2689" s="82" t="e">
        <f t="shared" si="41"/>
        <v>#REF!</v>
      </c>
      <c r="G2689" s="172"/>
    </row>
    <row r="2690" spans="1:7" ht="13" thickBot="1" x14ac:dyDescent="0.3">
      <c r="A2690" s="82" t="e">
        <f>#REF!</f>
        <v>#REF!</v>
      </c>
      <c r="B2690" s="84" t="s">
        <v>708</v>
      </c>
      <c r="C2690" s="82">
        <v>2012</v>
      </c>
      <c r="D2690" s="84" t="s">
        <v>706</v>
      </c>
      <c r="E2690" s="93" t="s">
        <v>745</v>
      </c>
      <c r="F2690" s="82" t="e">
        <f t="shared" si="41"/>
        <v>#REF!</v>
      </c>
      <c r="G2690" s="172"/>
    </row>
    <row r="2691" spans="1:7" ht="13" thickBot="1" x14ac:dyDescent="0.3">
      <c r="A2691" s="82" t="e">
        <f>#REF!</f>
        <v>#REF!</v>
      </c>
      <c r="B2691" s="84" t="s">
        <v>708</v>
      </c>
      <c r="C2691" s="82">
        <v>2012</v>
      </c>
      <c r="D2691" s="84" t="s">
        <v>706</v>
      </c>
      <c r="E2691" s="93" t="s">
        <v>740</v>
      </c>
      <c r="F2691" s="82" t="e">
        <f t="shared" ref="F2691:F2754" si="42">CONCATENATE(A2691,"_",B2691,"_",C2691,"_",D2691,"_",E2691)</f>
        <v>#REF!</v>
      </c>
      <c r="G2691" s="172"/>
    </row>
    <row r="2692" spans="1:7" ht="13" thickBot="1" x14ac:dyDescent="0.3">
      <c r="A2692" s="82" t="e">
        <f>#REF!</f>
        <v>#REF!</v>
      </c>
      <c r="B2692" s="84" t="s">
        <v>708</v>
      </c>
      <c r="C2692" s="82">
        <v>2012</v>
      </c>
      <c r="D2692" s="84" t="s">
        <v>706</v>
      </c>
      <c r="E2692" s="93" t="s">
        <v>744</v>
      </c>
      <c r="F2692" s="82" t="e">
        <f t="shared" si="42"/>
        <v>#REF!</v>
      </c>
      <c r="G2692" s="172"/>
    </row>
    <row r="2693" spans="1:7" ht="13" thickBot="1" x14ac:dyDescent="0.3">
      <c r="A2693" s="82" t="e">
        <f>#REF!</f>
        <v>#REF!</v>
      </c>
      <c r="B2693" s="84" t="s">
        <v>708</v>
      </c>
      <c r="C2693" s="82">
        <v>2012</v>
      </c>
      <c r="D2693" s="84" t="s">
        <v>706</v>
      </c>
      <c r="E2693" s="93" t="s">
        <v>746</v>
      </c>
      <c r="F2693" s="82" t="e">
        <f t="shared" si="42"/>
        <v>#REF!</v>
      </c>
      <c r="G2693" s="172"/>
    </row>
    <row r="2694" spans="1:7" ht="13" thickBot="1" x14ac:dyDescent="0.3">
      <c r="A2694" s="82" t="e">
        <f>#REF!</f>
        <v>#REF!</v>
      </c>
      <c r="B2694" s="84" t="s">
        <v>708</v>
      </c>
      <c r="C2694" s="82">
        <v>2012</v>
      </c>
      <c r="D2694" s="84" t="s">
        <v>706</v>
      </c>
      <c r="E2694" s="93" t="s">
        <v>747</v>
      </c>
      <c r="F2694" s="82" t="e">
        <f t="shared" si="42"/>
        <v>#REF!</v>
      </c>
      <c r="G2694" s="172"/>
    </row>
    <row r="2695" spans="1:7" ht="13" thickBot="1" x14ac:dyDescent="0.3">
      <c r="A2695" s="82" t="e">
        <f>#REF!</f>
        <v>#REF!</v>
      </c>
      <c r="B2695" s="91" t="s">
        <v>708</v>
      </c>
      <c r="C2695" s="82">
        <v>2012</v>
      </c>
      <c r="D2695" s="91" t="s">
        <v>706</v>
      </c>
      <c r="E2695" s="101" t="s">
        <v>748</v>
      </c>
      <c r="F2695" s="82" t="e">
        <f t="shared" si="42"/>
        <v>#REF!</v>
      </c>
      <c r="G2695" s="172"/>
    </row>
    <row r="2696" spans="1:7" ht="13" thickBot="1" x14ac:dyDescent="0.3">
      <c r="A2696" s="82" t="e">
        <f>#REF!</f>
        <v>#REF!</v>
      </c>
      <c r="B2696" s="94" t="s">
        <v>708</v>
      </c>
      <c r="C2696" s="82">
        <v>2012</v>
      </c>
      <c r="D2696" s="94" t="s">
        <v>706</v>
      </c>
      <c r="E2696" s="95" t="s">
        <v>752</v>
      </c>
      <c r="F2696" s="82" t="e">
        <f t="shared" si="42"/>
        <v>#REF!</v>
      </c>
      <c r="G2696" s="172"/>
    </row>
    <row r="2697" spans="1:7" ht="13" thickBot="1" x14ac:dyDescent="0.3">
      <c r="A2697" s="82" t="e">
        <f>#REF!</f>
        <v>#REF!</v>
      </c>
      <c r="B2697" s="84" t="s">
        <v>708</v>
      </c>
      <c r="C2697" s="82">
        <v>2012</v>
      </c>
      <c r="D2697" s="84" t="s">
        <v>706</v>
      </c>
      <c r="E2697" s="93" t="s">
        <v>751</v>
      </c>
      <c r="F2697" s="82" t="e">
        <f t="shared" si="42"/>
        <v>#REF!</v>
      </c>
      <c r="G2697" s="172"/>
    </row>
    <row r="2698" spans="1:7" ht="13" thickBot="1" x14ac:dyDescent="0.3">
      <c r="A2698" s="82" t="e">
        <f>#REF!</f>
        <v>#REF!</v>
      </c>
      <c r="B2698" s="84" t="s">
        <v>708</v>
      </c>
      <c r="C2698" s="82">
        <v>2012</v>
      </c>
      <c r="D2698" s="84" t="s">
        <v>706</v>
      </c>
      <c r="E2698" s="93" t="s">
        <v>749</v>
      </c>
      <c r="F2698" s="82" t="e">
        <f t="shared" si="42"/>
        <v>#REF!</v>
      </c>
      <c r="G2698" s="172"/>
    </row>
    <row r="2699" spans="1:7" ht="13" thickBot="1" x14ac:dyDescent="0.3">
      <c r="A2699" s="82" t="e">
        <f>#REF!</f>
        <v>#REF!</v>
      </c>
      <c r="B2699" s="84" t="s">
        <v>708</v>
      </c>
      <c r="C2699" s="82">
        <v>2012</v>
      </c>
      <c r="D2699" s="84" t="s">
        <v>706</v>
      </c>
      <c r="E2699" s="93" t="s">
        <v>753</v>
      </c>
      <c r="F2699" s="82" t="e">
        <f t="shared" si="42"/>
        <v>#REF!</v>
      </c>
      <c r="G2699" s="172"/>
    </row>
    <row r="2700" spans="1:7" ht="13" thickBot="1" x14ac:dyDescent="0.3">
      <c r="A2700" s="82" t="e">
        <f>#REF!</f>
        <v>#REF!</v>
      </c>
      <c r="B2700" s="84" t="s">
        <v>708</v>
      </c>
      <c r="C2700" s="82">
        <v>2012</v>
      </c>
      <c r="D2700" s="84" t="s">
        <v>706</v>
      </c>
      <c r="E2700" s="93" t="s">
        <v>755</v>
      </c>
      <c r="F2700" s="82" t="e">
        <f t="shared" si="42"/>
        <v>#REF!</v>
      </c>
      <c r="G2700" s="172"/>
    </row>
    <row r="2701" spans="1:7" ht="13" thickBot="1" x14ac:dyDescent="0.3">
      <c r="A2701" s="82" t="e">
        <f>#REF!</f>
        <v>#REF!</v>
      </c>
      <c r="B2701" s="84" t="s">
        <v>708</v>
      </c>
      <c r="C2701" s="82">
        <v>2012</v>
      </c>
      <c r="D2701" s="84" t="s">
        <v>706</v>
      </c>
      <c r="E2701" s="93" t="s">
        <v>750</v>
      </c>
      <c r="F2701" s="82" t="e">
        <f t="shared" si="42"/>
        <v>#REF!</v>
      </c>
      <c r="G2701" s="172"/>
    </row>
    <row r="2702" spans="1:7" ht="13" thickBot="1" x14ac:dyDescent="0.3">
      <c r="A2702" s="82" t="e">
        <f>#REF!</f>
        <v>#REF!</v>
      </c>
      <c r="B2702" s="84" t="s">
        <v>708</v>
      </c>
      <c r="C2702" s="82">
        <v>2012</v>
      </c>
      <c r="D2702" s="84" t="s">
        <v>706</v>
      </c>
      <c r="E2702" s="93" t="s">
        <v>754</v>
      </c>
      <c r="F2702" s="82" t="e">
        <f t="shared" si="42"/>
        <v>#REF!</v>
      </c>
      <c r="G2702" s="172"/>
    </row>
    <row r="2703" spans="1:7" ht="13" thickBot="1" x14ac:dyDescent="0.3">
      <c r="A2703" s="82" t="e">
        <f>#REF!</f>
        <v>#REF!</v>
      </c>
      <c r="B2703" s="84" t="s">
        <v>708</v>
      </c>
      <c r="C2703" s="82">
        <v>2012</v>
      </c>
      <c r="D2703" s="84" t="s">
        <v>706</v>
      </c>
      <c r="E2703" s="93" t="s">
        <v>756</v>
      </c>
      <c r="F2703" s="82" t="e">
        <f t="shared" si="42"/>
        <v>#REF!</v>
      </c>
      <c r="G2703" s="172"/>
    </row>
    <row r="2704" spans="1:7" ht="13" thickBot="1" x14ac:dyDescent="0.3">
      <c r="A2704" s="82" t="e">
        <f>#REF!</f>
        <v>#REF!</v>
      </c>
      <c r="B2704" s="84" t="s">
        <v>708</v>
      </c>
      <c r="C2704" s="82">
        <v>2012</v>
      </c>
      <c r="D2704" s="84" t="s">
        <v>706</v>
      </c>
      <c r="E2704" s="93" t="s">
        <v>757</v>
      </c>
      <c r="F2704" s="82" t="e">
        <f t="shared" si="42"/>
        <v>#REF!</v>
      </c>
      <c r="G2704" s="172"/>
    </row>
    <row r="2705" spans="1:7" ht="13" thickBot="1" x14ac:dyDescent="0.3">
      <c r="A2705" s="82" t="e">
        <f>#REF!</f>
        <v>#REF!</v>
      </c>
      <c r="B2705" s="84" t="s">
        <v>708</v>
      </c>
      <c r="C2705" s="82">
        <v>2012</v>
      </c>
      <c r="D2705" s="84" t="s">
        <v>706</v>
      </c>
      <c r="E2705" s="93" t="s">
        <v>758</v>
      </c>
      <c r="F2705" s="82" t="e">
        <f t="shared" si="42"/>
        <v>#REF!</v>
      </c>
      <c r="G2705" s="172"/>
    </row>
    <row r="2706" spans="1:7" ht="13" thickBot="1" x14ac:dyDescent="0.3">
      <c r="A2706" s="82" t="e">
        <f>#REF!</f>
        <v>#REF!</v>
      </c>
      <c r="B2706" s="84" t="s">
        <v>708</v>
      </c>
      <c r="C2706" s="82">
        <v>2012</v>
      </c>
      <c r="D2706" s="84" t="s">
        <v>706</v>
      </c>
      <c r="E2706" s="93" t="s">
        <v>759</v>
      </c>
      <c r="F2706" s="82" t="e">
        <f t="shared" si="42"/>
        <v>#REF!</v>
      </c>
      <c r="G2706" s="172"/>
    </row>
    <row r="2707" spans="1:7" ht="13" thickBot="1" x14ac:dyDescent="0.3">
      <c r="A2707" s="82" t="e">
        <f>#REF!</f>
        <v>#REF!</v>
      </c>
      <c r="B2707" s="84" t="s">
        <v>708</v>
      </c>
      <c r="C2707" s="82">
        <v>2012</v>
      </c>
      <c r="D2707" s="84" t="s">
        <v>706</v>
      </c>
      <c r="E2707" s="93" t="s">
        <v>760</v>
      </c>
      <c r="F2707" s="82" t="e">
        <f t="shared" si="42"/>
        <v>#REF!</v>
      </c>
      <c r="G2707" s="172"/>
    </row>
    <row r="2708" spans="1:7" ht="13" thickBot="1" x14ac:dyDescent="0.3">
      <c r="A2708" s="82" t="e">
        <f>#REF!</f>
        <v>#REF!</v>
      </c>
      <c r="B2708" s="84" t="s">
        <v>708</v>
      </c>
      <c r="C2708" s="82">
        <v>2012</v>
      </c>
      <c r="D2708" s="84" t="s">
        <v>706</v>
      </c>
      <c r="E2708" s="93" t="s">
        <v>761</v>
      </c>
      <c r="F2708" s="82" t="e">
        <f t="shared" si="42"/>
        <v>#REF!</v>
      </c>
      <c r="G2708" s="172"/>
    </row>
    <row r="2709" spans="1:7" ht="13" thickBot="1" x14ac:dyDescent="0.3">
      <c r="A2709" s="82" t="e">
        <f>#REF!</f>
        <v>#REF!</v>
      </c>
      <c r="B2709" s="84" t="s">
        <v>708</v>
      </c>
      <c r="C2709" s="82">
        <v>2012</v>
      </c>
      <c r="D2709" s="84" t="s">
        <v>706</v>
      </c>
      <c r="E2709" s="93" t="s">
        <v>762</v>
      </c>
      <c r="F2709" s="82" t="e">
        <f t="shared" si="42"/>
        <v>#REF!</v>
      </c>
      <c r="G2709" s="172"/>
    </row>
    <row r="2710" spans="1:7" ht="13" thickBot="1" x14ac:dyDescent="0.3">
      <c r="A2710" s="82" t="e">
        <f>#REF!</f>
        <v>#REF!</v>
      </c>
      <c r="B2710" s="84" t="s">
        <v>708</v>
      </c>
      <c r="C2710" s="82">
        <v>2012</v>
      </c>
      <c r="D2710" s="84" t="s">
        <v>706</v>
      </c>
      <c r="E2710" s="93" t="s">
        <v>763</v>
      </c>
      <c r="F2710" s="82" t="e">
        <f t="shared" si="42"/>
        <v>#REF!</v>
      </c>
      <c r="G2710" s="172"/>
    </row>
    <row r="2711" spans="1:7" ht="13" thickBot="1" x14ac:dyDescent="0.3">
      <c r="A2711" s="82" t="e">
        <f>#REF!</f>
        <v>#REF!</v>
      </c>
      <c r="B2711" s="84" t="s">
        <v>708</v>
      </c>
      <c r="C2711" s="82">
        <v>2012</v>
      </c>
      <c r="D2711" s="84" t="s">
        <v>706</v>
      </c>
      <c r="E2711" s="93" t="s">
        <v>764</v>
      </c>
      <c r="F2711" s="82" t="e">
        <f t="shared" si="42"/>
        <v>#REF!</v>
      </c>
      <c r="G2711" s="172"/>
    </row>
    <row r="2712" spans="1:7" ht="13" thickBot="1" x14ac:dyDescent="0.3">
      <c r="A2712" s="82" t="e">
        <f>#REF!</f>
        <v>#REF!</v>
      </c>
      <c r="B2712" s="84" t="s">
        <v>708</v>
      </c>
      <c r="C2712" s="82">
        <v>2012</v>
      </c>
      <c r="D2712" s="84" t="s">
        <v>706</v>
      </c>
      <c r="E2712" s="93" t="s">
        <v>765</v>
      </c>
      <c r="F2712" s="82" t="e">
        <f t="shared" si="42"/>
        <v>#REF!</v>
      </c>
      <c r="G2712" s="172"/>
    </row>
    <row r="2713" spans="1:7" ht="13" thickBot="1" x14ac:dyDescent="0.3">
      <c r="A2713" s="82" t="e">
        <f>#REF!</f>
        <v>#REF!</v>
      </c>
      <c r="B2713" s="84" t="s">
        <v>708</v>
      </c>
      <c r="C2713" s="82">
        <v>2012</v>
      </c>
      <c r="D2713" s="84" t="s">
        <v>706</v>
      </c>
      <c r="E2713" s="93" t="s">
        <v>766</v>
      </c>
      <c r="F2713" s="82" t="e">
        <f t="shared" si="42"/>
        <v>#REF!</v>
      </c>
      <c r="G2713" s="172"/>
    </row>
    <row r="2714" spans="1:7" ht="13" thickBot="1" x14ac:dyDescent="0.3">
      <c r="A2714" s="82" t="e">
        <f>#REF!</f>
        <v>#REF!</v>
      </c>
      <c r="B2714" s="84" t="s">
        <v>708</v>
      </c>
      <c r="C2714" s="82">
        <v>2012</v>
      </c>
      <c r="D2714" s="84" t="s">
        <v>706</v>
      </c>
      <c r="E2714" s="93" t="s">
        <v>767</v>
      </c>
      <c r="F2714" s="82" t="e">
        <f t="shared" si="42"/>
        <v>#REF!</v>
      </c>
      <c r="G2714" s="172"/>
    </row>
    <row r="2715" spans="1:7" ht="13" thickBot="1" x14ac:dyDescent="0.3">
      <c r="A2715" s="82" t="e">
        <f>#REF!</f>
        <v>#REF!</v>
      </c>
      <c r="B2715" s="84" t="s">
        <v>708</v>
      </c>
      <c r="C2715" s="82">
        <v>2012</v>
      </c>
      <c r="D2715" s="84" t="s">
        <v>706</v>
      </c>
      <c r="E2715" s="93" t="s">
        <v>768</v>
      </c>
      <c r="F2715" s="82" t="e">
        <f t="shared" si="42"/>
        <v>#REF!</v>
      </c>
      <c r="G2715" s="172"/>
    </row>
    <row r="2716" spans="1:7" ht="13" thickBot="1" x14ac:dyDescent="0.3">
      <c r="A2716" s="82" t="e">
        <f>#REF!</f>
        <v>#REF!</v>
      </c>
      <c r="B2716" s="84" t="s">
        <v>770</v>
      </c>
      <c r="C2716" s="82">
        <v>2012</v>
      </c>
      <c r="D2716" s="84" t="s">
        <v>639</v>
      </c>
      <c r="E2716" s="93">
        <v>1</v>
      </c>
      <c r="F2716" s="82" t="e">
        <f t="shared" si="42"/>
        <v>#REF!</v>
      </c>
      <c r="G2716" s="172"/>
    </row>
    <row r="2717" spans="1:7" ht="13" thickBot="1" x14ac:dyDescent="0.3">
      <c r="A2717" s="82" t="e">
        <f>#REF!</f>
        <v>#REF!</v>
      </c>
      <c r="B2717" s="84" t="s">
        <v>770</v>
      </c>
      <c r="C2717" s="82">
        <v>2012</v>
      </c>
      <c r="D2717" s="84" t="s">
        <v>639</v>
      </c>
      <c r="E2717" s="93" t="s">
        <v>643</v>
      </c>
      <c r="F2717" s="82" t="e">
        <f t="shared" si="42"/>
        <v>#REF!</v>
      </c>
      <c r="G2717" s="172"/>
    </row>
    <row r="2718" spans="1:7" ht="13" thickBot="1" x14ac:dyDescent="0.3">
      <c r="A2718" s="82" t="e">
        <f>#REF!</f>
        <v>#REF!</v>
      </c>
      <c r="B2718" s="84" t="s">
        <v>770</v>
      </c>
      <c r="C2718" s="82">
        <v>2012</v>
      </c>
      <c r="D2718" s="84" t="s">
        <v>639</v>
      </c>
      <c r="E2718" s="93" t="s">
        <v>646</v>
      </c>
      <c r="F2718" s="82" t="e">
        <f t="shared" si="42"/>
        <v>#REF!</v>
      </c>
      <c r="G2718" s="172"/>
    </row>
    <row r="2719" spans="1:7" ht="13" thickBot="1" x14ac:dyDescent="0.3">
      <c r="A2719" s="82" t="e">
        <f>#REF!</f>
        <v>#REF!</v>
      </c>
      <c r="B2719" s="84" t="s">
        <v>770</v>
      </c>
      <c r="C2719" s="82">
        <v>2012</v>
      </c>
      <c r="D2719" s="84" t="s">
        <v>639</v>
      </c>
      <c r="E2719" s="93" t="s">
        <v>647</v>
      </c>
      <c r="F2719" s="82" t="e">
        <f t="shared" si="42"/>
        <v>#REF!</v>
      </c>
      <c r="G2719" s="172"/>
    </row>
    <row r="2720" spans="1:7" ht="13" thickBot="1" x14ac:dyDescent="0.3">
      <c r="A2720" s="82" t="e">
        <f>#REF!</f>
        <v>#REF!</v>
      </c>
      <c r="B2720" s="84" t="s">
        <v>770</v>
      </c>
      <c r="C2720" s="82">
        <v>2012</v>
      </c>
      <c r="D2720" s="84" t="s">
        <v>639</v>
      </c>
      <c r="E2720" s="93" t="s">
        <v>648</v>
      </c>
      <c r="F2720" s="82" t="e">
        <f t="shared" si="42"/>
        <v>#REF!</v>
      </c>
      <c r="G2720" s="172"/>
    </row>
    <row r="2721" spans="1:7" ht="13" thickBot="1" x14ac:dyDescent="0.3">
      <c r="A2721" s="82" t="e">
        <f>#REF!</f>
        <v>#REF!</v>
      </c>
      <c r="B2721" s="84" t="s">
        <v>770</v>
      </c>
      <c r="C2721" s="82">
        <v>2012</v>
      </c>
      <c r="D2721" s="84" t="s">
        <v>639</v>
      </c>
      <c r="E2721" s="93" t="s">
        <v>709</v>
      </c>
      <c r="F2721" s="82" t="e">
        <f t="shared" si="42"/>
        <v>#REF!</v>
      </c>
      <c r="G2721" s="172"/>
    </row>
    <row r="2722" spans="1:7" ht="13" thickBot="1" x14ac:dyDescent="0.3">
      <c r="A2722" s="82" t="e">
        <f>#REF!</f>
        <v>#REF!</v>
      </c>
      <c r="B2722" s="84" t="s">
        <v>770</v>
      </c>
      <c r="C2722" s="82">
        <v>2012</v>
      </c>
      <c r="D2722" s="84" t="s">
        <v>131</v>
      </c>
      <c r="E2722" s="93">
        <v>2</v>
      </c>
      <c r="F2722" s="82" t="e">
        <f t="shared" si="42"/>
        <v>#REF!</v>
      </c>
      <c r="G2722" s="172"/>
    </row>
    <row r="2723" spans="1:7" ht="13" thickBot="1" x14ac:dyDescent="0.3">
      <c r="A2723" s="82" t="e">
        <f>#REF!</f>
        <v>#REF!</v>
      </c>
      <c r="B2723" s="84" t="s">
        <v>770</v>
      </c>
      <c r="C2723" s="82">
        <v>2012</v>
      </c>
      <c r="D2723" s="84" t="s">
        <v>639</v>
      </c>
      <c r="E2723" s="93">
        <v>3</v>
      </c>
      <c r="F2723" s="82" t="e">
        <f t="shared" si="42"/>
        <v>#REF!</v>
      </c>
      <c r="G2723" s="172"/>
    </row>
    <row r="2724" spans="1:7" ht="13" thickBot="1" x14ac:dyDescent="0.3">
      <c r="A2724" s="82" t="e">
        <f>#REF!</f>
        <v>#REF!</v>
      </c>
      <c r="B2724" s="84" t="s">
        <v>770</v>
      </c>
      <c r="C2724" s="82">
        <v>2012</v>
      </c>
      <c r="D2724" s="84" t="s">
        <v>639</v>
      </c>
      <c r="E2724" s="93" t="s">
        <v>659</v>
      </c>
      <c r="F2724" s="82" t="e">
        <f t="shared" si="42"/>
        <v>#REF!</v>
      </c>
      <c r="G2724" s="172"/>
    </row>
    <row r="2725" spans="1:7" ht="13" thickBot="1" x14ac:dyDescent="0.3">
      <c r="A2725" s="82" t="e">
        <f>#REF!</f>
        <v>#REF!</v>
      </c>
      <c r="B2725" s="84" t="s">
        <v>770</v>
      </c>
      <c r="C2725" s="82">
        <v>2012</v>
      </c>
      <c r="D2725" s="84" t="s">
        <v>639</v>
      </c>
      <c r="E2725" s="93" t="s">
        <v>660</v>
      </c>
      <c r="F2725" s="82" t="e">
        <f t="shared" si="42"/>
        <v>#REF!</v>
      </c>
      <c r="G2725" s="172"/>
    </row>
    <row r="2726" spans="1:7" ht="13" thickBot="1" x14ac:dyDescent="0.3">
      <c r="A2726" s="82" t="e">
        <f>#REF!</f>
        <v>#REF!</v>
      </c>
      <c r="B2726" s="84" t="s">
        <v>770</v>
      </c>
      <c r="C2726" s="82">
        <v>2012</v>
      </c>
      <c r="D2726" s="84" t="s">
        <v>131</v>
      </c>
      <c r="E2726" s="93">
        <v>4</v>
      </c>
      <c r="F2726" s="82" t="e">
        <f t="shared" si="42"/>
        <v>#REF!</v>
      </c>
      <c r="G2726" s="172"/>
    </row>
    <row r="2727" spans="1:7" ht="13" thickBot="1" x14ac:dyDescent="0.3">
      <c r="A2727" s="82" t="e">
        <f>#REF!</f>
        <v>#REF!</v>
      </c>
      <c r="B2727" s="84" t="s">
        <v>770</v>
      </c>
      <c r="C2727" s="82">
        <v>2012</v>
      </c>
      <c r="D2727" s="84" t="s">
        <v>131</v>
      </c>
      <c r="E2727" s="93" t="s">
        <v>661</v>
      </c>
      <c r="F2727" s="82" t="e">
        <f t="shared" si="42"/>
        <v>#REF!</v>
      </c>
      <c r="G2727" s="172"/>
    </row>
    <row r="2728" spans="1:7" ht="13" thickBot="1" x14ac:dyDescent="0.3">
      <c r="A2728" s="82" t="e">
        <f>#REF!</f>
        <v>#REF!</v>
      </c>
      <c r="B2728" s="84" t="s">
        <v>770</v>
      </c>
      <c r="C2728" s="82">
        <v>2012</v>
      </c>
      <c r="D2728" s="84" t="s">
        <v>131</v>
      </c>
      <c r="E2728" s="93" t="s">
        <v>662</v>
      </c>
      <c r="F2728" s="82" t="e">
        <f t="shared" si="42"/>
        <v>#REF!</v>
      </c>
      <c r="G2728" s="172"/>
    </row>
    <row r="2729" spans="1:7" ht="13" thickBot="1" x14ac:dyDescent="0.3">
      <c r="A2729" s="82" t="e">
        <f>#REF!</f>
        <v>#REF!</v>
      </c>
      <c r="B2729" s="84" t="s">
        <v>770</v>
      </c>
      <c r="C2729" s="82">
        <v>2012</v>
      </c>
      <c r="D2729" s="84" t="s">
        <v>639</v>
      </c>
      <c r="E2729" s="93">
        <v>5</v>
      </c>
      <c r="F2729" s="82" t="e">
        <f t="shared" si="42"/>
        <v>#REF!</v>
      </c>
      <c r="G2729" s="172"/>
    </row>
    <row r="2730" spans="1:7" ht="13" thickBot="1" x14ac:dyDescent="0.3">
      <c r="A2730" s="82" t="e">
        <f>#REF!</f>
        <v>#REF!</v>
      </c>
      <c r="B2730" s="84" t="s">
        <v>770</v>
      </c>
      <c r="C2730" s="82">
        <v>2012</v>
      </c>
      <c r="D2730" s="84" t="s">
        <v>639</v>
      </c>
      <c r="E2730" s="93" t="s">
        <v>663</v>
      </c>
      <c r="F2730" s="82" t="e">
        <f t="shared" si="42"/>
        <v>#REF!</v>
      </c>
      <c r="G2730" s="172"/>
    </row>
    <row r="2731" spans="1:7" ht="13" thickBot="1" x14ac:dyDescent="0.3">
      <c r="A2731" s="82" t="e">
        <f>#REF!</f>
        <v>#REF!</v>
      </c>
      <c r="B2731" s="84" t="s">
        <v>770</v>
      </c>
      <c r="C2731" s="82">
        <v>2012</v>
      </c>
      <c r="D2731" s="84" t="s">
        <v>639</v>
      </c>
      <c r="E2731" s="93" t="s">
        <v>664</v>
      </c>
      <c r="F2731" s="82" t="e">
        <f t="shared" si="42"/>
        <v>#REF!</v>
      </c>
      <c r="G2731" s="172"/>
    </row>
    <row r="2732" spans="1:7" ht="13" thickBot="1" x14ac:dyDescent="0.3">
      <c r="A2732" s="82" t="e">
        <f>#REF!</f>
        <v>#REF!</v>
      </c>
      <c r="B2732" s="84" t="s">
        <v>770</v>
      </c>
      <c r="C2732" s="82">
        <v>2012</v>
      </c>
      <c r="D2732" s="84" t="s">
        <v>639</v>
      </c>
      <c r="E2732" s="93" t="s">
        <v>665</v>
      </c>
      <c r="F2732" s="82" t="e">
        <f t="shared" si="42"/>
        <v>#REF!</v>
      </c>
      <c r="G2732" s="172"/>
    </row>
    <row r="2733" spans="1:7" ht="13" thickBot="1" x14ac:dyDescent="0.3">
      <c r="A2733" s="82" t="e">
        <f>#REF!</f>
        <v>#REF!</v>
      </c>
      <c r="B2733" s="84" t="s">
        <v>770</v>
      </c>
      <c r="C2733" s="82">
        <v>2012</v>
      </c>
      <c r="D2733" s="84" t="s">
        <v>639</v>
      </c>
      <c r="E2733" s="93">
        <v>6</v>
      </c>
      <c r="F2733" s="82" t="e">
        <f t="shared" si="42"/>
        <v>#REF!</v>
      </c>
      <c r="G2733" s="172"/>
    </row>
    <row r="2734" spans="1:7" ht="13" thickBot="1" x14ac:dyDescent="0.3">
      <c r="A2734" s="82" t="e">
        <f>#REF!</f>
        <v>#REF!</v>
      </c>
      <c r="B2734" s="84" t="s">
        <v>770</v>
      </c>
      <c r="C2734" s="82">
        <v>2012</v>
      </c>
      <c r="D2734" s="84" t="s">
        <v>639</v>
      </c>
      <c r="E2734" s="93" t="s">
        <v>666</v>
      </c>
      <c r="F2734" s="82" t="e">
        <f t="shared" si="42"/>
        <v>#REF!</v>
      </c>
      <c r="G2734" s="172"/>
    </row>
    <row r="2735" spans="1:7" ht="13" thickBot="1" x14ac:dyDescent="0.3">
      <c r="A2735" s="82" t="e">
        <f>#REF!</f>
        <v>#REF!</v>
      </c>
      <c r="B2735" s="84" t="s">
        <v>770</v>
      </c>
      <c r="C2735" s="82">
        <v>2012</v>
      </c>
      <c r="D2735" s="84" t="s">
        <v>639</v>
      </c>
      <c r="E2735" s="93" t="s">
        <v>667</v>
      </c>
      <c r="F2735" s="82" t="e">
        <f t="shared" si="42"/>
        <v>#REF!</v>
      </c>
      <c r="G2735" s="172"/>
    </row>
    <row r="2736" spans="1:7" ht="13" thickBot="1" x14ac:dyDescent="0.3">
      <c r="A2736" s="82" t="e">
        <f>#REF!</f>
        <v>#REF!</v>
      </c>
      <c r="B2736" s="84" t="s">
        <v>770</v>
      </c>
      <c r="C2736" s="82">
        <v>2012</v>
      </c>
      <c r="D2736" s="84" t="s">
        <v>639</v>
      </c>
      <c r="E2736" s="93" t="s">
        <v>668</v>
      </c>
      <c r="F2736" s="82" t="e">
        <f t="shared" si="42"/>
        <v>#REF!</v>
      </c>
      <c r="G2736" s="172"/>
    </row>
    <row r="2737" spans="1:7" ht="13" thickBot="1" x14ac:dyDescent="0.3">
      <c r="A2737" s="82" t="e">
        <f>#REF!</f>
        <v>#REF!</v>
      </c>
      <c r="B2737" s="84" t="s">
        <v>770</v>
      </c>
      <c r="C2737" s="82">
        <v>2012</v>
      </c>
      <c r="D2737" s="84" t="s">
        <v>639</v>
      </c>
      <c r="E2737" s="93" t="s">
        <v>669</v>
      </c>
      <c r="F2737" s="82" t="e">
        <f t="shared" si="42"/>
        <v>#REF!</v>
      </c>
      <c r="G2737" s="172"/>
    </row>
    <row r="2738" spans="1:7" ht="13" thickBot="1" x14ac:dyDescent="0.3">
      <c r="A2738" s="82" t="e">
        <f>#REF!</f>
        <v>#REF!</v>
      </c>
      <c r="B2738" s="84" t="s">
        <v>770</v>
      </c>
      <c r="C2738" s="82">
        <v>2012</v>
      </c>
      <c r="D2738" s="84" t="s">
        <v>639</v>
      </c>
      <c r="E2738" s="93" t="s">
        <v>670</v>
      </c>
      <c r="F2738" s="82" t="e">
        <f t="shared" si="42"/>
        <v>#REF!</v>
      </c>
      <c r="G2738" s="172"/>
    </row>
    <row r="2739" spans="1:7" ht="13" thickBot="1" x14ac:dyDescent="0.3">
      <c r="A2739" s="82" t="e">
        <f>#REF!</f>
        <v>#REF!</v>
      </c>
      <c r="B2739" s="84" t="s">
        <v>770</v>
      </c>
      <c r="C2739" s="82">
        <v>2012</v>
      </c>
      <c r="D2739" s="84" t="s">
        <v>639</v>
      </c>
      <c r="E2739" s="93" t="s">
        <v>671</v>
      </c>
      <c r="F2739" s="82" t="e">
        <f t="shared" si="42"/>
        <v>#REF!</v>
      </c>
      <c r="G2739" s="172"/>
    </row>
    <row r="2740" spans="1:7" ht="13" thickBot="1" x14ac:dyDescent="0.3">
      <c r="A2740" s="82" t="e">
        <f>#REF!</f>
        <v>#REF!</v>
      </c>
      <c r="B2740" s="84" t="s">
        <v>770</v>
      </c>
      <c r="C2740" s="82">
        <v>2012</v>
      </c>
      <c r="D2740" s="84" t="s">
        <v>639</v>
      </c>
      <c r="E2740" s="93" t="s">
        <v>672</v>
      </c>
      <c r="F2740" s="82" t="e">
        <f t="shared" si="42"/>
        <v>#REF!</v>
      </c>
      <c r="G2740" s="172"/>
    </row>
    <row r="2741" spans="1:7" ht="13" thickBot="1" x14ac:dyDescent="0.3">
      <c r="A2741" s="82" t="e">
        <f>#REF!</f>
        <v>#REF!</v>
      </c>
      <c r="B2741" s="84" t="s">
        <v>770</v>
      </c>
      <c r="C2741" s="82">
        <v>2012</v>
      </c>
      <c r="D2741" s="84" t="s">
        <v>639</v>
      </c>
      <c r="E2741" s="93" t="s">
        <v>673</v>
      </c>
      <c r="F2741" s="82" t="e">
        <f t="shared" si="42"/>
        <v>#REF!</v>
      </c>
      <c r="G2741" s="172"/>
    </row>
    <row r="2742" spans="1:7" ht="13" thickBot="1" x14ac:dyDescent="0.3">
      <c r="A2742" s="82" t="e">
        <f>#REF!</f>
        <v>#REF!</v>
      </c>
      <c r="B2742" s="84" t="s">
        <v>770</v>
      </c>
      <c r="C2742" s="82">
        <v>2012</v>
      </c>
      <c r="D2742" s="84" t="s">
        <v>639</v>
      </c>
      <c r="E2742" s="93" t="s">
        <v>674</v>
      </c>
      <c r="F2742" s="82" t="e">
        <f t="shared" si="42"/>
        <v>#REF!</v>
      </c>
      <c r="G2742" s="172"/>
    </row>
    <row r="2743" spans="1:7" ht="13" thickBot="1" x14ac:dyDescent="0.3">
      <c r="A2743" s="82" t="e">
        <f>#REF!</f>
        <v>#REF!</v>
      </c>
      <c r="B2743" s="84" t="s">
        <v>770</v>
      </c>
      <c r="C2743" s="82">
        <v>2012</v>
      </c>
      <c r="D2743" s="84" t="s">
        <v>639</v>
      </c>
      <c r="E2743" s="93" t="s">
        <v>675</v>
      </c>
      <c r="F2743" s="82" t="e">
        <f t="shared" si="42"/>
        <v>#REF!</v>
      </c>
      <c r="G2743" s="172"/>
    </row>
    <row r="2744" spans="1:7" ht="13" thickBot="1" x14ac:dyDescent="0.3">
      <c r="A2744" s="82" t="e">
        <f>#REF!</f>
        <v>#REF!</v>
      </c>
      <c r="B2744" s="84" t="s">
        <v>770</v>
      </c>
      <c r="C2744" s="82">
        <v>2012</v>
      </c>
      <c r="D2744" s="84" t="s">
        <v>639</v>
      </c>
      <c r="E2744" s="93" t="s">
        <v>676</v>
      </c>
      <c r="F2744" s="82" t="e">
        <f t="shared" si="42"/>
        <v>#REF!</v>
      </c>
      <c r="G2744" s="172"/>
    </row>
    <row r="2745" spans="1:7" ht="13" thickBot="1" x14ac:dyDescent="0.3">
      <c r="A2745" s="82" t="e">
        <f>#REF!</f>
        <v>#REF!</v>
      </c>
      <c r="B2745" s="84" t="s">
        <v>770</v>
      </c>
      <c r="C2745" s="82">
        <v>2012</v>
      </c>
      <c r="D2745" s="84" t="s">
        <v>639</v>
      </c>
      <c r="E2745" s="93" t="s">
        <v>677</v>
      </c>
      <c r="F2745" s="82" t="e">
        <f t="shared" si="42"/>
        <v>#REF!</v>
      </c>
      <c r="G2745" s="172"/>
    </row>
    <row r="2746" spans="1:7" ht="13" thickBot="1" x14ac:dyDescent="0.3">
      <c r="A2746" s="82" t="e">
        <f>#REF!</f>
        <v>#REF!</v>
      </c>
      <c r="B2746" s="84" t="s">
        <v>770</v>
      </c>
      <c r="C2746" s="82">
        <v>2012</v>
      </c>
      <c r="D2746" s="84" t="s">
        <v>639</v>
      </c>
      <c r="E2746" s="93" t="s">
        <v>678</v>
      </c>
      <c r="F2746" s="82" t="e">
        <f t="shared" si="42"/>
        <v>#REF!</v>
      </c>
      <c r="G2746" s="172"/>
    </row>
    <row r="2747" spans="1:7" ht="13" thickBot="1" x14ac:dyDescent="0.3">
      <c r="A2747" s="82" t="e">
        <f>#REF!</f>
        <v>#REF!</v>
      </c>
      <c r="B2747" s="84" t="s">
        <v>770</v>
      </c>
      <c r="C2747" s="82">
        <v>2012</v>
      </c>
      <c r="D2747" s="84" t="s">
        <v>639</v>
      </c>
      <c r="E2747" s="93" t="s">
        <v>679</v>
      </c>
      <c r="F2747" s="82" t="e">
        <f t="shared" si="42"/>
        <v>#REF!</v>
      </c>
      <c r="G2747" s="172"/>
    </row>
    <row r="2748" spans="1:7" ht="13" thickBot="1" x14ac:dyDescent="0.3">
      <c r="A2748" s="82" t="e">
        <f>#REF!</f>
        <v>#REF!</v>
      </c>
      <c r="B2748" s="84" t="s">
        <v>770</v>
      </c>
      <c r="C2748" s="82">
        <v>2012</v>
      </c>
      <c r="D2748" s="84" t="s">
        <v>131</v>
      </c>
      <c r="E2748" s="93">
        <v>7</v>
      </c>
      <c r="F2748" s="82" t="e">
        <f t="shared" si="42"/>
        <v>#REF!</v>
      </c>
      <c r="G2748" s="172"/>
    </row>
    <row r="2749" spans="1:7" ht="13" thickBot="1" x14ac:dyDescent="0.3">
      <c r="A2749" s="82" t="e">
        <f>#REF!</f>
        <v>#REF!</v>
      </c>
      <c r="B2749" s="102" t="s">
        <v>770</v>
      </c>
      <c r="C2749" s="82">
        <v>2012</v>
      </c>
      <c r="D2749" s="102" t="s">
        <v>131</v>
      </c>
      <c r="E2749" s="106" t="s">
        <v>680</v>
      </c>
      <c r="F2749" s="82" t="e">
        <f t="shared" si="42"/>
        <v>#REF!</v>
      </c>
      <c r="G2749" s="172"/>
    </row>
    <row r="2750" spans="1:7" ht="13" thickBot="1" x14ac:dyDescent="0.3">
      <c r="A2750" s="82" t="e">
        <f>#REF!</f>
        <v>#REF!</v>
      </c>
      <c r="B2750" s="86" t="s">
        <v>770</v>
      </c>
      <c r="C2750" s="82">
        <v>2012</v>
      </c>
      <c r="D2750" s="86" t="s">
        <v>131</v>
      </c>
      <c r="E2750" s="100" t="s">
        <v>681</v>
      </c>
      <c r="F2750" s="82" t="e">
        <f t="shared" si="42"/>
        <v>#REF!</v>
      </c>
      <c r="G2750" s="172"/>
    </row>
    <row r="2751" spans="1:7" ht="13" thickBot="1" x14ac:dyDescent="0.3">
      <c r="A2751" s="82" t="e">
        <f>#REF!</f>
        <v>#REF!</v>
      </c>
      <c r="B2751" s="84" t="s">
        <v>770</v>
      </c>
      <c r="C2751" s="82">
        <v>2012</v>
      </c>
      <c r="D2751" s="84" t="s">
        <v>131</v>
      </c>
      <c r="E2751" s="93" t="s">
        <v>682</v>
      </c>
      <c r="F2751" s="82" t="e">
        <f t="shared" si="42"/>
        <v>#REF!</v>
      </c>
      <c r="G2751" s="172"/>
    </row>
    <row r="2752" spans="1:7" ht="13" thickBot="1" x14ac:dyDescent="0.3">
      <c r="A2752" s="82" t="e">
        <f>#REF!</f>
        <v>#REF!</v>
      </c>
      <c r="B2752" s="84" t="s">
        <v>770</v>
      </c>
      <c r="C2752" s="82">
        <v>2012</v>
      </c>
      <c r="D2752" s="84" t="s">
        <v>131</v>
      </c>
      <c r="E2752" s="93" t="s">
        <v>683</v>
      </c>
      <c r="F2752" s="82" t="e">
        <f t="shared" si="42"/>
        <v>#REF!</v>
      </c>
      <c r="G2752" s="172"/>
    </row>
    <row r="2753" spans="1:7" ht="13" thickBot="1" x14ac:dyDescent="0.3">
      <c r="A2753" s="82" t="e">
        <f>#REF!</f>
        <v>#REF!</v>
      </c>
      <c r="B2753" s="84" t="s">
        <v>770</v>
      </c>
      <c r="C2753" s="82">
        <v>2012</v>
      </c>
      <c r="D2753" s="84" t="s">
        <v>131</v>
      </c>
      <c r="E2753" s="93" t="s">
        <v>684</v>
      </c>
      <c r="F2753" s="82" t="e">
        <f t="shared" si="42"/>
        <v>#REF!</v>
      </c>
      <c r="G2753" s="172"/>
    </row>
    <row r="2754" spans="1:7" ht="13" thickBot="1" x14ac:dyDescent="0.3">
      <c r="A2754" s="82" t="e">
        <f>#REF!</f>
        <v>#REF!</v>
      </c>
      <c r="B2754" s="84" t="s">
        <v>770</v>
      </c>
      <c r="C2754" s="82">
        <v>2012</v>
      </c>
      <c r="D2754" s="84" t="s">
        <v>131</v>
      </c>
      <c r="E2754" s="93" t="s">
        <v>685</v>
      </c>
      <c r="F2754" s="82" t="e">
        <f t="shared" si="42"/>
        <v>#REF!</v>
      </c>
      <c r="G2754" s="172"/>
    </row>
    <row r="2755" spans="1:7" ht="13" thickBot="1" x14ac:dyDescent="0.3">
      <c r="A2755" s="82" t="e">
        <f>#REF!</f>
        <v>#REF!</v>
      </c>
      <c r="B2755" s="84" t="s">
        <v>770</v>
      </c>
      <c r="C2755" s="82">
        <v>2012</v>
      </c>
      <c r="D2755" s="84" t="s">
        <v>131</v>
      </c>
      <c r="E2755" s="93" t="s">
        <v>686</v>
      </c>
      <c r="F2755" s="82" t="e">
        <f t="shared" ref="F2755:F2818" si="43">CONCATENATE(A2755,"_",B2755,"_",C2755,"_",D2755,"_",E2755)</f>
        <v>#REF!</v>
      </c>
      <c r="G2755" s="172"/>
    </row>
    <row r="2756" spans="1:7" ht="13" thickBot="1" x14ac:dyDescent="0.3">
      <c r="A2756" s="82" t="e">
        <f>#REF!</f>
        <v>#REF!</v>
      </c>
      <c r="B2756" s="84" t="s">
        <v>770</v>
      </c>
      <c r="C2756" s="82">
        <v>2012</v>
      </c>
      <c r="D2756" s="84" t="s">
        <v>131</v>
      </c>
      <c r="E2756" s="93" t="s">
        <v>687</v>
      </c>
      <c r="F2756" s="82" t="e">
        <f t="shared" si="43"/>
        <v>#REF!</v>
      </c>
      <c r="G2756" s="172"/>
    </row>
    <row r="2757" spans="1:7" ht="13" thickBot="1" x14ac:dyDescent="0.3">
      <c r="A2757" s="82" t="e">
        <f>#REF!</f>
        <v>#REF!</v>
      </c>
      <c r="B2757" s="84" t="s">
        <v>770</v>
      </c>
      <c r="C2757" s="82">
        <v>2012</v>
      </c>
      <c r="D2757" s="84" t="s">
        <v>131</v>
      </c>
      <c r="E2757" s="93">
        <v>8</v>
      </c>
      <c r="F2757" s="82" t="e">
        <f t="shared" si="43"/>
        <v>#REF!</v>
      </c>
      <c r="G2757" s="172"/>
    </row>
    <row r="2758" spans="1:7" ht="13" thickBot="1" x14ac:dyDescent="0.3">
      <c r="A2758" s="82" t="e">
        <f>#REF!</f>
        <v>#REF!</v>
      </c>
      <c r="B2758" s="84" t="s">
        <v>770</v>
      </c>
      <c r="C2758" s="82">
        <v>2012</v>
      </c>
      <c r="D2758" s="84" t="s">
        <v>131</v>
      </c>
      <c r="E2758" s="93" t="s">
        <v>688</v>
      </c>
      <c r="F2758" s="82" t="e">
        <f t="shared" si="43"/>
        <v>#REF!</v>
      </c>
      <c r="G2758" s="172"/>
    </row>
    <row r="2759" spans="1:7" ht="13" thickBot="1" x14ac:dyDescent="0.3">
      <c r="A2759" s="82" t="e">
        <f>#REF!</f>
        <v>#REF!</v>
      </c>
      <c r="B2759" s="84" t="s">
        <v>770</v>
      </c>
      <c r="C2759" s="82">
        <v>2012</v>
      </c>
      <c r="D2759" s="84" t="s">
        <v>131</v>
      </c>
      <c r="E2759" s="93" t="s">
        <v>689</v>
      </c>
      <c r="F2759" s="82" t="e">
        <f t="shared" si="43"/>
        <v>#REF!</v>
      </c>
      <c r="G2759" s="172"/>
    </row>
    <row r="2760" spans="1:7" ht="13" thickBot="1" x14ac:dyDescent="0.3">
      <c r="A2760" s="82" t="e">
        <f>#REF!</f>
        <v>#REF!</v>
      </c>
      <c r="B2760" s="84" t="s">
        <v>770</v>
      </c>
      <c r="C2760" s="82">
        <v>2012</v>
      </c>
      <c r="D2760" s="84" t="s">
        <v>131</v>
      </c>
      <c r="E2760" s="93">
        <v>9</v>
      </c>
      <c r="F2760" s="82" t="e">
        <f t="shared" si="43"/>
        <v>#REF!</v>
      </c>
      <c r="G2760" s="172"/>
    </row>
    <row r="2761" spans="1:7" ht="13" thickBot="1" x14ac:dyDescent="0.3">
      <c r="A2761" s="82" t="e">
        <f>#REF!</f>
        <v>#REF!</v>
      </c>
      <c r="B2761" s="84" t="s">
        <v>770</v>
      </c>
      <c r="C2761" s="82">
        <v>2012</v>
      </c>
      <c r="D2761" s="84" t="s">
        <v>131</v>
      </c>
      <c r="E2761" s="93">
        <v>10</v>
      </c>
      <c r="F2761" s="82" t="e">
        <f t="shared" si="43"/>
        <v>#REF!</v>
      </c>
      <c r="G2761" s="172"/>
    </row>
    <row r="2762" spans="1:7" ht="13" thickBot="1" x14ac:dyDescent="0.3">
      <c r="A2762" s="82" t="e">
        <f>#REF!</f>
        <v>#REF!</v>
      </c>
      <c r="B2762" s="84" t="s">
        <v>770</v>
      </c>
      <c r="C2762" s="82">
        <v>2012</v>
      </c>
      <c r="D2762" s="84" t="s">
        <v>131</v>
      </c>
      <c r="E2762" s="93" t="s">
        <v>690</v>
      </c>
      <c r="F2762" s="82" t="e">
        <f t="shared" si="43"/>
        <v>#REF!</v>
      </c>
      <c r="G2762" s="172"/>
    </row>
    <row r="2763" spans="1:7" ht="13" thickBot="1" x14ac:dyDescent="0.3">
      <c r="A2763" s="82" t="e">
        <f>#REF!</f>
        <v>#REF!</v>
      </c>
      <c r="B2763" s="84" t="s">
        <v>770</v>
      </c>
      <c r="C2763" s="82">
        <v>2012</v>
      </c>
      <c r="D2763" s="84" t="s">
        <v>131</v>
      </c>
      <c r="E2763" s="93" t="s">
        <v>691</v>
      </c>
      <c r="F2763" s="82" t="e">
        <f t="shared" si="43"/>
        <v>#REF!</v>
      </c>
      <c r="G2763" s="172"/>
    </row>
    <row r="2764" spans="1:7" ht="13" thickBot="1" x14ac:dyDescent="0.3">
      <c r="A2764" s="82" t="e">
        <f>#REF!</f>
        <v>#REF!</v>
      </c>
      <c r="B2764" s="84" t="s">
        <v>770</v>
      </c>
      <c r="C2764" s="82">
        <v>2012</v>
      </c>
      <c r="D2764" s="84" t="s">
        <v>131</v>
      </c>
      <c r="E2764" s="93" t="s">
        <v>692</v>
      </c>
      <c r="F2764" s="82" t="e">
        <f t="shared" si="43"/>
        <v>#REF!</v>
      </c>
      <c r="G2764" s="172"/>
    </row>
    <row r="2765" spans="1:7" ht="13" thickBot="1" x14ac:dyDescent="0.3">
      <c r="A2765" s="82" t="e">
        <f>#REF!</f>
        <v>#REF!</v>
      </c>
      <c r="B2765" s="84" t="s">
        <v>770</v>
      </c>
      <c r="C2765" s="82">
        <v>2012</v>
      </c>
      <c r="D2765" s="84" t="s">
        <v>131</v>
      </c>
      <c r="E2765" s="93" t="s">
        <v>693</v>
      </c>
      <c r="F2765" s="82" t="e">
        <f t="shared" si="43"/>
        <v>#REF!</v>
      </c>
      <c r="G2765" s="172"/>
    </row>
    <row r="2766" spans="1:7" ht="13" thickBot="1" x14ac:dyDescent="0.3">
      <c r="A2766" s="82" t="e">
        <f>#REF!</f>
        <v>#REF!</v>
      </c>
      <c r="B2766" s="84" t="s">
        <v>770</v>
      </c>
      <c r="C2766" s="82">
        <v>2012</v>
      </c>
      <c r="D2766" s="84" t="s">
        <v>131</v>
      </c>
      <c r="E2766" s="93" t="s">
        <v>694</v>
      </c>
      <c r="F2766" s="82" t="e">
        <f t="shared" si="43"/>
        <v>#REF!</v>
      </c>
      <c r="G2766" s="172"/>
    </row>
    <row r="2767" spans="1:7" ht="13" thickBot="1" x14ac:dyDescent="0.3">
      <c r="A2767" s="82" t="e">
        <f>#REF!</f>
        <v>#REF!</v>
      </c>
      <c r="B2767" s="84" t="s">
        <v>770</v>
      </c>
      <c r="C2767" s="82">
        <v>2012</v>
      </c>
      <c r="D2767" s="84" t="s">
        <v>131</v>
      </c>
      <c r="E2767" s="93" t="s">
        <v>695</v>
      </c>
      <c r="F2767" s="82" t="e">
        <f t="shared" si="43"/>
        <v>#REF!</v>
      </c>
      <c r="G2767" s="172"/>
    </row>
    <row r="2768" spans="1:7" ht="13" thickBot="1" x14ac:dyDescent="0.3">
      <c r="A2768" s="82" t="e">
        <f>#REF!</f>
        <v>#REF!</v>
      </c>
      <c r="B2768" s="84" t="s">
        <v>770</v>
      </c>
      <c r="C2768" s="82">
        <v>2012</v>
      </c>
      <c r="D2768" s="84" t="s">
        <v>131</v>
      </c>
      <c r="E2768" s="93" t="s">
        <v>696</v>
      </c>
      <c r="F2768" s="82" t="e">
        <f t="shared" si="43"/>
        <v>#REF!</v>
      </c>
      <c r="G2768" s="172"/>
    </row>
    <row r="2769" spans="1:7" ht="13" thickBot="1" x14ac:dyDescent="0.3">
      <c r="A2769" s="82" t="e">
        <f>#REF!</f>
        <v>#REF!</v>
      </c>
      <c r="B2769" s="84" t="s">
        <v>770</v>
      </c>
      <c r="C2769" s="82">
        <v>2012</v>
      </c>
      <c r="D2769" s="84" t="s">
        <v>131</v>
      </c>
      <c r="E2769" s="93" t="s">
        <v>697</v>
      </c>
      <c r="F2769" s="82" t="e">
        <f t="shared" si="43"/>
        <v>#REF!</v>
      </c>
      <c r="G2769" s="172"/>
    </row>
    <row r="2770" spans="1:7" ht="13" thickBot="1" x14ac:dyDescent="0.3">
      <c r="A2770" s="82" t="e">
        <f>#REF!</f>
        <v>#REF!</v>
      </c>
      <c r="B2770" s="84" t="s">
        <v>770</v>
      </c>
      <c r="C2770" s="82">
        <v>2012</v>
      </c>
      <c r="D2770" s="84" t="s">
        <v>131</v>
      </c>
      <c r="E2770" s="93" t="s">
        <v>698</v>
      </c>
      <c r="F2770" s="82" t="e">
        <f t="shared" si="43"/>
        <v>#REF!</v>
      </c>
      <c r="G2770" s="172"/>
    </row>
    <row r="2771" spans="1:7" ht="13" thickBot="1" x14ac:dyDescent="0.3">
      <c r="A2771" s="82" t="e">
        <f>#REF!</f>
        <v>#REF!</v>
      </c>
      <c r="B2771" s="84" t="s">
        <v>770</v>
      </c>
      <c r="C2771" s="82">
        <v>2012</v>
      </c>
      <c r="D2771" s="84" t="s">
        <v>131</v>
      </c>
      <c r="E2771" s="93" t="s">
        <v>699</v>
      </c>
      <c r="F2771" s="82" t="e">
        <f t="shared" si="43"/>
        <v>#REF!</v>
      </c>
      <c r="G2771" s="172"/>
    </row>
    <row r="2772" spans="1:7" ht="13" thickBot="1" x14ac:dyDescent="0.3">
      <c r="A2772" s="82" t="e">
        <f>#REF!</f>
        <v>#REF!</v>
      </c>
      <c r="B2772" s="84" t="s">
        <v>770</v>
      </c>
      <c r="C2772" s="82">
        <v>2012</v>
      </c>
      <c r="D2772" s="84" t="s">
        <v>131</v>
      </c>
      <c r="E2772" s="93" t="s">
        <v>700</v>
      </c>
      <c r="F2772" s="82" t="e">
        <f t="shared" si="43"/>
        <v>#REF!</v>
      </c>
      <c r="G2772" s="172"/>
    </row>
    <row r="2773" spans="1:7" ht="13" thickBot="1" x14ac:dyDescent="0.3">
      <c r="A2773" s="82" t="e">
        <f>#REF!</f>
        <v>#REF!</v>
      </c>
      <c r="B2773" s="84" t="s">
        <v>770</v>
      </c>
      <c r="C2773" s="82">
        <v>2012</v>
      </c>
      <c r="D2773" s="84" t="s">
        <v>131</v>
      </c>
      <c r="E2773" s="93" t="s">
        <v>701</v>
      </c>
      <c r="F2773" s="82" t="e">
        <f t="shared" si="43"/>
        <v>#REF!</v>
      </c>
      <c r="G2773" s="172"/>
    </row>
    <row r="2774" spans="1:7" ht="13" thickBot="1" x14ac:dyDescent="0.3">
      <c r="A2774" s="82" t="e">
        <f>#REF!</f>
        <v>#REF!</v>
      </c>
      <c r="B2774" s="84" t="s">
        <v>770</v>
      </c>
      <c r="C2774" s="82">
        <v>2012</v>
      </c>
      <c r="D2774" s="84" t="s">
        <v>706</v>
      </c>
      <c r="E2774" s="93">
        <v>1</v>
      </c>
      <c r="F2774" s="82" t="e">
        <f t="shared" si="43"/>
        <v>#REF!</v>
      </c>
      <c r="G2774" s="172"/>
    </row>
    <row r="2775" spans="1:7" ht="13" thickBot="1" x14ac:dyDescent="0.3">
      <c r="A2775" s="82" t="e">
        <f>#REF!</f>
        <v>#REF!</v>
      </c>
      <c r="B2775" s="84" t="s">
        <v>770</v>
      </c>
      <c r="C2775" s="82">
        <v>2012</v>
      </c>
      <c r="D2775" s="84" t="s">
        <v>706</v>
      </c>
      <c r="E2775" s="93" t="s">
        <v>643</v>
      </c>
      <c r="F2775" s="82" t="e">
        <f t="shared" si="43"/>
        <v>#REF!</v>
      </c>
      <c r="G2775" s="172"/>
    </row>
    <row r="2776" spans="1:7" ht="13" thickBot="1" x14ac:dyDescent="0.3">
      <c r="A2776" s="82" t="e">
        <f>#REF!</f>
        <v>#REF!</v>
      </c>
      <c r="B2776" s="84" t="s">
        <v>770</v>
      </c>
      <c r="C2776" s="82">
        <v>2012</v>
      </c>
      <c r="D2776" s="84" t="s">
        <v>706</v>
      </c>
      <c r="E2776" s="93" t="s">
        <v>646</v>
      </c>
      <c r="F2776" s="82" t="e">
        <f t="shared" si="43"/>
        <v>#REF!</v>
      </c>
      <c r="G2776" s="172"/>
    </row>
    <row r="2777" spans="1:7" ht="13" thickBot="1" x14ac:dyDescent="0.3">
      <c r="A2777" s="82" t="e">
        <f>#REF!</f>
        <v>#REF!</v>
      </c>
      <c r="B2777" s="84" t="s">
        <v>770</v>
      </c>
      <c r="C2777" s="82">
        <v>2012</v>
      </c>
      <c r="D2777" s="84" t="s">
        <v>706</v>
      </c>
      <c r="E2777" s="93" t="s">
        <v>647</v>
      </c>
      <c r="F2777" s="82" t="e">
        <f t="shared" si="43"/>
        <v>#REF!</v>
      </c>
      <c r="G2777" s="172"/>
    </row>
    <row r="2778" spans="1:7" ht="13" thickBot="1" x14ac:dyDescent="0.3">
      <c r="A2778" s="82" t="e">
        <f>#REF!</f>
        <v>#REF!</v>
      </c>
      <c r="B2778" s="84" t="s">
        <v>770</v>
      </c>
      <c r="C2778" s="82">
        <v>2012</v>
      </c>
      <c r="D2778" s="84" t="s">
        <v>706</v>
      </c>
      <c r="E2778" s="93" t="s">
        <v>648</v>
      </c>
      <c r="F2778" s="82" t="e">
        <f t="shared" si="43"/>
        <v>#REF!</v>
      </c>
      <c r="G2778" s="172"/>
    </row>
    <row r="2779" spans="1:7" ht="13" thickBot="1" x14ac:dyDescent="0.3">
      <c r="A2779" s="82" t="e">
        <f>#REF!</f>
        <v>#REF!</v>
      </c>
      <c r="B2779" s="84" t="s">
        <v>770</v>
      </c>
      <c r="C2779" s="82">
        <v>2012</v>
      </c>
      <c r="D2779" s="84" t="s">
        <v>706</v>
      </c>
      <c r="E2779" s="93" t="s">
        <v>709</v>
      </c>
      <c r="F2779" s="82" t="e">
        <f t="shared" si="43"/>
        <v>#REF!</v>
      </c>
      <c r="G2779" s="172"/>
    </row>
    <row r="2780" spans="1:7" ht="13" thickBot="1" x14ac:dyDescent="0.3">
      <c r="A2780" s="82" t="e">
        <f>#REF!</f>
        <v>#REF!</v>
      </c>
      <c r="B2780" s="84" t="s">
        <v>770</v>
      </c>
      <c r="C2780" s="82">
        <v>2012</v>
      </c>
      <c r="D2780" s="84" t="s">
        <v>706</v>
      </c>
      <c r="E2780" s="93">
        <v>2</v>
      </c>
      <c r="F2780" s="82" t="e">
        <f t="shared" si="43"/>
        <v>#REF!</v>
      </c>
      <c r="G2780" s="172"/>
    </row>
    <row r="2781" spans="1:7" ht="13" thickBot="1" x14ac:dyDescent="0.3">
      <c r="A2781" s="82" t="e">
        <f>#REF!</f>
        <v>#REF!</v>
      </c>
      <c r="B2781" s="84" t="s">
        <v>770</v>
      </c>
      <c r="C2781" s="82">
        <v>2012</v>
      </c>
      <c r="D2781" s="84" t="s">
        <v>706</v>
      </c>
      <c r="E2781" s="93">
        <v>3</v>
      </c>
      <c r="F2781" s="82" t="e">
        <f t="shared" si="43"/>
        <v>#REF!</v>
      </c>
      <c r="G2781" s="172"/>
    </row>
    <row r="2782" spans="1:7" ht="13" thickBot="1" x14ac:dyDescent="0.3">
      <c r="A2782" s="82" t="e">
        <f>#REF!</f>
        <v>#REF!</v>
      </c>
      <c r="B2782" s="84" t="s">
        <v>770</v>
      </c>
      <c r="C2782" s="82">
        <v>2012</v>
      </c>
      <c r="D2782" s="84" t="s">
        <v>706</v>
      </c>
      <c r="E2782" s="93" t="s">
        <v>659</v>
      </c>
      <c r="F2782" s="82" t="e">
        <f t="shared" si="43"/>
        <v>#REF!</v>
      </c>
      <c r="G2782" s="172"/>
    </row>
    <row r="2783" spans="1:7" ht="13" thickBot="1" x14ac:dyDescent="0.3">
      <c r="A2783" s="82" t="e">
        <f>#REF!</f>
        <v>#REF!</v>
      </c>
      <c r="B2783" s="84" t="s">
        <v>770</v>
      </c>
      <c r="C2783" s="82">
        <v>2012</v>
      </c>
      <c r="D2783" s="84" t="s">
        <v>706</v>
      </c>
      <c r="E2783" s="93" t="s">
        <v>660</v>
      </c>
      <c r="F2783" s="82" t="e">
        <f t="shared" si="43"/>
        <v>#REF!</v>
      </c>
      <c r="G2783" s="172"/>
    </row>
    <row r="2784" spans="1:7" ht="13" thickBot="1" x14ac:dyDescent="0.3">
      <c r="A2784" s="82" t="e">
        <f>#REF!</f>
        <v>#REF!</v>
      </c>
      <c r="B2784" s="84" t="s">
        <v>770</v>
      </c>
      <c r="C2784" s="82">
        <v>2012</v>
      </c>
      <c r="D2784" s="84" t="s">
        <v>706</v>
      </c>
      <c r="E2784" s="93">
        <v>4</v>
      </c>
      <c r="F2784" s="82" t="e">
        <f t="shared" si="43"/>
        <v>#REF!</v>
      </c>
      <c r="G2784" s="172"/>
    </row>
    <row r="2785" spans="1:7" ht="13" thickBot="1" x14ac:dyDescent="0.3">
      <c r="A2785" s="82" t="e">
        <f>#REF!</f>
        <v>#REF!</v>
      </c>
      <c r="B2785" s="84" t="s">
        <v>770</v>
      </c>
      <c r="C2785" s="82">
        <v>2012</v>
      </c>
      <c r="D2785" s="84" t="s">
        <v>706</v>
      </c>
      <c r="E2785" s="93" t="s">
        <v>661</v>
      </c>
      <c r="F2785" s="82" t="e">
        <f t="shared" si="43"/>
        <v>#REF!</v>
      </c>
      <c r="G2785" s="172"/>
    </row>
    <row r="2786" spans="1:7" ht="13" thickBot="1" x14ac:dyDescent="0.3">
      <c r="A2786" s="82" t="e">
        <f>#REF!</f>
        <v>#REF!</v>
      </c>
      <c r="B2786" s="84" t="s">
        <v>770</v>
      </c>
      <c r="C2786" s="82">
        <v>2012</v>
      </c>
      <c r="D2786" s="84" t="s">
        <v>706</v>
      </c>
      <c r="E2786" s="93" t="s">
        <v>662</v>
      </c>
      <c r="F2786" s="82" t="e">
        <f t="shared" si="43"/>
        <v>#REF!</v>
      </c>
      <c r="G2786" s="172"/>
    </row>
    <row r="2787" spans="1:7" ht="13" thickBot="1" x14ac:dyDescent="0.3">
      <c r="A2787" s="82" t="e">
        <f>#REF!</f>
        <v>#REF!</v>
      </c>
      <c r="B2787" s="84" t="s">
        <v>770</v>
      </c>
      <c r="C2787" s="82">
        <v>2012</v>
      </c>
      <c r="D2787" s="84" t="s">
        <v>706</v>
      </c>
      <c r="E2787" s="93">
        <v>5</v>
      </c>
      <c r="F2787" s="82" t="e">
        <f t="shared" si="43"/>
        <v>#REF!</v>
      </c>
      <c r="G2787" s="172"/>
    </row>
    <row r="2788" spans="1:7" ht="13" thickBot="1" x14ac:dyDescent="0.3">
      <c r="A2788" s="82" t="e">
        <f>#REF!</f>
        <v>#REF!</v>
      </c>
      <c r="B2788" s="84" t="s">
        <v>770</v>
      </c>
      <c r="C2788" s="82">
        <v>2012</v>
      </c>
      <c r="D2788" s="84" t="s">
        <v>706</v>
      </c>
      <c r="E2788" s="93" t="s">
        <v>663</v>
      </c>
      <c r="F2788" s="82" t="e">
        <f t="shared" si="43"/>
        <v>#REF!</v>
      </c>
      <c r="G2788" s="172"/>
    </row>
    <row r="2789" spans="1:7" ht="13" thickBot="1" x14ac:dyDescent="0.3">
      <c r="A2789" s="82" t="e">
        <f>#REF!</f>
        <v>#REF!</v>
      </c>
      <c r="B2789" s="84" t="s">
        <v>770</v>
      </c>
      <c r="C2789" s="82">
        <v>2012</v>
      </c>
      <c r="D2789" s="84" t="s">
        <v>706</v>
      </c>
      <c r="E2789" s="93" t="s">
        <v>664</v>
      </c>
      <c r="F2789" s="82" t="e">
        <f t="shared" si="43"/>
        <v>#REF!</v>
      </c>
      <c r="G2789" s="172"/>
    </row>
    <row r="2790" spans="1:7" ht="13" thickBot="1" x14ac:dyDescent="0.3">
      <c r="A2790" s="82" t="e">
        <f>#REF!</f>
        <v>#REF!</v>
      </c>
      <c r="B2790" s="84" t="s">
        <v>770</v>
      </c>
      <c r="C2790" s="82">
        <v>2012</v>
      </c>
      <c r="D2790" s="84" t="s">
        <v>706</v>
      </c>
      <c r="E2790" s="93" t="s">
        <v>665</v>
      </c>
      <c r="F2790" s="82" t="e">
        <f t="shared" si="43"/>
        <v>#REF!</v>
      </c>
      <c r="G2790" s="172"/>
    </row>
    <row r="2791" spans="1:7" ht="13" thickBot="1" x14ac:dyDescent="0.3">
      <c r="A2791" s="82" t="e">
        <f>#REF!</f>
        <v>#REF!</v>
      </c>
      <c r="B2791" s="84" t="s">
        <v>770</v>
      </c>
      <c r="C2791" s="82">
        <v>2012</v>
      </c>
      <c r="D2791" s="84" t="s">
        <v>706</v>
      </c>
      <c r="E2791" s="93">
        <v>6</v>
      </c>
      <c r="F2791" s="82" t="e">
        <f t="shared" si="43"/>
        <v>#REF!</v>
      </c>
      <c r="G2791" s="172"/>
    </row>
    <row r="2792" spans="1:7" ht="13" thickBot="1" x14ac:dyDescent="0.3">
      <c r="A2792" s="82" t="e">
        <f>#REF!</f>
        <v>#REF!</v>
      </c>
      <c r="B2792" s="84" t="s">
        <v>770</v>
      </c>
      <c r="C2792" s="82">
        <v>2012</v>
      </c>
      <c r="D2792" s="84" t="s">
        <v>706</v>
      </c>
      <c r="E2792" s="93" t="s">
        <v>666</v>
      </c>
      <c r="F2792" s="82" t="e">
        <f t="shared" si="43"/>
        <v>#REF!</v>
      </c>
      <c r="G2792" s="172"/>
    </row>
    <row r="2793" spans="1:7" ht="13" thickBot="1" x14ac:dyDescent="0.3">
      <c r="A2793" s="82" t="e">
        <f>#REF!</f>
        <v>#REF!</v>
      </c>
      <c r="B2793" s="84" t="s">
        <v>770</v>
      </c>
      <c r="C2793" s="82">
        <v>2012</v>
      </c>
      <c r="D2793" s="84" t="s">
        <v>706</v>
      </c>
      <c r="E2793" s="93" t="s">
        <v>667</v>
      </c>
      <c r="F2793" s="82" t="e">
        <f t="shared" si="43"/>
        <v>#REF!</v>
      </c>
      <c r="G2793" s="172"/>
    </row>
    <row r="2794" spans="1:7" ht="13" thickBot="1" x14ac:dyDescent="0.3">
      <c r="A2794" s="82" t="e">
        <f>#REF!</f>
        <v>#REF!</v>
      </c>
      <c r="B2794" s="84" t="s">
        <v>770</v>
      </c>
      <c r="C2794" s="82">
        <v>2012</v>
      </c>
      <c r="D2794" s="84" t="s">
        <v>706</v>
      </c>
      <c r="E2794" s="93" t="s">
        <v>668</v>
      </c>
      <c r="F2794" s="82" t="e">
        <f t="shared" si="43"/>
        <v>#REF!</v>
      </c>
      <c r="G2794" s="172"/>
    </row>
    <row r="2795" spans="1:7" ht="13" thickBot="1" x14ac:dyDescent="0.3">
      <c r="A2795" s="82" t="e">
        <f>#REF!</f>
        <v>#REF!</v>
      </c>
      <c r="B2795" s="84" t="s">
        <v>770</v>
      </c>
      <c r="C2795" s="82">
        <v>2012</v>
      </c>
      <c r="D2795" s="84" t="s">
        <v>706</v>
      </c>
      <c r="E2795" s="93" t="s">
        <v>669</v>
      </c>
      <c r="F2795" s="82" t="e">
        <f t="shared" si="43"/>
        <v>#REF!</v>
      </c>
      <c r="G2795" s="172"/>
    </row>
    <row r="2796" spans="1:7" ht="13" thickBot="1" x14ac:dyDescent="0.3">
      <c r="A2796" s="82" t="e">
        <f>#REF!</f>
        <v>#REF!</v>
      </c>
      <c r="B2796" s="84" t="s">
        <v>770</v>
      </c>
      <c r="C2796" s="82">
        <v>2012</v>
      </c>
      <c r="D2796" s="84" t="s">
        <v>706</v>
      </c>
      <c r="E2796" s="93" t="s">
        <v>670</v>
      </c>
      <c r="F2796" s="82" t="e">
        <f t="shared" si="43"/>
        <v>#REF!</v>
      </c>
      <c r="G2796" s="172"/>
    </row>
    <row r="2797" spans="1:7" ht="13" thickBot="1" x14ac:dyDescent="0.3">
      <c r="A2797" s="82" t="e">
        <f>#REF!</f>
        <v>#REF!</v>
      </c>
      <c r="B2797" s="84" t="s">
        <v>770</v>
      </c>
      <c r="C2797" s="82">
        <v>2012</v>
      </c>
      <c r="D2797" s="84" t="s">
        <v>706</v>
      </c>
      <c r="E2797" s="93" t="s">
        <v>671</v>
      </c>
      <c r="F2797" s="82" t="e">
        <f t="shared" si="43"/>
        <v>#REF!</v>
      </c>
      <c r="G2797" s="172"/>
    </row>
    <row r="2798" spans="1:7" ht="13" thickBot="1" x14ac:dyDescent="0.3">
      <c r="A2798" s="82" t="e">
        <f>#REF!</f>
        <v>#REF!</v>
      </c>
      <c r="B2798" s="84" t="s">
        <v>770</v>
      </c>
      <c r="C2798" s="82">
        <v>2012</v>
      </c>
      <c r="D2798" s="84" t="s">
        <v>706</v>
      </c>
      <c r="E2798" s="93" t="s">
        <v>672</v>
      </c>
      <c r="F2798" s="82" t="e">
        <f t="shared" si="43"/>
        <v>#REF!</v>
      </c>
      <c r="G2798" s="172"/>
    </row>
    <row r="2799" spans="1:7" ht="13" thickBot="1" x14ac:dyDescent="0.3">
      <c r="A2799" s="82" t="e">
        <f>#REF!</f>
        <v>#REF!</v>
      </c>
      <c r="B2799" s="84" t="s">
        <v>770</v>
      </c>
      <c r="C2799" s="82">
        <v>2012</v>
      </c>
      <c r="D2799" s="84" t="s">
        <v>706</v>
      </c>
      <c r="E2799" s="93" t="s">
        <v>673</v>
      </c>
      <c r="F2799" s="82" t="e">
        <f t="shared" si="43"/>
        <v>#REF!</v>
      </c>
      <c r="G2799" s="172"/>
    </row>
    <row r="2800" spans="1:7" ht="13" thickBot="1" x14ac:dyDescent="0.3">
      <c r="A2800" s="82" t="e">
        <f>#REF!</f>
        <v>#REF!</v>
      </c>
      <c r="B2800" s="84" t="s">
        <v>770</v>
      </c>
      <c r="C2800" s="82">
        <v>2012</v>
      </c>
      <c r="D2800" s="84" t="s">
        <v>706</v>
      </c>
      <c r="E2800" s="93" t="s">
        <v>674</v>
      </c>
      <c r="F2800" s="82" t="e">
        <f t="shared" si="43"/>
        <v>#REF!</v>
      </c>
      <c r="G2800" s="172"/>
    </row>
    <row r="2801" spans="1:7" ht="13" thickBot="1" x14ac:dyDescent="0.3">
      <c r="A2801" s="82" t="e">
        <f>#REF!</f>
        <v>#REF!</v>
      </c>
      <c r="B2801" s="84" t="s">
        <v>770</v>
      </c>
      <c r="C2801" s="82">
        <v>2012</v>
      </c>
      <c r="D2801" s="84" t="s">
        <v>706</v>
      </c>
      <c r="E2801" s="93" t="s">
        <v>675</v>
      </c>
      <c r="F2801" s="82" t="e">
        <f t="shared" si="43"/>
        <v>#REF!</v>
      </c>
      <c r="G2801" s="172"/>
    </row>
    <row r="2802" spans="1:7" ht="13" thickBot="1" x14ac:dyDescent="0.3">
      <c r="A2802" s="82" t="e">
        <f>#REF!</f>
        <v>#REF!</v>
      </c>
      <c r="B2802" s="84" t="s">
        <v>770</v>
      </c>
      <c r="C2802" s="82">
        <v>2012</v>
      </c>
      <c r="D2802" s="84" t="s">
        <v>706</v>
      </c>
      <c r="E2802" s="93" t="s">
        <v>676</v>
      </c>
      <c r="F2802" s="82" t="e">
        <f t="shared" si="43"/>
        <v>#REF!</v>
      </c>
      <c r="G2802" s="172"/>
    </row>
    <row r="2803" spans="1:7" ht="13" thickBot="1" x14ac:dyDescent="0.3">
      <c r="A2803" s="82" t="e">
        <f>#REF!</f>
        <v>#REF!</v>
      </c>
      <c r="B2803" s="91" t="s">
        <v>770</v>
      </c>
      <c r="C2803" s="82">
        <v>2012</v>
      </c>
      <c r="D2803" s="91" t="s">
        <v>706</v>
      </c>
      <c r="E2803" s="101" t="s">
        <v>677</v>
      </c>
      <c r="F2803" s="82" t="e">
        <f t="shared" si="43"/>
        <v>#REF!</v>
      </c>
      <c r="G2803" s="172"/>
    </row>
    <row r="2804" spans="1:7" ht="13" thickBot="1" x14ac:dyDescent="0.3">
      <c r="A2804" s="82" t="e">
        <f>#REF!</f>
        <v>#REF!</v>
      </c>
      <c r="B2804" s="86" t="s">
        <v>770</v>
      </c>
      <c r="C2804" s="82">
        <v>2012</v>
      </c>
      <c r="D2804" s="91" t="s">
        <v>706</v>
      </c>
      <c r="E2804" s="100" t="s">
        <v>678</v>
      </c>
      <c r="F2804" s="82" t="e">
        <f t="shared" si="43"/>
        <v>#REF!</v>
      </c>
      <c r="G2804" s="172"/>
    </row>
    <row r="2805" spans="1:7" ht="13" thickBot="1" x14ac:dyDescent="0.3">
      <c r="A2805" s="82" t="e">
        <f>#REF!</f>
        <v>#REF!</v>
      </c>
      <c r="B2805" s="84" t="s">
        <v>770</v>
      </c>
      <c r="C2805" s="82">
        <v>2012</v>
      </c>
      <c r="D2805" s="91" t="s">
        <v>706</v>
      </c>
      <c r="E2805" s="93" t="s">
        <v>679</v>
      </c>
      <c r="F2805" s="82" t="e">
        <f t="shared" si="43"/>
        <v>#REF!</v>
      </c>
      <c r="G2805" s="172"/>
    </row>
    <row r="2806" spans="1:7" ht="13" thickBot="1" x14ac:dyDescent="0.3">
      <c r="A2806" s="82" t="e">
        <f>#REF!</f>
        <v>#REF!</v>
      </c>
      <c r="B2806" s="84" t="s">
        <v>770</v>
      </c>
      <c r="C2806" s="82">
        <v>2012</v>
      </c>
      <c r="D2806" s="91" t="s">
        <v>706</v>
      </c>
      <c r="E2806" s="93">
        <v>7</v>
      </c>
      <c r="F2806" s="82" t="e">
        <f t="shared" si="43"/>
        <v>#REF!</v>
      </c>
      <c r="G2806" s="172"/>
    </row>
    <row r="2807" spans="1:7" ht="13" thickBot="1" x14ac:dyDescent="0.3">
      <c r="A2807" s="82" t="e">
        <f>#REF!</f>
        <v>#REF!</v>
      </c>
      <c r="B2807" s="84" t="s">
        <v>770</v>
      </c>
      <c r="C2807" s="82">
        <v>2012</v>
      </c>
      <c r="D2807" s="91" t="s">
        <v>706</v>
      </c>
      <c r="E2807" s="93" t="s">
        <v>680</v>
      </c>
      <c r="F2807" s="82" t="e">
        <f t="shared" si="43"/>
        <v>#REF!</v>
      </c>
      <c r="G2807" s="172"/>
    </row>
    <row r="2808" spans="1:7" ht="13" thickBot="1" x14ac:dyDescent="0.3">
      <c r="A2808" s="82" t="e">
        <f>#REF!</f>
        <v>#REF!</v>
      </c>
      <c r="B2808" s="84" t="s">
        <v>770</v>
      </c>
      <c r="C2808" s="82">
        <v>2012</v>
      </c>
      <c r="D2808" s="91" t="s">
        <v>706</v>
      </c>
      <c r="E2808" s="93" t="s">
        <v>681</v>
      </c>
      <c r="F2808" s="82" t="e">
        <f t="shared" si="43"/>
        <v>#REF!</v>
      </c>
      <c r="G2808" s="172"/>
    </row>
    <row r="2809" spans="1:7" ht="13" thickBot="1" x14ac:dyDescent="0.3">
      <c r="A2809" s="82" t="e">
        <f>#REF!</f>
        <v>#REF!</v>
      </c>
      <c r="B2809" s="84" t="s">
        <v>770</v>
      </c>
      <c r="C2809" s="82">
        <v>2012</v>
      </c>
      <c r="D2809" s="91" t="s">
        <v>706</v>
      </c>
      <c r="E2809" s="93" t="s">
        <v>682</v>
      </c>
      <c r="F2809" s="82" t="e">
        <f t="shared" si="43"/>
        <v>#REF!</v>
      </c>
      <c r="G2809" s="172"/>
    </row>
    <row r="2810" spans="1:7" ht="13" thickBot="1" x14ac:dyDescent="0.3">
      <c r="A2810" s="82" t="e">
        <f>#REF!</f>
        <v>#REF!</v>
      </c>
      <c r="B2810" s="84" t="s">
        <v>770</v>
      </c>
      <c r="C2810" s="82">
        <v>2012</v>
      </c>
      <c r="D2810" s="91" t="s">
        <v>706</v>
      </c>
      <c r="E2810" s="93" t="s">
        <v>683</v>
      </c>
      <c r="F2810" s="82" t="e">
        <f t="shared" si="43"/>
        <v>#REF!</v>
      </c>
      <c r="G2810" s="172"/>
    </row>
    <row r="2811" spans="1:7" ht="13" thickBot="1" x14ac:dyDescent="0.3">
      <c r="A2811" s="82" t="e">
        <f>#REF!</f>
        <v>#REF!</v>
      </c>
      <c r="B2811" s="84" t="s">
        <v>770</v>
      </c>
      <c r="C2811" s="82">
        <v>2012</v>
      </c>
      <c r="D2811" s="91" t="s">
        <v>706</v>
      </c>
      <c r="E2811" s="93" t="s">
        <v>684</v>
      </c>
      <c r="F2811" s="82" t="e">
        <f t="shared" si="43"/>
        <v>#REF!</v>
      </c>
      <c r="G2811" s="172"/>
    </row>
    <row r="2812" spans="1:7" ht="13" thickBot="1" x14ac:dyDescent="0.3">
      <c r="A2812" s="82" t="e">
        <f>#REF!</f>
        <v>#REF!</v>
      </c>
      <c r="B2812" s="84" t="s">
        <v>770</v>
      </c>
      <c r="C2812" s="82">
        <v>2012</v>
      </c>
      <c r="D2812" s="91" t="s">
        <v>706</v>
      </c>
      <c r="E2812" s="93" t="s">
        <v>685</v>
      </c>
      <c r="F2812" s="82" t="e">
        <f t="shared" si="43"/>
        <v>#REF!</v>
      </c>
      <c r="G2812" s="172"/>
    </row>
    <row r="2813" spans="1:7" ht="13" thickBot="1" x14ac:dyDescent="0.3">
      <c r="A2813" s="82" t="e">
        <f>#REF!</f>
        <v>#REF!</v>
      </c>
      <c r="B2813" s="84" t="s">
        <v>770</v>
      </c>
      <c r="C2813" s="82">
        <v>2012</v>
      </c>
      <c r="D2813" s="91" t="s">
        <v>706</v>
      </c>
      <c r="E2813" s="93" t="s">
        <v>686</v>
      </c>
      <c r="F2813" s="82" t="e">
        <f t="shared" si="43"/>
        <v>#REF!</v>
      </c>
      <c r="G2813" s="172"/>
    </row>
    <row r="2814" spans="1:7" ht="13" thickBot="1" x14ac:dyDescent="0.3">
      <c r="A2814" s="82" t="e">
        <f>#REF!</f>
        <v>#REF!</v>
      </c>
      <c r="B2814" s="84" t="s">
        <v>770</v>
      </c>
      <c r="C2814" s="82">
        <v>2012</v>
      </c>
      <c r="D2814" s="91" t="s">
        <v>706</v>
      </c>
      <c r="E2814" s="93" t="s">
        <v>687</v>
      </c>
      <c r="F2814" s="82" t="e">
        <f t="shared" si="43"/>
        <v>#REF!</v>
      </c>
      <c r="G2814" s="172"/>
    </row>
    <row r="2815" spans="1:7" ht="13" thickBot="1" x14ac:dyDescent="0.3">
      <c r="A2815" s="82" t="e">
        <f>#REF!</f>
        <v>#REF!</v>
      </c>
      <c r="B2815" s="91" t="s">
        <v>770</v>
      </c>
      <c r="C2815" s="82">
        <v>2012</v>
      </c>
      <c r="D2815" s="91" t="s">
        <v>706</v>
      </c>
      <c r="E2815" s="101">
        <v>8</v>
      </c>
      <c r="F2815" s="82" t="e">
        <f t="shared" si="43"/>
        <v>#REF!</v>
      </c>
      <c r="G2815" s="172"/>
    </row>
    <row r="2816" spans="1:7" ht="13" thickBot="1" x14ac:dyDescent="0.3">
      <c r="A2816" s="82" t="e">
        <f>#REF!</f>
        <v>#REF!</v>
      </c>
      <c r="B2816" s="109" t="s">
        <v>770</v>
      </c>
      <c r="C2816" s="82">
        <v>2012</v>
      </c>
      <c r="D2816" s="91" t="s">
        <v>706</v>
      </c>
      <c r="E2816" s="100" t="s">
        <v>688</v>
      </c>
      <c r="F2816" s="82" t="e">
        <f t="shared" si="43"/>
        <v>#REF!</v>
      </c>
      <c r="G2816" s="172"/>
    </row>
    <row r="2817" spans="1:7" ht="13" thickBot="1" x14ac:dyDescent="0.3">
      <c r="A2817" s="82" t="e">
        <f>#REF!</f>
        <v>#REF!</v>
      </c>
      <c r="B2817" s="109" t="s">
        <v>770</v>
      </c>
      <c r="C2817" s="82">
        <v>2012</v>
      </c>
      <c r="D2817" s="91" t="s">
        <v>706</v>
      </c>
      <c r="E2817" s="93" t="s">
        <v>689</v>
      </c>
      <c r="F2817" s="82" t="e">
        <f t="shared" si="43"/>
        <v>#REF!</v>
      </c>
      <c r="G2817" s="172"/>
    </row>
    <row r="2818" spans="1:7" ht="13" thickBot="1" x14ac:dyDescent="0.3">
      <c r="A2818" s="82" t="e">
        <f>#REF!</f>
        <v>#REF!</v>
      </c>
      <c r="B2818" s="109" t="s">
        <v>770</v>
      </c>
      <c r="C2818" s="82">
        <v>2012</v>
      </c>
      <c r="D2818" s="91" t="s">
        <v>706</v>
      </c>
      <c r="E2818" s="93">
        <v>9</v>
      </c>
      <c r="F2818" s="82" t="e">
        <f t="shared" si="43"/>
        <v>#REF!</v>
      </c>
      <c r="G2818" s="172"/>
    </row>
    <row r="2819" spans="1:7" ht="13" thickBot="1" x14ac:dyDescent="0.3">
      <c r="A2819" s="82" t="e">
        <f>#REF!</f>
        <v>#REF!</v>
      </c>
      <c r="B2819" s="109" t="s">
        <v>770</v>
      </c>
      <c r="C2819" s="82">
        <v>2012</v>
      </c>
      <c r="D2819" s="91" t="s">
        <v>706</v>
      </c>
      <c r="E2819" s="93">
        <v>10</v>
      </c>
      <c r="F2819" s="82" t="e">
        <f t="shared" ref="F2819:F2882" si="44">CONCATENATE(A2819,"_",B2819,"_",C2819,"_",D2819,"_",E2819)</f>
        <v>#REF!</v>
      </c>
      <c r="G2819" s="172"/>
    </row>
    <row r="2820" spans="1:7" ht="13" thickBot="1" x14ac:dyDescent="0.3">
      <c r="A2820" s="82" t="e">
        <f>#REF!</f>
        <v>#REF!</v>
      </c>
      <c r="B2820" s="109" t="s">
        <v>770</v>
      </c>
      <c r="C2820" s="82">
        <v>2012</v>
      </c>
      <c r="D2820" s="91" t="s">
        <v>706</v>
      </c>
      <c r="E2820" s="93" t="s">
        <v>690</v>
      </c>
      <c r="F2820" s="82" t="e">
        <f t="shared" si="44"/>
        <v>#REF!</v>
      </c>
      <c r="G2820" s="172"/>
    </row>
    <row r="2821" spans="1:7" ht="13" thickBot="1" x14ac:dyDescent="0.3">
      <c r="A2821" s="82" t="e">
        <f>#REF!</f>
        <v>#REF!</v>
      </c>
      <c r="B2821" s="109" t="s">
        <v>770</v>
      </c>
      <c r="C2821" s="82">
        <v>2012</v>
      </c>
      <c r="D2821" s="91" t="s">
        <v>706</v>
      </c>
      <c r="E2821" s="93" t="s">
        <v>691</v>
      </c>
      <c r="F2821" s="82" t="e">
        <f t="shared" si="44"/>
        <v>#REF!</v>
      </c>
      <c r="G2821" s="172"/>
    </row>
    <row r="2822" spans="1:7" ht="13" thickBot="1" x14ac:dyDescent="0.3">
      <c r="A2822" s="82" t="e">
        <f>#REF!</f>
        <v>#REF!</v>
      </c>
      <c r="B2822" s="109" t="s">
        <v>770</v>
      </c>
      <c r="C2822" s="82">
        <v>2012</v>
      </c>
      <c r="D2822" s="91" t="s">
        <v>706</v>
      </c>
      <c r="E2822" s="93" t="s">
        <v>692</v>
      </c>
      <c r="F2822" s="82" t="e">
        <f t="shared" si="44"/>
        <v>#REF!</v>
      </c>
      <c r="G2822" s="172"/>
    </row>
    <row r="2823" spans="1:7" ht="13" thickBot="1" x14ac:dyDescent="0.3">
      <c r="A2823" s="82" t="e">
        <f>#REF!</f>
        <v>#REF!</v>
      </c>
      <c r="B2823" s="109" t="s">
        <v>770</v>
      </c>
      <c r="C2823" s="82">
        <v>2012</v>
      </c>
      <c r="D2823" s="91" t="s">
        <v>706</v>
      </c>
      <c r="E2823" s="93" t="s">
        <v>693</v>
      </c>
      <c r="F2823" s="82" t="e">
        <f t="shared" si="44"/>
        <v>#REF!</v>
      </c>
      <c r="G2823" s="172"/>
    </row>
    <row r="2824" spans="1:7" ht="13" thickBot="1" x14ac:dyDescent="0.3">
      <c r="A2824" s="82" t="e">
        <f>#REF!</f>
        <v>#REF!</v>
      </c>
      <c r="B2824" s="109" t="s">
        <v>770</v>
      </c>
      <c r="C2824" s="82">
        <v>2012</v>
      </c>
      <c r="D2824" s="91" t="s">
        <v>706</v>
      </c>
      <c r="E2824" s="93" t="s">
        <v>694</v>
      </c>
      <c r="F2824" s="82" t="e">
        <f t="shared" si="44"/>
        <v>#REF!</v>
      </c>
      <c r="G2824" s="172"/>
    </row>
    <row r="2825" spans="1:7" ht="13" thickBot="1" x14ac:dyDescent="0.3">
      <c r="A2825" s="82" t="e">
        <f>#REF!</f>
        <v>#REF!</v>
      </c>
      <c r="B2825" s="109" t="s">
        <v>770</v>
      </c>
      <c r="C2825" s="82">
        <v>2012</v>
      </c>
      <c r="D2825" s="91" t="s">
        <v>706</v>
      </c>
      <c r="E2825" s="93" t="s">
        <v>695</v>
      </c>
      <c r="F2825" s="82" t="e">
        <f t="shared" si="44"/>
        <v>#REF!</v>
      </c>
      <c r="G2825" s="172"/>
    </row>
    <row r="2826" spans="1:7" ht="13" thickBot="1" x14ac:dyDescent="0.3">
      <c r="A2826" s="82" t="e">
        <f>#REF!</f>
        <v>#REF!</v>
      </c>
      <c r="B2826" s="109" t="s">
        <v>770</v>
      </c>
      <c r="C2826" s="82">
        <v>2012</v>
      </c>
      <c r="D2826" s="91" t="s">
        <v>706</v>
      </c>
      <c r="E2826" s="93" t="s">
        <v>696</v>
      </c>
      <c r="F2826" s="82" t="e">
        <f t="shared" si="44"/>
        <v>#REF!</v>
      </c>
      <c r="G2826" s="172"/>
    </row>
    <row r="2827" spans="1:7" ht="13" thickBot="1" x14ac:dyDescent="0.3">
      <c r="A2827" s="82" t="e">
        <f>#REF!</f>
        <v>#REF!</v>
      </c>
      <c r="B2827" s="109" t="s">
        <v>770</v>
      </c>
      <c r="C2827" s="82">
        <v>2012</v>
      </c>
      <c r="D2827" s="91" t="s">
        <v>706</v>
      </c>
      <c r="E2827" s="93" t="s">
        <v>697</v>
      </c>
      <c r="F2827" s="82" t="e">
        <f t="shared" si="44"/>
        <v>#REF!</v>
      </c>
      <c r="G2827" s="172"/>
    </row>
    <row r="2828" spans="1:7" ht="13" thickBot="1" x14ac:dyDescent="0.3">
      <c r="A2828" s="82" t="e">
        <f>#REF!</f>
        <v>#REF!</v>
      </c>
      <c r="B2828" s="109" t="s">
        <v>770</v>
      </c>
      <c r="C2828" s="82">
        <v>2012</v>
      </c>
      <c r="D2828" s="91" t="s">
        <v>706</v>
      </c>
      <c r="E2828" s="93" t="s">
        <v>698</v>
      </c>
      <c r="F2828" s="82" t="e">
        <f t="shared" si="44"/>
        <v>#REF!</v>
      </c>
      <c r="G2828" s="172"/>
    </row>
    <row r="2829" spans="1:7" ht="13" thickBot="1" x14ac:dyDescent="0.3">
      <c r="A2829" s="82" t="e">
        <f>#REF!</f>
        <v>#REF!</v>
      </c>
      <c r="B2829" s="109" t="s">
        <v>770</v>
      </c>
      <c r="C2829" s="82">
        <v>2012</v>
      </c>
      <c r="D2829" s="91" t="s">
        <v>706</v>
      </c>
      <c r="E2829" s="93" t="s">
        <v>699</v>
      </c>
      <c r="F2829" s="82" t="e">
        <f t="shared" si="44"/>
        <v>#REF!</v>
      </c>
      <c r="G2829" s="172"/>
    </row>
    <row r="2830" spans="1:7" ht="13" thickBot="1" x14ac:dyDescent="0.3">
      <c r="A2830" s="82" t="e">
        <f>#REF!</f>
        <v>#REF!</v>
      </c>
      <c r="B2830" s="109" t="s">
        <v>770</v>
      </c>
      <c r="C2830" s="82">
        <v>2012</v>
      </c>
      <c r="D2830" s="91" t="s">
        <v>706</v>
      </c>
      <c r="E2830" s="93" t="s">
        <v>700</v>
      </c>
      <c r="F2830" s="82" t="e">
        <f t="shared" si="44"/>
        <v>#REF!</v>
      </c>
      <c r="G2830" s="172"/>
    </row>
    <row r="2831" spans="1:7" ht="13" thickBot="1" x14ac:dyDescent="0.3">
      <c r="A2831" s="82" t="e">
        <f>#REF!</f>
        <v>#REF!</v>
      </c>
      <c r="B2831" s="109" t="s">
        <v>770</v>
      </c>
      <c r="C2831" s="82">
        <v>2012</v>
      </c>
      <c r="D2831" s="91" t="s">
        <v>706</v>
      </c>
      <c r="E2831" s="93" t="s">
        <v>701</v>
      </c>
      <c r="F2831" s="82" t="e">
        <f t="shared" si="44"/>
        <v>#REF!</v>
      </c>
      <c r="G2831" s="172"/>
    </row>
    <row r="2832" spans="1:7" ht="13" thickBot="1" x14ac:dyDescent="0.3">
      <c r="A2832" s="82" t="e">
        <f>#REF!</f>
        <v>#REF!</v>
      </c>
      <c r="B2832" s="109" t="s">
        <v>771</v>
      </c>
      <c r="C2832" s="82">
        <v>2012</v>
      </c>
      <c r="D2832" s="91" t="s">
        <v>639</v>
      </c>
      <c r="E2832" s="93">
        <v>1</v>
      </c>
      <c r="F2832" s="82" t="e">
        <f t="shared" si="44"/>
        <v>#REF!</v>
      </c>
      <c r="G2832" s="172"/>
    </row>
    <row r="2833" spans="1:7" ht="13" thickBot="1" x14ac:dyDescent="0.3">
      <c r="A2833" s="82" t="e">
        <f>#REF!</f>
        <v>#REF!</v>
      </c>
      <c r="B2833" s="109" t="s">
        <v>771</v>
      </c>
      <c r="C2833" s="82">
        <v>2012</v>
      </c>
      <c r="D2833" s="91" t="s">
        <v>639</v>
      </c>
      <c r="E2833" s="93" t="s">
        <v>643</v>
      </c>
      <c r="F2833" s="82" t="e">
        <f t="shared" si="44"/>
        <v>#REF!</v>
      </c>
      <c r="G2833" s="172"/>
    </row>
    <row r="2834" spans="1:7" ht="13" thickBot="1" x14ac:dyDescent="0.3">
      <c r="A2834" s="82" t="e">
        <f>#REF!</f>
        <v>#REF!</v>
      </c>
      <c r="B2834" s="86" t="s">
        <v>771</v>
      </c>
      <c r="C2834" s="82">
        <v>2012</v>
      </c>
      <c r="D2834" s="100" t="s">
        <v>639</v>
      </c>
      <c r="E2834" s="100" t="s">
        <v>646</v>
      </c>
      <c r="F2834" s="82" t="e">
        <f t="shared" si="44"/>
        <v>#REF!</v>
      </c>
      <c r="G2834" s="172"/>
    </row>
    <row r="2835" spans="1:7" ht="13" thickBot="1" x14ac:dyDescent="0.3">
      <c r="A2835" s="82" t="e">
        <f>#REF!</f>
        <v>#REF!</v>
      </c>
      <c r="B2835" s="84" t="s">
        <v>771</v>
      </c>
      <c r="C2835" s="82">
        <v>2012</v>
      </c>
      <c r="D2835" s="93" t="s">
        <v>639</v>
      </c>
      <c r="E2835" s="93" t="s">
        <v>647</v>
      </c>
      <c r="F2835" s="82" t="e">
        <f t="shared" si="44"/>
        <v>#REF!</v>
      </c>
      <c r="G2835" s="172"/>
    </row>
    <row r="2836" spans="1:7" ht="13" thickBot="1" x14ac:dyDescent="0.3">
      <c r="A2836" s="82" t="e">
        <f>#REF!</f>
        <v>#REF!</v>
      </c>
      <c r="B2836" s="84" t="s">
        <v>771</v>
      </c>
      <c r="C2836" s="82">
        <v>2012</v>
      </c>
      <c r="D2836" s="93" t="s">
        <v>639</v>
      </c>
      <c r="E2836" s="93" t="s">
        <v>648</v>
      </c>
      <c r="F2836" s="82" t="e">
        <f t="shared" si="44"/>
        <v>#REF!</v>
      </c>
      <c r="G2836" s="172"/>
    </row>
    <row r="2837" spans="1:7" ht="13" thickBot="1" x14ac:dyDescent="0.3">
      <c r="A2837" s="82" t="e">
        <f>#REF!</f>
        <v>#REF!</v>
      </c>
      <c r="B2837" s="84" t="s">
        <v>771</v>
      </c>
      <c r="C2837" s="82">
        <v>2012</v>
      </c>
      <c r="D2837" s="93" t="s">
        <v>639</v>
      </c>
      <c r="E2837" s="93" t="s">
        <v>709</v>
      </c>
      <c r="F2837" s="82" t="e">
        <f t="shared" si="44"/>
        <v>#REF!</v>
      </c>
      <c r="G2837" s="172"/>
    </row>
    <row r="2838" spans="1:7" ht="13" thickBot="1" x14ac:dyDescent="0.3">
      <c r="A2838" s="82" t="e">
        <f>#REF!</f>
        <v>#REF!</v>
      </c>
      <c r="B2838" s="84" t="s">
        <v>771</v>
      </c>
      <c r="C2838" s="82">
        <v>2012</v>
      </c>
      <c r="D2838" s="93" t="s">
        <v>131</v>
      </c>
      <c r="E2838" s="93">
        <v>2</v>
      </c>
      <c r="F2838" s="82" t="e">
        <f t="shared" si="44"/>
        <v>#REF!</v>
      </c>
      <c r="G2838" s="172"/>
    </row>
    <row r="2839" spans="1:7" ht="13" thickBot="1" x14ac:dyDescent="0.3">
      <c r="A2839" s="82" t="e">
        <f>#REF!</f>
        <v>#REF!</v>
      </c>
      <c r="B2839" s="84" t="s">
        <v>771</v>
      </c>
      <c r="C2839" s="82">
        <v>2012</v>
      </c>
      <c r="D2839" s="93" t="s">
        <v>639</v>
      </c>
      <c r="E2839" s="93">
        <v>3</v>
      </c>
      <c r="F2839" s="82" t="e">
        <f t="shared" si="44"/>
        <v>#REF!</v>
      </c>
      <c r="G2839" s="172"/>
    </row>
    <row r="2840" spans="1:7" ht="13" thickBot="1" x14ac:dyDescent="0.3">
      <c r="A2840" s="82" t="e">
        <f>#REF!</f>
        <v>#REF!</v>
      </c>
      <c r="B2840" s="84" t="s">
        <v>771</v>
      </c>
      <c r="C2840" s="82">
        <v>2012</v>
      </c>
      <c r="D2840" s="93" t="s">
        <v>639</v>
      </c>
      <c r="E2840" s="93" t="s">
        <v>659</v>
      </c>
      <c r="F2840" s="82" t="e">
        <f t="shared" si="44"/>
        <v>#REF!</v>
      </c>
      <c r="G2840" s="172"/>
    </row>
    <row r="2841" spans="1:7" ht="13" thickBot="1" x14ac:dyDescent="0.3">
      <c r="A2841" s="82" t="e">
        <f>#REF!</f>
        <v>#REF!</v>
      </c>
      <c r="B2841" s="84" t="s">
        <v>771</v>
      </c>
      <c r="C2841" s="82">
        <v>2012</v>
      </c>
      <c r="D2841" s="93" t="s">
        <v>639</v>
      </c>
      <c r="E2841" s="93" t="s">
        <v>660</v>
      </c>
      <c r="F2841" s="82" t="e">
        <f t="shared" si="44"/>
        <v>#REF!</v>
      </c>
      <c r="G2841" s="172"/>
    </row>
    <row r="2842" spans="1:7" ht="13" thickBot="1" x14ac:dyDescent="0.3">
      <c r="A2842" s="82" t="e">
        <f>#REF!</f>
        <v>#REF!</v>
      </c>
      <c r="B2842" s="84" t="s">
        <v>771</v>
      </c>
      <c r="C2842" s="82">
        <v>2012</v>
      </c>
      <c r="D2842" s="93" t="s">
        <v>131</v>
      </c>
      <c r="E2842" s="93">
        <v>4</v>
      </c>
      <c r="F2842" s="82" t="e">
        <f t="shared" si="44"/>
        <v>#REF!</v>
      </c>
      <c r="G2842" s="172"/>
    </row>
    <row r="2843" spans="1:7" ht="13" thickBot="1" x14ac:dyDescent="0.3">
      <c r="A2843" s="82" t="e">
        <f>#REF!</f>
        <v>#REF!</v>
      </c>
      <c r="B2843" s="84" t="s">
        <v>771</v>
      </c>
      <c r="C2843" s="82">
        <v>2012</v>
      </c>
      <c r="D2843" s="93" t="s">
        <v>131</v>
      </c>
      <c r="E2843" s="93" t="s">
        <v>661</v>
      </c>
      <c r="F2843" s="82" t="e">
        <f t="shared" si="44"/>
        <v>#REF!</v>
      </c>
      <c r="G2843" s="172"/>
    </row>
    <row r="2844" spans="1:7" ht="13" thickBot="1" x14ac:dyDescent="0.3">
      <c r="A2844" s="82" t="e">
        <f>#REF!</f>
        <v>#REF!</v>
      </c>
      <c r="B2844" s="84" t="s">
        <v>771</v>
      </c>
      <c r="C2844" s="82">
        <v>2012</v>
      </c>
      <c r="D2844" s="93" t="s">
        <v>131</v>
      </c>
      <c r="E2844" s="93" t="s">
        <v>662</v>
      </c>
      <c r="F2844" s="82" t="e">
        <f t="shared" si="44"/>
        <v>#REF!</v>
      </c>
      <c r="G2844" s="172"/>
    </row>
    <row r="2845" spans="1:7" ht="13" thickBot="1" x14ac:dyDescent="0.3">
      <c r="A2845" s="82" t="e">
        <f>#REF!</f>
        <v>#REF!</v>
      </c>
      <c r="B2845" s="84" t="s">
        <v>771</v>
      </c>
      <c r="C2845" s="82">
        <v>2012</v>
      </c>
      <c r="D2845" s="93" t="s">
        <v>639</v>
      </c>
      <c r="E2845" s="93">
        <v>5</v>
      </c>
      <c r="F2845" s="82" t="e">
        <f t="shared" si="44"/>
        <v>#REF!</v>
      </c>
      <c r="G2845" s="172"/>
    </row>
    <row r="2846" spans="1:7" ht="13" thickBot="1" x14ac:dyDescent="0.3">
      <c r="A2846" s="82" t="e">
        <f>#REF!</f>
        <v>#REF!</v>
      </c>
      <c r="B2846" s="84" t="s">
        <v>771</v>
      </c>
      <c r="C2846" s="82">
        <v>2012</v>
      </c>
      <c r="D2846" s="93" t="s">
        <v>639</v>
      </c>
      <c r="E2846" s="93" t="s">
        <v>663</v>
      </c>
      <c r="F2846" s="82" t="e">
        <f t="shared" si="44"/>
        <v>#REF!</v>
      </c>
      <c r="G2846" s="172"/>
    </row>
    <row r="2847" spans="1:7" ht="13" thickBot="1" x14ac:dyDescent="0.3">
      <c r="A2847" s="82" t="e">
        <f>#REF!</f>
        <v>#REF!</v>
      </c>
      <c r="B2847" s="84" t="s">
        <v>771</v>
      </c>
      <c r="C2847" s="82">
        <v>2012</v>
      </c>
      <c r="D2847" s="93" t="s">
        <v>639</v>
      </c>
      <c r="E2847" s="93" t="s">
        <v>664</v>
      </c>
      <c r="F2847" s="82" t="e">
        <f t="shared" si="44"/>
        <v>#REF!</v>
      </c>
      <c r="G2847" s="172"/>
    </row>
    <row r="2848" spans="1:7" ht="13" thickBot="1" x14ac:dyDescent="0.3">
      <c r="A2848" s="82" t="e">
        <f>#REF!</f>
        <v>#REF!</v>
      </c>
      <c r="B2848" s="84" t="s">
        <v>771</v>
      </c>
      <c r="C2848" s="82">
        <v>2012</v>
      </c>
      <c r="D2848" s="93" t="s">
        <v>639</v>
      </c>
      <c r="E2848" s="93" t="s">
        <v>665</v>
      </c>
      <c r="F2848" s="82" t="e">
        <f t="shared" si="44"/>
        <v>#REF!</v>
      </c>
      <c r="G2848" s="172"/>
    </row>
    <row r="2849" spans="1:7" ht="13" thickBot="1" x14ac:dyDescent="0.3">
      <c r="A2849" s="82" t="e">
        <f>#REF!</f>
        <v>#REF!</v>
      </c>
      <c r="B2849" s="84" t="s">
        <v>771</v>
      </c>
      <c r="C2849" s="82">
        <v>2012</v>
      </c>
      <c r="D2849" s="93" t="s">
        <v>639</v>
      </c>
      <c r="E2849" s="93">
        <v>6</v>
      </c>
      <c r="F2849" s="82" t="e">
        <f t="shared" si="44"/>
        <v>#REF!</v>
      </c>
      <c r="G2849" s="172"/>
    </row>
    <row r="2850" spans="1:7" ht="13" thickBot="1" x14ac:dyDescent="0.3">
      <c r="A2850" s="82" t="e">
        <f>#REF!</f>
        <v>#REF!</v>
      </c>
      <c r="B2850" s="84" t="s">
        <v>771</v>
      </c>
      <c r="C2850" s="82">
        <v>2012</v>
      </c>
      <c r="D2850" s="93" t="s">
        <v>639</v>
      </c>
      <c r="E2850" s="93" t="s">
        <v>666</v>
      </c>
      <c r="F2850" s="82" t="e">
        <f t="shared" si="44"/>
        <v>#REF!</v>
      </c>
      <c r="G2850" s="172"/>
    </row>
    <row r="2851" spans="1:7" ht="13" thickBot="1" x14ac:dyDescent="0.3">
      <c r="A2851" s="82" t="e">
        <f>#REF!</f>
        <v>#REF!</v>
      </c>
      <c r="B2851" s="84" t="s">
        <v>771</v>
      </c>
      <c r="C2851" s="82">
        <v>2012</v>
      </c>
      <c r="D2851" s="93" t="s">
        <v>639</v>
      </c>
      <c r="E2851" s="93" t="s">
        <v>667</v>
      </c>
      <c r="F2851" s="82" t="e">
        <f t="shared" si="44"/>
        <v>#REF!</v>
      </c>
      <c r="G2851" s="172"/>
    </row>
    <row r="2852" spans="1:7" ht="13" thickBot="1" x14ac:dyDescent="0.3">
      <c r="A2852" s="82" t="e">
        <f>#REF!</f>
        <v>#REF!</v>
      </c>
      <c r="B2852" s="84" t="s">
        <v>771</v>
      </c>
      <c r="C2852" s="82">
        <v>2012</v>
      </c>
      <c r="D2852" s="84" t="s">
        <v>639</v>
      </c>
      <c r="E2852" s="93" t="s">
        <v>668</v>
      </c>
      <c r="F2852" s="82" t="e">
        <f t="shared" si="44"/>
        <v>#REF!</v>
      </c>
      <c r="G2852" s="172"/>
    </row>
    <row r="2853" spans="1:7" ht="13" thickBot="1" x14ac:dyDescent="0.3">
      <c r="A2853" s="82" t="e">
        <f>#REF!</f>
        <v>#REF!</v>
      </c>
      <c r="B2853" s="84" t="s">
        <v>771</v>
      </c>
      <c r="C2853" s="82">
        <v>2012</v>
      </c>
      <c r="D2853" s="93" t="s">
        <v>639</v>
      </c>
      <c r="E2853" s="93" t="s">
        <v>669</v>
      </c>
      <c r="F2853" s="82" t="e">
        <f t="shared" si="44"/>
        <v>#REF!</v>
      </c>
      <c r="G2853" s="172"/>
    </row>
    <row r="2854" spans="1:7" ht="13" thickBot="1" x14ac:dyDescent="0.3">
      <c r="A2854" s="82" t="e">
        <f>#REF!</f>
        <v>#REF!</v>
      </c>
      <c r="B2854" s="84" t="s">
        <v>771</v>
      </c>
      <c r="C2854" s="82">
        <v>2012</v>
      </c>
      <c r="D2854" s="93" t="s">
        <v>639</v>
      </c>
      <c r="E2854" s="93" t="s">
        <v>670</v>
      </c>
      <c r="F2854" s="82" t="e">
        <f t="shared" si="44"/>
        <v>#REF!</v>
      </c>
      <c r="G2854" s="172"/>
    </row>
    <row r="2855" spans="1:7" ht="13" thickBot="1" x14ac:dyDescent="0.3">
      <c r="A2855" s="82" t="e">
        <f>#REF!</f>
        <v>#REF!</v>
      </c>
      <c r="B2855" s="84" t="s">
        <v>771</v>
      </c>
      <c r="C2855" s="82">
        <v>2012</v>
      </c>
      <c r="D2855" s="93" t="s">
        <v>639</v>
      </c>
      <c r="E2855" s="93" t="s">
        <v>671</v>
      </c>
      <c r="F2855" s="82" t="e">
        <f t="shared" si="44"/>
        <v>#REF!</v>
      </c>
      <c r="G2855" s="172"/>
    </row>
    <row r="2856" spans="1:7" ht="13" thickBot="1" x14ac:dyDescent="0.3">
      <c r="A2856" s="82" t="e">
        <f>#REF!</f>
        <v>#REF!</v>
      </c>
      <c r="B2856" s="84" t="s">
        <v>771</v>
      </c>
      <c r="C2856" s="82">
        <v>2012</v>
      </c>
      <c r="D2856" s="93" t="s">
        <v>639</v>
      </c>
      <c r="E2856" s="93" t="s">
        <v>672</v>
      </c>
      <c r="F2856" s="82" t="e">
        <f t="shared" si="44"/>
        <v>#REF!</v>
      </c>
      <c r="G2856" s="172"/>
    </row>
    <row r="2857" spans="1:7" ht="13" thickBot="1" x14ac:dyDescent="0.3">
      <c r="A2857" s="82" t="e">
        <f>#REF!</f>
        <v>#REF!</v>
      </c>
      <c r="B2857" s="84" t="s">
        <v>771</v>
      </c>
      <c r="C2857" s="82">
        <v>2012</v>
      </c>
      <c r="D2857" s="93" t="s">
        <v>639</v>
      </c>
      <c r="E2857" s="93" t="s">
        <v>673</v>
      </c>
      <c r="F2857" s="82" t="e">
        <f t="shared" si="44"/>
        <v>#REF!</v>
      </c>
      <c r="G2857" s="172"/>
    </row>
    <row r="2858" spans="1:7" ht="13" thickBot="1" x14ac:dyDescent="0.3">
      <c r="A2858" s="82" t="e">
        <f>#REF!</f>
        <v>#REF!</v>
      </c>
      <c r="B2858" s="84" t="s">
        <v>771</v>
      </c>
      <c r="C2858" s="82">
        <v>2012</v>
      </c>
      <c r="D2858" s="93" t="s">
        <v>639</v>
      </c>
      <c r="E2858" s="93" t="s">
        <v>674</v>
      </c>
      <c r="F2858" s="82" t="e">
        <f t="shared" si="44"/>
        <v>#REF!</v>
      </c>
      <c r="G2858" s="172"/>
    </row>
    <row r="2859" spans="1:7" ht="13" thickBot="1" x14ac:dyDescent="0.3">
      <c r="A2859" s="82" t="e">
        <f>#REF!</f>
        <v>#REF!</v>
      </c>
      <c r="B2859" s="84" t="s">
        <v>771</v>
      </c>
      <c r="C2859" s="82">
        <v>2012</v>
      </c>
      <c r="D2859" s="93" t="s">
        <v>639</v>
      </c>
      <c r="E2859" s="93" t="s">
        <v>675</v>
      </c>
      <c r="F2859" s="82" t="e">
        <f t="shared" si="44"/>
        <v>#REF!</v>
      </c>
      <c r="G2859" s="172"/>
    </row>
    <row r="2860" spans="1:7" ht="13" thickBot="1" x14ac:dyDescent="0.3">
      <c r="A2860" s="82" t="e">
        <f>#REF!</f>
        <v>#REF!</v>
      </c>
      <c r="B2860" s="84" t="s">
        <v>771</v>
      </c>
      <c r="C2860" s="82">
        <v>2012</v>
      </c>
      <c r="D2860" s="93" t="s">
        <v>639</v>
      </c>
      <c r="E2860" s="93" t="s">
        <v>676</v>
      </c>
      <c r="F2860" s="82" t="e">
        <f t="shared" si="44"/>
        <v>#REF!</v>
      </c>
      <c r="G2860" s="172"/>
    </row>
    <row r="2861" spans="1:7" ht="13" thickBot="1" x14ac:dyDescent="0.3">
      <c r="A2861" s="82" t="e">
        <f>#REF!</f>
        <v>#REF!</v>
      </c>
      <c r="B2861" s="84" t="s">
        <v>771</v>
      </c>
      <c r="C2861" s="82">
        <v>2012</v>
      </c>
      <c r="D2861" s="93" t="s">
        <v>639</v>
      </c>
      <c r="E2861" s="93" t="s">
        <v>677</v>
      </c>
      <c r="F2861" s="82" t="e">
        <f t="shared" si="44"/>
        <v>#REF!</v>
      </c>
      <c r="G2861" s="172"/>
    </row>
    <row r="2862" spans="1:7" ht="13" thickBot="1" x14ac:dyDescent="0.3">
      <c r="A2862" s="82" t="e">
        <f>#REF!</f>
        <v>#REF!</v>
      </c>
      <c r="B2862" s="84" t="s">
        <v>771</v>
      </c>
      <c r="C2862" s="82">
        <v>2012</v>
      </c>
      <c r="D2862" s="93" t="s">
        <v>639</v>
      </c>
      <c r="E2862" s="93" t="s">
        <v>678</v>
      </c>
      <c r="F2862" s="82" t="e">
        <f t="shared" si="44"/>
        <v>#REF!</v>
      </c>
      <c r="G2862" s="172"/>
    </row>
    <row r="2863" spans="1:7" ht="13" thickBot="1" x14ac:dyDescent="0.3">
      <c r="A2863" s="82" t="e">
        <f>#REF!</f>
        <v>#REF!</v>
      </c>
      <c r="B2863" s="84" t="s">
        <v>771</v>
      </c>
      <c r="C2863" s="82">
        <v>2012</v>
      </c>
      <c r="D2863" s="93" t="s">
        <v>639</v>
      </c>
      <c r="E2863" s="93" t="s">
        <v>679</v>
      </c>
      <c r="F2863" s="82" t="e">
        <f t="shared" si="44"/>
        <v>#REF!</v>
      </c>
      <c r="G2863" s="172"/>
    </row>
    <row r="2864" spans="1:7" ht="13" thickBot="1" x14ac:dyDescent="0.3">
      <c r="A2864" s="82" t="e">
        <f>#REF!</f>
        <v>#REF!</v>
      </c>
      <c r="B2864" s="84" t="s">
        <v>771</v>
      </c>
      <c r="C2864" s="82">
        <v>2012</v>
      </c>
      <c r="D2864" s="93" t="s">
        <v>131</v>
      </c>
      <c r="E2864" s="93">
        <v>7</v>
      </c>
      <c r="F2864" s="82" t="e">
        <f t="shared" si="44"/>
        <v>#REF!</v>
      </c>
      <c r="G2864" s="172"/>
    </row>
    <row r="2865" spans="1:7" ht="13" thickBot="1" x14ac:dyDescent="0.3">
      <c r="A2865" s="82" t="e">
        <f>#REF!</f>
        <v>#REF!</v>
      </c>
      <c r="B2865" s="84" t="s">
        <v>771</v>
      </c>
      <c r="C2865" s="82">
        <v>2012</v>
      </c>
      <c r="D2865" s="93" t="s">
        <v>131</v>
      </c>
      <c r="E2865" s="93" t="s">
        <v>680</v>
      </c>
      <c r="F2865" s="82" t="e">
        <f t="shared" si="44"/>
        <v>#REF!</v>
      </c>
      <c r="G2865" s="172"/>
    </row>
    <row r="2866" spans="1:7" ht="13" thickBot="1" x14ac:dyDescent="0.3">
      <c r="A2866" s="82" t="e">
        <f>#REF!</f>
        <v>#REF!</v>
      </c>
      <c r="B2866" s="84" t="s">
        <v>771</v>
      </c>
      <c r="C2866" s="82">
        <v>2012</v>
      </c>
      <c r="D2866" s="93" t="s">
        <v>131</v>
      </c>
      <c r="E2866" s="93" t="s">
        <v>681</v>
      </c>
      <c r="F2866" s="82" t="e">
        <f t="shared" si="44"/>
        <v>#REF!</v>
      </c>
      <c r="G2866" s="172"/>
    </row>
    <row r="2867" spans="1:7" ht="13" thickBot="1" x14ac:dyDescent="0.3">
      <c r="A2867" s="82" t="e">
        <f>#REF!</f>
        <v>#REF!</v>
      </c>
      <c r="B2867" s="84" t="s">
        <v>771</v>
      </c>
      <c r="C2867" s="82">
        <v>2012</v>
      </c>
      <c r="D2867" s="93" t="s">
        <v>131</v>
      </c>
      <c r="E2867" s="93" t="s">
        <v>682</v>
      </c>
      <c r="F2867" s="82" t="e">
        <f t="shared" si="44"/>
        <v>#REF!</v>
      </c>
      <c r="G2867" s="172"/>
    </row>
    <row r="2868" spans="1:7" ht="13" thickBot="1" x14ac:dyDescent="0.3">
      <c r="A2868" s="82" t="e">
        <f>#REF!</f>
        <v>#REF!</v>
      </c>
      <c r="B2868" s="84" t="s">
        <v>771</v>
      </c>
      <c r="C2868" s="82">
        <v>2012</v>
      </c>
      <c r="D2868" s="93" t="s">
        <v>131</v>
      </c>
      <c r="E2868" s="93" t="s">
        <v>683</v>
      </c>
      <c r="F2868" s="82" t="e">
        <f t="shared" si="44"/>
        <v>#REF!</v>
      </c>
      <c r="G2868" s="172"/>
    </row>
    <row r="2869" spans="1:7" ht="13" thickBot="1" x14ac:dyDescent="0.3">
      <c r="A2869" s="82" t="e">
        <f>#REF!</f>
        <v>#REF!</v>
      </c>
      <c r="B2869" s="84" t="s">
        <v>771</v>
      </c>
      <c r="C2869" s="82">
        <v>2012</v>
      </c>
      <c r="D2869" s="93" t="s">
        <v>131</v>
      </c>
      <c r="E2869" s="93" t="s">
        <v>684</v>
      </c>
      <c r="F2869" s="82" t="e">
        <f t="shared" si="44"/>
        <v>#REF!</v>
      </c>
      <c r="G2869" s="172"/>
    </row>
    <row r="2870" spans="1:7" ht="13" thickBot="1" x14ac:dyDescent="0.3">
      <c r="A2870" s="82" t="e">
        <f>#REF!</f>
        <v>#REF!</v>
      </c>
      <c r="B2870" s="84" t="s">
        <v>771</v>
      </c>
      <c r="C2870" s="82">
        <v>2012</v>
      </c>
      <c r="D2870" s="93" t="s">
        <v>131</v>
      </c>
      <c r="E2870" s="93" t="s">
        <v>685</v>
      </c>
      <c r="F2870" s="82" t="e">
        <f t="shared" si="44"/>
        <v>#REF!</v>
      </c>
      <c r="G2870" s="172"/>
    </row>
    <row r="2871" spans="1:7" ht="13" thickBot="1" x14ac:dyDescent="0.3">
      <c r="A2871" s="82" t="e">
        <f>#REF!</f>
        <v>#REF!</v>
      </c>
      <c r="B2871" s="84" t="s">
        <v>771</v>
      </c>
      <c r="C2871" s="82">
        <v>2012</v>
      </c>
      <c r="D2871" s="93" t="s">
        <v>131</v>
      </c>
      <c r="E2871" s="93" t="s">
        <v>686</v>
      </c>
      <c r="F2871" s="82" t="e">
        <f t="shared" si="44"/>
        <v>#REF!</v>
      </c>
      <c r="G2871" s="172"/>
    </row>
    <row r="2872" spans="1:7" ht="13" thickBot="1" x14ac:dyDescent="0.3">
      <c r="A2872" s="82" t="e">
        <f>#REF!</f>
        <v>#REF!</v>
      </c>
      <c r="B2872" s="84" t="s">
        <v>771</v>
      </c>
      <c r="C2872" s="82">
        <v>2012</v>
      </c>
      <c r="D2872" s="93" t="s">
        <v>131</v>
      </c>
      <c r="E2872" s="93" t="s">
        <v>687</v>
      </c>
      <c r="F2872" s="82" t="e">
        <f t="shared" si="44"/>
        <v>#REF!</v>
      </c>
      <c r="G2872" s="172"/>
    </row>
    <row r="2873" spans="1:7" ht="13" thickBot="1" x14ac:dyDescent="0.3">
      <c r="A2873" s="82" t="e">
        <f>#REF!</f>
        <v>#REF!</v>
      </c>
      <c r="B2873" s="84" t="s">
        <v>771</v>
      </c>
      <c r="C2873" s="82">
        <v>2012</v>
      </c>
      <c r="D2873" s="93" t="s">
        <v>131</v>
      </c>
      <c r="E2873" s="93">
        <v>8</v>
      </c>
      <c r="F2873" s="82" t="e">
        <f t="shared" si="44"/>
        <v>#REF!</v>
      </c>
      <c r="G2873" s="172"/>
    </row>
    <row r="2874" spans="1:7" ht="13" thickBot="1" x14ac:dyDescent="0.3">
      <c r="A2874" s="82" t="e">
        <f>#REF!</f>
        <v>#REF!</v>
      </c>
      <c r="B2874" s="84" t="s">
        <v>771</v>
      </c>
      <c r="C2874" s="82">
        <v>2012</v>
      </c>
      <c r="D2874" s="84" t="s">
        <v>131</v>
      </c>
      <c r="E2874" s="93" t="s">
        <v>688</v>
      </c>
      <c r="F2874" s="82" t="e">
        <f t="shared" si="44"/>
        <v>#REF!</v>
      </c>
      <c r="G2874" s="172"/>
    </row>
    <row r="2875" spans="1:7" ht="13" thickBot="1" x14ac:dyDescent="0.3">
      <c r="A2875" s="82" t="e">
        <f>#REF!</f>
        <v>#REF!</v>
      </c>
      <c r="B2875" s="84" t="s">
        <v>771</v>
      </c>
      <c r="C2875" s="82">
        <v>2012</v>
      </c>
      <c r="D2875" s="84" t="s">
        <v>131</v>
      </c>
      <c r="E2875" s="93" t="s">
        <v>689</v>
      </c>
      <c r="F2875" s="82" t="e">
        <f t="shared" si="44"/>
        <v>#REF!</v>
      </c>
      <c r="G2875" s="172"/>
    </row>
    <row r="2876" spans="1:7" ht="13" thickBot="1" x14ac:dyDescent="0.3">
      <c r="A2876" s="82" t="e">
        <f>#REF!</f>
        <v>#REF!</v>
      </c>
      <c r="B2876" s="84" t="s">
        <v>771</v>
      </c>
      <c r="C2876" s="82">
        <v>2012</v>
      </c>
      <c r="D2876" s="84" t="s">
        <v>131</v>
      </c>
      <c r="E2876" s="93">
        <v>9</v>
      </c>
      <c r="F2876" s="82" t="e">
        <f t="shared" si="44"/>
        <v>#REF!</v>
      </c>
      <c r="G2876" s="172"/>
    </row>
    <row r="2877" spans="1:7" ht="13" thickBot="1" x14ac:dyDescent="0.3">
      <c r="A2877" s="82" t="e">
        <f>#REF!</f>
        <v>#REF!</v>
      </c>
      <c r="B2877" s="84" t="s">
        <v>771</v>
      </c>
      <c r="C2877" s="82">
        <v>2012</v>
      </c>
      <c r="D2877" s="84" t="s">
        <v>131</v>
      </c>
      <c r="E2877" s="93">
        <v>10</v>
      </c>
      <c r="F2877" s="82" t="e">
        <f t="shared" si="44"/>
        <v>#REF!</v>
      </c>
      <c r="G2877" s="172"/>
    </row>
    <row r="2878" spans="1:7" ht="13" thickBot="1" x14ac:dyDescent="0.3">
      <c r="A2878" s="82" t="e">
        <f>#REF!</f>
        <v>#REF!</v>
      </c>
      <c r="B2878" s="84" t="s">
        <v>771</v>
      </c>
      <c r="C2878" s="82">
        <v>2012</v>
      </c>
      <c r="D2878" s="84" t="s">
        <v>131</v>
      </c>
      <c r="E2878" s="93" t="s">
        <v>690</v>
      </c>
      <c r="F2878" s="82" t="e">
        <f t="shared" si="44"/>
        <v>#REF!</v>
      </c>
      <c r="G2878" s="172"/>
    </row>
    <row r="2879" spans="1:7" ht="13" thickBot="1" x14ac:dyDescent="0.3">
      <c r="A2879" s="82" t="e">
        <f>#REF!</f>
        <v>#REF!</v>
      </c>
      <c r="B2879" s="84" t="s">
        <v>771</v>
      </c>
      <c r="C2879" s="82">
        <v>2012</v>
      </c>
      <c r="D2879" s="84" t="s">
        <v>131</v>
      </c>
      <c r="E2879" s="93" t="s">
        <v>691</v>
      </c>
      <c r="F2879" s="82" t="e">
        <f t="shared" si="44"/>
        <v>#REF!</v>
      </c>
      <c r="G2879" s="172"/>
    </row>
    <row r="2880" spans="1:7" ht="13" thickBot="1" x14ac:dyDescent="0.3">
      <c r="A2880" s="82" t="e">
        <f>#REF!</f>
        <v>#REF!</v>
      </c>
      <c r="B2880" s="84" t="s">
        <v>771</v>
      </c>
      <c r="C2880" s="82">
        <v>2012</v>
      </c>
      <c r="D2880" s="84" t="s">
        <v>131</v>
      </c>
      <c r="E2880" s="93" t="s">
        <v>692</v>
      </c>
      <c r="F2880" s="82" t="e">
        <f t="shared" si="44"/>
        <v>#REF!</v>
      </c>
      <c r="G2880" s="172"/>
    </row>
    <row r="2881" spans="1:7" ht="13" thickBot="1" x14ac:dyDescent="0.3">
      <c r="A2881" s="82" t="e">
        <f>#REF!</f>
        <v>#REF!</v>
      </c>
      <c r="B2881" s="84" t="s">
        <v>771</v>
      </c>
      <c r="C2881" s="82">
        <v>2012</v>
      </c>
      <c r="D2881" s="84" t="s">
        <v>131</v>
      </c>
      <c r="E2881" s="93" t="s">
        <v>693</v>
      </c>
      <c r="F2881" s="82" t="e">
        <f t="shared" si="44"/>
        <v>#REF!</v>
      </c>
      <c r="G2881" s="172"/>
    </row>
    <row r="2882" spans="1:7" ht="13" thickBot="1" x14ac:dyDescent="0.3">
      <c r="A2882" s="82" t="e">
        <f>#REF!</f>
        <v>#REF!</v>
      </c>
      <c r="B2882" s="84" t="s">
        <v>771</v>
      </c>
      <c r="C2882" s="82">
        <v>2012</v>
      </c>
      <c r="D2882" s="84" t="s">
        <v>131</v>
      </c>
      <c r="E2882" s="93" t="s">
        <v>694</v>
      </c>
      <c r="F2882" s="82" t="e">
        <f t="shared" si="44"/>
        <v>#REF!</v>
      </c>
      <c r="G2882" s="172"/>
    </row>
    <row r="2883" spans="1:7" ht="13" thickBot="1" x14ac:dyDescent="0.3">
      <c r="A2883" s="82" t="e">
        <f>#REF!</f>
        <v>#REF!</v>
      </c>
      <c r="B2883" s="84" t="s">
        <v>771</v>
      </c>
      <c r="C2883" s="82">
        <v>2012</v>
      </c>
      <c r="D2883" s="84" t="s">
        <v>131</v>
      </c>
      <c r="E2883" s="93" t="s">
        <v>695</v>
      </c>
      <c r="F2883" s="82" t="e">
        <f t="shared" ref="F2883:F2946" si="45">CONCATENATE(A2883,"_",B2883,"_",C2883,"_",D2883,"_",E2883)</f>
        <v>#REF!</v>
      </c>
      <c r="G2883" s="172"/>
    </row>
    <row r="2884" spans="1:7" ht="13" thickBot="1" x14ac:dyDescent="0.3">
      <c r="A2884" s="82" t="e">
        <f>#REF!</f>
        <v>#REF!</v>
      </c>
      <c r="B2884" s="84" t="s">
        <v>771</v>
      </c>
      <c r="C2884" s="82">
        <v>2012</v>
      </c>
      <c r="D2884" s="84" t="s">
        <v>131</v>
      </c>
      <c r="E2884" s="93" t="s">
        <v>696</v>
      </c>
      <c r="F2884" s="82" t="e">
        <f t="shared" si="45"/>
        <v>#REF!</v>
      </c>
      <c r="G2884" s="172"/>
    </row>
    <row r="2885" spans="1:7" ht="13" thickBot="1" x14ac:dyDescent="0.3">
      <c r="A2885" s="82" t="e">
        <f>#REF!</f>
        <v>#REF!</v>
      </c>
      <c r="B2885" s="84" t="s">
        <v>771</v>
      </c>
      <c r="C2885" s="82">
        <v>2012</v>
      </c>
      <c r="D2885" s="84" t="s">
        <v>131</v>
      </c>
      <c r="E2885" s="93" t="s">
        <v>697</v>
      </c>
      <c r="F2885" s="82" t="e">
        <f t="shared" si="45"/>
        <v>#REF!</v>
      </c>
      <c r="G2885" s="172"/>
    </row>
    <row r="2886" spans="1:7" ht="13" thickBot="1" x14ac:dyDescent="0.3">
      <c r="A2886" s="82" t="e">
        <f>#REF!</f>
        <v>#REF!</v>
      </c>
      <c r="B2886" s="84" t="s">
        <v>771</v>
      </c>
      <c r="C2886" s="82">
        <v>2012</v>
      </c>
      <c r="D2886" s="84" t="s">
        <v>131</v>
      </c>
      <c r="E2886" s="93" t="s">
        <v>698</v>
      </c>
      <c r="F2886" s="82" t="e">
        <f t="shared" si="45"/>
        <v>#REF!</v>
      </c>
      <c r="G2886" s="172"/>
    </row>
    <row r="2887" spans="1:7" ht="13" thickBot="1" x14ac:dyDescent="0.3">
      <c r="A2887" s="82" t="e">
        <f>#REF!</f>
        <v>#REF!</v>
      </c>
      <c r="B2887" s="84" t="s">
        <v>771</v>
      </c>
      <c r="C2887" s="82">
        <v>2012</v>
      </c>
      <c r="D2887" s="84" t="s">
        <v>131</v>
      </c>
      <c r="E2887" s="93" t="s">
        <v>699</v>
      </c>
      <c r="F2887" s="82" t="e">
        <f t="shared" si="45"/>
        <v>#REF!</v>
      </c>
      <c r="G2887" s="172"/>
    </row>
    <row r="2888" spans="1:7" ht="13" thickBot="1" x14ac:dyDescent="0.3">
      <c r="A2888" s="82" t="e">
        <f>#REF!</f>
        <v>#REF!</v>
      </c>
      <c r="B2888" s="84" t="s">
        <v>771</v>
      </c>
      <c r="C2888" s="82">
        <v>2012</v>
      </c>
      <c r="D2888" s="84" t="s">
        <v>131</v>
      </c>
      <c r="E2888" s="93" t="s">
        <v>700</v>
      </c>
      <c r="F2888" s="82" t="e">
        <f t="shared" si="45"/>
        <v>#REF!</v>
      </c>
      <c r="G2888" s="172"/>
    </row>
    <row r="2889" spans="1:7" ht="13" thickBot="1" x14ac:dyDescent="0.3">
      <c r="A2889" s="82" t="e">
        <f>#REF!</f>
        <v>#REF!</v>
      </c>
      <c r="B2889" s="84" t="s">
        <v>771</v>
      </c>
      <c r="C2889" s="82">
        <v>2012</v>
      </c>
      <c r="D2889" s="84" t="s">
        <v>131</v>
      </c>
      <c r="E2889" s="93" t="s">
        <v>701</v>
      </c>
      <c r="F2889" s="82" t="e">
        <f t="shared" si="45"/>
        <v>#REF!</v>
      </c>
      <c r="G2889" s="172"/>
    </row>
    <row r="2890" spans="1:7" ht="13" thickBot="1" x14ac:dyDescent="0.3">
      <c r="A2890" s="82" t="e">
        <f>#REF!</f>
        <v>#REF!</v>
      </c>
      <c r="B2890" s="84" t="s">
        <v>771</v>
      </c>
      <c r="C2890" s="82">
        <v>2012</v>
      </c>
      <c r="D2890" s="84" t="s">
        <v>706</v>
      </c>
      <c r="E2890" s="93">
        <v>1</v>
      </c>
      <c r="F2890" s="82" t="e">
        <f t="shared" si="45"/>
        <v>#REF!</v>
      </c>
      <c r="G2890" s="172"/>
    </row>
    <row r="2891" spans="1:7" ht="13" thickBot="1" x14ac:dyDescent="0.3">
      <c r="A2891" s="82" t="e">
        <f>#REF!</f>
        <v>#REF!</v>
      </c>
      <c r="B2891" s="84" t="s">
        <v>771</v>
      </c>
      <c r="C2891" s="82">
        <v>2012</v>
      </c>
      <c r="D2891" s="84" t="s">
        <v>706</v>
      </c>
      <c r="E2891" s="93" t="s">
        <v>643</v>
      </c>
      <c r="F2891" s="82" t="e">
        <f t="shared" si="45"/>
        <v>#REF!</v>
      </c>
      <c r="G2891" s="172"/>
    </row>
    <row r="2892" spans="1:7" ht="13" thickBot="1" x14ac:dyDescent="0.3">
      <c r="A2892" s="82" t="e">
        <f>#REF!</f>
        <v>#REF!</v>
      </c>
      <c r="B2892" s="84" t="s">
        <v>771</v>
      </c>
      <c r="C2892" s="82">
        <v>2012</v>
      </c>
      <c r="D2892" s="84" t="s">
        <v>706</v>
      </c>
      <c r="E2892" s="93" t="s">
        <v>646</v>
      </c>
      <c r="F2892" s="82" t="e">
        <f t="shared" si="45"/>
        <v>#REF!</v>
      </c>
      <c r="G2892" s="172"/>
    </row>
    <row r="2893" spans="1:7" ht="13" thickBot="1" x14ac:dyDescent="0.3">
      <c r="A2893" s="82" t="e">
        <f>#REF!</f>
        <v>#REF!</v>
      </c>
      <c r="B2893" s="84" t="s">
        <v>771</v>
      </c>
      <c r="C2893" s="82">
        <v>2012</v>
      </c>
      <c r="D2893" s="84" t="s">
        <v>706</v>
      </c>
      <c r="E2893" s="93" t="s">
        <v>647</v>
      </c>
      <c r="F2893" s="82" t="e">
        <f t="shared" si="45"/>
        <v>#REF!</v>
      </c>
      <c r="G2893" s="172"/>
    </row>
    <row r="2894" spans="1:7" ht="13" thickBot="1" x14ac:dyDescent="0.3">
      <c r="A2894" s="82" t="e">
        <f>#REF!</f>
        <v>#REF!</v>
      </c>
      <c r="B2894" s="84" t="s">
        <v>771</v>
      </c>
      <c r="C2894" s="82">
        <v>2012</v>
      </c>
      <c r="D2894" s="84" t="s">
        <v>706</v>
      </c>
      <c r="E2894" s="93" t="s">
        <v>648</v>
      </c>
      <c r="F2894" s="82" t="e">
        <f t="shared" si="45"/>
        <v>#REF!</v>
      </c>
      <c r="G2894" s="172"/>
    </row>
    <row r="2895" spans="1:7" ht="13" thickBot="1" x14ac:dyDescent="0.3">
      <c r="A2895" s="82" t="e">
        <f>#REF!</f>
        <v>#REF!</v>
      </c>
      <c r="B2895" s="84" t="s">
        <v>771</v>
      </c>
      <c r="C2895" s="82">
        <v>2012</v>
      </c>
      <c r="D2895" s="84" t="s">
        <v>706</v>
      </c>
      <c r="E2895" s="93" t="s">
        <v>709</v>
      </c>
      <c r="F2895" s="82" t="e">
        <f t="shared" si="45"/>
        <v>#REF!</v>
      </c>
      <c r="G2895" s="172"/>
    </row>
    <row r="2896" spans="1:7" ht="13" thickBot="1" x14ac:dyDescent="0.3">
      <c r="A2896" s="82" t="e">
        <f>#REF!</f>
        <v>#REF!</v>
      </c>
      <c r="B2896" s="84" t="s">
        <v>771</v>
      </c>
      <c r="C2896" s="82">
        <v>2012</v>
      </c>
      <c r="D2896" s="84" t="s">
        <v>706</v>
      </c>
      <c r="E2896" s="93">
        <v>2</v>
      </c>
      <c r="F2896" s="82" t="e">
        <f t="shared" si="45"/>
        <v>#REF!</v>
      </c>
      <c r="G2896" s="172"/>
    </row>
    <row r="2897" spans="1:7" ht="13" thickBot="1" x14ac:dyDescent="0.3">
      <c r="A2897" s="82" t="e">
        <f>#REF!</f>
        <v>#REF!</v>
      </c>
      <c r="B2897" s="84" t="s">
        <v>771</v>
      </c>
      <c r="C2897" s="82">
        <v>2012</v>
      </c>
      <c r="D2897" s="84" t="s">
        <v>706</v>
      </c>
      <c r="E2897" s="93">
        <v>3</v>
      </c>
      <c r="F2897" s="82" t="e">
        <f t="shared" si="45"/>
        <v>#REF!</v>
      </c>
      <c r="G2897" s="172"/>
    </row>
    <row r="2898" spans="1:7" ht="13" thickBot="1" x14ac:dyDescent="0.3">
      <c r="A2898" s="82" t="e">
        <f>#REF!</f>
        <v>#REF!</v>
      </c>
      <c r="B2898" s="84" t="s">
        <v>771</v>
      </c>
      <c r="C2898" s="82">
        <v>2012</v>
      </c>
      <c r="D2898" s="84" t="s">
        <v>706</v>
      </c>
      <c r="E2898" s="93" t="s">
        <v>659</v>
      </c>
      <c r="F2898" s="82" t="e">
        <f t="shared" si="45"/>
        <v>#REF!</v>
      </c>
      <c r="G2898" s="172"/>
    </row>
    <row r="2899" spans="1:7" ht="13" thickBot="1" x14ac:dyDescent="0.3">
      <c r="A2899" s="82" t="e">
        <f>#REF!</f>
        <v>#REF!</v>
      </c>
      <c r="B2899" s="91" t="s">
        <v>771</v>
      </c>
      <c r="C2899" s="82">
        <v>2012</v>
      </c>
      <c r="D2899" s="91" t="s">
        <v>706</v>
      </c>
      <c r="E2899" s="101" t="s">
        <v>660</v>
      </c>
      <c r="F2899" s="82" t="e">
        <f t="shared" si="45"/>
        <v>#REF!</v>
      </c>
      <c r="G2899" s="172"/>
    </row>
    <row r="2900" spans="1:7" ht="13" thickBot="1" x14ac:dyDescent="0.3">
      <c r="A2900" s="82" t="e">
        <f>#REF!</f>
        <v>#REF!</v>
      </c>
      <c r="B2900" s="86" t="s">
        <v>771</v>
      </c>
      <c r="C2900" s="82">
        <v>2012</v>
      </c>
      <c r="D2900" s="86" t="s">
        <v>706</v>
      </c>
      <c r="E2900" s="100">
        <v>4</v>
      </c>
      <c r="F2900" s="82" t="e">
        <f t="shared" si="45"/>
        <v>#REF!</v>
      </c>
      <c r="G2900" s="172"/>
    </row>
    <row r="2901" spans="1:7" ht="13" thickBot="1" x14ac:dyDescent="0.3">
      <c r="A2901" s="82" t="e">
        <f>#REF!</f>
        <v>#REF!</v>
      </c>
      <c r="B2901" s="84" t="s">
        <v>771</v>
      </c>
      <c r="C2901" s="82">
        <v>2012</v>
      </c>
      <c r="D2901" s="84" t="s">
        <v>706</v>
      </c>
      <c r="E2901" s="93" t="s">
        <v>661</v>
      </c>
      <c r="F2901" s="82" t="e">
        <f t="shared" si="45"/>
        <v>#REF!</v>
      </c>
      <c r="G2901" s="172"/>
    </row>
    <row r="2902" spans="1:7" ht="13" thickBot="1" x14ac:dyDescent="0.3">
      <c r="A2902" s="82" t="e">
        <f>#REF!</f>
        <v>#REF!</v>
      </c>
      <c r="B2902" s="84" t="s">
        <v>771</v>
      </c>
      <c r="C2902" s="82">
        <v>2012</v>
      </c>
      <c r="D2902" s="84" t="s">
        <v>706</v>
      </c>
      <c r="E2902" s="93" t="s">
        <v>662</v>
      </c>
      <c r="F2902" s="82" t="e">
        <f t="shared" si="45"/>
        <v>#REF!</v>
      </c>
      <c r="G2902" s="172"/>
    </row>
    <row r="2903" spans="1:7" ht="13" thickBot="1" x14ac:dyDescent="0.3">
      <c r="A2903" s="82" t="e">
        <f>#REF!</f>
        <v>#REF!</v>
      </c>
      <c r="B2903" s="84" t="s">
        <v>771</v>
      </c>
      <c r="C2903" s="82">
        <v>2012</v>
      </c>
      <c r="D2903" s="84" t="s">
        <v>706</v>
      </c>
      <c r="E2903" s="93">
        <v>5</v>
      </c>
      <c r="F2903" s="82" t="e">
        <f t="shared" si="45"/>
        <v>#REF!</v>
      </c>
      <c r="G2903" s="172"/>
    </row>
    <row r="2904" spans="1:7" ht="13" thickBot="1" x14ac:dyDescent="0.3">
      <c r="A2904" s="82" t="e">
        <f>#REF!</f>
        <v>#REF!</v>
      </c>
      <c r="B2904" s="84" t="s">
        <v>771</v>
      </c>
      <c r="C2904" s="82">
        <v>2012</v>
      </c>
      <c r="D2904" s="84" t="s">
        <v>706</v>
      </c>
      <c r="E2904" s="93" t="s">
        <v>663</v>
      </c>
      <c r="F2904" s="82" t="e">
        <f t="shared" si="45"/>
        <v>#REF!</v>
      </c>
      <c r="G2904" s="172"/>
    </row>
    <row r="2905" spans="1:7" ht="13" thickBot="1" x14ac:dyDescent="0.3">
      <c r="A2905" s="82" t="e">
        <f>#REF!</f>
        <v>#REF!</v>
      </c>
      <c r="B2905" s="84" t="s">
        <v>771</v>
      </c>
      <c r="C2905" s="82">
        <v>2012</v>
      </c>
      <c r="D2905" s="84" t="s">
        <v>706</v>
      </c>
      <c r="E2905" s="93" t="s">
        <v>664</v>
      </c>
      <c r="F2905" s="82" t="e">
        <f t="shared" si="45"/>
        <v>#REF!</v>
      </c>
      <c r="G2905" s="172"/>
    </row>
    <row r="2906" spans="1:7" ht="13" thickBot="1" x14ac:dyDescent="0.3">
      <c r="A2906" s="82" t="e">
        <f>#REF!</f>
        <v>#REF!</v>
      </c>
      <c r="B2906" s="84" t="s">
        <v>771</v>
      </c>
      <c r="C2906" s="82">
        <v>2012</v>
      </c>
      <c r="D2906" s="84" t="s">
        <v>706</v>
      </c>
      <c r="E2906" s="93" t="s">
        <v>665</v>
      </c>
      <c r="F2906" s="82" t="e">
        <f t="shared" si="45"/>
        <v>#REF!</v>
      </c>
      <c r="G2906" s="172"/>
    </row>
    <row r="2907" spans="1:7" ht="13" thickBot="1" x14ac:dyDescent="0.3">
      <c r="A2907" s="82" t="e">
        <f>#REF!</f>
        <v>#REF!</v>
      </c>
      <c r="B2907" s="84" t="s">
        <v>771</v>
      </c>
      <c r="C2907" s="82">
        <v>2012</v>
      </c>
      <c r="D2907" s="84" t="s">
        <v>706</v>
      </c>
      <c r="E2907" s="93">
        <v>6</v>
      </c>
      <c r="F2907" s="82" t="e">
        <f t="shared" si="45"/>
        <v>#REF!</v>
      </c>
      <c r="G2907" s="172"/>
    </row>
    <row r="2908" spans="1:7" ht="13" thickBot="1" x14ac:dyDescent="0.3">
      <c r="A2908" s="82" t="e">
        <f>#REF!</f>
        <v>#REF!</v>
      </c>
      <c r="B2908" s="84" t="s">
        <v>771</v>
      </c>
      <c r="C2908" s="82">
        <v>2012</v>
      </c>
      <c r="D2908" s="84" t="s">
        <v>706</v>
      </c>
      <c r="E2908" s="93" t="s">
        <v>666</v>
      </c>
      <c r="F2908" s="82" t="e">
        <f t="shared" si="45"/>
        <v>#REF!</v>
      </c>
      <c r="G2908" s="172"/>
    </row>
    <row r="2909" spans="1:7" ht="13" thickBot="1" x14ac:dyDescent="0.3">
      <c r="A2909" s="82" t="e">
        <f>#REF!</f>
        <v>#REF!</v>
      </c>
      <c r="B2909" s="84" t="s">
        <v>771</v>
      </c>
      <c r="C2909" s="82">
        <v>2012</v>
      </c>
      <c r="D2909" s="84" t="s">
        <v>706</v>
      </c>
      <c r="E2909" s="93" t="s">
        <v>667</v>
      </c>
      <c r="F2909" s="82" t="e">
        <f t="shared" si="45"/>
        <v>#REF!</v>
      </c>
      <c r="G2909" s="172"/>
    </row>
    <row r="2910" spans="1:7" ht="13" thickBot="1" x14ac:dyDescent="0.3">
      <c r="A2910" s="82" t="e">
        <f>#REF!</f>
        <v>#REF!</v>
      </c>
      <c r="B2910" s="84" t="s">
        <v>771</v>
      </c>
      <c r="C2910" s="82">
        <v>2012</v>
      </c>
      <c r="D2910" s="84" t="s">
        <v>706</v>
      </c>
      <c r="E2910" s="93" t="s">
        <v>668</v>
      </c>
      <c r="F2910" s="82" t="e">
        <f t="shared" si="45"/>
        <v>#REF!</v>
      </c>
      <c r="G2910" s="172"/>
    </row>
    <row r="2911" spans="1:7" ht="13" thickBot="1" x14ac:dyDescent="0.3">
      <c r="A2911" s="82" t="e">
        <f>#REF!</f>
        <v>#REF!</v>
      </c>
      <c r="B2911" s="84" t="s">
        <v>771</v>
      </c>
      <c r="C2911" s="82">
        <v>2012</v>
      </c>
      <c r="D2911" s="84" t="s">
        <v>706</v>
      </c>
      <c r="E2911" s="93" t="s">
        <v>669</v>
      </c>
      <c r="F2911" s="82" t="e">
        <f t="shared" si="45"/>
        <v>#REF!</v>
      </c>
      <c r="G2911" s="172"/>
    </row>
    <row r="2912" spans="1:7" ht="13" thickBot="1" x14ac:dyDescent="0.3">
      <c r="A2912" s="82" t="e">
        <f>#REF!</f>
        <v>#REF!</v>
      </c>
      <c r="B2912" s="84" t="s">
        <v>771</v>
      </c>
      <c r="C2912" s="82">
        <v>2012</v>
      </c>
      <c r="D2912" s="84" t="s">
        <v>706</v>
      </c>
      <c r="E2912" s="93" t="s">
        <v>670</v>
      </c>
      <c r="F2912" s="82" t="e">
        <f t="shared" si="45"/>
        <v>#REF!</v>
      </c>
      <c r="G2912" s="172"/>
    </row>
    <row r="2913" spans="1:7" ht="13" thickBot="1" x14ac:dyDescent="0.3">
      <c r="A2913" s="82" t="e">
        <f>#REF!</f>
        <v>#REF!</v>
      </c>
      <c r="B2913" s="84" t="s">
        <v>771</v>
      </c>
      <c r="C2913" s="82">
        <v>2012</v>
      </c>
      <c r="D2913" s="84" t="s">
        <v>706</v>
      </c>
      <c r="E2913" s="93" t="s">
        <v>671</v>
      </c>
      <c r="F2913" s="82" t="e">
        <f t="shared" si="45"/>
        <v>#REF!</v>
      </c>
      <c r="G2913" s="172"/>
    </row>
    <row r="2914" spans="1:7" ht="13" thickBot="1" x14ac:dyDescent="0.3">
      <c r="A2914" s="82" t="e">
        <f>#REF!</f>
        <v>#REF!</v>
      </c>
      <c r="B2914" s="84" t="s">
        <v>771</v>
      </c>
      <c r="C2914" s="82">
        <v>2012</v>
      </c>
      <c r="D2914" s="84" t="s">
        <v>706</v>
      </c>
      <c r="E2914" s="93" t="s">
        <v>672</v>
      </c>
      <c r="F2914" s="82" t="e">
        <f t="shared" si="45"/>
        <v>#REF!</v>
      </c>
      <c r="G2914" s="172"/>
    </row>
    <row r="2915" spans="1:7" ht="13" thickBot="1" x14ac:dyDescent="0.3">
      <c r="A2915" s="82" t="e">
        <f>#REF!</f>
        <v>#REF!</v>
      </c>
      <c r="B2915" s="84" t="s">
        <v>771</v>
      </c>
      <c r="C2915" s="82">
        <v>2012</v>
      </c>
      <c r="D2915" s="84" t="s">
        <v>706</v>
      </c>
      <c r="E2915" s="93" t="s">
        <v>673</v>
      </c>
      <c r="F2915" s="82" t="e">
        <f t="shared" si="45"/>
        <v>#REF!</v>
      </c>
      <c r="G2915" s="172"/>
    </row>
    <row r="2916" spans="1:7" ht="13" thickBot="1" x14ac:dyDescent="0.3">
      <c r="A2916" s="82" t="e">
        <f>#REF!</f>
        <v>#REF!</v>
      </c>
      <c r="B2916" s="84" t="s">
        <v>771</v>
      </c>
      <c r="C2916" s="82">
        <v>2012</v>
      </c>
      <c r="D2916" s="84" t="s">
        <v>706</v>
      </c>
      <c r="E2916" s="93" t="s">
        <v>674</v>
      </c>
      <c r="F2916" s="82" t="e">
        <f t="shared" si="45"/>
        <v>#REF!</v>
      </c>
      <c r="G2916" s="172"/>
    </row>
    <row r="2917" spans="1:7" ht="13" thickBot="1" x14ac:dyDescent="0.3">
      <c r="A2917" s="82" t="e">
        <f>#REF!</f>
        <v>#REF!</v>
      </c>
      <c r="B2917" s="84" t="s">
        <v>771</v>
      </c>
      <c r="C2917" s="82">
        <v>2012</v>
      </c>
      <c r="D2917" s="84" t="s">
        <v>706</v>
      </c>
      <c r="E2917" s="93" t="s">
        <v>675</v>
      </c>
      <c r="F2917" s="82" t="e">
        <f t="shared" si="45"/>
        <v>#REF!</v>
      </c>
      <c r="G2917" s="172"/>
    </row>
    <row r="2918" spans="1:7" ht="13" thickBot="1" x14ac:dyDescent="0.3">
      <c r="A2918" s="82" t="e">
        <f>#REF!</f>
        <v>#REF!</v>
      </c>
      <c r="B2918" s="84" t="s">
        <v>771</v>
      </c>
      <c r="C2918" s="82">
        <v>2012</v>
      </c>
      <c r="D2918" s="84" t="s">
        <v>706</v>
      </c>
      <c r="E2918" s="93" t="s">
        <v>676</v>
      </c>
      <c r="F2918" s="82" t="e">
        <f t="shared" si="45"/>
        <v>#REF!</v>
      </c>
      <c r="G2918" s="172"/>
    </row>
    <row r="2919" spans="1:7" ht="13" thickBot="1" x14ac:dyDescent="0.3">
      <c r="A2919" s="82" t="e">
        <f>#REF!</f>
        <v>#REF!</v>
      </c>
      <c r="B2919" s="84" t="s">
        <v>771</v>
      </c>
      <c r="C2919" s="82">
        <v>2012</v>
      </c>
      <c r="D2919" s="84" t="s">
        <v>706</v>
      </c>
      <c r="E2919" s="93" t="s">
        <v>677</v>
      </c>
      <c r="F2919" s="82" t="e">
        <f t="shared" si="45"/>
        <v>#REF!</v>
      </c>
      <c r="G2919" s="172"/>
    </row>
    <row r="2920" spans="1:7" ht="13" thickBot="1" x14ac:dyDescent="0.3">
      <c r="A2920" s="82" t="e">
        <f>#REF!</f>
        <v>#REF!</v>
      </c>
      <c r="B2920" s="84" t="s">
        <v>771</v>
      </c>
      <c r="C2920" s="82">
        <v>2012</v>
      </c>
      <c r="D2920" s="84" t="s">
        <v>706</v>
      </c>
      <c r="E2920" s="93" t="s">
        <v>678</v>
      </c>
      <c r="F2920" s="82" t="e">
        <f t="shared" si="45"/>
        <v>#REF!</v>
      </c>
      <c r="G2920" s="172"/>
    </row>
    <row r="2921" spans="1:7" ht="13" thickBot="1" x14ac:dyDescent="0.3">
      <c r="A2921" s="82" t="e">
        <f>#REF!</f>
        <v>#REF!</v>
      </c>
      <c r="B2921" s="84" t="s">
        <v>771</v>
      </c>
      <c r="C2921" s="82">
        <v>2012</v>
      </c>
      <c r="D2921" s="84" t="s">
        <v>706</v>
      </c>
      <c r="E2921" s="93" t="s">
        <v>679</v>
      </c>
      <c r="F2921" s="82" t="e">
        <f t="shared" si="45"/>
        <v>#REF!</v>
      </c>
      <c r="G2921" s="172"/>
    </row>
    <row r="2922" spans="1:7" ht="13" thickBot="1" x14ac:dyDescent="0.3">
      <c r="A2922" s="82" t="e">
        <f>#REF!</f>
        <v>#REF!</v>
      </c>
      <c r="B2922" s="84" t="s">
        <v>771</v>
      </c>
      <c r="C2922" s="82">
        <v>2012</v>
      </c>
      <c r="D2922" s="84" t="s">
        <v>706</v>
      </c>
      <c r="E2922" s="93">
        <v>7</v>
      </c>
      <c r="F2922" s="82" t="e">
        <f t="shared" si="45"/>
        <v>#REF!</v>
      </c>
      <c r="G2922" s="172"/>
    </row>
    <row r="2923" spans="1:7" ht="13" thickBot="1" x14ac:dyDescent="0.3">
      <c r="A2923" s="82" t="e">
        <f>#REF!</f>
        <v>#REF!</v>
      </c>
      <c r="B2923" s="84" t="s">
        <v>771</v>
      </c>
      <c r="C2923" s="82">
        <v>2012</v>
      </c>
      <c r="D2923" s="84" t="s">
        <v>706</v>
      </c>
      <c r="E2923" s="93" t="s">
        <v>680</v>
      </c>
      <c r="F2923" s="82" t="e">
        <f t="shared" si="45"/>
        <v>#REF!</v>
      </c>
      <c r="G2923" s="172"/>
    </row>
    <row r="2924" spans="1:7" ht="13" thickBot="1" x14ac:dyDescent="0.3">
      <c r="A2924" s="82" t="e">
        <f>#REF!</f>
        <v>#REF!</v>
      </c>
      <c r="B2924" s="84" t="s">
        <v>771</v>
      </c>
      <c r="C2924" s="82">
        <v>2012</v>
      </c>
      <c r="D2924" s="84" t="s">
        <v>706</v>
      </c>
      <c r="E2924" s="93" t="s">
        <v>681</v>
      </c>
      <c r="F2924" s="82" t="e">
        <f t="shared" si="45"/>
        <v>#REF!</v>
      </c>
      <c r="G2924" s="172"/>
    </row>
    <row r="2925" spans="1:7" ht="13" thickBot="1" x14ac:dyDescent="0.3">
      <c r="A2925" s="82" t="e">
        <f>#REF!</f>
        <v>#REF!</v>
      </c>
      <c r="B2925" s="84" t="s">
        <v>771</v>
      </c>
      <c r="C2925" s="82">
        <v>2012</v>
      </c>
      <c r="D2925" s="84" t="s">
        <v>706</v>
      </c>
      <c r="E2925" s="93" t="s">
        <v>682</v>
      </c>
      <c r="F2925" s="82" t="e">
        <f t="shared" si="45"/>
        <v>#REF!</v>
      </c>
      <c r="G2925" s="172"/>
    </row>
    <row r="2926" spans="1:7" ht="13" thickBot="1" x14ac:dyDescent="0.3">
      <c r="A2926" s="82" t="e">
        <f>#REF!</f>
        <v>#REF!</v>
      </c>
      <c r="B2926" s="84" t="s">
        <v>771</v>
      </c>
      <c r="C2926" s="82">
        <v>2012</v>
      </c>
      <c r="D2926" s="84" t="s">
        <v>706</v>
      </c>
      <c r="E2926" s="93" t="s">
        <v>683</v>
      </c>
      <c r="F2926" s="82" t="e">
        <f t="shared" si="45"/>
        <v>#REF!</v>
      </c>
      <c r="G2926" s="172"/>
    </row>
    <row r="2927" spans="1:7" ht="13" thickBot="1" x14ac:dyDescent="0.3">
      <c r="A2927" s="82" t="e">
        <f>#REF!</f>
        <v>#REF!</v>
      </c>
      <c r="B2927" s="84" t="s">
        <v>771</v>
      </c>
      <c r="C2927" s="82">
        <v>2012</v>
      </c>
      <c r="D2927" s="84" t="s">
        <v>706</v>
      </c>
      <c r="E2927" s="93" t="s">
        <v>684</v>
      </c>
      <c r="F2927" s="82" t="e">
        <f t="shared" si="45"/>
        <v>#REF!</v>
      </c>
      <c r="G2927" s="172"/>
    </row>
    <row r="2928" spans="1:7" ht="13" thickBot="1" x14ac:dyDescent="0.3">
      <c r="A2928" s="82" t="e">
        <f>#REF!</f>
        <v>#REF!</v>
      </c>
      <c r="B2928" s="84" t="s">
        <v>771</v>
      </c>
      <c r="C2928" s="82">
        <v>2012</v>
      </c>
      <c r="D2928" s="84" t="s">
        <v>706</v>
      </c>
      <c r="E2928" s="93" t="s">
        <v>685</v>
      </c>
      <c r="F2928" s="82" t="e">
        <f t="shared" si="45"/>
        <v>#REF!</v>
      </c>
      <c r="G2928" s="172"/>
    </row>
    <row r="2929" spans="1:7" ht="13" thickBot="1" x14ac:dyDescent="0.3">
      <c r="A2929" s="82" t="e">
        <f>#REF!</f>
        <v>#REF!</v>
      </c>
      <c r="B2929" s="84" t="s">
        <v>771</v>
      </c>
      <c r="C2929" s="82">
        <v>2012</v>
      </c>
      <c r="D2929" s="84" t="s">
        <v>706</v>
      </c>
      <c r="E2929" s="93" t="s">
        <v>686</v>
      </c>
      <c r="F2929" s="82" t="e">
        <f t="shared" si="45"/>
        <v>#REF!</v>
      </c>
      <c r="G2929" s="172"/>
    </row>
    <row r="2930" spans="1:7" ht="13" thickBot="1" x14ac:dyDescent="0.3">
      <c r="A2930" s="82" t="e">
        <f>#REF!</f>
        <v>#REF!</v>
      </c>
      <c r="B2930" s="84" t="s">
        <v>771</v>
      </c>
      <c r="C2930" s="82">
        <v>2012</v>
      </c>
      <c r="D2930" s="84" t="s">
        <v>706</v>
      </c>
      <c r="E2930" s="93" t="s">
        <v>687</v>
      </c>
      <c r="F2930" s="82" t="e">
        <f t="shared" si="45"/>
        <v>#REF!</v>
      </c>
      <c r="G2930" s="172"/>
    </row>
    <row r="2931" spans="1:7" ht="13" thickBot="1" x14ac:dyDescent="0.3">
      <c r="A2931" s="82" t="e">
        <f>#REF!</f>
        <v>#REF!</v>
      </c>
      <c r="B2931" s="84" t="s">
        <v>771</v>
      </c>
      <c r="C2931" s="82">
        <v>2012</v>
      </c>
      <c r="D2931" s="84" t="s">
        <v>706</v>
      </c>
      <c r="E2931" s="93">
        <v>8</v>
      </c>
      <c r="F2931" s="82" t="e">
        <f t="shared" si="45"/>
        <v>#REF!</v>
      </c>
      <c r="G2931" s="172"/>
    </row>
    <row r="2932" spans="1:7" ht="13" thickBot="1" x14ac:dyDescent="0.3">
      <c r="A2932" s="82" t="e">
        <f>#REF!</f>
        <v>#REF!</v>
      </c>
      <c r="B2932" s="84" t="s">
        <v>771</v>
      </c>
      <c r="C2932" s="82">
        <v>2012</v>
      </c>
      <c r="D2932" s="84" t="s">
        <v>706</v>
      </c>
      <c r="E2932" s="93" t="s">
        <v>688</v>
      </c>
      <c r="F2932" s="82" t="e">
        <f t="shared" si="45"/>
        <v>#REF!</v>
      </c>
      <c r="G2932" s="172"/>
    </row>
    <row r="2933" spans="1:7" ht="13" thickBot="1" x14ac:dyDescent="0.3">
      <c r="A2933" s="82" t="e">
        <f>#REF!</f>
        <v>#REF!</v>
      </c>
      <c r="B2933" s="84" t="s">
        <v>771</v>
      </c>
      <c r="C2933" s="82">
        <v>2012</v>
      </c>
      <c r="D2933" s="84" t="s">
        <v>706</v>
      </c>
      <c r="E2933" s="93" t="s">
        <v>689</v>
      </c>
      <c r="F2933" s="82" t="e">
        <f t="shared" si="45"/>
        <v>#REF!</v>
      </c>
      <c r="G2933" s="172"/>
    </row>
    <row r="2934" spans="1:7" ht="13" thickBot="1" x14ac:dyDescent="0.3">
      <c r="A2934" s="82" t="e">
        <f>#REF!</f>
        <v>#REF!</v>
      </c>
      <c r="B2934" s="84" t="s">
        <v>771</v>
      </c>
      <c r="C2934" s="82">
        <v>2012</v>
      </c>
      <c r="D2934" s="84" t="s">
        <v>706</v>
      </c>
      <c r="E2934" s="93">
        <v>9</v>
      </c>
      <c r="F2934" s="82" t="e">
        <f t="shared" si="45"/>
        <v>#REF!</v>
      </c>
      <c r="G2934" s="172"/>
    </row>
    <row r="2935" spans="1:7" ht="13" thickBot="1" x14ac:dyDescent="0.3">
      <c r="A2935" s="82" t="e">
        <f>#REF!</f>
        <v>#REF!</v>
      </c>
      <c r="B2935" s="84" t="s">
        <v>771</v>
      </c>
      <c r="C2935" s="82">
        <v>2012</v>
      </c>
      <c r="D2935" s="84" t="s">
        <v>706</v>
      </c>
      <c r="E2935" s="93">
        <v>10</v>
      </c>
      <c r="F2935" s="82" t="e">
        <f t="shared" si="45"/>
        <v>#REF!</v>
      </c>
      <c r="G2935" s="172"/>
    </row>
    <row r="2936" spans="1:7" ht="13" thickBot="1" x14ac:dyDescent="0.3">
      <c r="A2936" s="82" t="e">
        <f>#REF!</f>
        <v>#REF!</v>
      </c>
      <c r="B2936" s="84" t="s">
        <v>771</v>
      </c>
      <c r="C2936" s="82">
        <v>2012</v>
      </c>
      <c r="D2936" s="84" t="s">
        <v>706</v>
      </c>
      <c r="E2936" s="93" t="s">
        <v>690</v>
      </c>
      <c r="F2936" s="82" t="e">
        <f t="shared" si="45"/>
        <v>#REF!</v>
      </c>
      <c r="G2936" s="172"/>
    </row>
    <row r="2937" spans="1:7" ht="13" thickBot="1" x14ac:dyDescent="0.3">
      <c r="A2937" s="82" t="e">
        <f>#REF!</f>
        <v>#REF!</v>
      </c>
      <c r="B2937" s="84" t="s">
        <v>771</v>
      </c>
      <c r="C2937" s="82">
        <v>2012</v>
      </c>
      <c r="D2937" s="84" t="s">
        <v>706</v>
      </c>
      <c r="E2937" s="93" t="s">
        <v>691</v>
      </c>
      <c r="F2937" s="82" t="e">
        <f t="shared" si="45"/>
        <v>#REF!</v>
      </c>
      <c r="G2937" s="172"/>
    </row>
    <row r="2938" spans="1:7" ht="13" thickBot="1" x14ac:dyDescent="0.3">
      <c r="A2938" s="82" t="e">
        <f>#REF!</f>
        <v>#REF!</v>
      </c>
      <c r="B2938" s="84" t="s">
        <v>771</v>
      </c>
      <c r="C2938" s="82">
        <v>2012</v>
      </c>
      <c r="D2938" s="84" t="s">
        <v>706</v>
      </c>
      <c r="E2938" s="93" t="s">
        <v>692</v>
      </c>
      <c r="F2938" s="82" t="e">
        <f t="shared" si="45"/>
        <v>#REF!</v>
      </c>
      <c r="G2938" s="172"/>
    </row>
    <row r="2939" spans="1:7" ht="13" thickBot="1" x14ac:dyDescent="0.3">
      <c r="A2939" s="82" t="e">
        <f>#REF!</f>
        <v>#REF!</v>
      </c>
      <c r="B2939" s="84" t="s">
        <v>771</v>
      </c>
      <c r="C2939" s="82">
        <v>2012</v>
      </c>
      <c r="D2939" s="84" t="s">
        <v>706</v>
      </c>
      <c r="E2939" s="93" t="s">
        <v>693</v>
      </c>
      <c r="F2939" s="82" t="e">
        <f t="shared" si="45"/>
        <v>#REF!</v>
      </c>
      <c r="G2939" s="172"/>
    </row>
    <row r="2940" spans="1:7" ht="13" thickBot="1" x14ac:dyDescent="0.3">
      <c r="A2940" s="82" t="e">
        <f>#REF!</f>
        <v>#REF!</v>
      </c>
      <c r="B2940" s="84" t="s">
        <v>771</v>
      </c>
      <c r="C2940" s="82">
        <v>2012</v>
      </c>
      <c r="D2940" s="84" t="s">
        <v>706</v>
      </c>
      <c r="E2940" s="93" t="s">
        <v>694</v>
      </c>
      <c r="F2940" s="82" t="e">
        <f t="shared" si="45"/>
        <v>#REF!</v>
      </c>
      <c r="G2940" s="172"/>
    </row>
    <row r="2941" spans="1:7" ht="13" thickBot="1" x14ac:dyDescent="0.3">
      <c r="A2941" s="82" t="e">
        <f>#REF!</f>
        <v>#REF!</v>
      </c>
      <c r="B2941" s="84" t="s">
        <v>771</v>
      </c>
      <c r="C2941" s="82">
        <v>2012</v>
      </c>
      <c r="D2941" s="84" t="s">
        <v>706</v>
      </c>
      <c r="E2941" s="93" t="s">
        <v>695</v>
      </c>
      <c r="F2941" s="82" t="e">
        <f t="shared" si="45"/>
        <v>#REF!</v>
      </c>
      <c r="G2941" s="172"/>
    </row>
    <row r="2942" spans="1:7" ht="13" thickBot="1" x14ac:dyDescent="0.3">
      <c r="A2942" s="82" t="e">
        <f>#REF!</f>
        <v>#REF!</v>
      </c>
      <c r="B2942" s="84" t="s">
        <v>771</v>
      </c>
      <c r="C2942" s="82">
        <v>2012</v>
      </c>
      <c r="D2942" s="84" t="s">
        <v>706</v>
      </c>
      <c r="E2942" s="93" t="s">
        <v>696</v>
      </c>
      <c r="F2942" s="82" t="e">
        <f t="shared" si="45"/>
        <v>#REF!</v>
      </c>
      <c r="G2942" s="172"/>
    </row>
    <row r="2943" spans="1:7" ht="13" thickBot="1" x14ac:dyDescent="0.3">
      <c r="A2943" s="82" t="e">
        <f>#REF!</f>
        <v>#REF!</v>
      </c>
      <c r="B2943" s="84" t="s">
        <v>771</v>
      </c>
      <c r="C2943" s="82">
        <v>2012</v>
      </c>
      <c r="D2943" s="84" t="s">
        <v>706</v>
      </c>
      <c r="E2943" s="93" t="s">
        <v>697</v>
      </c>
      <c r="F2943" s="82" t="e">
        <f t="shared" si="45"/>
        <v>#REF!</v>
      </c>
      <c r="G2943" s="172"/>
    </row>
    <row r="2944" spans="1:7" ht="13" thickBot="1" x14ac:dyDescent="0.3">
      <c r="A2944" s="82" t="e">
        <f>#REF!</f>
        <v>#REF!</v>
      </c>
      <c r="B2944" s="84" t="s">
        <v>771</v>
      </c>
      <c r="C2944" s="82">
        <v>2012</v>
      </c>
      <c r="D2944" s="84" t="s">
        <v>706</v>
      </c>
      <c r="E2944" s="93" t="s">
        <v>698</v>
      </c>
      <c r="F2944" s="82" t="e">
        <f t="shared" si="45"/>
        <v>#REF!</v>
      </c>
      <c r="G2944" s="172"/>
    </row>
    <row r="2945" spans="1:7" ht="13" thickBot="1" x14ac:dyDescent="0.3">
      <c r="A2945" s="82" t="e">
        <f>#REF!</f>
        <v>#REF!</v>
      </c>
      <c r="B2945" s="84" t="s">
        <v>771</v>
      </c>
      <c r="C2945" s="82">
        <v>2012</v>
      </c>
      <c r="D2945" s="84" t="s">
        <v>706</v>
      </c>
      <c r="E2945" s="93" t="s">
        <v>699</v>
      </c>
      <c r="F2945" s="82" t="e">
        <f t="shared" si="45"/>
        <v>#REF!</v>
      </c>
      <c r="G2945" s="172"/>
    </row>
    <row r="2946" spans="1:7" ht="13" thickBot="1" x14ac:dyDescent="0.3">
      <c r="A2946" s="82" t="e">
        <f>#REF!</f>
        <v>#REF!</v>
      </c>
      <c r="B2946" s="84" t="s">
        <v>771</v>
      </c>
      <c r="C2946" s="82">
        <v>2012</v>
      </c>
      <c r="D2946" s="84" t="s">
        <v>706</v>
      </c>
      <c r="E2946" s="93" t="s">
        <v>700</v>
      </c>
      <c r="F2946" s="82" t="e">
        <f t="shared" si="45"/>
        <v>#REF!</v>
      </c>
      <c r="G2946" s="172"/>
    </row>
    <row r="2947" spans="1:7" ht="13" thickBot="1" x14ac:dyDescent="0.3">
      <c r="A2947" s="82" t="e">
        <f>#REF!</f>
        <v>#REF!</v>
      </c>
      <c r="B2947" s="84" t="s">
        <v>771</v>
      </c>
      <c r="C2947" s="82">
        <v>2012</v>
      </c>
      <c r="D2947" s="84" t="s">
        <v>706</v>
      </c>
      <c r="E2947" s="93" t="s">
        <v>701</v>
      </c>
      <c r="F2947" s="82" t="e">
        <f t="shared" ref="F2947:F3010" si="46">CONCATENATE(A2947,"_",B2947,"_",C2947,"_",D2947,"_",E2947)</f>
        <v>#REF!</v>
      </c>
      <c r="G2947" s="172"/>
    </row>
    <row r="2948" spans="1:7" ht="13" thickBot="1" x14ac:dyDescent="0.3">
      <c r="A2948" s="82" t="e">
        <f>#REF!</f>
        <v>#REF!</v>
      </c>
      <c r="B2948" s="84" t="s">
        <v>658</v>
      </c>
      <c r="C2948" s="82">
        <v>2012</v>
      </c>
      <c r="D2948" s="84" t="s">
        <v>639</v>
      </c>
      <c r="E2948" s="93" t="s">
        <v>773</v>
      </c>
      <c r="F2948" s="82" t="e">
        <f t="shared" si="46"/>
        <v>#REF!</v>
      </c>
      <c r="G2948" s="172"/>
    </row>
    <row r="2949" spans="1:7" ht="13" thickBot="1" x14ac:dyDescent="0.3">
      <c r="A2949" s="82" t="e">
        <f>#REF!</f>
        <v>#REF!</v>
      </c>
      <c r="B2949" s="84" t="s">
        <v>658</v>
      </c>
      <c r="C2949" s="82">
        <v>2012</v>
      </c>
      <c r="D2949" s="84" t="s">
        <v>639</v>
      </c>
      <c r="E2949" s="93" t="s">
        <v>774</v>
      </c>
      <c r="F2949" s="82" t="e">
        <f t="shared" si="46"/>
        <v>#REF!</v>
      </c>
      <c r="G2949" s="172"/>
    </row>
    <row r="2950" spans="1:7" ht="13" thickBot="1" x14ac:dyDescent="0.3">
      <c r="A2950" s="82" t="e">
        <f>#REF!</f>
        <v>#REF!</v>
      </c>
      <c r="B2950" s="84" t="s">
        <v>658</v>
      </c>
      <c r="C2950" s="82">
        <v>2012</v>
      </c>
      <c r="D2950" s="84" t="s">
        <v>639</v>
      </c>
      <c r="E2950" s="93" t="s">
        <v>775</v>
      </c>
      <c r="F2950" s="82" t="e">
        <f t="shared" si="46"/>
        <v>#REF!</v>
      </c>
      <c r="G2950" s="172"/>
    </row>
    <row r="2951" spans="1:7" ht="13" thickBot="1" x14ac:dyDescent="0.3">
      <c r="A2951" s="82" t="e">
        <f>#REF!</f>
        <v>#REF!</v>
      </c>
      <c r="B2951" s="84" t="s">
        <v>658</v>
      </c>
      <c r="C2951" s="82">
        <v>2012</v>
      </c>
      <c r="D2951" s="84" t="s">
        <v>639</v>
      </c>
      <c r="E2951" s="93" t="s">
        <v>776</v>
      </c>
      <c r="F2951" s="82" t="e">
        <f t="shared" si="46"/>
        <v>#REF!</v>
      </c>
      <c r="G2951" s="172"/>
    </row>
    <row r="2952" spans="1:7" ht="13" thickBot="1" x14ac:dyDescent="0.3">
      <c r="A2952" s="82" t="e">
        <f>#REF!</f>
        <v>#REF!</v>
      </c>
      <c r="B2952" s="84" t="s">
        <v>658</v>
      </c>
      <c r="C2952" s="82">
        <v>2012</v>
      </c>
      <c r="D2952" s="84" t="s">
        <v>639</v>
      </c>
      <c r="E2952" s="93" t="s">
        <v>777</v>
      </c>
      <c r="F2952" s="82" t="e">
        <f t="shared" si="46"/>
        <v>#REF!</v>
      </c>
      <c r="G2952" s="172"/>
    </row>
    <row r="2953" spans="1:7" ht="13" thickBot="1" x14ac:dyDescent="0.3">
      <c r="A2953" s="82" t="e">
        <f>#REF!</f>
        <v>#REF!</v>
      </c>
      <c r="B2953" s="102" t="s">
        <v>658</v>
      </c>
      <c r="C2953" s="82">
        <v>2012</v>
      </c>
      <c r="D2953" s="102" t="s">
        <v>639</v>
      </c>
      <c r="E2953" s="106" t="s">
        <v>778</v>
      </c>
      <c r="F2953" s="82" t="e">
        <f t="shared" si="46"/>
        <v>#REF!</v>
      </c>
      <c r="G2953" s="172"/>
    </row>
    <row r="2954" spans="1:7" ht="13" thickBot="1" x14ac:dyDescent="0.3">
      <c r="A2954" s="82" t="e">
        <f>#REF!</f>
        <v>#REF!</v>
      </c>
      <c r="B2954" s="86" t="s">
        <v>658</v>
      </c>
      <c r="C2954" s="82">
        <v>2012</v>
      </c>
      <c r="D2954" s="86" t="s">
        <v>639</v>
      </c>
      <c r="E2954" s="100" t="s">
        <v>779</v>
      </c>
      <c r="F2954" s="82" t="e">
        <f t="shared" si="46"/>
        <v>#REF!</v>
      </c>
      <c r="G2954" s="172"/>
    </row>
    <row r="2955" spans="1:7" ht="13" thickBot="1" x14ac:dyDescent="0.3">
      <c r="A2955" s="82" t="e">
        <f>#REF!</f>
        <v>#REF!</v>
      </c>
      <c r="B2955" s="84" t="s">
        <v>658</v>
      </c>
      <c r="C2955" s="82">
        <v>2012</v>
      </c>
      <c r="D2955" s="84" t="s">
        <v>639</v>
      </c>
      <c r="E2955" s="93" t="s">
        <v>780</v>
      </c>
      <c r="F2955" s="82" t="e">
        <f t="shared" si="46"/>
        <v>#REF!</v>
      </c>
      <c r="G2955" s="172"/>
    </row>
    <row r="2956" spans="1:7" ht="13" thickBot="1" x14ac:dyDescent="0.3">
      <c r="A2956" s="82" t="e">
        <f>#REF!</f>
        <v>#REF!</v>
      </c>
      <c r="B2956" s="84" t="s">
        <v>658</v>
      </c>
      <c r="C2956" s="82">
        <v>2012</v>
      </c>
      <c r="D2956" s="84" t="s">
        <v>639</v>
      </c>
      <c r="E2956" s="93" t="s">
        <v>781</v>
      </c>
      <c r="F2956" s="82" t="e">
        <f t="shared" si="46"/>
        <v>#REF!</v>
      </c>
      <c r="G2956" s="172"/>
    </row>
    <row r="2957" spans="1:7" ht="13" thickBot="1" x14ac:dyDescent="0.3">
      <c r="A2957" s="82" t="e">
        <f>#REF!</f>
        <v>#REF!</v>
      </c>
      <c r="B2957" s="84" t="s">
        <v>658</v>
      </c>
      <c r="C2957" s="82">
        <v>2012</v>
      </c>
      <c r="D2957" s="84" t="s">
        <v>639</v>
      </c>
      <c r="E2957" s="93" t="s">
        <v>782</v>
      </c>
      <c r="F2957" s="82" t="e">
        <f t="shared" si="46"/>
        <v>#REF!</v>
      </c>
      <c r="G2957" s="172"/>
    </row>
    <row r="2958" spans="1:7" ht="13" thickBot="1" x14ac:dyDescent="0.3">
      <c r="A2958" s="82" t="e">
        <f>#REF!</f>
        <v>#REF!</v>
      </c>
      <c r="B2958" s="84" t="s">
        <v>658</v>
      </c>
      <c r="C2958" s="82">
        <v>2012</v>
      </c>
      <c r="D2958" s="84" t="s">
        <v>639</v>
      </c>
      <c r="E2958" s="93" t="s">
        <v>783</v>
      </c>
      <c r="F2958" s="82" t="e">
        <f t="shared" si="46"/>
        <v>#REF!</v>
      </c>
      <c r="G2958" s="172"/>
    </row>
    <row r="2959" spans="1:7" ht="13" thickBot="1" x14ac:dyDescent="0.3">
      <c r="A2959" s="82" t="e">
        <f>#REF!</f>
        <v>#REF!</v>
      </c>
      <c r="B2959" s="84" t="s">
        <v>658</v>
      </c>
      <c r="C2959" s="82">
        <v>2012</v>
      </c>
      <c r="D2959" s="84" t="s">
        <v>639</v>
      </c>
      <c r="E2959" s="93" t="s">
        <v>784</v>
      </c>
      <c r="F2959" s="82" t="e">
        <f t="shared" si="46"/>
        <v>#REF!</v>
      </c>
      <c r="G2959" s="172"/>
    </row>
    <row r="2960" spans="1:7" ht="13" thickBot="1" x14ac:dyDescent="0.3">
      <c r="A2960" s="82" t="e">
        <f>#REF!</f>
        <v>#REF!</v>
      </c>
      <c r="B2960" s="84" t="s">
        <v>638</v>
      </c>
      <c r="C2960" s="82">
        <v>2012</v>
      </c>
      <c r="D2960" s="84" t="s">
        <v>639</v>
      </c>
      <c r="E2960" s="93" t="s">
        <v>640</v>
      </c>
      <c r="F2960" s="82" t="e">
        <f t="shared" si="46"/>
        <v>#REF!</v>
      </c>
      <c r="G2960" s="172"/>
    </row>
    <row r="2961" spans="1:7" ht="13" thickBot="1" x14ac:dyDescent="0.3">
      <c r="A2961" s="82" t="e">
        <f>#REF!</f>
        <v>#REF!</v>
      </c>
      <c r="B2961" s="84" t="s">
        <v>638</v>
      </c>
      <c r="C2961" s="82">
        <v>2012</v>
      </c>
      <c r="D2961" s="84" t="s">
        <v>639</v>
      </c>
      <c r="E2961" s="93" t="s">
        <v>641</v>
      </c>
      <c r="F2961" s="82" t="e">
        <f t="shared" si="46"/>
        <v>#REF!</v>
      </c>
      <c r="G2961" s="172"/>
    </row>
    <row r="2962" spans="1:7" ht="13" thickBot="1" x14ac:dyDescent="0.3">
      <c r="A2962" s="82" t="e">
        <f>#REF!</f>
        <v>#REF!</v>
      </c>
      <c r="B2962" s="84" t="s">
        <v>638</v>
      </c>
      <c r="C2962" s="82">
        <v>2012</v>
      </c>
      <c r="D2962" s="84" t="s">
        <v>639</v>
      </c>
      <c r="E2962" s="93" t="s">
        <v>642</v>
      </c>
      <c r="F2962" s="82" t="e">
        <f t="shared" si="46"/>
        <v>#REF!</v>
      </c>
      <c r="G2962" s="172"/>
    </row>
    <row r="2963" spans="1:7" ht="13" thickBot="1" x14ac:dyDescent="0.3">
      <c r="A2963" s="82" t="e">
        <f>#REF!</f>
        <v>#REF!</v>
      </c>
      <c r="B2963" s="84" t="s">
        <v>638</v>
      </c>
      <c r="C2963" s="82">
        <v>2012</v>
      </c>
      <c r="D2963" s="84" t="s">
        <v>639</v>
      </c>
      <c r="E2963" s="93" t="s">
        <v>643</v>
      </c>
      <c r="F2963" s="82" t="e">
        <f t="shared" si="46"/>
        <v>#REF!</v>
      </c>
      <c r="G2963" s="172"/>
    </row>
    <row r="2964" spans="1:7" ht="13" thickBot="1" x14ac:dyDescent="0.3">
      <c r="A2964" s="82" t="e">
        <f>#REF!</f>
        <v>#REF!</v>
      </c>
      <c r="B2964" s="84" t="s">
        <v>638</v>
      </c>
      <c r="C2964" s="82">
        <v>2012</v>
      </c>
      <c r="D2964" s="84" t="s">
        <v>639</v>
      </c>
      <c r="E2964" s="93" t="s">
        <v>644</v>
      </c>
      <c r="F2964" s="82" t="e">
        <f t="shared" si="46"/>
        <v>#REF!</v>
      </c>
      <c r="G2964" s="172"/>
    </row>
    <row r="2965" spans="1:7" ht="13" thickBot="1" x14ac:dyDescent="0.3">
      <c r="A2965" s="82" t="e">
        <f>#REF!</f>
        <v>#REF!</v>
      </c>
      <c r="B2965" s="84" t="s">
        <v>638</v>
      </c>
      <c r="C2965" s="82">
        <v>2012</v>
      </c>
      <c r="D2965" s="84" t="s">
        <v>639</v>
      </c>
      <c r="E2965" s="93" t="s">
        <v>645</v>
      </c>
      <c r="F2965" s="82" t="e">
        <f t="shared" si="46"/>
        <v>#REF!</v>
      </c>
      <c r="G2965" s="172"/>
    </row>
    <row r="2966" spans="1:7" ht="13" thickBot="1" x14ac:dyDescent="0.3">
      <c r="A2966" s="82" t="e">
        <f>#REF!</f>
        <v>#REF!</v>
      </c>
      <c r="B2966" s="84" t="s">
        <v>638</v>
      </c>
      <c r="C2966" s="82">
        <v>2012</v>
      </c>
      <c r="D2966" s="84" t="s">
        <v>639</v>
      </c>
      <c r="E2966" s="93" t="s">
        <v>646</v>
      </c>
      <c r="F2966" s="82" t="e">
        <f t="shared" si="46"/>
        <v>#REF!</v>
      </c>
      <c r="G2966" s="172"/>
    </row>
    <row r="2967" spans="1:7" ht="13" thickBot="1" x14ac:dyDescent="0.3">
      <c r="A2967" s="82" t="e">
        <f>#REF!</f>
        <v>#REF!</v>
      </c>
      <c r="B2967" s="84" t="s">
        <v>638</v>
      </c>
      <c r="C2967" s="82">
        <v>2012</v>
      </c>
      <c r="D2967" s="84" t="s">
        <v>639</v>
      </c>
      <c r="E2967" s="93" t="s">
        <v>647</v>
      </c>
      <c r="F2967" s="82" t="e">
        <f t="shared" si="46"/>
        <v>#REF!</v>
      </c>
      <c r="G2967" s="172"/>
    </row>
    <row r="2968" spans="1:7" ht="13" thickBot="1" x14ac:dyDescent="0.3">
      <c r="A2968" s="82" t="e">
        <f>#REF!</f>
        <v>#REF!</v>
      </c>
      <c r="B2968" s="84" t="s">
        <v>638</v>
      </c>
      <c r="C2968" s="82">
        <v>2012</v>
      </c>
      <c r="D2968" s="84" t="s">
        <v>639</v>
      </c>
      <c r="E2968" s="93" t="s">
        <v>648</v>
      </c>
      <c r="F2968" s="82" t="e">
        <f t="shared" si="46"/>
        <v>#REF!</v>
      </c>
      <c r="G2968" s="172"/>
    </row>
    <row r="2969" spans="1:7" ht="13" thickBot="1" x14ac:dyDescent="0.3">
      <c r="A2969" s="82" t="e">
        <f>#REF!</f>
        <v>#REF!</v>
      </c>
      <c r="B2969" s="84" t="s">
        <v>638</v>
      </c>
      <c r="C2969" s="82">
        <v>2012</v>
      </c>
      <c r="D2969" s="84" t="s">
        <v>639</v>
      </c>
      <c r="E2969" s="93" t="s">
        <v>649</v>
      </c>
      <c r="F2969" s="82" t="e">
        <f t="shared" si="46"/>
        <v>#REF!</v>
      </c>
      <c r="G2969" s="172"/>
    </row>
    <row r="2970" spans="1:7" ht="13" thickBot="1" x14ac:dyDescent="0.3">
      <c r="A2970" s="82" t="e">
        <f>#REF!</f>
        <v>#REF!</v>
      </c>
      <c r="B2970" s="84" t="s">
        <v>638</v>
      </c>
      <c r="C2970" s="82">
        <v>2012</v>
      </c>
      <c r="D2970" s="84" t="s">
        <v>639</v>
      </c>
      <c r="E2970" s="93" t="s">
        <v>650</v>
      </c>
      <c r="F2970" s="82" t="e">
        <f t="shared" si="46"/>
        <v>#REF!</v>
      </c>
      <c r="G2970" s="172"/>
    </row>
    <row r="2971" spans="1:7" ht="13" thickBot="1" x14ac:dyDescent="0.3">
      <c r="A2971" s="82" t="e">
        <f>#REF!</f>
        <v>#REF!</v>
      </c>
      <c r="B2971" s="84" t="s">
        <v>638</v>
      </c>
      <c r="C2971" s="82">
        <v>2012</v>
      </c>
      <c r="D2971" s="84" t="s">
        <v>639</v>
      </c>
      <c r="E2971" s="93" t="s">
        <v>651</v>
      </c>
      <c r="F2971" s="82" t="e">
        <f t="shared" si="46"/>
        <v>#REF!</v>
      </c>
      <c r="G2971" s="172"/>
    </row>
    <row r="2972" spans="1:7" ht="13" thickBot="1" x14ac:dyDescent="0.3">
      <c r="A2972" s="82" t="e">
        <f>#REF!</f>
        <v>#REF!</v>
      </c>
      <c r="B2972" s="84" t="s">
        <v>638</v>
      </c>
      <c r="C2972" s="82">
        <v>2012</v>
      </c>
      <c r="D2972" s="84" t="s">
        <v>639</v>
      </c>
      <c r="E2972" s="93" t="s">
        <v>652</v>
      </c>
      <c r="F2972" s="82" t="e">
        <f t="shared" si="46"/>
        <v>#REF!</v>
      </c>
      <c r="G2972" s="172"/>
    </row>
    <row r="2973" spans="1:7" ht="13" thickBot="1" x14ac:dyDescent="0.3">
      <c r="A2973" s="82" t="e">
        <f>#REF!</f>
        <v>#REF!</v>
      </c>
      <c r="B2973" s="84" t="s">
        <v>638</v>
      </c>
      <c r="C2973" s="82">
        <v>2012</v>
      </c>
      <c r="D2973" s="84" t="s">
        <v>639</v>
      </c>
      <c r="E2973" s="93" t="s">
        <v>653</v>
      </c>
      <c r="F2973" s="82" t="e">
        <f t="shared" si="46"/>
        <v>#REF!</v>
      </c>
      <c r="G2973" s="172"/>
    </row>
    <row r="2974" spans="1:7" ht="13" thickBot="1" x14ac:dyDescent="0.3">
      <c r="A2974" s="82" t="e">
        <f>#REF!</f>
        <v>#REF!</v>
      </c>
      <c r="B2974" s="84" t="s">
        <v>638</v>
      </c>
      <c r="C2974" s="82">
        <v>2012</v>
      </c>
      <c r="D2974" s="84" t="s">
        <v>639</v>
      </c>
      <c r="E2974" s="93" t="s">
        <v>654</v>
      </c>
      <c r="F2974" s="82" t="e">
        <f t="shared" si="46"/>
        <v>#REF!</v>
      </c>
      <c r="G2974" s="172"/>
    </row>
    <row r="2975" spans="1:7" ht="13" thickBot="1" x14ac:dyDescent="0.3">
      <c r="A2975" s="82" t="e">
        <f>#REF!</f>
        <v>#REF!</v>
      </c>
      <c r="B2975" s="84" t="s">
        <v>638</v>
      </c>
      <c r="C2975" s="82">
        <v>2012</v>
      </c>
      <c r="D2975" s="84" t="s">
        <v>639</v>
      </c>
      <c r="E2975" s="93" t="s">
        <v>655</v>
      </c>
      <c r="F2975" s="82" t="e">
        <f t="shared" si="46"/>
        <v>#REF!</v>
      </c>
      <c r="G2975" s="172"/>
    </row>
    <row r="2976" spans="1:7" ht="13" thickBot="1" x14ac:dyDescent="0.3">
      <c r="A2976" s="82" t="e">
        <f>#REF!</f>
        <v>#REF!</v>
      </c>
      <c r="B2976" s="84" t="s">
        <v>638</v>
      </c>
      <c r="C2976" s="82">
        <v>2012</v>
      </c>
      <c r="D2976" s="84" t="s">
        <v>639</v>
      </c>
      <c r="E2976" s="93" t="s">
        <v>656</v>
      </c>
      <c r="F2976" s="82" t="e">
        <f t="shared" si="46"/>
        <v>#REF!</v>
      </c>
      <c r="G2976" s="172"/>
    </row>
    <row r="2977" spans="1:7" ht="13" thickBot="1" x14ac:dyDescent="0.3">
      <c r="A2977" s="82" t="e">
        <f>#REF!</f>
        <v>#REF!</v>
      </c>
      <c r="B2977" s="84" t="s">
        <v>638</v>
      </c>
      <c r="C2977" s="82">
        <v>2012</v>
      </c>
      <c r="D2977" s="84" t="s">
        <v>639</v>
      </c>
      <c r="E2977" s="93" t="s">
        <v>657</v>
      </c>
      <c r="F2977" s="82" t="e">
        <f t="shared" si="46"/>
        <v>#REF!</v>
      </c>
      <c r="G2977" s="172"/>
    </row>
    <row r="2978" spans="1:7" ht="13" thickBot="1" x14ac:dyDescent="0.3">
      <c r="A2978" s="82" t="e">
        <f>#REF!</f>
        <v>#REF!</v>
      </c>
      <c r="B2978" s="84" t="s">
        <v>658</v>
      </c>
      <c r="C2978" s="82">
        <v>2011</v>
      </c>
      <c r="D2978" s="84" t="s">
        <v>639</v>
      </c>
      <c r="E2978" s="93" t="s">
        <v>640</v>
      </c>
      <c r="F2978" s="82" t="e">
        <f t="shared" si="46"/>
        <v>#REF!</v>
      </c>
      <c r="G2978" s="172"/>
    </row>
    <row r="2979" spans="1:7" ht="13" thickBot="1" x14ac:dyDescent="0.3">
      <c r="A2979" s="82" t="e">
        <f>#REF!</f>
        <v>#REF!</v>
      </c>
      <c r="B2979" s="84" t="s">
        <v>658</v>
      </c>
      <c r="C2979" s="82">
        <v>2011</v>
      </c>
      <c r="D2979" s="84" t="s">
        <v>639</v>
      </c>
      <c r="E2979" s="93" t="s">
        <v>641</v>
      </c>
      <c r="F2979" s="82" t="e">
        <f t="shared" si="46"/>
        <v>#REF!</v>
      </c>
      <c r="G2979" s="172"/>
    </row>
    <row r="2980" spans="1:7" ht="13" thickBot="1" x14ac:dyDescent="0.3">
      <c r="A2980" s="82" t="e">
        <f>#REF!</f>
        <v>#REF!</v>
      </c>
      <c r="B2980" s="84" t="s">
        <v>658</v>
      </c>
      <c r="C2980" s="82">
        <v>2011</v>
      </c>
      <c r="D2980" s="84" t="s">
        <v>639</v>
      </c>
      <c r="E2980" s="93" t="s">
        <v>642</v>
      </c>
      <c r="F2980" s="82" t="e">
        <f t="shared" si="46"/>
        <v>#REF!</v>
      </c>
      <c r="G2980" s="172"/>
    </row>
    <row r="2981" spans="1:7" ht="13" thickBot="1" x14ac:dyDescent="0.3">
      <c r="A2981" s="82" t="e">
        <f>#REF!</f>
        <v>#REF!</v>
      </c>
      <c r="B2981" s="84" t="s">
        <v>658</v>
      </c>
      <c r="C2981" s="82">
        <v>2011</v>
      </c>
      <c r="D2981" s="84" t="s">
        <v>639</v>
      </c>
      <c r="E2981" s="93" t="s">
        <v>643</v>
      </c>
      <c r="F2981" s="82" t="e">
        <f t="shared" si="46"/>
        <v>#REF!</v>
      </c>
      <c r="G2981" s="172"/>
    </row>
    <row r="2982" spans="1:7" ht="13" thickBot="1" x14ac:dyDescent="0.3">
      <c r="A2982" s="82" t="e">
        <f>#REF!</f>
        <v>#REF!</v>
      </c>
      <c r="B2982" s="84" t="s">
        <v>658</v>
      </c>
      <c r="C2982" s="82">
        <v>2011</v>
      </c>
      <c r="D2982" s="84" t="s">
        <v>639</v>
      </c>
      <c r="E2982" s="93" t="s">
        <v>644</v>
      </c>
      <c r="F2982" s="82" t="e">
        <f t="shared" si="46"/>
        <v>#REF!</v>
      </c>
      <c r="G2982" s="172"/>
    </row>
    <row r="2983" spans="1:7" ht="13" thickBot="1" x14ac:dyDescent="0.3">
      <c r="A2983" s="82" t="e">
        <f>#REF!</f>
        <v>#REF!</v>
      </c>
      <c r="B2983" s="84" t="s">
        <v>658</v>
      </c>
      <c r="C2983" s="82">
        <v>2011</v>
      </c>
      <c r="D2983" s="84" t="s">
        <v>639</v>
      </c>
      <c r="E2983" s="93" t="s">
        <v>645</v>
      </c>
      <c r="F2983" s="82" t="e">
        <f t="shared" si="46"/>
        <v>#REF!</v>
      </c>
      <c r="G2983" s="172"/>
    </row>
    <row r="2984" spans="1:7" ht="13" thickBot="1" x14ac:dyDescent="0.3">
      <c r="A2984" s="82" t="e">
        <f>#REF!</f>
        <v>#REF!</v>
      </c>
      <c r="B2984" s="84" t="s">
        <v>658</v>
      </c>
      <c r="C2984" s="82">
        <v>2011</v>
      </c>
      <c r="D2984" s="84" t="s">
        <v>639</v>
      </c>
      <c r="E2984" s="93" t="s">
        <v>646</v>
      </c>
      <c r="F2984" s="82" t="e">
        <f t="shared" si="46"/>
        <v>#REF!</v>
      </c>
      <c r="G2984" s="172"/>
    </row>
    <row r="2985" spans="1:7" ht="13" thickBot="1" x14ac:dyDescent="0.3">
      <c r="A2985" s="82" t="e">
        <f>#REF!</f>
        <v>#REF!</v>
      </c>
      <c r="B2985" s="84" t="s">
        <v>658</v>
      </c>
      <c r="C2985" s="82">
        <v>2011</v>
      </c>
      <c r="D2985" s="84" t="s">
        <v>639</v>
      </c>
      <c r="E2985" s="93" t="s">
        <v>647</v>
      </c>
      <c r="F2985" s="82" t="e">
        <f t="shared" si="46"/>
        <v>#REF!</v>
      </c>
      <c r="G2985" s="172"/>
    </row>
    <row r="2986" spans="1:7" ht="13" thickBot="1" x14ac:dyDescent="0.3">
      <c r="A2986" s="82" t="e">
        <f>#REF!</f>
        <v>#REF!</v>
      </c>
      <c r="B2986" s="84" t="s">
        <v>658</v>
      </c>
      <c r="C2986" s="82">
        <v>2011</v>
      </c>
      <c r="D2986" s="84" t="s">
        <v>639</v>
      </c>
      <c r="E2986" s="93" t="s">
        <v>648</v>
      </c>
      <c r="F2986" s="82" t="e">
        <f t="shared" si="46"/>
        <v>#REF!</v>
      </c>
      <c r="G2986" s="172"/>
    </row>
    <row r="2987" spans="1:7" ht="13" thickBot="1" x14ac:dyDescent="0.3">
      <c r="A2987" s="82" t="e">
        <f>#REF!</f>
        <v>#REF!</v>
      </c>
      <c r="B2987" s="84" t="s">
        <v>658</v>
      </c>
      <c r="C2987" s="82">
        <v>2011</v>
      </c>
      <c r="D2987" s="84" t="s">
        <v>639</v>
      </c>
      <c r="E2987" s="93" t="s">
        <v>649</v>
      </c>
      <c r="F2987" s="82" t="e">
        <f t="shared" si="46"/>
        <v>#REF!</v>
      </c>
      <c r="G2987" s="172"/>
    </row>
    <row r="2988" spans="1:7" ht="13" thickBot="1" x14ac:dyDescent="0.3">
      <c r="A2988" s="82" t="e">
        <f>#REF!</f>
        <v>#REF!</v>
      </c>
      <c r="B2988" s="84" t="s">
        <v>658</v>
      </c>
      <c r="C2988" s="82">
        <v>2011</v>
      </c>
      <c r="D2988" s="84" t="s">
        <v>639</v>
      </c>
      <c r="E2988" s="93" t="s">
        <v>650</v>
      </c>
      <c r="F2988" s="82" t="e">
        <f t="shared" si="46"/>
        <v>#REF!</v>
      </c>
      <c r="G2988" s="172"/>
    </row>
    <row r="2989" spans="1:7" ht="13" thickBot="1" x14ac:dyDescent="0.3">
      <c r="A2989" s="82" t="e">
        <f>#REF!</f>
        <v>#REF!</v>
      </c>
      <c r="B2989" s="84" t="s">
        <v>658</v>
      </c>
      <c r="C2989" s="82">
        <v>2011</v>
      </c>
      <c r="D2989" s="84" t="s">
        <v>639</v>
      </c>
      <c r="E2989" s="93" t="s">
        <v>651</v>
      </c>
      <c r="F2989" s="82" t="e">
        <f t="shared" si="46"/>
        <v>#REF!</v>
      </c>
      <c r="G2989" s="172"/>
    </row>
    <row r="2990" spans="1:7" ht="13" thickBot="1" x14ac:dyDescent="0.3">
      <c r="A2990" s="82" t="e">
        <f>#REF!</f>
        <v>#REF!</v>
      </c>
      <c r="B2990" s="84" t="s">
        <v>658</v>
      </c>
      <c r="C2990" s="82">
        <v>2011</v>
      </c>
      <c r="D2990" s="84" t="s">
        <v>639</v>
      </c>
      <c r="E2990" s="93" t="s">
        <v>652</v>
      </c>
      <c r="F2990" s="82" t="e">
        <f t="shared" si="46"/>
        <v>#REF!</v>
      </c>
      <c r="G2990" s="172"/>
    </row>
    <row r="2991" spans="1:7" ht="13" thickBot="1" x14ac:dyDescent="0.3">
      <c r="A2991" s="82" t="e">
        <f>#REF!</f>
        <v>#REF!</v>
      </c>
      <c r="B2991" s="84" t="s">
        <v>658</v>
      </c>
      <c r="C2991" s="82">
        <v>2011</v>
      </c>
      <c r="D2991" s="84" t="s">
        <v>639</v>
      </c>
      <c r="E2991" s="93" t="s">
        <v>653</v>
      </c>
      <c r="F2991" s="82" t="e">
        <f t="shared" si="46"/>
        <v>#REF!</v>
      </c>
      <c r="G2991" s="172"/>
    </row>
    <row r="2992" spans="1:7" ht="13" thickBot="1" x14ac:dyDescent="0.3">
      <c r="A2992" s="82" t="e">
        <f>#REF!</f>
        <v>#REF!</v>
      </c>
      <c r="B2992" s="84" t="s">
        <v>658</v>
      </c>
      <c r="C2992" s="82">
        <v>2011</v>
      </c>
      <c r="D2992" s="84" t="s">
        <v>639</v>
      </c>
      <c r="E2992" s="93" t="s">
        <v>654</v>
      </c>
      <c r="F2992" s="82" t="e">
        <f t="shared" si="46"/>
        <v>#REF!</v>
      </c>
      <c r="G2992" s="172"/>
    </row>
    <row r="2993" spans="1:7" ht="13" thickBot="1" x14ac:dyDescent="0.3">
      <c r="A2993" s="82" t="e">
        <f>#REF!</f>
        <v>#REF!</v>
      </c>
      <c r="B2993" s="84" t="s">
        <v>658</v>
      </c>
      <c r="C2993" s="82">
        <v>2011</v>
      </c>
      <c r="D2993" s="84" t="s">
        <v>639</v>
      </c>
      <c r="E2993" s="93" t="s">
        <v>655</v>
      </c>
      <c r="F2993" s="82" t="e">
        <f t="shared" si="46"/>
        <v>#REF!</v>
      </c>
      <c r="G2993" s="172"/>
    </row>
    <row r="2994" spans="1:7" ht="13" thickBot="1" x14ac:dyDescent="0.3">
      <c r="A2994" s="82" t="e">
        <f>#REF!</f>
        <v>#REF!</v>
      </c>
      <c r="B2994" s="84" t="s">
        <v>658</v>
      </c>
      <c r="C2994" s="82">
        <v>2011</v>
      </c>
      <c r="D2994" s="84" t="s">
        <v>639</v>
      </c>
      <c r="E2994" s="93" t="s">
        <v>656</v>
      </c>
      <c r="F2994" s="82" t="e">
        <f t="shared" si="46"/>
        <v>#REF!</v>
      </c>
      <c r="G2994" s="172"/>
    </row>
    <row r="2995" spans="1:7" ht="13" thickBot="1" x14ac:dyDescent="0.3">
      <c r="A2995" s="82" t="e">
        <f>#REF!</f>
        <v>#REF!</v>
      </c>
      <c r="B2995" s="84" t="s">
        <v>658</v>
      </c>
      <c r="C2995" s="82">
        <v>2011</v>
      </c>
      <c r="D2995" s="84" t="s">
        <v>639</v>
      </c>
      <c r="E2995" s="93" t="s">
        <v>657</v>
      </c>
      <c r="F2995" s="82" t="e">
        <f t="shared" si="46"/>
        <v>#REF!</v>
      </c>
      <c r="G2995" s="172"/>
    </row>
    <row r="2996" spans="1:7" ht="13" thickBot="1" x14ac:dyDescent="0.3">
      <c r="A2996" s="82" t="e">
        <f>#REF!</f>
        <v>#REF!</v>
      </c>
      <c r="B2996" s="84" t="s">
        <v>658</v>
      </c>
      <c r="C2996" s="82">
        <v>2011</v>
      </c>
      <c r="D2996" s="84" t="s">
        <v>131</v>
      </c>
      <c r="E2996" s="93">
        <v>2</v>
      </c>
      <c r="F2996" s="82" t="e">
        <f t="shared" si="46"/>
        <v>#REF!</v>
      </c>
      <c r="G2996" s="172"/>
    </row>
    <row r="2997" spans="1:7" ht="13" thickBot="1" x14ac:dyDescent="0.3">
      <c r="A2997" s="82" t="e">
        <f>#REF!</f>
        <v>#REF!</v>
      </c>
      <c r="B2997" s="84" t="s">
        <v>658</v>
      </c>
      <c r="C2997" s="82">
        <v>2011</v>
      </c>
      <c r="D2997" s="84" t="s">
        <v>639</v>
      </c>
      <c r="E2997" s="93">
        <v>3</v>
      </c>
      <c r="F2997" s="82" t="e">
        <f t="shared" si="46"/>
        <v>#REF!</v>
      </c>
      <c r="G2997" s="172"/>
    </row>
    <row r="2998" spans="1:7" ht="13" thickBot="1" x14ac:dyDescent="0.3">
      <c r="A2998" s="82" t="e">
        <f>#REF!</f>
        <v>#REF!</v>
      </c>
      <c r="B2998" s="84" t="s">
        <v>658</v>
      </c>
      <c r="C2998" s="82">
        <v>2011</v>
      </c>
      <c r="D2998" s="84" t="s">
        <v>639</v>
      </c>
      <c r="E2998" s="93" t="s">
        <v>659</v>
      </c>
      <c r="F2998" s="82" t="e">
        <f t="shared" si="46"/>
        <v>#REF!</v>
      </c>
      <c r="G2998" s="172"/>
    </row>
    <row r="2999" spans="1:7" ht="13" thickBot="1" x14ac:dyDescent="0.3">
      <c r="A2999" s="82" t="e">
        <f>#REF!</f>
        <v>#REF!</v>
      </c>
      <c r="B2999" s="84" t="s">
        <v>658</v>
      </c>
      <c r="C2999" s="82">
        <v>2011</v>
      </c>
      <c r="D2999" s="84" t="s">
        <v>639</v>
      </c>
      <c r="E2999" s="93" t="s">
        <v>660</v>
      </c>
      <c r="F2999" s="82" t="e">
        <f t="shared" si="46"/>
        <v>#REF!</v>
      </c>
      <c r="G2999" s="172"/>
    </row>
    <row r="3000" spans="1:7" ht="13" thickBot="1" x14ac:dyDescent="0.3">
      <c r="A3000" s="82" t="e">
        <f>#REF!</f>
        <v>#REF!</v>
      </c>
      <c r="B3000" s="84" t="s">
        <v>658</v>
      </c>
      <c r="C3000" s="82">
        <v>2011</v>
      </c>
      <c r="D3000" s="84" t="s">
        <v>131</v>
      </c>
      <c r="E3000" s="93">
        <v>4</v>
      </c>
      <c r="F3000" s="82" t="e">
        <f t="shared" si="46"/>
        <v>#REF!</v>
      </c>
      <c r="G3000" s="172"/>
    </row>
    <row r="3001" spans="1:7" ht="13" thickBot="1" x14ac:dyDescent="0.3">
      <c r="A3001" s="82" t="e">
        <f>#REF!</f>
        <v>#REF!</v>
      </c>
      <c r="B3001" s="84" t="s">
        <v>658</v>
      </c>
      <c r="C3001" s="82">
        <v>2011</v>
      </c>
      <c r="D3001" s="84" t="s">
        <v>131</v>
      </c>
      <c r="E3001" s="93" t="s">
        <v>661</v>
      </c>
      <c r="F3001" s="82" t="e">
        <f t="shared" si="46"/>
        <v>#REF!</v>
      </c>
      <c r="G3001" s="172"/>
    </row>
    <row r="3002" spans="1:7" ht="13" thickBot="1" x14ac:dyDescent="0.3">
      <c r="A3002" s="82" t="e">
        <f>#REF!</f>
        <v>#REF!</v>
      </c>
      <c r="B3002" s="84" t="s">
        <v>658</v>
      </c>
      <c r="C3002" s="82">
        <v>2011</v>
      </c>
      <c r="D3002" s="84" t="s">
        <v>131</v>
      </c>
      <c r="E3002" s="93" t="s">
        <v>662</v>
      </c>
      <c r="F3002" s="82" t="e">
        <f t="shared" si="46"/>
        <v>#REF!</v>
      </c>
      <c r="G3002" s="172"/>
    </row>
    <row r="3003" spans="1:7" ht="13" thickBot="1" x14ac:dyDescent="0.3">
      <c r="A3003" s="82" t="e">
        <f>#REF!</f>
        <v>#REF!</v>
      </c>
      <c r="B3003" s="84" t="s">
        <v>658</v>
      </c>
      <c r="C3003" s="82">
        <v>2011</v>
      </c>
      <c r="D3003" s="84" t="s">
        <v>639</v>
      </c>
      <c r="E3003" s="93">
        <v>5</v>
      </c>
      <c r="F3003" s="82" t="e">
        <f t="shared" si="46"/>
        <v>#REF!</v>
      </c>
      <c r="G3003" s="172"/>
    </row>
    <row r="3004" spans="1:7" ht="13" thickBot="1" x14ac:dyDescent="0.3">
      <c r="A3004" s="82" t="e">
        <f>#REF!</f>
        <v>#REF!</v>
      </c>
      <c r="B3004" s="84" t="s">
        <v>658</v>
      </c>
      <c r="C3004" s="82">
        <v>2011</v>
      </c>
      <c r="D3004" s="84" t="s">
        <v>639</v>
      </c>
      <c r="E3004" s="93" t="s">
        <v>663</v>
      </c>
      <c r="F3004" s="82" t="e">
        <f t="shared" si="46"/>
        <v>#REF!</v>
      </c>
      <c r="G3004" s="172"/>
    </row>
    <row r="3005" spans="1:7" ht="13" thickBot="1" x14ac:dyDescent="0.3">
      <c r="A3005" s="82" t="e">
        <f>#REF!</f>
        <v>#REF!</v>
      </c>
      <c r="B3005" s="84" t="s">
        <v>658</v>
      </c>
      <c r="C3005" s="82">
        <v>2011</v>
      </c>
      <c r="D3005" s="84" t="s">
        <v>639</v>
      </c>
      <c r="E3005" s="93" t="s">
        <v>664</v>
      </c>
      <c r="F3005" s="82" t="e">
        <f t="shared" si="46"/>
        <v>#REF!</v>
      </c>
      <c r="G3005" s="172"/>
    </row>
    <row r="3006" spans="1:7" ht="13" thickBot="1" x14ac:dyDescent="0.3">
      <c r="A3006" s="82" t="e">
        <f>#REF!</f>
        <v>#REF!</v>
      </c>
      <c r="B3006" s="84" t="s">
        <v>658</v>
      </c>
      <c r="C3006" s="82">
        <v>2011</v>
      </c>
      <c r="D3006" s="84" t="s">
        <v>639</v>
      </c>
      <c r="E3006" s="93" t="s">
        <v>665</v>
      </c>
      <c r="F3006" s="82" t="e">
        <f t="shared" si="46"/>
        <v>#REF!</v>
      </c>
      <c r="G3006" s="172"/>
    </row>
    <row r="3007" spans="1:7" ht="13" thickBot="1" x14ac:dyDescent="0.3">
      <c r="A3007" s="82" t="e">
        <f>#REF!</f>
        <v>#REF!</v>
      </c>
      <c r="B3007" s="91" t="s">
        <v>658</v>
      </c>
      <c r="C3007" s="82">
        <v>2011</v>
      </c>
      <c r="D3007" s="91" t="s">
        <v>639</v>
      </c>
      <c r="E3007" s="101">
        <v>6</v>
      </c>
      <c r="F3007" s="82" t="e">
        <f t="shared" si="46"/>
        <v>#REF!</v>
      </c>
      <c r="G3007" s="172"/>
    </row>
    <row r="3008" spans="1:7" ht="13" thickBot="1" x14ac:dyDescent="0.3">
      <c r="A3008" s="82" t="e">
        <f>#REF!</f>
        <v>#REF!</v>
      </c>
      <c r="B3008" s="94" t="s">
        <v>658</v>
      </c>
      <c r="C3008" s="82">
        <v>2011</v>
      </c>
      <c r="D3008" s="94" t="s">
        <v>639</v>
      </c>
      <c r="E3008" s="95" t="s">
        <v>666</v>
      </c>
      <c r="F3008" s="82" t="e">
        <f t="shared" si="46"/>
        <v>#REF!</v>
      </c>
      <c r="G3008" s="172"/>
    </row>
    <row r="3009" spans="1:7" ht="13" thickBot="1" x14ac:dyDescent="0.3">
      <c r="A3009" s="82" t="e">
        <f>#REF!</f>
        <v>#REF!</v>
      </c>
      <c r="B3009" s="84" t="s">
        <v>658</v>
      </c>
      <c r="C3009" s="82">
        <v>2011</v>
      </c>
      <c r="D3009" s="84" t="s">
        <v>639</v>
      </c>
      <c r="E3009" s="93" t="s">
        <v>667</v>
      </c>
      <c r="F3009" s="82" t="e">
        <f t="shared" si="46"/>
        <v>#REF!</v>
      </c>
      <c r="G3009" s="172"/>
    </row>
    <row r="3010" spans="1:7" ht="13" thickBot="1" x14ac:dyDescent="0.3">
      <c r="A3010" s="82" t="e">
        <f>#REF!</f>
        <v>#REF!</v>
      </c>
      <c r="B3010" s="84" t="s">
        <v>658</v>
      </c>
      <c r="C3010" s="82">
        <v>2011</v>
      </c>
      <c r="D3010" s="84" t="s">
        <v>639</v>
      </c>
      <c r="E3010" s="93" t="s">
        <v>668</v>
      </c>
      <c r="F3010" s="82" t="e">
        <f t="shared" si="46"/>
        <v>#REF!</v>
      </c>
      <c r="G3010" s="172"/>
    </row>
    <row r="3011" spans="1:7" ht="13" thickBot="1" x14ac:dyDescent="0.3">
      <c r="A3011" s="82" t="e">
        <f>#REF!</f>
        <v>#REF!</v>
      </c>
      <c r="B3011" s="84" t="s">
        <v>658</v>
      </c>
      <c r="C3011" s="82">
        <v>2011</v>
      </c>
      <c r="D3011" s="84" t="s">
        <v>639</v>
      </c>
      <c r="E3011" s="93" t="s">
        <v>669</v>
      </c>
      <c r="F3011" s="82" t="e">
        <f t="shared" ref="F3011:F3074" si="47">CONCATENATE(A3011,"_",B3011,"_",C3011,"_",D3011,"_",E3011)</f>
        <v>#REF!</v>
      </c>
      <c r="G3011" s="172"/>
    </row>
    <row r="3012" spans="1:7" ht="13" thickBot="1" x14ac:dyDescent="0.3">
      <c r="A3012" s="82" t="e">
        <f>#REF!</f>
        <v>#REF!</v>
      </c>
      <c r="B3012" s="84" t="s">
        <v>658</v>
      </c>
      <c r="C3012" s="82">
        <v>2011</v>
      </c>
      <c r="D3012" s="84" t="s">
        <v>639</v>
      </c>
      <c r="E3012" s="93" t="s">
        <v>670</v>
      </c>
      <c r="F3012" s="82" t="e">
        <f t="shared" si="47"/>
        <v>#REF!</v>
      </c>
      <c r="G3012" s="172"/>
    </row>
    <row r="3013" spans="1:7" ht="13" thickBot="1" x14ac:dyDescent="0.3">
      <c r="A3013" s="82" t="e">
        <f>#REF!</f>
        <v>#REF!</v>
      </c>
      <c r="B3013" s="84" t="s">
        <v>658</v>
      </c>
      <c r="C3013" s="82">
        <v>2011</v>
      </c>
      <c r="D3013" s="84" t="s">
        <v>639</v>
      </c>
      <c r="E3013" s="93" t="s">
        <v>671</v>
      </c>
      <c r="F3013" s="82" t="e">
        <f t="shared" si="47"/>
        <v>#REF!</v>
      </c>
      <c r="G3013" s="172"/>
    </row>
    <row r="3014" spans="1:7" ht="13" thickBot="1" x14ac:dyDescent="0.3">
      <c r="A3014" s="82" t="e">
        <f>#REF!</f>
        <v>#REF!</v>
      </c>
      <c r="B3014" s="84" t="s">
        <v>658</v>
      </c>
      <c r="C3014" s="82">
        <v>2011</v>
      </c>
      <c r="D3014" s="84" t="s">
        <v>639</v>
      </c>
      <c r="E3014" s="93" t="s">
        <v>672</v>
      </c>
      <c r="F3014" s="82" t="e">
        <f t="shared" si="47"/>
        <v>#REF!</v>
      </c>
      <c r="G3014" s="172"/>
    </row>
    <row r="3015" spans="1:7" ht="13" thickBot="1" x14ac:dyDescent="0.3">
      <c r="A3015" s="82" t="e">
        <f>#REF!</f>
        <v>#REF!</v>
      </c>
      <c r="B3015" s="84" t="s">
        <v>658</v>
      </c>
      <c r="C3015" s="82">
        <v>2011</v>
      </c>
      <c r="D3015" s="84" t="s">
        <v>639</v>
      </c>
      <c r="E3015" s="93" t="s">
        <v>673</v>
      </c>
      <c r="F3015" s="82" t="e">
        <f t="shared" si="47"/>
        <v>#REF!</v>
      </c>
      <c r="G3015" s="172"/>
    </row>
    <row r="3016" spans="1:7" ht="13" thickBot="1" x14ac:dyDescent="0.3">
      <c r="A3016" s="82" t="e">
        <f>#REF!</f>
        <v>#REF!</v>
      </c>
      <c r="B3016" s="84" t="s">
        <v>658</v>
      </c>
      <c r="C3016" s="82">
        <v>2011</v>
      </c>
      <c r="D3016" s="84" t="s">
        <v>639</v>
      </c>
      <c r="E3016" s="93" t="s">
        <v>674</v>
      </c>
      <c r="F3016" s="82" t="e">
        <f t="shared" si="47"/>
        <v>#REF!</v>
      </c>
      <c r="G3016" s="172"/>
    </row>
    <row r="3017" spans="1:7" ht="13" thickBot="1" x14ac:dyDescent="0.3">
      <c r="A3017" s="82" t="e">
        <f>#REF!</f>
        <v>#REF!</v>
      </c>
      <c r="B3017" s="84" t="s">
        <v>658</v>
      </c>
      <c r="C3017" s="82">
        <v>2011</v>
      </c>
      <c r="D3017" s="84" t="s">
        <v>639</v>
      </c>
      <c r="E3017" s="93" t="s">
        <v>675</v>
      </c>
      <c r="F3017" s="82" t="e">
        <f t="shared" si="47"/>
        <v>#REF!</v>
      </c>
      <c r="G3017" s="172"/>
    </row>
    <row r="3018" spans="1:7" ht="13" thickBot="1" x14ac:dyDescent="0.3">
      <c r="A3018" s="82" t="e">
        <f>#REF!</f>
        <v>#REF!</v>
      </c>
      <c r="B3018" s="84" t="s">
        <v>658</v>
      </c>
      <c r="C3018" s="82">
        <v>2011</v>
      </c>
      <c r="D3018" s="84" t="s">
        <v>639</v>
      </c>
      <c r="E3018" s="93" t="s">
        <v>676</v>
      </c>
      <c r="F3018" s="82" t="e">
        <f t="shared" si="47"/>
        <v>#REF!</v>
      </c>
      <c r="G3018" s="172"/>
    </row>
    <row r="3019" spans="1:7" ht="13" thickBot="1" x14ac:dyDescent="0.3">
      <c r="A3019" s="82" t="e">
        <f>#REF!</f>
        <v>#REF!</v>
      </c>
      <c r="B3019" s="84" t="s">
        <v>658</v>
      </c>
      <c r="C3019" s="82">
        <v>2011</v>
      </c>
      <c r="D3019" s="84" t="s">
        <v>639</v>
      </c>
      <c r="E3019" s="93" t="s">
        <v>677</v>
      </c>
      <c r="F3019" s="82" t="e">
        <f t="shared" si="47"/>
        <v>#REF!</v>
      </c>
      <c r="G3019" s="172"/>
    </row>
    <row r="3020" spans="1:7" ht="13" thickBot="1" x14ac:dyDescent="0.3">
      <c r="A3020" s="82" t="e">
        <f>#REF!</f>
        <v>#REF!</v>
      </c>
      <c r="B3020" s="84" t="s">
        <v>658</v>
      </c>
      <c r="C3020" s="82">
        <v>2011</v>
      </c>
      <c r="D3020" s="84" t="s">
        <v>639</v>
      </c>
      <c r="E3020" s="93" t="s">
        <v>678</v>
      </c>
      <c r="F3020" s="82" t="e">
        <f t="shared" si="47"/>
        <v>#REF!</v>
      </c>
      <c r="G3020" s="172"/>
    </row>
    <row r="3021" spans="1:7" ht="13" thickBot="1" x14ac:dyDescent="0.3">
      <c r="A3021" s="82" t="e">
        <f>#REF!</f>
        <v>#REF!</v>
      </c>
      <c r="B3021" s="84" t="s">
        <v>658</v>
      </c>
      <c r="C3021" s="82">
        <v>2011</v>
      </c>
      <c r="D3021" s="84" t="s">
        <v>639</v>
      </c>
      <c r="E3021" s="93" t="s">
        <v>679</v>
      </c>
      <c r="F3021" s="82" t="e">
        <f t="shared" si="47"/>
        <v>#REF!</v>
      </c>
      <c r="G3021" s="172"/>
    </row>
    <row r="3022" spans="1:7" ht="13" thickBot="1" x14ac:dyDescent="0.3">
      <c r="A3022" s="82" t="e">
        <f>#REF!</f>
        <v>#REF!</v>
      </c>
      <c r="B3022" s="84" t="s">
        <v>658</v>
      </c>
      <c r="C3022" s="82">
        <v>2011</v>
      </c>
      <c r="D3022" s="84" t="s">
        <v>131</v>
      </c>
      <c r="E3022" s="93">
        <v>7</v>
      </c>
      <c r="F3022" s="82" t="e">
        <f t="shared" si="47"/>
        <v>#REF!</v>
      </c>
      <c r="G3022" s="172"/>
    </row>
    <row r="3023" spans="1:7" ht="13" thickBot="1" x14ac:dyDescent="0.3">
      <c r="A3023" s="82" t="e">
        <f>#REF!</f>
        <v>#REF!</v>
      </c>
      <c r="B3023" s="84" t="s">
        <v>658</v>
      </c>
      <c r="C3023" s="82">
        <v>2011</v>
      </c>
      <c r="D3023" s="84" t="s">
        <v>131</v>
      </c>
      <c r="E3023" s="93" t="s">
        <v>680</v>
      </c>
      <c r="F3023" s="82" t="e">
        <f t="shared" si="47"/>
        <v>#REF!</v>
      </c>
      <c r="G3023" s="172"/>
    </row>
    <row r="3024" spans="1:7" ht="13" thickBot="1" x14ac:dyDescent="0.3">
      <c r="A3024" s="82" t="e">
        <f>#REF!</f>
        <v>#REF!</v>
      </c>
      <c r="B3024" s="84" t="s">
        <v>658</v>
      </c>
      <c r="C3024" s="82">
        <v>2011</v>
      </c>
      <c r="D3024" s="84" t="s">
        <v>131</v>
      </c>
      <c r="E3024" s="93" t="s">
        <v>681</v>
      </c>
      <c r="F3024" s="82" t="e">
        <f t="shared" si="47"/>
        <v>#REF!</v>
      </c>
      <c r="G3024" s="172"/>
    </row>
    <row r="3025" spans="1:7" ht="13" thickBot="1" x14ac:dyDescent="0.3">
      <c r="A3025" s="82" t="e">
        <f>#REF!</f>
        <v>#REF!</v>
      </c>
      <c r="B3025" s="84" t="s">
        <v>658</v>
      </c>
      <c r="C3025" s="82">
        <v>2011</v>
      </c>
      <c r="D3025" s="84" t="s">
        <v>131</v>
      </c>
      <c r="E3025" s="93" t="s">
        <v>682</v>
      </c>
      <c r="F3025" s="82" t="e">
        <f t="shared" si="47"/>
        <v>#REF!</v>
      </c>
      <c r="G3025" s="172"/>
    </row>
    <row r="3026" spans="1:7" ht="13" thickBot="1" x14ac:dyDescent="0.3">
      <c r="A3026" s="82" t="e">
        <f>#REF!</f>
        <v>#REF!</v>
      </c>
      <c r="B3026" s="84" t="s">
        <v>658</v>
      </c>
      <c r="C3026" s="82">
        <v>2011</v>
      </c>
      <c r="D3026" s="84" t="s">
        <v>131</v>
      </c>
      <c r="E3026" s="93" t="s">
        <v>683</v>
      </c>
      <c r="F3026" s="82" t="e">
        <f t="shared" si="47"/>
        <v>#REF!</v>
      </c>
      <c r="G3026" s="172"/>
    </row>
    <row r="3027" spans="1:7" ht="13" thickBot="1" x14ac:dyDescent="0.3">
      <c r="A3027" s="82" t="e">
        <f>#REF!</f>
        <v>#REF!</v>
      </c>
      <c r="B3027" s="84" t="s">
        <v>658</v>
      </c>
      <c r="C3027" s="82">
        <v>2011</v>
      </c>
      <c r="D3027" s="84" t="s">
        <v>131</v>
      </c>
      <c r="E3027" s="93" t="s">
        <v>684</v>
      </c>
      <c r="F3027" s="82" t="e">
        <f t="shared" si="47"/>
        <v>#REF!</v>
      </c>
      <c r="G3027" s="172"/>
    </row>
    <row r="3028" spans="1:7" ht="13" thickBot="1" x14ac:dyDescent="0.3">
      <c r="A3028" s="82" t="e">
        <f>#REF!</f>
        <v>#REF!</v>
      </c>
      <c r="B3028" s="84" t="s">
        <v>658</v>
      </c>
      <c r="C3028" s="82">
        <v>2011</v>
      </c>
      <c r="D3028" s="84" t="s">
        <v>131</v>
      </c>
      <c r="E3028" s="93" t="s">
        <v>685</v>
      </c>
      <c r="F3028" s="82" t="e">
        <f t="shared" si="47"/>
        <v>#REF!</v>
      </c>
      <c r="G3028" s="172"/>
    </row>
    <row r="3029" spans="1:7" ht="13" thickBot="1" x14ac:dyDescent="0.3">
      <c r="A3029" s="82" t="e">
        <f>#REF!</f>
        <v>#REF!</v>
      </c>
      <c r="B3029" s="84" t="s">
        <v>658</v>
      </c>
      <c r="C3029" s="82">
        <v>2011</v>
      </c>
      <c r="D3029" s="84" t="s">
        <v>131</v>
      </c>
      <c r="E3029" s="93" t="s">
        <v>686</v>
      </c>
      <c r="F3029" s="82" t="e">
        <f t="shared" si="47"/>
        <v>#REF!</v>
      </c>
      <c r="G3029" s="172"/>
    </row>
    <row r="3030" spans="1:7" ht="13" thickBot="1" x14ac:dyDescent="0.3">
      <c r="A3030" s="82" t="e">
        <f>#REF!</f>
        <v>#REF!</v>
      </c>
      <c r="B3030" s="84" t="s">
        <v>658</v>
      </c>
      <c r="C3030" s="82">
        <v>2011</v>
      </c>
      <c r="D3030" s="84" t="s">
        <v>131</v>
      </c>
      <c r="E3030" s="93" t="s">
        <v>687</v>
      </c>
      <c r="F3030" s="82" t="e">
        <f t="shared" si="47"/>
        <v>#REF!</v>
      </c>
      <c r="G3030" s="172"/>
    </row>
    <row r="3031" spans="1:7" ht="13" thickBot="1" x14ac:dyDescent="0.3">
      <c r="A3031" s="82" t="e">
        <f>#REF!</f>
        <v>#REF!</v>
      </c>
      <c r="B3031" s="84" t="s">
        <v>658</v>
      </c>
      <c r="C3031" s="82">
        <v>2011</v>
      </c>
      <c r="D3031" s="84" t="s">
        <v>131</v>
      </c>
      <c r="E3031" s="93">
        <v>8</v>
      </c>
      <c r="F3031" s="82" t="e">
        <f t="shared" si="47"/>
        <v>#REF!</v>
      </c>
      <c r="G3031" s="172"/>
    </row>
    <row r="3032" spans="1:7" ht="13" thickBot="1" x14ac:dyDescent="0.3">
      <c r="A3032" s="82" t="e">
        <f>#REF!</f>
        <v>#REF!</v>
      </c>
      <c r="B3032" s="84" t="s">
        <v>658</v>
      </c>
      <c r="C3032" s="82">
        <v>2011</v>
      </c>
      <c r="D3032" s="84" t="s">
        <v>131</v>
      </c>
      <c r="E3032" s="93" t="s">
        <v>688</v>
      </c>
      <c r="F3032" s="82" t="e">
        <f t="shared" si="47"/>
        <v>#REF!</v>
      </c>
      <c r="G3032" s="172"/>
    </row>
    <row r="3033" spans="1:7" ht="13" thickBot="1" x14ac:dyDescent="0.3">
      <c r="A3033" s="82" t="e">
        <f>#REF!</f>
        <v>#REF!</v>
      </c>
      <c r="B3033" s="84" t="s">
        <v>658</v>
      </c>
      <c r="C3033" s="82">
        <v>2011</v>
      </c>
      <c r="D3033" s="84" t="s">
        <v>131</v>
      </c>
      <c r="E3033" s="93" t="s">
        <v>689</v>
      </c>
      <c r="F3033" s="82" t="e">
        <f t="shared" si="47"/>
        <v>#REF!</v>
      </c>
      <c r="G3033" s="172"/>
    </row>
    <row r="3034" spans="1:7" ht="13" thickBot="1" x14ac:dyDescent="0.3">
      <c r="A3034" s="82" t="e">
        <f>#REF!</f>
        <v>#REF!</v>
      </c>
      <c r="B3034" s="84" t="s">
        <v>658</v>
      </c>
      <c r="C3034" s="82">
        <v>2011</v>
      </c>
      <c r="D3034" s="84" t="s">
        <v>131</v>
      </c>
      <c r="E3034" s="93">
        <v>9</v>
      </c>
      <c r="F3034" s="82" t="e">
        <f t="shared" si="47"/>
        <v>#REF!</v>
      </c>
      <c r="G3034" s="172"/>
    </row>
    <row r="3035" spans="1:7" ht="13" thickBot="1" x14ac:dyDescent="0.3">
      <c r="A3035" s="82" t="e">
        <f>#REF!</f>
        <v>#REF!</v>
      </c>
      <c r="B3035" s="84" t="s">
        <v>658</v>
      </c>
      <c r="C3035" s="82">
        <v>2011</v>
      </c>
      <c r="D3035" s="84" t="s">
        <v>131</v>
      </c>
      <c r="E3035" s="93">
        <v>10</v>
      </c>
      <c r="F3035" s="82" t="e">
        <f t="shared" si="47"/>
        <v>#REF!</v>
      </c>
      <c r="G3035" s="172"/>
    </row>
    <row r="3036" spans="1:7" ht="13" thickBot="1" x14ac:dyDescent="0.3">
      <c r="A3036" s="82" t="e">
        <f>#REF!</f>
        <v>#REF!</v>
      </c>
      <c r="B3036" s="84" t="s">
        <v>658</v>
      </c>
      <c r="C3036" s="82">
        <v>2011</v>
      </c>
      <c r="D3036" s="84" t="s">
        <v>131</v>
      </c>
      <c r="E3036" s="93" t="s">
        <v>690</v>
      </c>
      <c r="F3036" s="82" t="e">
        <f t="shared" si="47"/>
        <v>#REF!</v>
      </c>
      <c r="G3036" s="172"/>
    </row>
    <row r="3037" spans="1:7" ht="13" thickBot="1" x14ac:dyDescent="0.3">
      <c r="A3037" s="82" t="e">
        <f>#REF!</f>
        <v>#REF!</v>
      </c>
      <c r="B3037" s="84" t="s">
        <v>658</v>
      </c>
      <c r="C3037" s="82">
        <v>2011</v>
      </c>
      <c r="D3037" s="84" t="s">
        <v>131</v>
      </c>
      <c r="E3037" s="93" t="s">
        <v>691</v>
      </c>
      <c r="F3037" s="82" t="e">
        <f t="shared" si="47"/>
        <v>#REF!</v>
      </c>
      <c r="G3037" s="172"/>
    </row>
    <row r="3038" spans="1:7" ht="13" thickBot="1" x14ac:dyDescent="0.3">
      <c r="A3038" s="82" t="e">
        <f>#REF!</f>
        <v>#REF!</v>
      </c>
      <c r="B3038" s="84" t="s">
        <v>658</v>
      </c>
      <c r="C3038" s="82">
        <v>2011</v>
      </c>
      <c r="D3038" s="84" t="s">
        <v>131</v>
      </c>
      <c r="E3038" s="93" t="s">
        <v>692</v>
      </c>
      <c r="F3038" s="82" t="e">
        <f t="shared" si="47"/>
        <v>#REF!</v>
      </c>
      <c r="G3038" s="172"/>
    </row>
    <row r="3039" spans="1:7" ht="13" thickBot="1" x14ac:dyDescent="0.3">
      <c r="A3039" s="82" t="e">
        <f>#REF!</f>
        <v>#REF!</v>
      </c>
      <c r="B3039" s="84" t="s">
        <v>658</v>
      </c>
      <c r="C3039" s="82">
        <v>2011</v>
      </c>
      <c r="D3039" s="84" t="s">
        <v>131</v>
      </c>
      <c r="E3039" s="93" t="s">
        <v>693</v>
      </c>
      <c r="F3039" s="82" t="e">
        <f t="shared" si="47"/>
        <v>#REF!</v>
      </c>
      <c r="G3039" s="172"/>
    </row>
    <row r="3040" spans="1:7" ht="13" thickBot="1" x14ac:dyDescent="0.3">
      <c r="A3040" s="82" t="e">
        <f>#REF!</f>
        <v>#REF!</v>
      </c>
      <c r="B3040" s="84" t="s">
        <v>658</v>
      </c>
      <c r="C3040" s="82">
        <v>2011</v>
      </c>
      <c r="D3040" s="84" t="s">
        <v>131</v>
      </c>
      <c r="E3040" s="93" t="s">
        <v>694</v>
      </c>
      <c r="F3040" s="82" t="e">
        <f t="shared" si="47"/>
        <v>#REF!</v>
      </c>
      <c r="G3040" s="172"/>
    </row>
    <row r="3041" spans="1:7" ht="13" thickBot="1" x14ac:dyDescent="0.3">
      <c r="A3041" s="82" t="e">
        <f>#REF!</f>
        <v>#REF!</v>
      </c>
      <c r="B3041" s="84" t="s">
        <v>658</v>
      </c>
      <c r="C3041" s="82">
        <v>2011</v>
      </c>
      <c r="D3041" s="84" t="s">
        <v>131</v>
      </c>
      <c r="E3041" s="93" t="s">
        <v>695</v>
      </c>
      <c r="F3041" s="82" t="e">
        <f t="shared" si="47"/>
        <v>#REF!</v>
      </c>
      <c r="G3041" s="172"/>
    </row>
    <row r="3042" spans="1:7" ht="13" thickBot="1" x14ac:dyDescent="0.3">
      <c r="A3042" s="82" t="e">
        <f>#REF!</f>
        <v>#REF!</v>
      </c>
      <c r="B3042" s="84" t="s">
        <v>658</v>
      </c>
      <c r="C3042" s="82">
        <v>2011</v>
      </c>
      <c r="D3042" s="84" t="s">
        <v>131</v>
      </c>
      <c r="E3042" s="93" t="s">
        <v>696</v>
      </c>
      <c r="F3042" s="82" t="e">
        <f t="shared" si="47"/>
        <v>#REF!</v>
      </c>
      <c r="G3042" s="172"/>
    </row>
    <row r="3043" spans="1:7" ht="13" thickBot="1" x14ac:dyDescent="0.3">
      <c r="A3043" s="82" t="e">
        <f>#REF!</f>
        <v>#REF!</v>
      </c>
      <c r="B3043" s="84" t="s">
        <v>658</v>
      </c>
      <c r="C3043" s="82">
        <v>2011</v>
      </c>
      <c r="D3043" s="84" t="s">
        <v>131</v>
      </c>
      <c r="E3043" s="93" t="s">
        <v>697</v>
      </c>
      <c r="F3043" s="82" t="e">
        <f t="shared" si="47"/>
        <v>#REF!</v>
      </c>
      <c r="G3043" s="172"/>
    </row>
    <row r="3044" spans="1:7" ht="13" thickBot="1" x14ac:dyDescent="0.3">
      <c r="A3044" s="82" t="e">
        <f>#REF!</f>
        <v>#REF!</v>
      </c>
      <c r="B3044" s="84" t="s">
        <v>658</v>
      </c>
      <c r="C3044" s="82">
        <v>2011</v>
      </c>
      <c r="D3044" s="84" t="s">
        <v>131</v>
      </c>
      <c r="E3044" s="93" t="s">
        <v>698</v>
      </c>
      <c r="F3044" s="82" t="e">
        <f t="shared" si="47"/>
        <v>#REF!</v>
      </c>
      <c r="G3044" s="172"/>
    </row>
    <row r="3045" spans="1:7" ht="13" thickBot="1" x14ac:dyDescent="0.3">
      <c r="A3045" s="82" t="e">
        <f>#REF!</f>
        <v>#REF!</v>
      </c>
      <c r="B3045" s="84" t="s">
        <v>658</v>
      </c>
      <c r="C3045" s="82">
        <v>2011</v>
      </c>
      <c r="D3045" s="84" t="s">
        <v>131</v>
      </c>
      <c r="E3045" s="93" t="s">
        <v>699</v>
      </c>
      <c r="F3045" s="82" t="e">
        <f t="shared" si="47"/>
        <v>#REF!</v>
      </c>
      <c r="G3045" s="172"/>
    </row>
    <row r="3046" spans="1:7" ht="13" thickBot="1" x14ac:dyDescent="0.3">
      <c r="A3046" s="82" t="e">
        <f>#REF!</f>
        <v>#REF!</v>
      </c>
      <c r="B3046" s="84" t="s">
        <v>658</v>
      </c>
      <c r="C3046" s="82">
        <v>2011</v>
      </c>
      <c r="D3046" s="84" t="s">
        <v>131</v>
      </c>
      <c r="E3046" s="93" t="s">
        <v>700</v>
      </c>
      <c r="F3046" s="82" t="e">
        <f t="shared" si="47"/>
        <v>#REF!</v>
      </c>
      <c r="G3046" s="172"/>
    </row>
    <row r="3047" spans="1:7" ht="13" thickBot="1" x14ac:dyDescent="0.3">
      <c r="A3047" s="82" t="e">
        <f>#REF!</f>
        <v>#REF!</v>
      </c>
      <c r="B3047" s="84" t="s">
        <v>658</v>
      </c>
      <c r="C3047" s="82">
        <v>2011</v>
      </c>
      <c r="D3047" s="84" t="s">
        <v>131</v>
      </c>
      <c r="E3047" s="93" t="s">
        <v>701</v>
      </c>
      <c r="F3047" s="82" t="e">
        <f t="shared" si="47"/>
        <v>#REF!</v>
      </c>
      <c r="G3047" s="172"/>
    </row>
    <row r="3048" spans="1:7" ht="13" thickBot="1" x14ac:dyDescent="0.3">
      <c r="A3048" s="82" t="e">
        <f>#REF!</f>
        <v>#REF!</v>
      </c>
      <c r="B3048" s="84" t="s">
        <v>704</v>
      </c>
      <c r="C3048" s="82">
        <v>2011</v>
      </c>
      <c r="D3048" s="84" t="s">
        <v>639</v>
      </c>
      <c r="E3048" s="93">
        <v>1</v>
      </c>
      <c r="F3048" s="82" t="e">
        <f t="shared" si="47"/>
        <v>#REF!</v>
      </c>
      <c r="G3048" s="172"/>
    </row>
    <row r="3049" spans="1:7" ht="13" thickBot="1" x14ac:dyDescent="0.3">
      <c r="A3049" s="82" t="e">
        <f>#REF!</f>
        <v>#REF!</v>
      </c>
      <c r="B3049" s="84" t="s">
        <v>704</v>
      </c>
      <c r="C3049" s="82">
        <v>2011</v>
      </c>
      <c r="D3049" s="84" t="s">
        <v>639</v>
      </c>
      <c r="E3049" s="93" t="s">
        <v>643</v>
      </c>
      <c r="F3049" s="82" t="e">
        <f t="shared" si="47"/>
        <v>#REF!</v>
      </c>
      <c r="G3049" s="172"/>
    </row>
    <row r="3050" spans="1:7" ht="13" thickBot="1" x14ac:dyDescent="0.3">
      <c r="A3050" s="82" t="e">
        <f>#REF!</f>
        <v>#REF!</v>
      </c>
      <c r="B3050" s="84" t="s">
        <v>704</v>
      </c>
      <c r="C3050" s="82">
        <v>2011</v>
      </c>
      <c r="D3050" s="84" t="s">
        <v>639</v>
      </c>
      <c r="E3050" s="93" t="s">
        <v>646</v>
      </c>
      <c r="F3050" s="82" t="e">
        <f t="shared" si="47"/>
        <v>#REF!</v>
      </c>
      <c r="G3050" s="172"/>
    </row>
    <row r="3051" spans="1:7" ht="13" thickBot="1" x14ac:dyDescent="0.3">
      <c r="A3051" s="82" t="e">
        <f>#REF!</f>
        <v>#REF!</v>
      </c>
      <c r="B3051" s="84" t="s">
        <v>704</v>
      </c>
      <c r="C3051" s="82">
        <v>2011</v>
      </c>
      <c r="D3051" s="84" t="s">
        <v>639</v>
      </c>
      <c r="E3051" s="93" t="s">
        <v>647</v>
      </c>
      <c r="F3051" s="82" t="e">
        <f t="shared" si="47"/>
        <v>#REF!</v>
      </c>
      <c r="G3051" s="172"/>
    </row>
    <row r="3052" spans="1:7" ht="13" thickBot="1" x14ac:dyDescent="0.3">
      <c r="A3052" s="82" t="e">
        <f>#REF!</f>
        <v>#REF!</v>
      </c>
      <c r="B3052" s="84" t="s">
        <v>704</v>
      </c>
      <c r="C3052" s="82">
        <v>2011</v>
      </c>
      <c r="D3052" s="84" t="s">
        <v>639</v>
      </c>
      <c r="E3052" s="93" t="s">
        <v>648</v>
      </c>
      <c r="F3052" s="82" t="e">
        <f t="shared" si="47"/>
        <v>#REF!</v>
      </c>
      <c r="G3052" s="172"/>
    </row>
    <row r="3053" spans="1:7" ht="13" thickBot="1" x14ac:dyDescent="0.3">
      <c r="A3053" s="82" t="e">
        <f>#REF!</f>
        <v>#REF!</v>
      </c>
      <c r="B3053" s="84" t="s">
        <v>704</v>
      </c>
      <c r="C3053" s="82">
        <v>2011</v>
      </c>
      <c r="D3053" s="84" t="s">
        <v>639</v>
      </c>
      <c r="E3053" s="93" t="s">
        <v>709</v>
      </c>
      <c r="F3053" s="82" t="e">
        <f t="shared" si="47"/>
        <v>#REF!</v>
      </c>
      <c r="G3053" s="172"/>
    </row>
    <row r="3054" spans="1:7" ht="13" thickBot="1" x14ac:dyDescent="0.3">
      <c r="A3054" s="82" t="e">
        <f>#REF!</f>
        <v>#REF!</v>
      </c>
      <c r="B3054" s="84" t="s">
        <v>704</v>
      </c>
      <c r="C3054" s="82">
        <v>2011</v>
      </c>
      <c r="D3054" s="84" t="s">
        <v>131</v>
      </c>
      <c r="E3054" s="93">
        <v>2</v>
      </c>
      <c r="F3054" s="82" t="e">
        <f t="shared" si="47"/>
        <v>#REF!</v>
      </c>
      <c r="G3054" s="172"/>
    </row>
    <row r="3055" spans="1:7" ht="13" thickBot="1" x14ac:dyDescent="0.3">
      <c r="A3055" s="82" t="e">
        <f>#REF!</f>
        <v>#REF!</v>
      </c>
      <c r="B3055" s="84" t="s">
        <v>704</v>
      </c>
      <c r="C3055" s="82">
        <v>2011</v>
      </c>
      <c r="D3055" s="84" t="s">
        <v>639</v>
      </c>
      <c r="E3055" s="93">
        <v>3</v>
      </c>
      <c r="F3055" s="82" t="e">
        <f t="shared" si="47"/>
        <v>#REF!</v>
      </c>
      <c r="G3055" s="172"/>
    </row>
    <row r="3056" spans="1:7" ht="13" thickBot="1" x14ac:dyDescent="0.3">
      <c r="A3056" s="82" t="e">
        <f>#REF!</f>
        <v>#REF!</v>
      </c>
      <c r="B3056" s="84" t="s">
        <v>704</v>
      </c>
      <c r="C3056" s="82">
        <v>2011</v>
      </c>
      <c r="D3056" s="84" t="s">
        <v>639</v>
      </c>
      <c r="E3056" s="93" t="s">
        <v>659</v>
      </c>
      <c r="F3056" s="82" t="e">
        <f t="shared" si="47"/>
        <v>#REF!</v>
      </c>
      <c r="G3056" s="172"/>
    </row>
    <row r="3057" spans="1:7" ht="13" thickBot="1" x14ac:dyDescent="0.3">
      <c r="A3057" s="82" t="e">
        <f>#REF!</f>
        <v>#REF!</v>
      </c>
      <c r="B3057" s="84" t="s">
        <v>704</v>
      </c>
      <c r="C3057" s="82">
        <v>2011</v>
      </c>
      <c r="D3057" s="84" t="s">
        <v>639</v>
      </c>
      <c r="E3057" s="93" t="s">
        <v>660</v>
      </c>
      <c r="F3057" s="82" t="e">
        <f t="shared" si="47"/>
        <v>#REF!</v>
      </c>
      <c r="G3057" s="172"/>
    </row>
    <row r="3058" spans="1:7" ht="13" thickBot="1" x14ac:dyDescent="0.3">
      <c r="A3058" s="82" t="e">
        <f>#REF!</f>
        <v>#REF!</v>
      </c>
      <c r="B3058" s="84" t="s">
        <v>704</v>
      </c>
      <c r="C3058" s="82">
        <v>2011</v>
      </c>
      <c r="D3058" s="84" t="s">
        <v>131</v>
      </c>
      <c r="E3058" s="93">
        <v>4</v>
      </c>
      <c r="F3058" s="82" t="e">
        <f t="shared" si="47"/>
        <v>#REF!</v>
      </c>
      <c r="G3058" s="172"/>
    </row>
    <row r="3059" spans="1:7" ht="13" thickBot="1" x14ac:dyDescent="0.3">
      <c r="A3059" s="82" t="e">
        <f>#REF!</f>
        <v>#REF!</v>
      </c>
      <c r="B3059" s="84" t="s">
        <v>704</v>
      </c>
      <c r="C3059" s="82">
        <v>2011</v>
      </c>
      <c r="D3059" s="84" t="s">
        <v>131</v>
      </c>
      <c r="E3059" s="93" t="s">
        <v>661</v>
      </c>
      <c r="F3059" s="82" t="e">
        <f t="shared" si="47"/>
        <v>#REF!</v>
      </c>
      <c r="G3059" s="172"/>
    </row>
    <row r="3060" spans="1:7" ht="13" thickBot="1" x14ac:dyDescent="0.3">
      <c r="A3060" s="82" t="e">
        <f>#REF!</f>
        <v>#REF!</v>
      </c>
      <c r="B3060" s="84" t="s">
        <v>704</v>
      </c>
      <c r="C3060" s="82">
        <v>2011</v>
      </c>
      <c r="D3060" s="84" t="s">
        <v>131</v>
      </c>
      <c r="E3060" s="93" t="s">
        <v>662</v>
      </c>
      <c r="F3060" s="82" t="e">
        <f t="shared" si="47"/>
        <v>#REF!</v>
      </c>
      <c r="G3060" s="172"/>
    </row>
    <row r="3061" spans="1:7" ht="13" thickBot="1" x14ac:dyDescent="0.3">
      <c r="A3061" s="82" t="e">
        <f>#REF!</f>
        <v>#REF!</v>
      </c>
      <c r="B3061" s="102" t="s">
        <v>704</v>
      </c>
      <c r="C3061" s="82">
        <v>2011</v>
      </c>
      <c r="D3061" s="102" t="s">
        <v>639</v>
      </c>
      <c r="E3061" s="106">
        <v>5</v>
      </c>
      <c r="F3061" s="82" t="e">
        <f t="shared" si="47"/>
        <v>#REF!</v>
      </c>
      <c r="G3061" s="172"/>
    </row>
    <row r="3062" spans="1:7" ht="13" thickBot="1" x14ac:dyDescent="0.3">
      <c r="A3062" s="82" t="e">
        <f>#REF!</f>
        <v>#REF!</v>
      </c>
      <c r="B3062" s="86" t="s">
        <v>704</v>
      </c>
      <c r="C3062" s="82">
        <v>2011</v>
      </c>
      <c r="D3062" s="86" t="s">
        <v>639</v>
      </c>
      <c r="E3062" s="100" t="s">
        <v>663</v>
      </c>
      <c r="F3062" s="82" t="e">
        <f t="shared" si="47"/>
        <v>#REF!</v>
      </c>
      <c r="G3062" s="172"/>
    </row>
    <row r="3063" spans="1:7" ht="13" thickBot="1" x14ac:dyDescent="0.3">
      <c r="A3063" s="82" t="e">
        <f>#REF!</f>
        <v>#REF!</v>
      </c>
      <c r="B3063" s="84" t="s">
        <v>704</v>
      </c>
      <c r="C3063" s="82">
        <v>2011</v>
      </c>
      <c r="D3063" s="84" t="s">
        <v>639</v>
      </c>
      <c r="E3063" s="93" t="s">
        <v>664</v>
      </c>
      <c r="F3063" s="82" t="e">
        <f t="shared" si="47"/>
        <v>#REF!</v>
      </c>
      <c r="G3063" s="172"/>
    </row>
    <row r="3064" spans="1:7" ht="13" thickBot="1" x14ac:dyDescent="0.3">
      <c r="A3064" s="82" t="e">
        <f>#REF!</f>
        <v>#REF!</v>
      </c>
      <c r="B3064" s="84" t="s">
        <v>704</v>
      </c>
      <c r="C3064" s="82">
        <v>2011</v>
      </c>
      <c r="D3064" s="84" t="s">
        <v>639</v>
      </c>
      <c r="E3064" s="93" t="s">
        <v>665</v>
      </c>
      <c r="F3064" s="82" t="e">
        <f t="shared" si="47"/>
        <v>#REF!</v>
      </c>
      <c r="G3064" s="172"/>
    </row>
    <row r="3065" spans="1:7" ht="13" thickBot="1" x14ac:dyDescent="0.3">
      <c r="A3065" s="82" t="e">
        <f>#REF!</f>
        <v>#REF!</v>
      </c>
      <c r="B3065" s="84" t="s">
        <v>704</v>
      </c>
      <c r="C3065" s="82">
        <v>2011</v>
      </c>
      <c r="D3065" s="84" t="s">
        <v>639</v>
      </c>
      <c r="E3065" s="93">
        <v>6</v>
      </c>
      <c r="F3065" s="82" t="e">
        <f t="shared" si="47"/>
        <v>#REF!</v>
      </c>
      <c r="G3065" s="172"/>
    </row>
    <row r="3066" spans="1:7" ht="13" thickBot="1" x14ac:dyDescent="0.3">
      <c r="A3066" s="82" t="e">
        <f>#REF!</f>
        <v>#REF!</v>
      </c>
      <c r="B3066" s="84" t="s">
        <v>704</v>
      </c>
      <c r="C3066" s="82">
        <v>2011</v>
      </c>
      <c r="D3066" s="84" t="s">
        <v>639</v>
      </c>
      <c r="E3066" s="93" t="s">
        <v>666</v>
      </c>
      <c r="F3066" s="82" t="e">
        <f t="shared" si="47"/>
        <v>#REF!</v>
      </c>
      <c r="G3066" s="172"/>
    </row>
    <row r="3067" spans="1:7" ht="13" thickBot="1" x14ac:dyDescent="0.3">
      <c r="A3067" s="82" t="e">
        <f>#REF!</f>
        <v>#REF!</v>
      </c>
      <c r="B3067" s="84" t="s">
        <v>704</v>
      </c>
      <c r="C3067" s="82">
        <v>2011</v>
      </c>
      <c r="D3067" s="84" t="s">
        <v>639</v>
      </c>
      <c r="E3067" s="93" t="s">
        <v>667</v>
      </c>
      <c r="F3067" s="82" t="e">
        <f t="shared" si="47"/>
        <v>#REF!</v>
      </c>
      <c r="G3067" s="172"/>
    </row>
    <row r="3068" spans="1:7" ht="13" thickBot="1" x14ac:dyDescent="0.3">
      <c r="A3068" s="82" t="e">
        <f>#REF!</f>
        <v>#REF!</v>
      </c>
      <c r="B3068" s="84" t="s">
        <v>704</v>
      </c>
      <c r="C3068" s="82">
        <v>2011</v>
      </c>
      <c r="D3068" s="84" t="s">
        <v>639</v>
      </c>
      <c r="E3068" s="93" t="s">
        <v>668</v>
      </c>
      <c r="F3068" s="82" t="e">
        <f t="shared" si="47"/>
        <v>#REF!</v>
      </c>
      <c r="G3068" s="172"/>
    </row>
    <row r="3069" spans="1:7" ht="13" thickBot="1" x14ac:dyDescent="0.3">
      <c r="A3069" s="82" t="e">
        <f>#REF!</f>
        <v>#REF!</v>
      </c>
      <c r="B3069" s="84" t="s">
        <v>704</v>
      </c>
      <c r="C3069" s="82">
        <v>2011</v>
      </c>
      <c r="D3069" s="84" t="s">
        <v>639</v>
      </c>
      <c r="E3069" s="93" t="s">
        <v>669</v>
      </c>
      <c r="F3069" s="82" t="e">
        <f t="shared" si="47"/>
        <v>#REF!</v>
      </c>
      <c r="G3069" s="172"/>
    </row>
    <row r="3070" spans="1:7" ht="13" thickBot="1" x14ac:dyDescent="0.3">
      <c r="A3070" s="82" t="e">
        <f>#REF!</f>
        <v>#REF!</v>
      </c>
      <c r="B3070" s="84" t="s">
        <v>704</v>
      </c>
      <c r="C3070" s="82">
        <v>2011</v>
      </c>
      <c r="D3070" s="84" t="s">
        <v>639</v>
      </c>
      <c r="E3070" s="93" t="s">
        <v>670</v>
      </c>
      <c r="F3070" s="82" t="e">
        <f t="shared" si="47"/>
        <v>#REF!</v>
      </c>
      <c r="G3070" s="172"/>
    </row>
    <row r="3071" spans="1:7" ht="13" thickBot="1" x14ac:dyDescent="0.3">
      <c r="A3071" s="82" t="e">
        <f>#REF!</f>
        <v>#REF!</v>
      </c>
      <c r="B3071" s="84" t="s">
        <v>704</v>
      </c>
      <c r="C3071" s="82">
        <v>2011</v>
      </c>
      <c r="D3071" s="84" t="s">
        <v>639</v>
      </c>
      <c r="E3071" s="93" t="s">
        <v>671</v>
      </c>
      <c r="F3071" s="82" t="e">
        <f t="shared" si="47"/>
        <v>#REF!</v>
      </c>
      <c r="G3071" s="172"/>
    </row>
    <row r="3072" spans="1:7" ht="13" thickBot="1" x14ac:dyDescent="0.3">
      <c r="A3072" s="82" t="e">
        <f>#REF!</f>
        <v>#REF!</v>
      </c>
      <c r="B3072" s="84" t="s">
        <v>704</v>
      </c>
      <c r="C3072" s="82">
        <v>2011</v>
      </c>
      <c r="D3072" s="84" t="s">
        <v>639</v>
      </c>
      <c r="E3072" s="93" t="s">
        <v>672</v>
      </c>
      <c r="F3072" s="82" t="e">
        <f t="shared" si="47"/>
        <v>#REF!</v>
      </c>
      <c r="G3072" s="172"/>
    </row>
    <row r="3073" spans="1:7" ht="13" thickBot="1" x14ac:dyDescent="0.3">
      <c r="A3073" s="82" t="e">
        <f>#REF!</f>
        <v>#REF!</v>
      </c>
      <c r="B3073" s="84" t="s">
        <v>704</v>
      </c>
      <c r="C3073" s="82">
        <v>2011</v>
      </c>
      <c r="D3073" s="84" t="s">
        <v>639</v>
      </c>
      <c r="E3073" s="93" t="s">
        <v>673</v>
      </c>
      <c r="F3073" s="82" t="e">
        <f t="shared" si="47"/>
        <v>#REF!</v>
      </c>
      <c r="G3073" s="172"/>
    </row>
    <row r="3074" spans="1:7" ht="13" thickBot="1" x14ac:dyDescent="0.3">
      <c r="A3074" s="82" t="e">
        <f>#REF!</f>
        <v>#REF!</v>
      </c>
      <c r="B3074" s="84" t="s">
        <v>704</v>
      </c>
      <c r="C3074" s="82">
        <v>2011</v>
      </c>
      <c r="D3074" s="84" t="s">
        <v>639</v>
      </c>
      <c r="E3074" s="93" t="s">
        <v>674</v>
      </c>
      <c r="F3074" s="82" t="e">
        <f t="shared" si="47"/>
        <v>#REF!</v>
      </c>
      <c r="G3074" s="172"/>
    </row>
    <row r="3075" spans="1:7" ht="13" thickBot="1" x14ac:dyDescent="0.3">
      <c r="A3075" s="82" t="e">
        <f>#REF!</f>
        <v>#REF!</v>
      </c>
      <c r="B3075" s="84" t="s">
        <v>704</v>
      </c>
      <c r="C3075" s="82">
        <v>2011</v>
      </c>
      <c r="D3075" s="84" t="s">
        <v>639</v>
      </c>
      <c r="E3075" s="93" t="s">
        <v>675</v>
      </c>
      <c r="F3075" s="82" t="e">
        <f t="shared" ref="F3075:F3138" si="48">CONCATENATE(A3075,"_",B3075,"_",C3075,"_",D3075,"_",E3075)</f>
        <v>#REF!</v>
      </c>
      <c r="G3075" s="172"/>
    </row>
    <row r="3076" spans="1:7" ht="13" thickBot="1" x14ac:dyDescent="0.3">
      <c r="A3076" s="82" t="e">
        <f>#REF!</f>
        <v>#REF!</v>
      </c>
      <c r="B3076" s="84" t="s">
        <v>704</v>
      </c>
      <c r="C3076" s="82">
        <v>2011</v>
      </c>
      <c r="D3076" s="84" t="s">
        <v>639</v>
      </c>
      <c r="E3076" s="93" t="s">
        <v>676</v>
      </c>
      <c r="F3076" s="82" t="e">
        <f t="shared" si="48"/>
        <v>#REF!</v>
      </c>
      <c r="G3076" s="172"/>
    </row>
    <row r="3077" spans="1:7" ht="13" thickBot="1" x14ac:dyDescent="0.3">
      <c r="A3077" s="82" t="e">
        <f>#REF!</f>
        <v>#REF!</v>
      </c>
      <c r="B3077" s="84" t="s">
        <v>704</v>
      </c>
      <c r="C3077" s="82">
        <v>2011</v>
      </c>
      <c r="D3077" s="84" t="s">
        <v>639</v>
      </c>
      <c r="E3077" s="93" t="s">
        <v>677</v>
      </c>
      <c r="F3077" s="82" t="e">
        <f t="shared" si="48"/>
        <v>#REF!</v>
      </c>
      <c r="G3077" s="172"/>
    </row>
    <row r="3078" spans="1:7" ht="13" thickBot="1" x14ac:dyDescent="0.3">
      <c r="A3078" s="82" t="e">
        <f>#REF!</f>
        <v>#REF!</v>
      </c>
      <c r="B3078" s="84" t="s">
        <v>704</v>
      </c>
      <c r="C3078" s="82">
        <v>2011</v>
      </c>
      <c r="D3078" s="84" t="s">
        <v>639</v>
      </c>
      <c r="E3078" s="93" t="s">
        <v>678</v>
      </c>
      <c r="F3078" s="82" t="e">
        <f t="shared" si="48"/>
        <v>#REF!</v>
      </c>
      <c r="G3078" s="172"/>
    </row>
    <row r="3079" spans="1:7" ht="13" thickBot="1" x14ac:dyDescent="0.3">
      <c r="A3079" s="82" t="e">
        <f>#REF!</f>
        <v>#REF!</v>
      </c>
      <c r="B3079" s="84" t="s">
        <v>704</v>
      </c>
      <c r="C3079" s="82">
        <v>2011</v>
      </c>
      <c r="D3079" s="84" t="s">
        <v>639</v>
      </c>
      <c r="E3079" s="93" t="s">
        <v>679</v>
      </c>
      <c r="F3079" s="82" t="e">
        <f t="shared" si="48"/>
        <v>#REF!</v>
      </c>
      <c r="G3079" s="172"/>
    </row>
    <row r="3080" spans="1:7" ht="13" thickBot="1" x14ac:dyDescent="0.3">
      <c r="A3080" s="82" t="e">
        <f>#REF!</f>
        <v>#REF!</v>
      </c>
      <c r="B3080" s="84" t="s">
        <v>704</v>
      </c>
      <c r="C3080" s="82">
        <v>2011</v>
      </c>
      <c r="D3080" s="84" t="s">
        <v>131</v>
      </c>
      <c r="E3080" s="93">
        <v>7</v>
      </c>
      <c r="F3080" s="82" t="e">
        <f t="shared" si="48"/>
        <v>#REF!</v>
      </c>
      <c r="G3080" s="172"/>
    </row>
    <row r="3081" spans="1:7" ht="13" thickBot="1" x14ac:dyDescent="0.3">
      <c r="A3081" s="82" t="e">
        <f>#REF!</f>
        <v>#REF!</v>
      </c>
      <c r="B3081" s="84" t="s">
        <v>704</v>
      </c>
      <c r="C3081" s="82">
        <v>2011</v>
      </c>
      <c r="D3081" s="84" t="s">
        <v>131</v>
      </c>
      <c r="E3081" s="93" t="s">
        <v>680</v>
      </c>
      <c r="F3081" s="82" t="e">
        <f t="shared" si="48"/>
        <v>#REF!</v>
      </c>
      <c r="G3081" s="172"/>
    </row>
    <row r="3082" spans="1:7" ht="13" thickBot="1" x14ac:dyDescent="0.3">
      <c r="A3082" s="82" t="e">
        <f>#REF!</f>
        <v>#REF!</v>
      </c>
      <c r="B3082" s="84" t="s">
        <v>704</v>
      </c>
      <c r="C3082" s="82">
        <v>2011</v>
      </c>
      <c r="D3082" s="84" t="s">
        <v>131</v>
      </c>
      <c r="E3082" s="93" t="s">
        <v>681</v>
      </c>
      <c r="F3082" s="82" t="e">
        <f t="shared" si="48"/>
        <v>#REF!</v>
      </c>
      <c r="G3082" s="172"/>
    </row>
    <row r="3083" spans="1:7" ht="13" thickBot="1" x14ac:dyDescent="0.3">
      <c r="A3083" s="82" t="e">
        <f>#REF!</f>
        <v>#REF!</v>
      </c>
      <c r="B3083" s="84" t="s">
        <v>704</v>
      </c>
      <c r="C3083" s="82">
        <v>2011</v>
      </c>
      <c r="D3083" s="84" t="s">
        <v>131</v>
      </c>
      <c r="E3083" s="93" t="s">
        <v>682</v>
      </c>
      <c r="F3083" s="82" t="e">
        <f t="shared" si="48"/>
        <v>#REF!</v>
      </c>
      <c r="G3083" s="172"/>
    </row>
    <row r="3084" spans="1:7" ht="13" thickBot="1" x14ac:dyDescent="0.3">
      <c r="A3084" s="82" t="e">
        <f>#REF!</f>
        <v>#REF!</v>
      </c>
      <c r="B3084" s="84" t="s">
        <v>704</v>
      </c>
      <c r="C3084" s="82">
        <v>2011</v>
      </c>
      <c r="D3084" s="84" t="s">
        <v>131</v>
      </c>
      <c r="E3084" s="93" t="s">
        <v>683</v>
      </c>
      <c r="F3084" s="82" t="e">
        <f t="shared" si="48"/>
        <v>#REF!</v>
      </c>
      <c r="G3084" s="172"/>
    </row>
    <row r="3085" spans="1:7" ht="13" thickBot="1" x14ac:dyDescent="0.3">
      <c r="A3085" s="82" t="e">
        <f>#REF!</f>
        <v>#REF!</v>
      </c>
      <c r="B3085" s="84" t="s">
        <v>704</v>
      </c>
      <c r="C3085" s="82">
        <v>2011</v>
      </c>
      <c r="D3085" s="84" t="s">
        <v>131</v>
      </c>
      <c r="E3085" s="93" t="s">
        <v>684</v>
      </c>
      <c r="F3085" s="82" t="e">
        <f t="shared" si="48"/>
        <v>#REF!</v>
      </c>
      <c r="G3085" s="172"/>
    </row>
    <row r="3086" spans="1:7" ht="13" thickBot="1" x14ac:dyDescent="0.3">
      <c r="A3086" s="82" t="e">
        <f>#REF!</f>
        <v>#REF!</v>
      </c>
      <c r="B3086" s="84" t="s">
        <v>704</v>
      </c>
      <c r="C3086" s="82">
        <v>2011</v>
      </c>
      <c r="D3086" s="84" t="s">
        <v>131</v>
      </c>
      <c r="E3086" s="93" t="s">
        <v>685</v>
      </c>
      <c r="F3086" s="82" t="e">
        <f t="shared" si="48"/>
        <v>#REF!</v>
      </c>
      <c r="G3086" s="172"/>
    </row>
    <row r="3087" spans="1:7" ht="13" thickBot="1" x14ac:dyDescent="0.3">
      <c r="A3087" s="82" t="e">
        <f>#REF!</f>
        <v>#REF!</v>
      </c>
      <c r="B3087" s="84" t="s">
        <v>704</v>
      </c>
      <c r="C3087" s="82">
        <v>2011</v>
      </c>
      <c r="D3087" s="84" t="s">
        <v>131</v>
      </c>
      <c r="E3087" s="93" t="s">
        <v>686</v>
      </c>
      <c r="F3087" s="82" t="e">
        <f t="shared" si="48"/>
        <v>#REF!</v>
      </c>
      <c r="G3087" s="172"/>
    </row>
    <row r="3088" spans="1:7" ht="13" thickBot="1" x14ac:dyDescent="0.3">
      <c r="A3088" s="82" t="e">
        <f>#REF!</f>
        <v>#REF!</v>
      </c>
      <c r="B3088" s="84" t="s">
        <v>704</v>
      </c>
      <c r="C3088" s="82">
        <v>2011</v>
      </c>
      <c r="D3088" s="84" t="s">
        <v>131</v>
      </c>
      <c r="E3088" s="93" t="s">
        <v>687</v>
      </c>
      <c r="F3088" s="82" t="e">
        <f t="shared" si="48"/>
        <v>#REF!</v>
      </c>
      <c r="G3088" s="172"/>
    </row>
    <row r="3089" spans="1:7" ht="13" thickBot="1" x14ac:dyDescent="0.3">
      <c r="A3089" s="82" t="e">
        <f>#REF!</f>
        <v>#REF!</v>
      </c>
      <c r="B3089" s="84" t="s">
        <v>704</v>
      </c>
      <c r="C3089" s="82">
        <v>2011</v>
      </c>
      <c r="D3089" s="84" t="s">
        <v>131</v>
      </c>
      <c r="E3089" s="93">
        <v>8</v>
      </c>
      <c r="F3089" s="82" t="e">
        <f t="shared" si="48"/>
        <v>#REF!</v>
      </c>
      <c r="G3089" s="172"/>
    </row>
    <row r="3090" spans="1:7" ht="13" thickBot="1" x14ac:dyDescent="0.3">
      <c r="A3090" s="82" t="e">
        <f>#REF!</f>
        <v>#REF!</v>
      </c>
      <c r="B3090" s="84" t="s">
        <v>704</v>
      </c>
      <c r="C3090" s="82">
        <v>2011</v>
      </c>
      <c r="D3090" s="84" t="s">
        <v>131</v>
      </c>
      <c r="E3090" s="93" t="s">
        <v>688</v>
      </c>
      <c r="F3090" s="82" t="e">
        <f t="shared" si="48"/>
        <v>#REF!</v>
      </c>
      <c r="G3090" s="172"/>
    </row>
    <row r="3091" spans="1:7" ht="13" thickBot="1" x14ac:dyDescent="0.3">
      <c r="A3091" s="82" t="e">
        <f>#REF!</f>
        <v>#REF!</v>
      </c>
      <c r="B3091" s="84" t="s">
        <v>704</v>
      </c>
      <c r="C3091" s="82">
        <v>2011</v>
      </c>
      <c r="D3091" s="84" t="s">
        <v>131</v>
      </c>
      <c r="E3091" s="93" t="s">
        <v>689</v>
      </c>
      <c r="F3091" s="82" t="e">
        <f t="shared" si="48"/>
        <v>#REF!</v>
      </c>
      <c r="G3091" s="172"/>
    </row>
    <row r="3092" spans="1:7" ht="13" thickBot="1" x14ac:dyDescent="0.3">
      <c r="A3092" s="82" t="e">
        <f>#REF!</f>
        <v>#REF!</v>
      </c>
      <c r="B3092" s="84" t="s">
        <v>704</v>
      </c>
      <c r="C3092" s="82">
        <v>2011</v>
      </c>
      <c r="D3092" s="84" t="s">
        <v>131</v>
      </c>
      <c r="E3092" s="93">
        <v>9</v>
      </c>
      <c r="F3092" s="82" t="e">
        <f t="shared" si="48"/>
        <v>#REF!</v>
      </c>
      <c r="G3092" s="172"/>
    </row>
    <row r="3093" spans="1:7" ht="13" thickBot="1" x14ac:dyDescent="0.3">
      <c r="A3093" s="82" t="e">
        <f>#REF!</f>
        <v>#REF!</v>
      </c>
      <c r="B3093" s="84" t="s">
        <v>704</v>
      </c>
      <c r="C3093" s="82">
        <v>2011</v>
      </c>
      <c r="D3093" s="84" t="s">
        <v>131</v>
      </c>
      <c r="E3093" s="93">
        <v>10</v>
      </c>
      <c r="F3093" s="82" t="e">
        <f t="shared" si="48"/>
        <v>#REF!</v>
      </c>
      <c r="G3093" s="172"/>
    </row>
    <row r="3094" spans="1:7" ht="13" thickBot="1" x14ac:dyDescent="0.3">
      <c r="A3094" s="82" t="e">
        <f>#REF!</f>
        <v>#REF!</v>
      </c>
      <c r="B3094" s="84" t="s">
        <v>704</v>
      </c>
      <c r="C3094" s="82">
        <v>2011</v>
      </c>
      <c r="D3094" s="84" t="s">
        <v>131</v>
      </c>
      <c r="E3094" s="93" t="s">
        <v>690</v>
      </c>
      <c r="F3094" s="82" t="e">
        <f t="shared" si="48"/>
        <v>#REF!</v>
      </c>
      <c r="G3094" s="172"/>
    </row>
    <row r="3095" spans="1:7" ht="13" thickBot="1" x14ac:dyDescent="0.3">
      <c r="A3095" s="82" t="e">
        <f>#REF!</f>
        <v>#REF!</v>
      </c>
      <c r="B3095" s="84" t="s">
        <v>704</v>
      </c>
      <c r="C3095" s="82">
        <v>2011</v>
      </c>
      <c r="D3095" s="84" t="s">
        <v>131</v>
      </c>
      <c r="E3095" s="93" t="s">
        <v>691</v>
      </c>
      <c r="F3095" s="82" t="e">
        <f t="shared" si="48"/>
        <v>#REF!</v>
      </c>
      <c r="G3095" s="172"/>
    </row>
    <row r="3096" spans="1:7" ht="13" thickBot="1" x14ac:dyDescent="0.3">
      <c r="A3096" s="82" t="e">
        <f>#REF!</f>
        <v>#REF!</v>
      </c>
      <c r="B3096" s="84" t="s">
        <v>704</v>
      </c>
      <c r="C3096" s="82">
        <v>2011</v>
      </c>
      <c r="D3096" s="84" t="s">
        <v>131</v>
      </c>
      <c r="E3096" s="93" t="s">
        <v>692</v>
      </c>
      <c r="F3096" s="82" t="e">
        <f t="shared" si="48"/>
        <v>#REF!</v>
      </c>
      <c r="G3096" s="172"/>
    </row>
    <row r="3097" spans="1:7" ht="13" thickBot="1" x14ac:dyDescent="0.3">
      <c r="A3097" s="82" t="e">
        <f>#REF!</f>
        <v>#REF!</v>
      </c>
      <c r="B3097" s="84" t="s">
        <v>704</v>
      </c>
      <c r="C3097" s="82">
        <v>2011</v>
      </c>
      <c r="D3097" s="84" t="s">
        <v>131</v>
      </c>
      <c r="E3097" s="93" t="s">
        <v>693</v>
      </c>
      <c r="F3097" s="82" t="e">
        <f t="shared" si="48"/>
        <v>#REF!</v>
      </c>
      <c r="G3097" s="172"/>
    </row>
    <row r="3098" spans="1:7" ht="13" thickBot="1" x14ac:dyDescent="0.3">
      <c r="A3098" s="82" t="e">
        <f>#REF!</f>
        <v>#REF!</v>
      </c>
      <c r="B3098" s="84" t="s">
        <v>704</v>
      </c>
      <c r="C3098" s="82">
        <v>2011</v>
      </c>
      <c r="D3098" s="84" t="s">
        <v>131</v>
      </c>
      <c r="E3098" s="93" t="s">
        <v>694</v>
      </c>
      <c r="F3098" s="82" t="e">
        <f t="shared" si="48"/>
        <v>#REF!</v>
      </c>
      <c r="G3098" s="172"/>
    </row>
    <row r="3099" spans="1:7" ht="13" thickBot="1" x14ac:dyDescent="0.3">
      <c r="A3099" s="82" t="e">
        <f>#REF!</f>
        <v>#REF!</v>
      </c>
      <c r="B3099" s="84" t="s">
        <v>704</v>
      </c>
      <c r="C3099" s="82">
        <v>2011</v>
      </c>
      <c r="D3099" s="84" t="s">
        <v>131</v>
      </c>
      <c r="E3099" s="93" t="s">
        <v>695</v>
      </c>
      <c r="F3099" s="82" t="e">
        <f t="shared" si="48"/>
        <v>#REF!</v>
      </c>
      <c r="G3099" s="172"/>
    </row>
    <row r="3100" spans="1:7" ht="13" thickBot="1" x14ac:dyDescent="0.3">
      <c r="A3100" s="82" t="e">
        <f>#REF!</f>
        <v>#REF!</v>
      </c>
      <c r="B3100" s="84" t="s">
        <v>704</v>
      </c>
      <c r="C3100" s="82">
        <v>2011</v>
      </c>
      <c r="D3100" s="84" t="s">
        <v>131</v>
      </c>
      <c r="E3100" s="93" t="s">
        <v>696</v>
      </c>
      <c r="F3100" s="82" t="e">
        <f t="shared" si="48"/>
        <v>#REF!</v>
      </c>
      <c r="G3100" s="172"/>
    </row>
    <row r="3101" spans="1:7" ht="13" thickBot="1" x14ac:dyDescent="0.3">
      <c r="A3101" s="82" t="e">
        <f>#REF!</f>
        <v>#REF!</v>
      </c>
      <c r="B3101" s="84" t="s">
        <v>704</v>
      </c>
      <c r="C3101" s="82">
        <v>2011</v>
      </c>
      <c r="D3101" s="84" t="s">
        <v>131</v>
      </c>
      <c r="E3101" s="93" t="s">
        <v>697</v>
      </c>
      <c r="F3101" s="82" t="e">
        <f t="shared" si="48"/>
        <v>#REF!</v>
      </c>
      <c r="G3101" s="172"/>
    </row>
    <row r="3102" spans="1:7" ht="13" thickBot="1" x14ac:dyDescent="0.3">
      <c r="A3102" s="82" t="e">
        <f>#REF!</f>
        <v>#REF!</v>
      </c>
      <c r="B3102" s="84" t="s">
        <v>704</v>
      </c>
      <c r="C3102" s="82">
        <v>2011</v>
      </c>
      <c r="D3102" s="84" t="s">
        <v>131</v>
      </c>
      <c r="E3102" s="93" t="s">
        <v>698</v>
      </c>
      <c r="F3102" s="82" t="e">
        <f t="shared" si="48"/>
        <v>#REF!</v>
      </c>
      <c r="G3102" s="172"/>
    </row>
    <row r="3103" spans="1:7" ht="13" thickBot="1" x14ac:dyDescent="0.3">
      <c r="A3103" s="82" t="e">
        <f>#REF!</f>
        <v>#REF!</v>
      </c>
      <c r="B3103" s="84" t="s">
        <v>704</v>
      </c>
      <c r="C3103" s="82">
        <v>2011</v>
      </c>
      <c r="D3103" s="84" t="s">
        <v>131</v>
      </c>
      <c r="E3103" s="93" t="s">
        <v>699</v>
      </c>
      <c r="F3103" s="82" t="e">
        <f t="shared" si="48"/>
        <v>#REF!</v>
      </c>
      <c r="G3103" s="172"/>
    </row>
    <row r="3104" spans="1:7" ht="13" thickBot="1" x14ac:dyDescent="0.3">
      <c r="A3104" s="82" t="e">
        <f>#REF!</f>
        <v>#REF!</v>
      </c>
      <c r="B3104" s="84" t="s">
        <v>704</v>
      </c>
      <c r="C3104" s="82">
        <v>2011</v>
      </c>
      <c r="D3104" s="84" t="s">
        <v>131</v>
      </c>
      <c r="E3104" s="93" t="s">
        <v>700</v>
      </c>
      <c r="F3104" s="82" t="e">
        <f t="shared" si="48"/>
        <v>#REF!</v>
      </c>
      <c r="G3104" s="172"/>
    </row>
    <row r="3105" spans="1:7" ht="13" thickBot="1" x14ac:dyDescent="0.3">
      <c r="A3105" s="82" t="e">
        <f>#REF!</f>
        <v>#REF!</v>
      </c>
      <c r="B3105" s="84" t="s">
        <v>704</v>
      </c>
      <c r="C3105" s="82">
        <v>2011</v>
      </c>
      <c r="D3105" s="84" t="s">
        <v>131</v>
      </c>
      <c r="E3105" s="93" t="s">
        <v>701</v>
      </c>
      <c r="F3105" s="82" t="e">
        <f t="shared" si="48"/>
        <v>#REF!</v>
      </c>
      <c r="G3105" s="172"/>
    </row>
    <row r="3106" spans="1:7" ht="13" thickBot="1" x14ac:dyDescent="0.3">
      <c r="A3106" s="82" t="e">
        <f>#REF!</f>
        <v>#REF!</v>
      </c>
      <c r="B3106" s="84" t="s">
        <v>704</v>
      </c>
      <c r="C3106" s="82">
        <v>2011</v>
      </c>
      <c r="D3106" s="84" t="s">
        <v>706</v>
      </c>
      <c r="E3106" s="93">
        <v>1</v>
      </c>
      <c r="F3106" s="82" t="e">
        <f t="shared" si="48"/>
        <v>#REF!</v>
      </c>
      <c r="G3106" s="172"/>
    </row>
    <row r="3107" spans="1:7" ht="13" thickBot="1" x14ac:dyDescent="0.3">
      <c r="A3107" s="82" t="e">
        <f>#REF!</f>
        <v>#REF!</v>
      </c>
      <c r="B3107" s="84" t="s">
        <v>704</v>
      </c>
      <c r="C3107" s="82">
        <v>2011</v>
      </c>
      <c r="D3107" s="84" t="s">
        <v>706</v>
      </c>
      <c r="E3107" s="93" t="s">
        <v>643</v>
      </c>
      <c r="F3107" s="82" t="e">
        <f t="shared" si="48"/>
        <v>#REF!</v>
      </c>
      <c r="G3107" s="172"/>
    </row>
    <row r="3108" spans="1:7" ht="13" thickBot="1" x14ac:dyDescent="0.3">
      <c r="A3108" s="82" t="e">
        <f>#REF!</f>
        <v>#REF!</v>
      </c>
      <c r="B3108" s="84" t="s">
        <v>704</v>
      </c>
      <c r="C3108" s="82">
        <v>2011</v>
      </c>
      <c r="D3108" s="84" t="s">
        <v>706</v>
      </c>
      <c r="E3108" s="93" t="s">
        <v>646</v>
      </c>
      <c r="F3108" s="82" t="e">
        <f t="shared" si="48"/>
        <v>#REF!</v>
      </c>
      <c r="G3108" s="172"/>
    </row>
    <row r="3109" spans="1:7" ht="13" thickBot="1" x14ac:dyDescent="0.3">
      <c r="A3109" s="82" t="e">
        <f>#REF!</f>
        <v>#REF!</v>
      </c>
      <c r="B3109" s="84" t="s">
        <v>704</v>
      </c>
      <c r="C3109" s="82">
        <v>2011</v>
      </c>
      <c r="D3109" s="84" t="s">
        <v>706</v>
      </c>
      <c r="E3109" s="93" t="s">
        <v>647</v>
      </c>
      <c r="F3109" s="82" t="e">
        <f t="shared" si="48"/>
        <v>#REF!</v>
      </c>
      <c r="G3109" s="172"/>
    </row>
    <row r="3110" spans="1:7" ht="13" thickBot="1" x14ac:dyDescent="0.3">
      <c r="A3110" s="82" t="e">
        <f>#REF!</f>
        <v>#REF!</v>
      </c>
      <c r="B3110" s="84" t="s">
        <v>704</v>
      </c>
      <c r="C3110" s="82">
        <v>2011</v>
      </c>
      <c r="D3110" s="84" t="s">
        <v>706</v>
      </c>
      <c r="E3110" s="93" t="s">
        <v>648</v>
      </c>
      <c r="F3110" s="82" t="e">
        <f t="shared" si="48"/>
        <v>#REF!</v>
      </c>
      <c r="G3110" s="172"/>
    </row>
    <row r="3111" spans="1:7" ht="13" thickBot="1" x14ac:dyDescent="0.3">
      <c r="A3111" s="82" t="e">
        <f>#REF!</f>
        <v>#REF!</v>
      </c>
      <c r="B3111" s="84" t="s">
        <v>704</v>
      </c>
      <c r="C3111" s="82">
        <v>2011</v>
      </c>
      <c r="D3111" s="84" t="s">
        <v>706</v>
      </c>
      <c r="E3111" s="93" t="s">
        <v>709</v>
      </c>
      <c r="F3111" s="82" t="e">
        <f t="shared" si="48"/>
        <v>#REF!</v>
      </c>
      <c r="G3111" s="172"/>
    </row>
    <row r="3112" spans="1:7" ht="13" thickBot="1" x14ac:dyDescent="0.3">
      <c r="A3112" s="82" t="e">
        <f>#REF!</f>
        <v>#REF!</v>
      </c>
      <c r="B3112" s="84" t="s">
        <v>704</v>
      </c>
      <c r="C3112" s="82">
        <v>2011</v>
      </c>
      <c r="D3112" s="84" t="s">
        <v>706</v>
      </c>
      <c r="E3112" s="93">
        <v>2</v>
      </c>
      <c r="F3112" s="82" t="e">
        <f t="shared" si="48"/>
        <v>#REF!</v>
      </c>
      <c r="G3112" s="172"/>
    </row>
    <row r="3113" spans="1:7" ht="13" thickBot="1" x14ac:dyDescent="0.3">
      <c r="A3113" s="82" t="e">
        <f>#REF!</f>
        <v>#REF!</v>
      </c>
      <c r="B3113" s="84" t="s">
        <v>704</v>
      </c>
      <c r="C3113" s="82">
        <v>2011</v>
      </c>
      <c r="D3113" s="84" t="s">
        <v>706</v>
      </c>
      <c r="E3113" s="93">
        <v>3</v>
      </c>
      <c r="F3113" s="82" t="e">
        <f t="shared" si="48"/>
        <v>#REF!</v>
      </c>
      <c r="G3113" s="172"/>
    </row>
    <row r="3114" spans="1:7" ht="13" thickBot="1" x14ac:dyDescent="0.3">
      <c r="A3114" s="82" t="e">
        <f>#REF!</f>
        <v>#REF!</v>
      </c>
      <c r="B3114" s="84" t="s">
        <v>704</v>
      </c>
      <c r="C3114" s="82">
        <v>2011</v>
      </c>
      <c r="D3114" s="84" t="s">
        <v>706</v>
      </c>
      <c r="E3114" s="93" t="s">
        <v>659</v>
      </c>
      <c r="F3114" s="82" t="e">
        <f t="shared" si="48"/>
        <v>#REF!</v>
      </c>
      <c r="G3114" s="172"/>
    </row>
    <row r="3115" spans="1:7" ht="13" thickBot="1" x14ac:dyDescent="0.3">
      <c r="A3115" s="82" t="e">
        <f>#REF!</f>
        <v>#REF!</v>
      </c>
      <c r="B3115" s="91" t="s">
        <v>704</v>
      </c>
      <c r="C3115" s="82">
        <v>2011</v>
      </c>
      <c r="D3115" s="91" t="s">
        <v>706</v>
      </c>
      <c r="E3115" s="101" t="s">
        <v>660</v>
      </c>
      <c r="F3115" s="82" t="e">
        <f t="shared" si="48"/>
        <v>#REF!</v>
      </c>
      <c r="G3115" s="172"/>
    </row>
    <row r="3116" spans="1:7" ht="13" thickBot="1" x14ac:dyDescent="0.3">
      <c r="A3116" s="82" t="e">
        <f>#REF!</f>
        <v>#REF!</v>
      </c>
      <c r="B3116" s="86" t="s">
        <v>704</v>
      </c>
      <c r="C3116" s="82">
        <v>2011</v>
      </c>
      <c r="D3116" s="86" t="s">
        <v>706</v>
      </c>
      <c r="E3116" s="100">
        <v>4</v>
      </c>
      <c r="F3116" s="82" t="e">
        <f t="shared" si="48"/>
        <v>#REF!</v>
      </c>
      <c r="G3116" s="172"/>
    </row>
    <row r="3117" spans="1:7" ht="13" thickBot="1" x14ac:dyDescent="0.3">
      <c r="A3117" s="82" t="e">
        <f>#REF!</f>
        <v>#REF!</v>
      </c>
      <c r="B3117" s="94" t="s">
        <v>704</v>
      </c>
      <c r="C3117" s="82">
        <v>2011</v>
      </c>
      <c r="D3117" s="84" t="s">
        <v>706</v>
      </c>
      <c r="E3117" s="93" t="s">
        <v>661</v>
      </c>
      <c r="F3117" s="82" t="e">
        <f t="shared" si="48"/>
        <v>#REF!</v>
      </c>
      <c r="G3117" s="172"/>
    </row>
    <row r="3118" spans="1:7" ht="13" thickBot="1" x14ac:dyDescent="0.3">
      <c r="A3118" s="82" t="e">
        <f>#REF!</f>
        <v>#REF!</v>
      </c>
      <c r="B3118" s="94" t="s">
        <v>704</v>
      </c>
      <c r="C3118" s="82">
        <v>2011</v>
      </c>
      <c r="D3118" s="84" t="s">
        <v>706</v>
      </c>
      <c r="E3118" s="93" t="s">
        <v>662</v>
      </c>
      <c r="F3118" s="82" t="e">
        <f t="shared" si="48"/>
        <v>#REF!</v>
      </c>
      <c r="G3118" s="172"/>
    </row>
    <row r="3119" spans="1:7" ht="13" thickBot="1" x14ac:dyDescent="0.3">
      <c r="A3119" s="82" t="e">
        <f>#REF!</f>
        <v>#REF!</v>
      </c>
      <c r="B3119" s="94" t="s">
        <v>704</v>
      </c>
      <c r="C3119" s="82">
        <v>2011</v>
      </c>
      <c r="D3119" s="84" t="s">
        <v>706</v>
      </c>
      <c r="E3119" s="93">
        <v>5</v>
      </c>
      <c r="F3119" s="82" t="e">
        <f t="shared" si="48"/>
        <v>#REF!</v>
      </c>
      <c r="G3119" s="172"/>
    </row>
    <row r="3120" spans="1:7" ht="13" thickBot="1" x14ac:dyDescent="0.3">
      <c r="A3120" s="82" t="e">
        <f>#REF!</f>
        <v>#REF!</v>
      </c>
      <c r="B3120" s="94" t="s">
        <v>704</v>
      </c>
      <c r="C3120" s="82">
        <v>2011</v>
      </c>
      <c r="D3120" s="84" t="s">
        <v>706</v>
      </c>
      <c r="E3120" s="93" t="s">
        <v>663</v>
      </c>
      <c r="F3120" s="82" t="e">
        <f t="shared" si="48"/>
        <v>#REF!</v>
      </c>
      <c r="G3120" s="172"/>
    </row>
    <row r="3121" spans="1:7" ht="13" thickBot="1" x14ac:dyDescent="0.3">
      <c r="A3121" s="82" t="e">
        <f>#REF!</f>
        <v>#REF!</v>
      </c>
      <c r="B3121" s="94" t="s">
        <v>704</v>
      </c>
      <c r="C3121" s="82">
        <v>2011</v>
      </c>
      <c r="D3121" s="84" t="s">
        <v>706</v>
      </c>
      <c r="E3121" s="93" t="s">
        <v>664</v>
      </c>
      <c r="F3121" s="82" t="e">
        <f t="shared" si="48"/>
        <v>#REF!</v>
      </c>
      <c r="G3121" s="172"/>
    </row>
    <row r="3122" spans="1:7" ht="13" thickBot="1" x14ac:dyDescent="0.3">
      <c r="A3122" s="82" t="e">
        <f>#REF!</f>
        <v>#REF!</v>
      </c>
      <c r="B3122" s="94" t="s">
        <v>704</v>
      </c>
      <c r="C3122" s="82">
        <v>2011</v>
      </c>
      <c r="D3122" s="84" t="s">
        <v>706</v>
      </c>
      <c r="E3122" s="93" t="s">
        <v>665</v>
      </c>
      <c r="F3122" s="82" t="e">
        <f t="shared" si="48"/>
        <v>#REF!</v>
      </c>
      <c r="G3122" s="172"/>
    </row>
    <row r="3123" spans="1:7" ht="13" thickBot="1" x14ac:dyDescent="0.3">
      <c r="A3123" s="82" t="e">
        <f>#REF!</f>
        <v>#REF!</v>
      </c>
      <c r="B3123" s="94" t="s">
        <v>704</v>
      </c>
      <c r="C3123" s="82">
        <v>2011</v>
      </c>
      <c r="D3123" s="84" t="s">
        <v>706</v>
      </c>
      <c r="E3123" s="93">
        <v>6</v>
      </c>
      <c r="F3123" s="82" t="e">
        <f t="shared" si="48"/>
        <v>#REF!</v>
      </c>
      <c r="G3123" s="172"/>
    </row>
    <row r="3124" spans="1:7" ht="13" thickBot="1" x14ac:dyDescent="0.3">
      <c r="A3124" s="82" t="e">
        <f>#REF!</f>
        <v>#REF!</v>
      </c>
      <c r="B3124" s="94" t="s">
        <v>704</v>
      </c>
      <c r="C3124" s="82">
        <v>2011</v>
      </c>
      <c r="D3124" s="84" t="s">
        <v>706</v>
      </c>
      <c r="E3124" s="93" t="s">
        <v>666</v>
      </c>
      <c r="F3124" s="82" t="e">
        <f t="shared" si="48"/>
        <v>#REF!</v>
      </c>
      <c r="G3124" s="172"/>
    </row>
    <row r="3125" spans="1:7" ht="13" thickBot="1" x14ac:dyDescent="0.3">
      <c r="A3125" s="82" t="e">
        <f>#REF!</f>
        <v>#REF!</v>
      </c>
      <c r="B3125" s="94" t="s">
        <v>704</v>
      </c>
      <c r="C3125" s="82">
        <v>2011</v>
      </c>
      <c r="D3125" s="84" t="s">
        <v>706</v>
      </c>
      <c r="E3125" s="93" t="s">
        <v>667</v>
      </c>
      <c r="F3125" s="82" t="e">
        <f t="shared" si="48"/>
        <v>#REF!</v>
      </c>
      <c r="G3125" s="172"/>
    </row>
    <row r="3126" spans="1:7" ht="13" thickBot="1" x14ac:dyDescent="0.3">
      <c r="A3126" s="82" t="e">
        <f>#REF!</f>
        <v>#REF!</v>
      </c>
      <c r="B3126" s="94" t="s">
        <v>704</v>
      </c>
      <c r="C3126" s="82">
        <v>2011</v>
      </c>
      <c r="D3126" s="84" t="s">
        <v>706</v>
      </c>
      <c r="E3126" s="93" t="s">
        <v>668</v>
      </c>
      <c r="F3126" s="82" t="e">
        <f t="shared" si="48"/>
        <v>#REF!</v>
      </c>
      <c r="G3126" s="172"/>
    </row>
    <row r="3127" spans="1:7" ht="13" thickBot="1" x14ac:dyDescent="0.3">
      <c r="A3127" s="82" t="e">
        <f>#REF!</f>
        <v>#REF!</v>
      </c>
      <c r="B3127" s="94" t="s">
        <v>704</v>
      </c>
      <c r="C3127" s="82">
        <v>2011</v>
      </c>
      <c r="D3127" s="84" t="s">
        <v>706</v>
      </c>
      <c r="E3127" s="93" t="s">
        <v>669</v>
      </c>
      <c r="F3127" s="82" t="e">
        <f t="shared" si="48"/>
        <v>#REF!</v>
      </c>
      <c r="G3127" s="172"/>
    </row>
    <row r="3128" spans="1:7" ht="13" thickBot="1" x14ac:dyDescent="0.3">
      <c r="A3128" s="82" t="e">
        <f>#REF!</f>
        <v>#REF!</v>
      </c>
      <c r="B3128" s="94" t="s">
        <v>704</v>
      </c>
      <c r="C3128" s="82">
        <v>2011</v>
      </c>
      <c r="D3128" s="84" t="s">
        <v>706</v>
      </c>
      <c r="E3128" s="93" t="s">
        <v>670</v>
      </c>
      <c r="F3128" s="82" t="e">
        <f t="shared" si="48"/>
        <v>#REF!</v>
      </c>
      <c r="G3128" s="172"/>
    </row>
    <row r="3129" spans="1:7" ht="13" thickBot="1" x14ac:dyDescent="0.3">
      <c r="A3129" s="82" t="e">
        <f>#REF!</f>
        <v>#REF!</v>
      </c>
      <c r="B3129" s="94" t="s">
        <v>704</v>
      </c>
      <c r="C3129" s="82">
        <v>2011</v>
      </c>
      <c r="D3129" s="84" t="s">
        <v>706</v>
      </c>
      <c r="E3129" s="93" t="s">
        <v>671</v>
      </c>
      <c r="F3129" s="82" t="e">
        <f t="shared" si="48"/>
        <v>#REF!</v>
      </c>
      <c r="G3129" s="172"/>
    </row>
    <row r="3130" spans="1:7" ht="13" thickBot="1" x14ac:dyDescent="0.3">
      <c r="A3130" s="82" t="e">
        <f>#REF!</f>
        <v>#REF!</v>
      </c>
      <c r="B3130" s="94" t="s">
        <v>704</v>
      </c>
      <c r="C3130" s="82">
        <v>2011</v>
      </c>
      <c r="D3130" s="84" t="s">
        <v>706</v>
      </c>
      <c r="E3130" s="93" t="s">
        <v>672</v>
      </c>
      <c r="F3130" s="82" t="e">
        <f t="shared" si="48"/>
        <v>#REF!</v>
      </c>
      <c r="G3130" s="172"/>
    </row>
    <row r="3131" spans="1:7" ht="13" thickBot="1" x14ac:dyDescent="0.3">
      <c r="A3131" s="82" t="e">
        <f>#REF!</f>
        <v>#REF!</v>
      </c>
      <c r="B3131" s="94" t="s">
        <v>704</v>
      </c>
      <c r="C3131" s="82">
        <v>2011</v>
      </c>
      <c r="D3131" s="84" t="s">
        <v>706</v>
      </c>
      <c r="E3131" s="93" t="s">
        <v>673</v>
      </c>
      <c r="F3131" s="82" t="e">
        <f t="shared" si="48"/>
        <v>#REF!</v>
      </c>
      <c r="G3131" s="172"/>
    </row>
    <row r="3132" spans="1:7" ht="13" thickBot="1" x14ac:dyDescent="0.3">
      <c r="A3132" s="82" t="e">
        <f>#REF!</f>
        <v>#REF!</v>
      </c>
      <c r="B3132" s="94" t="s">
        <v>704</v>
      </c>
      <c r="C3132" s="82">
        <v>2011</v>
      </c>
      <c r="D3132" s="84" t="s">
        <v>706</v>
      </c>
      <c r="E3132" s="93" t="s">
        <v>674</v>
      </c>
      <c r="F3132" s="82" t="e">
        <f t="shared" si="48"/>
        <v>#REF!</v>
      </c>
      <c r="G3132" s="172"/>
    </row>
    <row r="3133" spans="1:7" ht="13" thickBot="1" x14ac:dyDescent="0.3">
      <c r="A3133" s="82" t="e">
        <f>#REF!</f>
        <v>#REF!</v>
      </c>
      <c r="B3133" s="94" t="s">
        <v>704</v>
      </c>
      <c r="C3133" s="82">
        <v>2011</v>
      </c>
      <c r="D3133" s="84" t="s">
        <v>706</v>
      </c>
      <c r="E3133" s="93" t="s">
        <v>675</v>
      </c>
      <c r="F3133" s="82" t="e">
        <f t="shared" si="48"/>
        <v>#REF!</v>
      </c>
      <c r="G3133" s="172"/>
    </row>
    <row r="3134" spans="1:7" ht="13" thickBot="1" x14ac:dyDescent="0.3">
      <c r="A3134" s="82" t="e">
        <f>#REF!</f>
        <v>#REF!</v>
      </c>
      <c r="B3134" s="94" t="s">
        <v>704</v>
      </c>
      <c r="C3134" s="82">
        <v>2011</v>
      </c>
      <c r="D3134" s="84" t="s">
        <v>706</v>
      </c>
      <c r="E3134" s="93" t="s">
        <v>676</v>
      </c>
      <c r="F3134" s="82" t="e">
        <f t="shared" si="48"/>
        <v>#REF!</v>
      </c>
      <c r="G3134" s="172"/>
    </row>
    <row r="3135" spans="1:7" ht="13" thickBot="1" x14ac:dyDescent="0.3">
      <c r="A3135" s="82" t="e">
        <f>#REF!</f>
        <v>#REF!</v>
      </c>
      <c r="B3135" s="94" t="s">
        <v>704</v>
      </c>
      <c r="C3135" s="82">
        <v>2011</v>
      </c>
      <c r="D3135" s="84" t="s">
        <v>706</v>
      </c>
      <c r="E3135" s="93" t="s">
        <v>677</v>
      </c>
      <c r="F3135" s="82" t="e">
        <f t="shared" si="48"/>
        <v>#REF!</v>
      </c>
      <c r="G3135" s="172"/>
    </row>
    <row r="3136" spans="1:7" ht="13" thickBot="1" x14ac:dyDescent="0.3">
      <c r="A3136" s="82" t="e">
        <f>#REF!</f>
        <v>#REF!</v>
      </c>
      <c r="B3136" s="94" t="s">
        <v>704</v>
      </c>
      <c r="C3136" s="82">
        <v>2011</v>
      </c>
      <c r="D3136" s="84" t="s">
        <v>706</v>
      </c>
      <c r="E3136" s="93" t="s">
        <v>678</v>
      </c>
      <c r="F3136" s="82" t="e">
        <f t="shared" si="48"/>
        <v>#REF!</v>
      </c>
      <c r="G3136" s="172"/>
    </row>
    <row r="3137" spans="1:7" ht="13" thickBot="1" x14ac:dyDescent="0.3">
      <c r="A3137" s="82" t="e">
        <f>#REF!</f>
        <v>#REF!</v>
      </c>
      <c r="B3137" s="94" t="s">
        <v>704</v>
      </c>
      <c r="C3137" s="82">
        <v>2011</v>
      </c>
      <c r="D3137" s="84" t="s">
        <v>706</v>
      </c>
      <c r="E3137" s="93" t="s">
        <v>679</v>
      </c>
      <c r="F3137" s="82" t="e">
        <f t="shared" si="48"/>
        <v>#REF!</v>
      </c>
      <c r="G3137" s="172"/>
    </row>
    <row r="3138" spans="1:7" ht="13" thickBot="1" x14ac:dyDescent="0.3">
      <c r="A3138" s="82" t="e">
        <f>#REF!</f>
        <v>#REF!</v>
      </c>
      <c r="B3138" s="94" t="s">
        <v>704</v>
      </c>
      <c r="C3138" s="82">
        <v>2011</v>
      </c>
      <c r="D3138" s="84" t="s">
        <v>706</v>
      </c>
      <c r="E3138" s="93">
        <v>7</v>
      </c>
      <c r="F3138" s="82" t="e">
        <f t="shared" si="48"/>
        <v>#REF!</v>
      </c>
      <c r="G3138" s="172"/>
    </row>
    <row r="3139" spans="1:7" ht="13" thickBot="1" x14ac:dyDescent="0.3">
      <c r="A3139" s="82" t="e">
        <f>#REF!</f>
        <v>#REF!</v>
      </c>
      <c r="B3139" s="110" t="s">
        <v>704</v>
      </c>
      <c r="C3139" s="82">
        <v>2011</v>
      </c>
      <c r="D3139" s="91" t="s">
        <v>706</v>
      </c>
      <c r="E3139" s="101" t="s">
        <v>680</v>
      </c>
      <c r="F3139" s="82" t="e">
        <f t="shared" ref="F3139:F3202" si="49">CONCATENATE(A3139,"_",B3139,"_",C3139,"_",D3139,"_",E3139)</f>
        <v>#REF!</v>
      </c>
      <c r="G3139" s="172"/>
    </row>
    <row r="3140" spans="1:7" ht="13" thickBot="1" x14ac:dyDescent="0.3">
      <c r="A3140" s="82" t="e">
        <f>#REF!</f>
        <v>#REF!</v>
      </c>
      <c r="B3140" s="86" t="s">
        <v>704</v>
      </c>
      <c r="C3140" s="82">
        <v>2011</v>
      </c>
      <c r="D3140" s="86" t="s">
        <v>706</v>
      </c>
      <c r="E3140" s="100" t="s">
        <v>681</v>
      </c>
      <c r="F3140" s="82" t="e">
        <f t="shared" si="49"/>
        <v>#REF!</v>
      </c>
      <c r="G3140" s="172"/>
    </row>
    <row r="3141" spans="1:7" ht="13" thickBot="1" x14ac:dyDescent="0.3">
      <c r="A3141" s="82" t="e">
        <f>#REF!</f>
        <v>#REF!</v>
      </c>
      <c r="B3141" s="94" t="s">
        <v>704</v>
      </c>
      <c r="C3141" s="82">
        <v>2011</v>
      </c>
      <c r="D3141" s="84" t="s">
        <v>706</v>
      </c>
      <c r="E3141" s="93" t="s">
        <v>682</v>
      </c>
      <c r="F3141" s="82" t="e">
        <f t="shared" si="49"/>
        <v>#REF!</v>
      </c>
      <c r="G3141" s="172"/>
    </row>
    <row r="3142" spans="1:7" ht="13" thickBot="1" x14ac:dyDescent="0.3">
      <c r="A3142" s="82" t="e">
        <f>#REF!</f>
        <v>#REF!</v>
      </c>
      <c r="B3142" s="94" t="s">
        <v>704</v>
      </c>
      <c r="C3142" s="82">
        <v>2011</v>
      </c>
      <c r="D3142" s="84" t="s">
        <v>706</v>
      </c>
      <c r="E3142" s="93" t="s">
        <v>683</v>
      </c>
      <c r="F3142" s="82" t="e">
        <f t="shared" si="49"/>
        <v>#REF!</v>
      </c>
      <c r="G3142" s="172"/>
    </row>
    <row r="3143" spans="1:7" ht="13" thickBot="1" x14ac:dyDescent="0.3">
      <c r="A3143" s="82" t="e">
        <f>#REF!</f>
        <v>#REF!</v>
      </c>
      <c r="B3143" s="94" t="s">
        <v>704</v>
      </c>
      <c r="C3143" s="82">
        <v>2011</v>
      </c>
      <c r="D3143" s="84" t="s">
        <v>706</v>
      </c>
      <c r="E3143" s="93" t="s">
        <v>684</v>
      </c>
      <c r="F3143" s="82" t="e">
        <f t="shared" si="49"/>
        <v>#REF!</v>
      </c>
      <c r="G3143" s="172"/>
    </row>
    <row r="3144" spans="1:7" ht="13" thickBot="1" x14ac:dyDescent="0.3">
      <c r="A3144" s="82" t="e">
        <f>#REF!</f>
        <v>#REF!</v>
      </c>
      <c r="B3144" s="94" t="s">
        <v>704</v>
      </c>
      <c r="C3144" s="82">
        <v>2011</v>
      </c>
      <c r="D3144" s="84" t="s">
        <v>706</v>
      </c>
      <c r="E3144" s="93" t="s">
        <v>685</v>
      </c>
      <c r="F3144" s="82" t="e">
        <f t="shared" si="49"/>
        <v>#REF!</v>
      </c>
      <c r="G3144" s="172"/>
    </row>
    <row r="3145" spans="1:7" ht="13" thickBot="1" x14ac:dyDescent="0.3">
      <c r="A3145" s="82" t="e">
        <f>#REF!</f>
        <v>#REF!</v>
      </c>
      <c r="B3145" s="94" t="s">
        <v>704</v>
      </c>
      <c r="C3145" s="82">
        <v>2011</v>
      </c>
      <c r="D3145" s="84" t="s">
        <v>706</v>
      </c>
      <c r="E3145" s="93" t="s">
        <v>686</v>
      </c>
      <c r="F3145" s="82" t="e">
        <f t="shared" si="49"/>
        <v>#REF!</v>
      </c>
      <c r="G3145" s="172"/>
    </row>
    <row r="3146" spans="1:7" ht="13" thickBot="1" x14ac:dyDescent="0.3">
      <c r="A3146" s="82" t="e">
        <f>#REF!</f>
        <v>#REF!</v>
      </c>
      <c r="B3146" s="94" t="s">
        <v>704</v>
      </c>
      <c r="C3146" s="82">
        <v>2011</v>
      </c>
      <c r="D3146" s="84" t="s">
        <v>706</v>
      </c>
      <c r="E3146" s="93" t="s">
        <v>687</v>
      </c>
      <c r="F3146" s="82" t="e">
        <f t="shared" si="49"/>
        <v>#REF!</v>
      </c>
      <c r="G3146" s="172"/>
    </row>
    <row r="3147" spans="1:7" ht="13" thickBot="1" x14ac:dyDescent="0.3">
      <c r="A3147" s="82" t="e">
        <f>#REF!</f>
        <v>#REF!</v>
      </c>
      <c r="B3147" s="94" t="s">
        <v>704</v>
      </c>
      <c r="C3147" s="82">
        <v>2011</v>
      </c>
      <c r="D3147" s="84" t="s">
        <v>706</v>
      </c>
      <c r="E3147" s="93">
        <v>8</v>
      </c>
      <c r="F3147" s="82" t="e">
        <f t="shared" si="49"/>
        <v>#REF!</v>
      </c>
      <c r="G3147" s="172"/>
    </row>
    <row r="3148" spans="1:7" ht="13" thickBot="1" x14ac:dyDescent="0.3">
      <c r="A3148" s="82" t="e">
        <f>#REF!</f>
        <v>#REF!</v>
      </c>
      <c r="B3148" s="94" t="s">
        <v>704</v>
      </c>
      <c r="C3148" s="82">
        <v>2011</v>
      </c>
      <c r="D3148" s="84" t="s">
        <v>706</v>
      </c>
      <c r="E3148" s="93" t="s">
        <v>688</v>
      </c>
      <c r="F3148" s="82" t="e">
        <f t="shared" si="49"/>
        <v>#REF!</v>
      </c>
      <c r="G3148" s="172"/>
    </row>
    <row r="3149" spans="1:7" ht="13" thickBot="1" x14ac:dyDescent="0.3">
      <c r="A3149" s="82" t="e">
        <f>#REF!</f>
        <v>#REF!</v>
      </c>
      <c r="B3149" s="94" t="s">
        <v>704</v>
      </c>
      <c r="C3149" s="82">
        <v>2011</v>
      </c>
      <c r="D3149" s="84" t="s">
        <v>706</v>
      </c>
      <c r="E3149" s="93" t="s">
        <v>689</v>
      </c>
      <c r="F3149" s="82" t="e">
        <f t="shared" si="49"/>
        <v>#REF!</v>
      </c>
      <c r="G3149" s="172"/>
    </row>
    <row r="3150" spans="1:7" ht="13" thickBot="1" x14ac:dyDescent="0.3">
      <c r="A3150" s="82" t="e">
        <f>#REF!</f>
        <v>#REF!</v>
      </c>
      <c r="B3150" s="94" t="s">
        <v>704</v>
      </c>
      <c r="C3150" s="82">
        <v>2011</v>
      </c>
      <c r="D3150" s="84" t="s">
        <v>706</v>
      </c>
      <c r="E3150" s="93">
        <v>9</v>
      </c>
      <c r="F3150" s="82" t="e">
        <f t="shared" si="49"/>
        <v>#REF!</v>
      </c>
      <c r="G3150" s="172"/>
    </row>
    <row r="3151" spans="1:7" ht="13" thickBot="1" x14ac:dyDescent="0.3">
      <c r="A3151" s="82" t="e">
        <f>#REF!</f>
        <v>#REF!</v>
      </c>
      <c r="B3151" s="94" t="s">
        <v>704</v>
      </c>
      <c r="C3151" s="82">
        <v>2011</v>
      </c>
      <c r="D3151" s="84" t="s">
        <v>706</v>
      </c>
      <c r="E3151" s="93">
        <v>10</v>
      </c>
      <c r="F3151" s="82" t="e">
        <f t="shared" si="49"/>
        <v>#REF!</v>
      </c>
      <c r="G3151" s="172"/>
    </row>
    <row r="3152" spans="1:7" ht="13" thickBot="1" x14ac:dyDescent="0.3">
      <c r="A3152" s="82" t="e">
        <f>#REF!</f>
        <v>#REF!</v>
      </c>
      <c r="B3152" s="94" t="s">
        <v>704</v>
      </c>
      <c r="C3152" s="82">
        <v>2011</v>
      </c>
      <c r="D3152" s="84" t="s">
        <v>706</v>
      </c>
      <c r="E3152" s="93" t="s">
        <v>690</v>
      </c>
      <c r="F3152" s="82" t="e">
        <f t="shared" si="49"/>
        <v>#REF!</v>
      </c>
      <c r="G3152" s="172"/>
    </row>
    <row r="3153" spans="1:7" ht="13" thickBot="1" x14ac:dyDescent="0.3">
      <c r="A3153" s="82" t="e">
        <f>#REF!</f>
        <v>#REF!</v>
      </c>
      <c r="B3153" s="94" t="s">
        <v>704</v>
      </c>
      <c r="C3153" s="82">
        <v>2011</v>
      </c>
      <c r="D3153" s="84" t="s">
        <v>706</v>
      </c>
      <c r="E3153" s="93" t="s">
        <v>691</v>
      </c>
      <c r="F3153" s="82" t="e">
        <f t="shared" si="49"/>
        <v>#REF!</v>
      </c>
      <c r="G3153" s="172"/>
    </row>
    <row r="3154" spans="1:7" ht="13" thickBot="1" x14ac:dyDescent="0.3">
      <c r="A3154" s="82" t="e">
        <f>#REF!</f>
        <v>#REF!</v>
      </c>
      <c r="B3154" s="94" t="s">
        <v>704</v>
      </c>
      <c r="C3154" s="82">
        <v>2011</v>
      </c>
      <c r="D3154" s="84" t="s">
        <v>706</v>
      </c>
      <c r="E3154" s="93" t="s">
        <v>692</v>
      </c>
      <c r="F3154" s="82" t="e">
        <f t="shared" si="49"/>
        <v>#REF!</v>
      </c>
      <c r="G3154" s="172"/>
    </row>
    <row r="3155" spans="1:7" ht="13" thickBot="1" x14ac:dyDescent="0.3">
      <c r="A3155" s="82" t="e">
        <f>#REF!</f>
        <v>#REF!</v>
      </c>
      <c r="B3155" s="94" t="s">
        <v>704</v>
      </c>
      <c r="C3155" s="82">
        <v>2011</v>
      </c>
      <c r="D3155" s="84" t="s">
        <v>706</v>
      </c>
      <c r="E3155" s="93" t="s">
        <v>693</v>
      </c>
      <c r="F3155" s="82" t="e">
        <f t="shared" si="49"/>
        <v>#REF!</v>
      </c>
      <c r="G3155" s="172"/>
    </row>
    <row r="3156" spans="1:7" ht="13" thickBot="1" x14ac:dyDescent="0.3">
      <c r="A3156" s="82" t="e">
        <f>#REF!</f>
        <v>#REF!</v>
      </c>
      <c r="B3156" s="94" t="s">
        <v>704</v>
      </c>
      <c r="C3156" s="82">
        <v>2011</v>
      </c>
      <c r="D3156" s="84" t="s">
        <v>706</v>
      </c>
      <c r="E3156" s="93" t="s">
        <v>694</v>
      </c>
      <c r="F3156" s="82" t="e">
        <f t="shared" si="49"/>
        <v>#REF!</v>
      </c>
      <c r="G3156" s="172"/>
    </row>
    <row r="3157" spans="1:7" ht="13" thickBot="1" x14ac:dyDescent="0.3">
      <c r="A3157" s="82" t="e">
        <f>#REF!</f>
        <v>#REF!</v>
      </c>
      <c r="B3157" s="94" t="s">
        <v>704</v>
      </c>
      <c r="C3157" s="82">
        <v>2011</v>
      </c>
      <c r="D3157" s="84" t="s">
        <v>706</v>
      </c>
      <c r="E3157" s="93" t="s">
        <v>695</v>
      </c>
      <c r="F3157" s="82" t="e">
        <f t="shared" si="49"/>
        <v>#REF!</v>
      </c>
      <c r="G3157" s="172"/>
    </row>
    <row r="3158" spans="1:7" ht="13" thickBot="1" x14ac:dyDescent="0.3">
      <c r="A3158" s="82" t="e">
        <f>#REF!</f>
        <v>#REF!</v>
      </c>
      <c r="B3158" s="94" t="s">
        <v>704</v>
      </c>
      <c r="C3158" s="82">
        <v>2011</v>
      </c>
      <c r="D3158" s="84" t="s">
        <v>706</v>
      </c>
      <c r="E3158" s="93" t="s">
        <v>696</v>
      </c>
      <c r="F3158" s="82" t="e">
        <f t="shared" si="49"/>
        <v>#REF!</v>
      </c>
      <c r="G3158" s="172"/>
    </row>
    <row r="3159" spans="1:7" ht="13" thickBot="1" x14ac:dyDescent="0.3">
      <c r="A3159" s="82" t="e">
        <f>#REF!</f>
        <v>#REF!</v>
      </c>
      <c r="B3159" s="94" t="s">
        <v>704</v>
      </c>
      <c r="C3159" s="82">
        <v>2011</v>
      </c>
      <c r="D3159" s="84" t="s">
        <v>706</v>
      </c>
      <c r="E3159" s="93" t="s">
        <v>697</v>
      </c>
      <c r="F3159" s="82" t="e">
        <f t="shared" si="49"/>
        <v>#REF!</v>
      </c>
      <c r="G3159" s="172"/>
    </row>
    <row r="3160" spans="1:7" ht="13" thickBot="1" x14ac:dyDescent="0.3">
      <c r="A3160" s="82" t="e">
        <f>#REF!</f>
        <v>#REF!</v>
      </c>
      <c r="B3160" s="94" t="s">
        <v>704</v>
      </c>
      <c r="C3160" s="82">
        <v>2011</v>
      </c>
      <c r="D3160" s="84" t="s">
        <v>706</v>
      </c>
      <c r="E3160" s="93" t="s">
        <v>698</v>
      </c>
      <c r="F3160" s="82" t="e">
        <f t="shared" si="49"/>
        <v>#REF!</v>
      </c>
      <c r="G3160" s="172"/>
    </row>
    <row r="3161" spans="1:7" ht="13" thickBot="1" x14ac:dyDescent="0.3">
      <c r="A3161" s="82" t="e">
        <f>#REF!</f>
        <v>#REF!</v>
      </c>
      <c r="B3161" s="94" t="s">
        <v>704</v>
      </c>
      <c r="C3161" s="82">
        <v>2011</v>
      </c>
      <c r="D3161" s="84" t="s">
        <v>706</v>
      </c>
      <c r="E3161" s="93" t="s">
        <v>699</v>
      </c>
      <c r="F3161" s="82" t="e">
        <f t="shared" si="49"/>
        <v>#REF!</v>
      </c>
      <c r="G3161" s="172"/>
    </row>
    <row r="3162" spans="1:7" ht="13" thickBot="1" x14ac:dyDescent="0.3">
      <c r="A3162" s="82" t="e">
        <f>#REF!</f>
        <v>#REF!</v>
      </c>
      <c r="B3162" s="94" t="s">
        <v>704</v>
      </c>
      <c r="C3162" s="82">
        <v>2011</v>
      </c>
      <c r="D3162" s="84" t="s">
        <v>706</v>
      </c>
      <c r="E3162" s="93" t="s">
        <v>700</v>
      </c>
      <c r="F3162" s="82" t="e">
        <f t="shared" si="49"/>
        <v>#REF!</v>
      </c>
      <c r="G3162" s="172"/>
    </row>
    <row r="3163" spans="1:7" ht="13" thickBot="1" x14ac:dyDescent="0.3">
      <c r="A3163" s="82" t="e">
        <f>#REF!</f>
        <v>#REF!</v>
      </c>
      <c r="B3163" s="109" t="s">
        <v>704</v>
      </c>
      <c r="C3163" s="82">
        <v>2011</v>
      </c>
      <c r="D3163" s="102" t="s">
        <v>706</v>
      </c>
      <c r="E3163" s="106" t="s">
        <v>701</v>
      </c>
      <c r="F3163" s="82" t="e">
        <f t="shared" si="49"/>
        <v>#REF!</v>
      </c>
      <c r="G3163" s="172"/>
    </row>
    <row r="3164" spans="1:7" ht="13" thickBot="1" x14ac:dyDescent="0.3">
      <c r="A3164" s="82" t="e">
        <f>#REF!</f>
        <v>#REF!</v>
      </c>
      <c r="B3164" s="86" t="s">
        <v>708</v>
      </c>
      <c r="C3164" s="82">
        <v>2011</v>
      </c>
      <c r="D3164" s="86" t="s">
        <v>639</v>
      </c>
      <c r="E3164" s="100">
        <v>1</v>
      </c>
      <c r="F3164" s="82" t="e">
        <f t="shared" si="49"/>
        <v>#REF!</v>
      </c>
      <c r="G3164" s="172"/>
    </row>
    <row r="3165" spans="1:7" ht="13" thickBot="1" x14ac:dyDescent="0.3">
      <c r="A3165" s="82" t="e">
        <f>#REF!</f>
        <v>#REF!</v>
      </c>
      <c r="B3165" s="84" t="s">
        <v>708</v>
      </c>
      <c r="C3165" s="82">
        <v>2011</v>
      </c>
      <c r="D3165" s="84" t="s">
        <v>639</v>
      </c>
      <c r="E3165" s="93" t="s">
        <v>643</v>
      </c>
      <c r="F3165" s="82" t="e">
        <f t="shared" si="49"/>
        <v>#REF!</v>
      </c>
      <c r="G3165" s="172"/>
    </row>
    <row r="3166" spans="1:7" ht="13" thickBot="1" x14ac:dyDescent="0.3">
      <c r="A3166" s="82" t="e">
        <f>#REF!</f>
        <v>#REF!</v>
      </c>
      <c r="B3166" s="84" t="s">
        <v>708</v>
      </c>
      <c r="C3166" s="82">
        <v>2011</v>
      </c>
      <c r="D3166" s="84" t="s">
        <v>639</v>
      </c>
      <c r="E3166" s="93" t="s">
        <v>646</v>
      </c>
      <c r="F3166" s="82" t="e">
        <f t="shared" si="49"/>
        <v>#REF!</v>
      </c>
      <c r="G3166" s="172"/>
    </row>
    <row r="3167" spans="1:7" ht="13" thickBot="1" x14ac:dyDescent="0.3">
      <c r="A3167" s="82" t="e">
        <f>#REF!</f>
        <v>#REF!</v>
      </c>
      <c r="B3167" s="84" t="s">
        <v>708</v>
      </c>
      <c r="C3167" s="82">
        <v>2011</v>
      </c>
      <c r="D3167" s="84" t="s">
        <v>639</v>
      </c>
      <c r="E3167" s="93" t="s">
        <v>647</v>
      </c>
      <c r="F3167" s="82" t="e">
        <f t="shared" si="49"/>
        <v>#REF!</v>
      </c>
      <c r="G3167" s="172"/>
    </row>
    <row r="3168" spans="1:7" ht="13" thickBot="1" x14ac:dyDescent="0.3">
      <c r="A3168" s="82" t="e">
        <f>#REF!</f>
        <v>#REF!</v>
      </c>
      <c r="B3168" s="84" t="s">
        <v>708</v>
      </c>
      <c r="C3168" s="82">
        <v>2011</v>
      </c>
      <c r="D3168" s="84" t="s">
        <v>639</v>
      </c>
      <c r="E3168" s="93" t="s">
        <v>648</v>
      </c>
      <c r="F3168" s="82" t="e">
        <f t="shared" si="49"/>
        <v>#REF!</v>
      </c>
      <c r="G3168" s="172"/>
    </row>
    <row r="3169" spans="1:7" ht="13" thickBot="1" x14ac:dyDescent="0.3">
      <c r="A3169" s="82" t="e">
        <f>#REF!</f>
        <v>#REF!</v>
      </c>
      <c r="B3169" s="84" t="s">
        <v>708</v>
      </c>
      <c r="C3169" s="82">
        <v>2011</v>
      </c>
      <c r="D3169" s="84" t="s">
        <v>639</v>
      </c>
      <c r="E3169" s="93" t="s">
        <v>709</v>
      </c>
      <c r="F3169" s="82" t="e">
        <f t="shared" si="49"/>
        <v>#REF!</v>
      </c>
      <c r="G3169" s="172"/>
    </row>
    <row r="3170" spans="1:7" ht="13" thickBot="1" x14ac:dyDescent="0.3">
      <c r="A3170" s="82" t="e">
        <f>#REF!</f>
        <v>#REF!</v>
      </c>
      <c r="B3170" s="84" t="s">
        <v>708</v>
      </c>
      <c r="C3170" s="82">
        <v>2011</v>
      </c>
      <c r="D3170" s="84" t="s">
        <v>131</v>
      </c>
      <c r="E3170" s="93">
        <v>2</v>
      </c>
      <c r="F3170" s="82" t="e">
        <f t="shared" si="49"/>
        <v>#REF!</v>
      </c>
      <c r="G3170" s="172"/>
    </row>
    <row r="3171" spans="1:7" ht="13" thickBot="1" x14ac:dyDescent="0.3">
      <c r="A3171" s="82" t="e">
        <f>#REF!</f>
        <v>#REF!</v>
      </c>
      <c r="B3171" s="84" t="s">
        <v>708</v>
      </c>
      <c r="C3171" s="82">
        <v>2011</v>
      </c>
      <c r="D3171" s="84" t="s">
        <v>639</v>
      </c>
      <c r="E3171" s="93">
        <v>3</v>
      </c>
      <c r="F3171" s="82" t="e">
        <f t="shared" si="49"/>
        <v>#REF!</v>
      </c>
      <c r="G3171" s="172"/>
    </row>
    <row r="3172" spans="1:7" ht="13" thickBot="1" x14ac:dyDescent="0.3">
      <c r="A3172" s="82" t="e">
        <f>#REF!</f>
        <v>#REF!</v>
      </c>
      <c r="B3172" s="84" t="s">
        <v>708</v>
      </c>
      <c r="C3172" s="82">
        <v>2011</v>
      </c>
      <c r="D3172" s="84" t="s">
        <v>639</v>
      </c>
      <c r="E3172" s="93" t="s">
        <v>659</v>
      </c>
      <c r="F3172" s="82" t="e">
        <f t="shared" si="49"/>
        <v>#REF!</v>
      </c>
      <c r="G3172" s="172"/>
    </row>
    <row r="3173" spans="1:7" ht="13" thickBot="1" x14ac:dyDescent="0.3">
      <c r="A3173" s="82" t="e">
        <f>#REF!</f>
        <v>#REF!</v>
      </c>
      <c r="B3173" s="84" t="s">
        <v>708</v>
      </c>
      <c r="C3173" s="82">
        <v>2011</v>
      </c>
      <c r="D3173" s="84" t="s">
        <v>639</v>
      </c>
      <c r="E3173" s="93" t="s">
        <v>660</v>
      </c>
      <c r="F3173" s="82" t="e">
        <f t="shared" si="49"/>
        <v>#REF!</v>
      </c>
      <c r="G3173" s="172"/>
    </row>
    <row r="3174" spans="1:7" ht="13" thickBot="1" x14ac:dyDescent="0.3">
      <c r="A3174" s="82" t="e">
        <f>#REF!</f>
        <v>#REF!</v>
      </c>
      <c r="B3174" s="84" t="s">
        <v>708</v>
      </c>
      <c r="C3174" s="82">
        <v>2011</v>
      </c>
      <c r="D3174" s="84" t="s">
        <v>131</v>
      </c>
      <c r="E3174" s="93">
        <v>4</v>
      </c>
      <c r="F3174" s="82" t="e">
        <f t="shared" si="49"/>
        <v>#REF!</v>
      </c>
      <c r="G3174" s="172"/>
    </row>
    <row r="3175" spans="1:7" ht="13" thickBot="1" x14ac:dyDescent="0.3">
      <c r="A3175" s="82" t="e">
        <f>#REF!</f>
        <v>#REF!</v>
      </c>
      <c r="B3175" s="84" t="s">
        <v>708</v>
      </c>
      <c r="C3175" s="82">
        <v>2011</v>
      </c>
      <c r="D3175" s="84" t="s">
        <v>131</v>
      </c>
      <c r="E3175" s="93" t="s">
        <v>661</v>
      </c>
      <c r="F3175" s="82" t="e">
        <f t="shared" si="49"/>
        <v>#REF!</v>
      </c>
      <c r="G3175" s="172"/>
    </row>
    <row r="3176" spans="1:7" ht="13" thickBot="1" x14ac:dyDescent="0.3">
      <c r="A3176" s="82" t="e">
        <f>#REF!</f>
        <v>#REF!</v>
      </c>
      <c r="B3176" s="84" t="s">
        <v>708</v>
      </c>
      <c r="C3176" s="82">
        <v>2011</v>
      </c>
      <c r="D3176" s="84" t="s">
        <v>131</v>
      </c>
      <c r="E3176" s="93" t="s">
        <v>662</v>
      </c>
      <c r="F3176" s="82" t="e">
        <f t="shared" si="49"/>
        <v>#REF!</v>
      </c>
      <c r="G3176" s="172"/>
    </row>
    <row r="3177" spans="1:7" ht="13" thickBot="1" x14ac:dyDescent="0.3">
      <c r="A3177" s="82" t="e">
        <f>#REF!</f>
        <v>#REF!</v>
      </c>
      <c r="B3177" s="84" t="s">
        <v>708</v>
      </c>
      <c r="C3177" s="82">
        <v>2011</v>
      </c>
      <c r="D3177" s="84" t="s">
        <v>639</v>
      </c>
      <c r="E3177" s="93">
        <v>5</v>
      </c>
      <c r="F3177" s="82" t="e">
        <f t="shared" si="49"/>
        <v>#REF!</v>
      </c>
      <c r="G3177" s="172"/>
    </row>
    <row r="3178" spans="1:7" ht="13" thickBot="1" x14ac:dyDescent="0.3">
      <c r="A3178" s="82" t="e">
        <f>#REF!</f>
        <v>#REF!</v>
      </c>
      <c r="B3178" s="84" t="s">
        <v>708</v>
      </c>
      <c r="C3178" s="82">
        <v>2011</v>
      </c>
      <c r="D3178" s="84" t="s">
        <v>639</v>
      </c>
      <c r="E3178" s="93" t="s">
        <v>663</v>
      </c>
      <c r="F3178" s="82" t="e">
        <f t="shared" si="49"/>
        <v>#REF!</v>
      </c>
      <c r="G3178" s="172"/>
    </row>
    <row r="3179" spans="1:7" ht="13" thickBot="1" x14ac:dyDescent="0.3">
      <c r="A3179" s="82" t="e">
        <f>#REF!</f>
        <v>#REF!</v>
      </c>
      <c r="B3179" s="84" t="s">
        <v>708</v>
      </c>
      <c r="C3179" s="82">
        <v>2011</v>
      </c>
      <c r="D3179" s="84" t="s">
        <v>639</v>
      </c>
      <c r="E3179" s="93" t="s">
        <v>664</v>
      </c>
      <c r="F3179" s="82" t="e">
        <f t="shared" si="49"/>
        <v>#REF!</v>
      </c>
      <c r="G3179" s="172"/>
    </row>
    <row r="3180" spans="1:7" ht="13" thickBot="1" x14ac:dyDescent="0.3">
      <c r="A3180" s="82" t="e">
        <f>#REF!</f>
        <v>#REF!</v>
      </c>
      <c r="B3180" s="84" t="s">
        <v>708</v>
      </c>
      <c r="C3180" s="82">
        <v>2011</v>
      </c>
      <c r="D3180" s="84" t="s">
        <v>639</v>
      </c>
      <c r="E3180" s="93" t="s">
        <v>665</v>
      </c>
      <c r="F3180" s="82" t="e">
        <f t="shared" si="49"/>
        <v>#REF!</v>
      </c>
      <c r="G3180" s="172"/>
    </row>
    <row r="3181" spans="1:7" ht="13" thickBot="1" x14ac:dyDescent="0.3">
      <c r="A3181" s="82" t="e">
        <f>#REF!</f>
        <v>#REF!</v>
      </c>
      <c r="B3181" s="84" t="s">
        <v>708</v>
      </c>
      <c r="C3181" s="82">
        <v>2011</v>
      </c>
      <c r="D3181" s="84" t="s">
        <v>639</v>
      </c>
      <c r="E3181" s="93">
        <v>6</v>
      </c>
      <c r="F3181" s="82" t="e">
        <f t="shared" si="49"/>
        <v>#REF!</v>
      </c>
      <c r="G3181" s="172"/>
    </row>
    <row r="3182" spans="1:7" ht="13" thickBot="1" x14ac:dyDescent="0.3">
      <c r="A3182" s="82" t="e">
        <f>#REF!</f>
        <v>#REF!</v>
      </c>
      <c r="B3182" s="84" t="s">
        <v>708</v>
      </c>
      <c r="C3182" s="82">
        <v>2011</v>
      </c>
      <c r="D3182" s="84" t="s">
        <v>639</v>
      </c>
      <c r="E3182" s="93" t="s">
        <v>666</v>
      </c>
      <c r="F3182" s="82" t="e">
        <f t="shared" si="49"/>
        <v>#REF!</v>
      </c>
      <c r="G3182" s="172"/>
    </row>
    <row r="3183" spans="1:7" ht="13" thickBot="1" x14ac:dyDescent="0.3">
      <c r="A3183" s="82" t="e">
        <f>#REF!</f>
        <v>#REF!</v>
      </c>
      <c r="B3183" s="84" t="s">
        <v>708</v>
      </c>
      <c r="C3183" s="82">
        <v>2011</v>
      </c>
      <c r="D3183" s="84" t="s">
        <v>639</v>
      </c>
      <c r="E3183" s="93" t="s">
        <v>667</v>
      </c>
      <c r="F3183" s="82" t="e">
        <f t="shared" si="49"/>
        <v>#REF!</v>
      </c>
      <c r="G3183" s="172"/>
    </row>
    <row r="3184" spans="1:7" ht="13" thickBot="1" x14ac:dyDescent="0.3">
      <c r="A3184" s="82" t="e">
        <f>#REF!</f>
        <v>#REF!</v>
      </c>
      <c r="B3184" s="84" t="s">
        <v>708</v>
      </c>
      <c r="C3184" s="82">
        <v>2011</v>
      </c>
      <c r="D3184" s="84" t="s">
        <v>639</v>
      </c>
      <c r="E3184" s="93" t="s">
        <v>668</v>
      </c>
      <c r="F3184" s="82" t="e">
        <f t="shared" si="49"/>
        <v>#REF!</v>
      </c>
      <c r="G3184" s="172"/>
    </row>
    <row r="3185" spans="1:7" ht="13" thickBot="1" x14ac:dyDescent="0.3">
      <c r="A3185" s="82" t="e">
        <f>#REF!</f>
        <v>#REF!</v>
      </c>
      <c r="B3185" s="84" t="s">
        <v>708</v>
      </c>
      <c r="C3185" s="82">
        <v>2011</v>
      </c>
      <c r="D3185" s="84" t="s">
        <v>639</v>
      </c>
      <c r="E3185" s="93" t="s">
        <v>669</v>
      </c>
      <c r="F3185" s="82" t="e">
        <f t="shared" si="49"/>
        <v>#REF!</v>
      </c>
      <c r="G3185" s="172"/>
    </row>
    <row r="3186" spans="1:7" ht="13" thickBot="1" x14ac:dyDescent="0.3">
      <c r="A3186" s="82" t="e">
        <f>#REF!</f>
        <v>#REF!</v>
      </c>
      <c r="B3186" s="84" t="s">
        <v>708</v>
      </c>
      <c r="C3186" s="82">
        <v>2011</v>
      </c>
      <c r="D3186" s="84" t="s">
        <v>639</v>
      </c>
      <c r="E3186" s="93" t="s">
        <v>670</v>
      </c>
      <c r="F3186" s="82" t="e">
        <f t="shared" si="49"/>
        <v>#REF!</v>
      </c>
      <c r="G3186" s="172"/>
    </row>
    <row r="3187" spans="1:7" ht="13" thickBot="1" x14ac:dyDescent="0.3">
      <c r="A3187" s="82" t="e">
        <f>#REF!</f>
        <v>#REF!</v>
      </c>
      <c r="B3187" s="84" t="s">
        <v>708</v>
      </c>
      <c r="C3187" s="82">
        <v>2011</v>
      </c>
      <c r="D3187" s="84" t="s">
        <v>639</v>
      </c>
      <c r="E3187" s="93" t="s">
        <v>671</v>
      </c>
      <c r="F3187" s="82" t="e">
        <f t="shared" si="49"/>
        <v>#REF!</v>
      </c>
      <c r="G3187" s="172"/>
    </row>
    <row r="3188" spans="1:7" ht="13" thickBot="1" x14ac:dyDescent="0.3">
      <c r="A3188" s="82" t="e">
        <f>#REF!</f>
        <v>#REF!</v>
      </c>
      <c r="B3188" s="84" t="s">
        <v>708</v>
      </c>
      <c r="C3188" s="82">
        <v>2011</v>
      </c>
      <c r="D3188" s="84" t="s">
        <v>639</v>
      </c>
      <c r="E3188" s="93" t="s">
        <v>672</v>
      </c>
      <c r="F3188" s="82" t="e">
        <f t="shared" si="49"/>
        <v>#REF!</v>
      </c>
      <c r="G3188" s="172"/>
    </row>
    <row r="3189" spans="1:7" ht="13" thickBot="1" x14ac:dyDescent="0.3">
      <c r="A3189" s="82" t="e">
        <f>#REF!</f>
        <v>#REF!</v>
      </c>
      <c r="B3189" s="84" t="s">
        <v>708</v>
      </c>
      <c r="C3189" s="82">
        <v>2011</v>
      </c>
      <c r="D3189" s="84" t="s">
        <v>639</v>
      </c>
      <c r="E3189" s="93" t="s">
        <v>673</v>
      </c>
      <c r="F3189" s="82" t="e">
        <f t="shared" si="49"/>
        <v>#REF!</v>
      </c>
      <c r="G3189" s="172"/>
    </row>
    <row r="3190" spans="1:7" ht="13" thickBot="1" x14ac:dyDescent="0.3">
      <c r="A3190" s="82" t="e">
        <f>#REF!</f>
        <v>#REF!</v>
      </c>
      <c r="B3190" s="84" t="s">
        <v>708</v>
      </c>
      <c r="C3190" s="82">
        <v>2011</v>
      </c>
      <c r="D3190" s="84" t="s">
        <v>639</v>
      </c>
      <c r="E3190" s="93" t="s">
        <v>674</v>
      </c>
      <c r="F3190" s="82" t="e">
        <f t="shared" si="49"/>
        <v>#REF!</v>
      </c>
      <c r="G3190" s="172"/>
    </row>
    <row r="3191" spans="1:7" ht="13" thickBot="1" x14ac:dyDescent="0.3">
      <c r="A3191" s="82" t="e">
        <f>#REF!</f>
        <v>#REF!</v>
      </c>
      <c r="B3191" s="84" t="s">
        <v>708</v>
      </c>
      <c r="C3191" s="82">
        <v>2011</v>
      </c>
      <c r="D3191" s="84" t="s">
        <v>639</v>
      </c>
      <c r="E3191" s="93" t="s">
        <v>675</v>
      </c>
      <c r="F3191" s="82" t="e">
        <f t="shared" si="49"/>
        <v>#REF!</v>
      </c>
      <c r="G3191" s="172"/>
    </row>
    <row r="3192" spans="1:7" ht="13" thickBot="1" x14ac:dyDescent="0.3">
      <c r="A3192" s="82" t="e">
        <f>#REF!</f>
        <v>#REF!</v>
      </c>
      <c r="B3192" s="84" t="s">
        <v>708</v>
      </c>
      <c r="C3192" s="82">
        <v>2011</v>
      </c>
      <c r="D3192" s="84" t="s">
        <v>639</v>
      </c>
      <c r="E3192" s="93" t="s">
        <v>676</v>
      </c>
      <c r="F3192" s="82" t="e">
        <f t="shared" si="49"/>
        <v>#REF!</v>
      </c>
      <c r="G3192" s="172"/>
    </row>
    <row r="3193" spans="1:7" ht="13" thickBot="1" x14ac:dyDescent="0.3">
      <c r="A3193" s="82" t="e">
        <f>#REF!</f>
        <v>#REF!</v>
      </c>
      <c r="B3193" s="84" t="s">
        <v>708</v>
      </c>
      <c r="C3193" s="82">
        <v>2011</v>
      </c>
      <c r="D3193" s="84" t="s">
        <v>639</v>
      </c>
      <c r="E3193" s="93" t="s">
        <v>677</v>
      </c>
      <c r="F3193" s="82" t="e">
        <f t="shared" si="49"/>
        <v>#REF!</v>
      </c>
      <c r="G3193" s="172"/>
    </row>
    <row r="3194" spans="1:7" ht="13" thickBot="1" x14ac:dyDescent="0.3">
      <c r="A3194" s="82" t="e">
        <f>#REF!</f>
        <v>#REF!</v>
      </c>
      <c r="B3194" s="84" t="s">
        <v>708</v>
      </c>
      <c r="C3194" s="82">
        <v>2011</v>
      </c>
      <c r="D3194" s="84" t="s">
        <v>639</v>
      </c>
      <c r="E3194" s="93" t="s">
        <v>678</v>
      </c>
      <c r="F3194" s="82" t="e">
        <f t="shared" si="49"/>
        <v>#REF!</v>
      </c>
      <c r="G3194" s="172"/>
    </row>
    <row r="3195" spans="1:7" ht="13" thickBot="1" x14ac:dyDescent="0.3">
      <c r="A3195" s="82" t="e">
        <f>#REF!</f>
        <v>#REF!</v>
      </c>
      <c r="B3195" s="84" t="s">
        <v>708</v>
      </c>
      <c r="C3195" s="82">
        <v>2011</v>
      </c>
      <c r="D3195" s="84" t="s">
        <v>639</v>
      </c>
      <c r="E3195" s="93" t="s">
        <v>679</v>
      </c>
      <c r="F3195" s="82" t="e">
        <f t="shared" si="49"/>
        <v>#REF!</v>
      </c>
      <c r="G3195" s="172"/>
    </row>
    <row r="3196" spans="1:7" ht="13" thickBot="1" x14ac:dyDescent="0.3">
      <c r="A3196" s="82" t="e">
        <f>#REF!</f>
        <v>#REF!</v>
      </c>
      <c r="B3196" s="91" t="s">
        <v>708</v>
      </c>
      <c r="C3196" s="82">
        <v>2011</v>
      </c>
      <c r="D3196" s="91" t="s">
        <v>131</v>
      </c>
      <c r="E3196" s="101">
        <v>7</v>
      </c>
      <c r="F3196" s="82" t="e">
        <f t="shared" si="49"/>
        <v>#REF!</v>
      </c>
      <c r="G3196" s="172"/>
    </row>
    <row r="3197" spans="1:7" ht="13" thickBot="1" x14ac:dyDescent="0.3">
      <c r="A3197" s="82" t="e">
        <f>#REF!</f>
        <v>#REF!</v>
      </c>
      <c r="B3197" s="86" t="s">
        <v>708</v>
      </c>
      <c r="C3197" s="82">
        <v>2011</v>
      </c>
      <c r="D3197" s="86" t="s">
        <v>131</v>
      </c>
      <c r="E3197" s="100" t="s">
        <v>680</v>
      </c>
      <c r="F3197" s="82" t="e">
        <f t="shared" si="49"/>
        <v>#REF!</v>
      </c>
      <c r="G3197" s="172"/>
    </row>
    <row r="3198" spans="1:7" ht="13" thickBot="1" x14ac:dyDescent="0.3">
      <c r="A3198" s="82" t="e">
        <f>#REF!</f>
        <v>#REF!</v>
      </c>
      <c r="B3198" s="84" t="s">
        <v>708</v>
      </c>
      <c r="C3198" s="82">
        <v>2011</v>
      </c>
      <c r="D3198" s="84" t="s">
        <v>131</v>
      </c>
      <c r="E3198" s="93" t="s">
        <v>681</v>
      </c>
      <c r="F3198" s="82" t="e">
        <f t="shared" si="49"/>
        <v>#REF!</v>
      </c>
      <c r="G3198" s="172"/>
    </row>
    <row r="3199" spans="1:7" ht="13" thickBot="1" x14ac:dyDescent="0.3">
      <c r="A3199" s="82" t="e">
        <f>#REF!</f>
        <v>#REF!</v>
      </c>
      <c r="B3199" s="84" t="s">
        <v>708</v>
      </c>
      <c r="C3199" s="82">
        <v>2011</v>
      </c>
      <c r="D3199" s="84" t="s">
        <v>131</v>
      </c>
      <c r="E3199" s="93" t="s">
        <v>682</v>
      </c>
      <c r="F3199" s="82" t="e">
        <f t="shared" si="49"/>
        <v>#REF!</v>
      </c>
      <c r="G3199" s="172"/>
    </row>
    <row r="3200" spans="1:7" ht="13" thickBot="1" x14ac:dyDescent="0.3">
      <c r="A3200" s="82" t="e">
        <f>#REF!</f>
        <v>#REF!</v>
      </c>
      <c r="B3200" s="84" t="s">
        <v>708</v>
      </c>
      <c r="C3200" s="82">
        <v>2011</v>
      </c>
      <c r="D3200" s="84" t="s">
        <v>131</v>
      </c>
      <c r="E3200" s="93" t="s">
        <v>683</v>
      </c>
      <c r="F3200" s="82" t="e">
        <f t="shared" si="49"/>
        <v>#REF!</v>
      </c>
      <c r="G3200" s="172"/>
    </row>
    <row r="3201" spans="1:7" ht="13" thickBot="1" x14ac:dyDescent="0.3">
      <c r="A3201" s="82" t="e">
        <f>#REF!</f>
        <v>#REF!</v>
      </c>
      <c r="B3201" s="84" t="s">
        <v>708</v>
      </c>
      <c r="C3201" s="82">
        <v>2011</v>
      </c>
      <c r="D3201" s="84" t="s">
        <v>131</v>
      </c>
      <c r="E3201" s="93" t="s">
        <v>684</v>
      </c>
      <c r="F3201" s="82" t="e">
        <f t="shared" si="49"/>
        <v>#REF!</v>
      </c>
      <c r="G3201" s="172"/>
    </row>
    <row r="3202" spans="1:7" ht="13" thickBot="1" x14ac:dyDescent="0.3">
      <c r="A3202" s="82" t="e">
        <f>#REF!</f>
        <v>#REF!</v>
      </c>
      <c r="B3202" s="84" t="s">
        <v>708</v>
      </c>
      <c r="C3202" s="82">
        <v>2011</v>
      </c>
      <c r="D3202" s="84" t="s">
        <v>131</v>
      </c>
      <c r="E3202" s="93" t="s">
        <v>685</v>
      </c>
      <c r="F3202" s="82" t="e">
        <f t="shared" si="49"/>
        <v>#REF!</v>
      </c>
      <c r="G3202" s="172"/>
    </row>
    <row r="3203" spans="1:7" ht="13" thickBot="1" x14ac:dyDescent="0.3">
      <c r="A3203" s="82" t="e">
        <f>#REF!</f>
        <v>#REF!</v>
      </c>
      <c r="B3203" s="84" t="s">
        <v>708</v>
      </c>
      <c r="C3203" s="82">
        <v>2011</v>
      </c>
      <c r="D3203" s="84" t="s">
        <v>131</v>
      </c>
      <c r="E3203" s="93" t="s">
        <v>686</v>
      </c>
      <c r="F3203" s="82" t="e">
        <f t="shared" ref="F3203:F3266" si="50">CONCATENATE(A3203,"_",B3203,"_",C3203,"_",D3203,"_",E3203)</f>
        <v>#REF!</v>
      </c>
      <c r="G3203" s="172"/>
    </row>
    <row r="3204" spans="1:7" ht="13" thickBot="1" x14ac:dyDescent="0.3">
      <c r="A3204" s="82" t="e">
        <f>#REF!</f>
        <v>#REF!</v>
      </c>
      <c r="B3204" s="84" t="s">
        <v>708</v>
      </c>
      <c r="C3204" s="82">
        <v>2011</v>
      </c>
      <c r="D3204" s="84" t="s">
        <v>131</v>
      </c>
      <c r="E3204" s="93" t="s">
        <v>687</v>
      </c>
      <c r="F3204" s="82" t="e">
        <f t="shared" si="50"/>
        <v>#REF!</v>
      </c>
      <c r="G3204" s="172"/>
    </row>
    <row r="3205" spans="1:7" ht="13" thickBot="1" x14ac:dyDescent="0.3">
      <c r="A3205" s="82" t="e">
        <f>#REF!</f>
        <v>#REF!</v>
      </c>
      <c r="B3205" s="84" t="s">
        <v>708</v>
      </c>
      <c r="C3205" s="82">
        <v>2011</v>
      </c>
      <c r="D3205" s="84" t="s">
        <v>131</v>
      </c>
      <c r="E3205" s="93">
        <v>8</v>
      </c>
      <c r="F3205" s="82" t="e">
        <f t="shared" si="50"/>
        <v>#REF!</v>
      </c>
      <c r="G3205" s="172"/>
    </row>
    <row r="3206" spans="1:7" ht="13" thickBot="1" x14ac:dyDescent="0.3">
      <c r="A3206" s="82" t="e">
        <f>#REF!</f>
        <v>#REF!</v>
      </c>
      <c r="B3206" s="84" t="s">
        <v>708</v>
      </c>
      <c r="C3206" s="82">
        <v>2011</v>
      </c>
      <c r="D3206" s="84" t="s">
        <v>131</v>
      </c>
      <c r="E3206" s="93" t="s">
        <v>688</v>
      </c>
      <c r="F3206" s="82" t="e">
        <f t="shared" si="50"/>
        <v>#REF!</v>
      </c>
      <c r="G3206" s="172"/>
    </row>
    <row r="3207" spans="1:7" ht="13" thickBot="1" x14ac:dyDescent="0.3">
      <c r="A3207" s="82" t="e">
        <f>#REF!</f>
        <v>#REF!</v>
      </c>
      <c r="B3207" s="84" t="s">
        <v>708</v>
      </c>
      <c r="C3207" s="82">
        <v>2011</v>
      </c>
      <c r="D3207" s="84" t="s">
        <v>131</v>
      </c>
      <c r="E3207" s="93" t="s">
        <v>689</v>
      </c>
      <c r="F3207" s="82" t="e">
        <f t="shared" si="50"/>
        <v>#REF!</v>
      </c>
      <c r="G3207" s="172"/>
    </row>
    <row r="3208" spans="1:7" ht="13" thickBot="1" x14ac:dyDescent="0.3">
      <c r="A3208" s="82" t="e">
        <f>#REF!</f>
        <v>#REF!</v>
      </c>
      <c r="B3208" s="84" t="s">
        <v>708</v>
      </c>
      <c r="C3208" s="82">
        <v>2011</v>
      </c>
      <c r="D3208" s="84" t="s">
        <v>131</v>
      </c>
      <c r="E3208" s="93">
        <v>9</v>
      </c>
      <c r="F3208" s="82" t="e">
        <f t="shared" si="50"/>
        <v>#REF!</v>
      </c>
      <c r="G3208" s="172"/>
    </row>
    <row r="3209" spans="1:7" ht="13" thickBot="1" x14ac:dyDescent="0.3">
      <c r="A3209" s="82" t="e">
        <f>#REF!</f>
        <v>#REF!</v>
      </c>
      <c r="B3209" s="84" t="s">
        <v>708</v>
      </c>
      <c r="C3209" s="82">
        <v>2011</v>
      </c>
      <c r="D3209" s="84" t="s">
        <v>131</v>
      </c>
      <c r="E3209" s="93">
        <v>10</v>
      </c>
      <c r="F3209" s="82" t="e">
        <f t="shared" si="50"/>
        <v>#REF!</v>
      </c>
      <c r="G3209" s="172"/>
    </row>
    <row r="3210" spans="1:7" ht="13" thickBot="1" x14ac:dyDescent="0.3">
      <c r="A3210" s="82" t="e">
        <f>#REF!</f>
        <v>#REF!</v>
      </c>
      <c r="B3210" s="84" t="s">
        <v>708</v>
      </c>
      <c r="C3210" s="82">
        <v>2011</v>
      </c>
      <c r="D3210" s="84" t="s">
        <v>131</v>
      </c>
      <c r="E3210" s="93" t="s">
        <v>690</v>
      </c>
      <c r="F3210" s="82" t="e">
        <f t="shared" si="50"/>
        <v>#REF!</v>
      </c>
      <c r="G3210" s="172"/>
    </row>
    <row r="3211" spans="1:7" ht="13" thickBot="1" x14ac:dyDescent="0.3">
      <c r="A3211" s="82" t="e">
        <f>#REF!</f>
        <v>#REF!</v>
      </c>
      <c r="B3211" s="84" t="s">
        <v>708</v>
      </c>
      <c r="C3211" s="82">
        <v>2011</v>
      </c>
      <c r="D3211" s="84" t="s">
        <v>131</v>
      </c>
      <c r="E3211" s="93" t="s">
        <v>691</v>
      </c>
      <c r="F3211" s="82" t="e">
        <f t="shared" si="50"/>
        <v>#REF!</v>
      </c>
      <c r="G3211" s="172"/>
    </row>
    <row r="3212" spans="1:7" ht="13" thickBot="1" x14ac:dyDescent="0.3">
      <c r="A3212" s="82" t="e">
        <f>#REF!</f>
        <v>#REF!</v>
      </c>
      <c r="B3212" s="84" t="s">
        <v>708</v>
      </c>
      <c r="C3212" s="82">
        <v>2011</v>
      </c>
      <c r="D3212" s="84" t="s">
        <v>131</v>
      </c>
      <c r="E3212" s="93" t="s">
        <v>692</v>
      </c>
      <c r="F3212" s="82" t="e">
        <f t="shared" si="50"/>
        <v>#REF!</v>
      </c>
      <c r="G3212" s="172"/>
    </row>
    <row r="3213" spans="1:7" ht="13" thickBot="1" x14ac:dyDescent="0.3">
      <c r="A3213" s="82" t="e">
        <f>#REF!</f>
        <v>#REF!</v>
      </c>
      <c r="B3213" s="84" t="s">
        <v>708</v>
      </c>
      <c r="C3213" s="82">
        <v>2011</v>
      </c>
      <c r="D3213" s="84" t="s">
        <v>131</v>
      </c>
      <c r="E3213" s="93" t="s">
        <v>693</v>
      </c>
      <c r="F3213" s="82" t="e">
        <f t="shared" si="50"/>
        <v>#REF!</v>
      </c>
      <c r="G3213" s="172"/>
    </row>
    <row r="3214" spans="1:7" ht="13" thickBot="1" x14ac:dyDescent="0.3">
      <c r="A3214" s="82" t="e">
        <f>#REF!</f>
        <v>#REF!</v>
      </c>
      <c r="B3214" s="84" t="s">
        <v>708</v>
      </c>
      <c r="C3214" s="82">
        <v>2011</v>
      </c>
      <c r="D3214" s="84" t="s">
        <v>131</v>
      </c>
      <c r="E3214" s="93" t="s">
        <v>694</v>
      </c>
      <c r="F3214" s="82" t="e">
        <f t="shared" si="50"/>
        <v>#REF!</v>
      </c>
      <c r="G3214" s="172"/>
    </row>
    <row r="3215" spans="1:7" ht="13" thickBot="1" x14ac:dyDescent="0.3">
      <c r="A3215" s="82" t="e">
        <f>#REF!</f>
        <v>#REF!</v>
      </c>
      <c r="B3215" s="84" t="s">
        <v>708</v>
      </c>
      <c r="C3215" s="82">
        <v>2011</v>
      </c>
      <c r="D3215" s="84" t="s">
        <v>131</v>
      </c>
      <c r="E3215" s="93" t="s">
        <v>695</v>
      </c>
      <c r="F3215" s="82" t="e">
        <f t="shared" si="50"/>
        <v>#REF!</v>
      </c>
      <c r="G3215" s="172"/>
    </row>
    <row r="3216" spans="1:7" ht="13" thickBot="1" x14ac:dyDescent="0.3">
      <c r="A3216" s="82" t="e">
        <f>#REF!</f>
        <v>#REF!</v>
      </c>
      <c r="B3216" s="84" t="s">
        <v>708</v>
      </c>
      <c r="C3216" s="82">
        <v>2011</v>
      </c>
      <c r="D3216" s="84" t="s">
        <v>131</v>
      </c>
      <c r="E3216" s="93" t="s">
        <v>696</v>
      </c>
      <c r="F3216" s="82" t="e">
        <f t="shared" si="50"/>
        <v>#REF!</v>
      </c>
      <c r="G3216" s="172"/>
    </row>
    <row r="3217" spans="1:7" ht="13" thickBot="1" x14ac:dyDescent="0.3">
      <c r="A3217" s="82" t="e">
        <f>#REF!</f>
        <v>#REF!</v>
      </c>
      <c r="B3217" s="84" t="s">
        <v>708</v>
      </c>
      <c r="C3217" s="82">
        <v>2011</v>
      </c>
      <c r="D3217" s="84" t="s">
        <v>131</v>
      </c>
      <c r="E3217" s="93" t="s">
        <v>697</v>
      </c>
      <c r="F3217" s="82" t="e">
        <f t="shared" si="50"/>
        <v>#REF!</v>
      </c>
      <c r="G3217" s="172"/>
    </row>
    <row r="3218" spans="1:7" ht="13" thickBot="1" x14ac:dyDescent="0.3">
      <c r="A3218" s="82" t="e">
        <f>#REF!</f>
        <v>#REF!</v>
      </c>
      <c r="B3218" s="84" t="s">
        <v>708</v>
      </c>
      <c r="C3218" s="82">
        <v>2011</v>
      </c>
      <c r="D3218" s="84" t="s">
        <v>131</v>
      </c>
      <c r="E3218" s="93" t="s">
        <v>698</v>
      </c>
      <c r="F3218" s="82" t="e">
        <f t="shared" si="50"/>
        <v>#REF!</v>
      </c>
      <c r="G3218" s="172"/>
    </row>
    <row r="3219" spans="1:7" ht="13" thickBot="1" x14ac:dyDescent="0.3">
      <c r="A3219" s="82" t="e">
        <f>#REF!</f>
        <v>#REF!</v>
      </c>
      <c r="B3219" s="84" t="s">
        <v>708</v>
      </c>
      <c r="C3219" s="82">
        <v>2011</v>
      </c>
      <c r="D3219" s="84" t="s">
        <v>131</v>
      </c>
      <c r="E3219" s="93" t="s">
        <v>699</v>
      </c>
      <c r="F3219" s="82" t="e">
        <f t="shared" si="50"/>
        <v>#REF!</v>
      </c>
      <c r="G3219" s="172"/>
    </row>
    <row r="3220" spans="1:7" ht="13" thickBot="1" x14ac:dyDescent="0.3">
      <c r="A3220" s="82" t="e">
        <f>#REF!</f>
        <v>#REF!</v>
      </c>
      <c r="B3220" s="84" t="s">
        <v>708</v>
      </c>
      <c r="C3220" s="82">
        <v>2011</v>
      </c>
      <c r="D3220" s="84" t="s">
        <v>131</v>
      </c>
      <c r="E3220" s="93" t="s">
        <v>700</v>
      </c>
      <c r="F3220" s="82" t="e">
        <f t="shared" si="50"/>
        <v>#REF!</v>
      </c>
      <c r="G3220" s="172"/>
    </row>
    <row r="3221" spans="1:7" ht="13" thickBot="1" x14ac:dyDescent="0.3">
      <c r="A3221" s="82" t="e">
        <f>#REF!</f>
        <v>#REF!</v>
      </c>
      <c r="B3221" s="84" t="s">
        <v>708</v>
      </c>
      <c r="C3221" s="82">
        <v>2011</v>
      </c>
      <c r="D3221" s="84" t="s">
        <v>131</v>
      </c>
      <c r="E3221" s="93" t="s">
        <v>701</v>
      </c>
      <c r="F3221" s="82" t="e">
        <f t="shared" si="50"/>
        <v>#REF!</v>
      </c>
      <c r="G3221" s="172"/>
    </row>
    <row r="3222" spans="1:7" ht="13" thickBot="1" x14ac:dyDescent="0.3">
      <c r="A3222" s="82" t="e">
        <f>#REF!</f>
        <v>#REF!</v>
      </c>
      <c r="B3222" s="84" t="s">
        <v>708</v>
      </c>
      <c r="C3222" s="82">
        <v>2011</v>
      </c>
      <c r="D3222" s="84" t="s">
        <v>706</v>
      </c>
      <c r="E3222" s="93">
        <v>1</v>
      </c>
      <c r="F3222" s="82" t="e">
        <f t="shared" si="50"/>
        <v>#REF!</v>
      </c>
      <c r="G3222" s="172"/>
    </row>
    <row r="3223" spans="1:7" ht="13" thickBot="1" x14ac:dyDescent="0.3">
      <c r="A3223" s="82" t="e">
        <f>#REF!</f>
        <v>#REF!</v>
      </c>
      <c r="B3223" s="84" t="s">
        <v>708</v>
      </c>
      <c r="C3223" s="82">
        <v>2011</v>
      </c>
      <c r="D3223" s="84" t="s">
        <v>706</v>
      </c>
      <c r="E3223" s="93" t="s">
        <v>643</v>
      </c>
      <c r="F3223" s="82" t="e">
        <f t="shared" si="50"/>
        <v>#REF!</v>
      </c>
      <c r="G3223" s="172"/>
    </row>
    <row r="3224" spans="1:7" ht="13" thickBot="1" x14ac:dyDescent="0.3">
      <c r="A3224" s="82" t="e">
        <f>#REF!</f>
        <v>#REF!</v>
      </c>
      <c r="B3224" s="84" t="s">
        <v>708</v>
      </c>
      <c r="C3224" s="82">
        <v>2011</v>
      </c>
      <c r="D3224" s="84" t="s">
        <v>706</v>
      </c>
      <c r="E3224" s="93" t="s">
        <v>646</v>
      </c>
      <c r="F3224" s="82" t="e">
        <f t="shared" si="50"/>
        <v>#REF!</v>
      </c>
      <c r="G3224" s="172"/>
    </row>
    <row r="3225" spans="1:7" ht="13" thickBot="1" x14ac:dyDescent="0.3">
      <c r="A3225" s="82" t="e">
        <f>#REF!</f>
        <v>#REF!</v>
      </c>
      <c r="B3225" s="84" t="s">
        <v>708</v>
      </c>
      <c r="C3225" s="82">
        <v>2011</v>
      </c>
      <c r="D3225" s="84" t="s">
        <v>706</v>
      </c>
      <c r="E3225" s="93" t="s">
        <v>647</v>
      </c>
      <c r="F3225" s="82" t="e">
        <f t="shared" si="50"/>
        <v>#REF!</v>
      </c>
      <c r="G3225" s="172"/>
    </row>
    <row r="3226" spans="1:7" ht="13" thickBot="1" x14ac:dyDescent="0.3">
      <c r="A3226" s="82" t="e">
        <f>#REF!</f>
        <v>#REF!</v>
      </c>
      <c r="B3226" s="84" t="s">
        <v>708</v>
      </c>
      <c r="C3226" s="82">
        <v>2011</v>
      </c>
      <c r="D3226" s="84" t="s">
        <v>706</v>
      </c>
      <c r="E3226" s="93" t="s">
        <v>648</v>
      </c>
      <c r="F3226" s="82" t="e">
        <f t="shared" si="50"/>
        <v>#REF!</v>
      </c>
      <c r="G3226" s="172"/>
    </row>
    <row r="3227" spans="1:7" ht="13" thickBot="1" x14ac:dyDescent="0.3">
      <c r="A3227" s="82" t="e">
        <f>#REF!</f>
        <v>#REF!</v>
      </c>
      <c r="B3227" s="84" t="s">
        <v>708</v>
      </c>
      <c r="C3227" s="82">
        <v>2011</v>
      </c>
      <c r="D3227" s="84" t="s">
        <v>706</v>
      </c>
      <c r="E3227" s="93" t="s">
        <v>709</v>
      </c>
      <c r="F3227" s="82" t="e">
        <f t="shared" si="50"/>
        <v>#REF!</v>
      </c>
      <c r="G3227" s="172"/>
    </row>
    <row r="3228" spans="1:7" ht="13" thickBot="1" x14ac:dyDescent="0.3">
      <c r="A3228" s="82" t="e">
        <f>#REF!</f>
        <v>#REF!</v>
      </c>
      <c r="B3228" s="84" t="s">
        <v>708</v>
      </c>
      <c r="C3228" s="82">
        <v>2011</v>
      </c>
      <c r="D3228" s="84" t="s">
        <v>706</v>
      </c>
      <c r="E3228" s="93">
        <v>2</v>
      </c>
      <c r="F3228" s="82" t="e">
        <f t="shared" si="50"/>
        <v>#REF!</v>
      </c>
      <c r="G3228" s="172"/>
    </row>
    <row r="3229" spans="1:7" ht="13" thickBot="1" x14ac:dyDescent="0.3">
      <c r="A3229" s="82" t="e">
        <f>#REF!</f>
        <v>#REF!</v>
      </c>
      <c r="B3229" s="91" t="s">
        <v>708</v>
      </c>
      <c r="C3229" s="82">
        <v>2011</v>
      </c>
      <c r="D3229" s="91" t="s">
        <v>706</v>
      </c>
      <c r="E3229" s="101">
        <v>3</v>
      </c>
      <c r="F3229" s="82" t="e">
        <f t="shared" si="50"/>
        <v>#REF!</v>
      </c>
      <c r="G3229" s="172"/>
    </row>
    <row r="3230" spans="1:7" ht="13" thickBot="1" x14ac:dyDescent="0.3">
      <c r="A3230" s="82" t="e">
        <f>#REF!</f>
        <v>#REF!</v>
      </c>
      <c r="B3230" s="86" t="s">
        <v>708</v>
      </c>
      <c r="C3230" s="82">
        <v>2011</v>
      </c>
      <c r="D3230" s="86" t="s">
        <v>706</v>
      </c>
      <c r="E3230" s="100" t="s">
        <v>659</v>
      </c>
      <c r="F3230" s="82" t="e">
        <f t="shared" si="50"/>
        <v>#REF!</v>
      </c>
      <c r="G3230" s="172"/>
    </row>
    <row r="3231" spans="1:7" ht="13" thickBot="1" x14ac:dyDescent="0.3">
      <c r="A3231" s="82" t="e">
        <f>#REF!</f>
        <v>#REF!</v>
      </c>
      <c r="B3231" s="84" t="s">
        <v>708</v>
      </c>
      <c r="C3231" s="82">
        <v>2011</v>
      </c>
      <c r="D3231" s="84" t="s">
        <v>706</v>
      </c>
      <c r="E3231" s="93" t="s">
        <v>660</v>
      </c>
      <c r="F3231" s="82" t="e">
        <f t="shared" si="50"/>
        <v>#REF!</v>
      </c>
      <c r="G3231" s="172"/>
    </row>
    <row r="3232" spans="1:7" ht="13" thickBot="1" x14ac:dyDescent="0.3">
      <c r="A3232" s="82" t="e">
        <f>#REF!</f>
        <v>#REF!</v>
      </c>
      <c r="B3232" s="84" t="s">
        <v>708</v>
      </c>
      <c r="C3232" s="82">
        <v>2011</v>
      </c>
      <c r="D3232" s="84" t="s">
        <v>706</v>
      </c>
      <c r="E3232" s="93">
        <v>4</v>
      </c>
      <c r="F3232" s="82" t="e">
        <f t="shared" si="50"/>
        <v>#REF!</v>
      </c>
      <c r="G3232" s="172"/>
    </row>
    <row r="3233" spans="1:7" ht="13" thickBot="1" x14ac:dyDescent="0.3">
      <c r="A3233" s="82" t="e">
        <f>#REF!</f>
        <v>#REF!</v>
      </c>
      <c r="B3233" s="84" t="s">
        <v>708</v>
      </c>
      <c r="C3233" s="82">
        <v>2011</v>
      </c>
      <c r="D3233" s="84" t="s">
        <v>706</v>
      </c>
      <c r="E3233" s="93" t="s">
        <v>661</v>
      </c>
      <c r="F3233" s="82" t="e">
        <f t="shared" si="50"/>
        <v>#REF!</v>
      </c>
      <c r="G3233" s="172"/>
    </row>
    <row r="3234" spans="1:7" ht="13" thickBot="1" x14ac:dyDescent="0.3">
      <c r="A3234" s="82" t="e">
        <f>#REF!</f>
        <v>#REF!</v>
      </c>
      <c r="B3234" s="84" t="s">
        <v>708</v>
      </c>
      <c r="C3234" s="82">
        <v>2011</v>
      </c>
      <c r="D3234" s="84" t="s">
        <v>706</v>
      </c>
      <c r="E3234" s="93" t="s">
        <v>662</v>
      </c>
      <c r="F3234" s="82" t="e">
        <f t="shared" si="50"/>
        <v>#REF!</v>
      </c>
      <c r="G3234" s="172"/>
    </row>
    <row r="3235" spans="1:7" ht="13" thickBot="1" x14ac:dyDescent="0.3">
      <c r="A3235" s="82" t="e">
        <f>#REF!</f>
        <v>#REF!</v>
      </c>
      <c r="B3235" s="84" t="s">
        <v>708</v>
      </c>
      <c r="C3235" s="82">
        <v>2011</v>
      </c>
      <c r="D3235" s="84" t="s">
        <v>706</v>
      </c>
      <c r="E3235" s="93">
        <v>5</v>
      </c>
      <c r="F3235" s="82" t="e">
        <f t="shared" si="50"/>
        <v>#REF!</v>
      </c>
      <c r="G3235" s="172"/>
    </row>
    <row r="3236" spans="1:7" ht="13" thickBot="1" x14ac:dyDescent="0.3">
      <c r="A3236" s="82" t="e">
        <f>#REF!</f>
        <v>#REF!</v>
      </c>
      <c r="B3236" s="84" t="s">
        <v>708</v>
      </c>
      <c r="C3236" s="82">
        <v>2011</v>
      </c>
      <c r="D3236" s="84" t="s">
        <v>706</v>
      </c>
      <c r="E3236" s="93" t="s">
        <v>663</v>
      </c>
      <c r="F3236" s="82" t="e">
        <f t="shared" si="50"/>
        <v>#REF!</v>
      </c>
      <c r="G3236" s="172"/>
    </row>
    <row r="3237" spans="1:7" ht="13" thickBot="1" x14ac:dyDescent="0.3">
      <c r="A3237" s="82" t="e">
        <f>#REF!</f>
        <v>#REF!</v>
      </c>
      <c r="B3237" s="84" t="s">
        <v>708</v>
      </c>
      <c r="C3237" s="82">
        <v>2011</v>
      </c>
      <c r="D3237" s="84" t="s">
        <v>706</v>
      </c>
      <c r="E3237" s="93" t="s">
        <v>664</v>
      </c>
      <c r="F3237" s="82" t="e">
        <f t="shared" si="50"/>
        <v>#REF!</v>
      </c>
      <c r="G3237" s="172"/>
    </row>
    <row r="3238" spans="1:7" ht="13" thickBot="1" x14ac:dyDescent="0.3">
      <c r="A3238" s="82" t="e">
        <f>#REF!</f>
        <v>#REF!</v>
      </c>
      <c r="B3238" s="84" t="s">
        <v>708</v>
      </c>
      <c r="C3238" s="82">
        <v>2011</v>
      </c>
      <c r="D3238" s="84" t="s">
        <v>706</v>
      </c>
      <c r="E3238" s="93" t="s">
        <v>665</v>
      </c>
      <c r="F3238" s="82" t="e">
        <f t="shared" si="50"/>
        <v>#REF!</v>
      </c>
      <c r="G3238" s="172"/>
    </row>
    <row r="3239" spans="1:7" ht="13" thickBot="1" x14ac:dyDescent="0.3">
      <c r="A3239" s="82" t="e">
        <f>#REF!</f>
        <v>#REF!</v>
      </c>
      <c r="B3239" s="84" t="s">
        <v>708</v>
      </c>
      <c r="C3239" s="82">
        <v>2011</v>
      </c>
      <c r="D3239" s="84" t="s">
        <v>706</v>
      </c>
      <c r="E3239" s="93">
        <v>6</v>
      </c>
      <c r="F3239" s="82" t="e">
        <f t="shared" si="50"/>
        <v>#REF!</v>
      </c>
      <c r="G3239" s="172"/>
    </row>
    <row r="3240" spans="1:7" ht="13" thickBot="1" x14ac:dyDescent="0.3">
      <c r="A3240" s="82" t="e">
        <f>#REF!</f>
        <v>#REF!</v>
      </c>
      <c r="B3240" s="84" t="s">
        <v>708</v>
      </c>
      <c r="C3240" s="82">
        <v>2011</v>
      </c>
      <c r="D3240" s="84" t="s">
        <v>706</v>
      </c>
      <c r="E3240" s="93" t="s">
        <v>666</v>
      </c>
      <c r="F3240" s="82" t="e">
        <f t="shared" si="50"/>
        <v>#REF!</v>
      </c>
      <c r="G3240" s="172"/>
    </row>
    <row r="3241" spans="1:7" ht="13" thickBot="1" x14ac:dyDescent="0.3">
      <c r="A3241" s="82" t="e">
        <f>#REF!</f>
        <v>#REF!</v>
      </c>
      <c r="B3241" s="84" t="s">
        <v>708</v>
      </c>
      <c r="C3241" s="82">
        <v>2011</v>
      </c>
      <c r="D3241" s="84" t="s">
        <v>706</v>
      </c>
      <c r="E3241" s="93" t="s">
        <v>667</v>
      </c>
      <c r="F3241" s="82" t="e">
        <f t="shared" si="50"/>
        <v>#REF!</v>
      </c>
      <c r="G3241" s="172"/>
    </row>
    <row r="3242" spans="1:7" ht="13" thickBot="1" x14ac:dyDescent="0.3">
      <c r="A3242" s="82" t="e">
        <f>#REF!</f>
        <v>#REF!</v>
      </c>
      <c r="B3242" s="84" t="s">
        <v>708</v>
      </c>
      <c r="C3242" s="82">
        <v>2011</v>
      </c>
      <c r="D3242" s="84" t="s">
        <v>706</v>
      </c>
      <c r="E3242" s="93" t="s">
        <v>668</v>
      </c>
      <c r="F3242" s="82" t="e">
        <f t="shared" si="50"/>
        <v>#REF!</v>
      </c>
      <c r="G3242" s="172"/>
    </row>
    <row r="3243" spans="1:7" ht="13" thickBot="1" x14ac:dyDescent="0.3">
      <c r="A3243" s="82" t="e">
        <f>#REF!</f>
        <v>#REF!</v>
      </c>
      <c r="B3243" s="84" t="s">
        <v>708</v>
      </c>
      <c r="C3243" s="82">
        <v>2011</v>
      </c>
      <c r="D3243" s="84" t="s">
        <v>706</v>
      </c>
      <c r="E3243" s="93" t="s">
        <v>669</v>
      </c>
      <c r="F3243" s="82" t="e">
        <f t="shared" si="50"/>
        <v>#REF!</v>
      </c>
      <c r="G3243" s="172"/>
    </row>
    <row r="3244" spans="1:7" ht="13" thickBot="1" x14ac:dyDescent="0.3">
      <c r="A3244" s="82" t="e">
        <f>#REF!</f>
        <v>#REF!</v>
      </c>
      <c r="B3244" s="84" t="s">
        <v>708</v>
      </c>
      <c r="C3244" s="82">
        <v>2011</v>
      </c>
      <c r="D3244" s="84" t="s">
        <v>706</v>
      </c>
      <c r="E3244" s="93" t="s">
        <v>670</v>
      </c>
      <c r="F3244" s="82" t="e">
        <f t="shared" si="50"/>
        <v>#REF!</v>
      </c>
      <c r="G3244" s="172"/>
    </row>
    <row r="3245" spans="1:7" ht="13" thickBot="1" x14ac:dyDescent="0.3">
      <c r="A3245" s="82" t="e">
        <f>#REF!</f>
        <v>#REF!</v>
      </c>
      <c r="B3245" s="84" t="s">
        <v>708</v>
      </c>
      <c r="C3245" s="82">
        <v>2011</v>
      </c>
      <c r="D3245" s="84" t="s">
        <v>706</v>
      </c>
      <c r="E3245" s="93" t="s">
        <v>671</v>
      </c>
      <c r="F3245" s="82" t="e">
        <f t="shared" si="50"/>
        <v>#REF!</v>
      </c>
      <c r="G3245" s="172"/>
    </row>
    <row r="3246" spans="1:7" ht="13" thickBot="1" x14ac:dyDescent="0.3">
      <c r="A3246" s="82" t="e">
        <f>#REF!</f>
        <v>#REF!</v>
      </c>
      <c r="B3246" s="84" t="s">
        <v>708</v>
      </c>
      <c r="C3246" s="82">
        <v>2011</v>
      </c>
      <c r="D3246" s="84" t="s">
        <v>706</v>
      </c>
      <c r="E3246" s="93" t="s">
        <v>672</v>
      </c>
      <c r="F3246" s="82" t="e">
        <f t="shared" si="50"/>
        <v>#REF!</v>
      </c>
      <c r="G3246" s="172"/>
    </row>
    <row r="3247" spans="1:7" ht="13" thickBot="1" x14ac:dyDescent="0.3">
      <c r="A3247" s="82" t="e">
        <f>#REF!</f>
        <v>#REF!</v>
      </c>
      <c r="B3247" s="84" t="s">
        <v>708</v>
      </c>
      <c r="C3247" s="82">
        <v>2011</v>
      </c>
      <c r="D3247" s="84" t="s">
        <v>706</v>
      </c>
      <c r="E3247" s="93" t="s">
        <v>673</v>
      </c>
      <c r="F3247" s="82" t="e">
        <f t="shared" si="50"/>
        <v>#REF!</v>
      </c>
      <c r="G3247" s="172"/>
    </row>
    <row r="3248" spans="1:7" ht="13" thickBot="1" x14ac:dyDescent="0.3">
      <c r="A3248" s="82" t="e">
        <f>#REF!</f>
        <v>#REF!</v>
      </c>
      <c r="B3248" s="84" t="s">
        <v>708</v>
      </c>
      <c r="C3248" s="82">
        <v>2011</v>
      </c>
      <c r="D3248" s="84" t="s">
        <v>706</v>
      </c>
      <c r="E3248" s="93" t="s">
        <v>674</v>
      </c>
      <c r="F3248" s="82" t="e">
        <f t="shared" si="50"/>
        <v>#REF!</v>
      </c>
      <c r="G3248" s="172"/>
    </row>
    <row r="3249" spans="1:7" ht="13" thickBot="1" x14ac:dyDescent="0.3">
      <c r="A3249" s="82" t="e">
        <f>#REF!</f>
        <v>#REF!</v>
      </c>
      <c r="B3249" s="84" t="s">
        <v>708</v>
      </c>
      <c r="C3249" s="82">
        <v>2011</v>
      </c>
      <c r="D3249" s="84" t="s">
        <v>706</v>
      </c>
      <c r="E3249" s="93" t="s">
        <v>675</v>
      </c>
      <c r="F3249" s="82" t="e">
        <f t="shared" si="50"/>
        <v>#REF!</v>
      </c>
      <c r="G3249" s="172"/>
    </row>
    <row r="3250" spans="1:7" ht="13" thickBot="1" x14ac:dyDescent="0.3">
      <c r="A3250" s="82" t="e">
        <f>#REF!</f>
        <v>#REF!</v>
      </c>
      <c r="B3250" s="84" t="s">
        <v>708</v>
      </c>
      <c r="C3250" s="82">
        <v>2011</v>
      </c>
      <c r="D3250" s="84" t="s">
        <v>706</v>
      </c>
      <c r="E3250" s="93" t="s">
        <v>676</v>
      </c>
      <c r="F3250" s="82" t="e">
        <f t="shared" si="50"/>
        <v>#REF!</v>
      </c>
      <c r="G3250" s="172"/>
    </row>
    <row r="3251" spans="1:7" ht="13" thickBot="1" x14ac:dyDescent="0.3">
      <c r="A3251" s="82" t="e">
        <f>#REF!</f>
        <v>#REF!</v>
      </c>
      <c r="B3251" s="84" t="s">
        <v>708</v>
      </c>
      <c r="C3251" s="82">
        <v>2011</v>
      </c>
      <c r="D3251" s="84" t="s">
        <v>706</v>
      </c>
      <c r="E3251" s="93" t="s">
        <v>677</v>
      </c>
      <c r="F3251" s="82" t="e">
        <f t="shared" si="50"/>
        <v>#REF!</v>
      </c>
      <c r="G3251" s="172"/>
    </row>
    <row r="3252" spans="1:7" ht="13" thickBot="1" x14ac:dyDescent="0.3">
      <c r="A3252" s="82" t="e">
        <f>#REF!</f>
        <v>#REF!</v>
      </c>
      <c r="B3252" s="84" t="s">
        <v>708</v>
      </c>
      <c r="C3252" s="82">
        <v>2011</v>
      </c>
      <c r="D3252" s="84" t="s">
        <v>706</v>
      </c>
      <c r="E3252" s="93" t="s">
        <v>678</v>
      </c>
      <c r="F3252" s="82" t="e">
        <f t="shared" si="50"/>
        <v>#REF!</v>
      </c>
      <c r="G3252" s="172"/>
    </row>
    <row r="3253" spans="1:7" ht="13" thickBot="1" x14ac:dyDescent="0.3">
      <c r="A3253" s="82" t="e">
        <f>#REF!</f>
        <v>#REF!</v>
      </c>
      <c r="B3253" s="84" t="s">
        <v>708</v>
      </c>
      <c r="C3253" s="82">
        <v>2011</v>
      </c>
      <c r="D3253" s="84" t="s">
        <v>706</v>
      </c>
      <c r="E3253" s="93" t="s">
        <v>679</v>
      </c>
      <c r="F3253" s="82" t="e">
        <f t="shared" si="50"/>
        <v>#REF!</v>
      </c>
      <c r="G3253" s="172"/>
    </row>
    <row r="3254" spans="1:7" ht="13" thickBot="1" x14ac:dyDescent="0.3">
      <c r="A3254" s="82" t="e">
        <f>#REF!</f>
        <v>#REF!</v>
      </c>
      <c r="B3254" s="84" t="s">
        <v>708</v>
      </c>
      <c r="C3254" s="82">
        <v>2011</v>
      </c>
      <c r="D3254" s="84" t="s">
        <v>706</v>
      </c>
      <c r="E3254" s="93">
        <v>7</v>
      </c>
      <c r="F3254" s="82" t="e">
        <f t="shared" si="50"/>
        <v>#REF!</v>
      </c>
      <c r="G3254" s="172"/>
    </row>
    <row r="3255" spans="1:7" ht="13" thickBot="1" x14ac:dyDescent="0.3">
      <c r="A3255" s="82" t="e">
        <f>#REF!</f>
        <v>#REF!</v>
      </c>
      <c r="B3255" s="84" t="s">
        <v>708</v>
      </c>
      <c r="C3255" s="82">
        <v>2011</v>
      </c>
      <c r="D3255" s="84" t="s">
        <v>706</v>
      </c>
      <c r="E3255" s="93" t="s">
        <v>680</v>
      </c>
      <c r="F3255" s="82" t="e">
        <f t="shared" si="50"/>
        <v>#REF!</v>
      </c>
      <c r="G3255" s="172"/>
    </row>
    <row r="3256" spans="1:7" ht="13" thickBot="1" x14ac:dyDescent="0.3">
      <c r="A3256" s="82" t="e">
        <f>#REF!</f>
        <v>#REF!</v>
      </c>
      <c r="B3256" s="84" t="s">
        <v>708</v>
      </c>
      <c r="C3256" s="82">
        <v>2011</v>
      </c>
      <c r="D3256" s="84" t="s">
        <v>706</v>
      </c>
      <c r="E3256" s="93" t="s">
        <v>681</v>
      </c>
      <c r="F3256" s="82" t="e">
        <f t="shared" si="50"/>
        <v>#REF!</v>
      </c>
      <c r="G3256" s="172"/>
    </row>
    <row r="3257" spans="1:7" ht="13" thickBot="1" x14ac:dyDescent="0.3">
      <c r="A3257" s="82" t="e">
        <f>#REF!</f>
        <v>#REF!</v>
      </c>
      <c r="B3257" s="84" t="s">
        <v>708</v>
      </c>
      <c r="C3257" s="82">
        <v>2011</v>
      </c>
      <c r="D3257" s="84" t="s">
        <v>706</v>
      </c>
      <c r="E3257" s="93" t="s">
        <v>682</v>
      </c>
      <c r="F3257" s="82" t="e">
        <f t="shared" si="50"/>
        <v>#REF!</v>
      </c>
      <c r="G3257" s="172"/>
    </row>
    <row r="3258" spans="1:7" ht="13" thickBot="1" x14ac:dyDescent="0.3">
      <c r="A3258" s="82" t="e">
        <f>#REF!</f>
        <v>#REF!</v>
      </c>
      <c r="B3258" s="84" t="s">
        <v>708</v>
      </c>
      <c r="C3258" s="82">
        <v>2011</v>
      </c>
      <c r="D3258" s="84" t="s">
        <v>706</v>
      </c>
      <c r="E3258" s="93" t="s">
        <v>683</v>
      </c>
      <c r="F3258" s="82" t="e">
        <f t="shared" si="50"/>
        <v>#REF!</v>
      </c>
      <c r="G3258" s="172"/>
    </row>
    <row r="3259" spans="1:7" ht="13" thickBot="1" x14ac:dyDescent="0.3">
      <c r="A3259" s="82" t="e">
        <f>#REF!</f>
        <v>#REF!</v>
      </c>
      <c r="B3259" s="84" t="s">
        <v>708</v>
      </c>
      <c r="C3259" s="82">
        <v>2011</v>
      </c>
      <c r="D3259" s="84" t="s">
        <v>706</v>
      </c>
      <c r="E3259" s="93" t="s">
        <v>684</v>
      </c>
      <c r="F3259" s="82" t="e">
        <f t="shared" si="50"/>
        <v>#REF!</v>
      </c>
      <c r="G3259" s="172"/>
    </row>
    <row r="3260" spans="1:7" ht="13" thickBot="1" x14ac:dyDescent="0.3">
      <c r="A3260" s="82" t="e">
        <f>#REF!</f>
        <v>#REF!</v>
      </c>
      <c r="B3260" s="84" t="s">
        <v>708</v>
      </c>
      <c r="C3260" s="82">
        <v>2011</v>
      </c>
      <c r="D3260" s="84" t="s">
        <v>706</v>
      </c>
      <c r="E3260" s="93" t="s">
        <v>685</v>
      </c>
      <c r="F3260" s="82" t="e">
        <f t="shared" si="50"/>
        <v>#REF!</v>
      </c>
      <c r="G3260" s="172"/>
    </row>
    <row r="3261" spans="1:7" ht="13" thickBot="1" x14ac:dyDescent="0.3">
      <c r="A3261" s="82" t="e">
        <f>#REF!</f>
        <v>#REF!</v>
      </c>
      <c r="B3261" s="84" t="s">
        <v>708</v>
      </c>
      <c r="C3261" s="82">
        <v>2011</v>
      </c>
      <c r="D3261" s="84" t="s">
        <v>706</v>
      </c>
      <c r="E3261" s="93" t="s">
        <v>686</v>
      </c>
      <c r="F3261" s="82" t="e">
        <f t="shared" si="50"/>
        <v>#REF!</v>
      </c>
      <c r="G3261" s="172"/>
    </row>
    <row r="3262" spans="1:7" ht="13" thickBot="1" x14ac:dyDescent="0.3">
      <c r="A3262" s="82" t="e">
        <f>#REF!</f>
        <v>#REF!</v>
      </c>
      <c r="B3262" s="91" t="s">
        <v>708</v>
      </c>
      <c r="C3262" s="82">
        <v>2011</v>
      </c>
      <c r="D3262" s="91" t="s">
        <v>706</v>
      </c>
      <c r="E3262" s="101" t="s">
        <v>687</v>
      </c>
      <c r="F3262" s="82" t="e">
        <f t="shared" si="50"/>
        <v>#REF!</v>
      </c>
      <c r="G3262" s="172"/>
    </row>
    <row r="3263" spans="1:7" ht="13" thickBot="1" x14ac:dyDescent="0.3">
      <c r="A3263" s="82" t="e">
        <f>#REF!</f>
        <v>#REF!</v>
      </c>
      <c r="B3263" s="86" t="s">
        <v>708</v>
      </c>
      <c r="C3263" s="82">
        <v>2011</v>
      </c>
      <c r="D3263" s="86" t="s">
        <v>706</v>
      </c>
      <c r="E3263" s="100">
        <v>8</v>
      </c>
      <c r="F3263" s="82" t="e">
        <f t="shared" si="50"/>
        <v>#REF!</v>
      </c>
      <c r="G3263" s="172"/>
    </row>
    <row r="3264" spans="1:7" ht="13" thickBot="1" x14ac:dyDescent="0.3">
      <c r="A3264" s="82" t="e">
        <f>#REF!</f>
        <v>#REF!</v>
      </c>
      <c r="B3264" s="84" t="s">
        <v>708</v>
      </c>
      <c r="C3264" s="82">
        <v>2011</v>
      </c>
      <c r="D3264" s="84" t="s">
        <v>706</v>
      </c>
      <c r="E3264" s="93" t="s">
        <v>688</v>
      </c>
      <c r="F3264" s="82" t="e">
        <f t="shared" si="50"/>
        <v>#REF!</v>
      </c>
      <c r="G3264" s="172"/>
    </row>
    <row r="3265" spans="1:7" ht="13" thickBot="1" x14ac:dyDescent="0.3">
      <c r="A3265" s="82" t="e">
        <f>#REF!</f>
        <v>#REF!</v>
      </c>
      <c r="B3265" s="84" t="s">
        <v>708</v>
      </c>
      <c r="C3265" s="82">
        <v>2011</v>
      </c>
      <c r="D3265" s="84" t="s">
        <v>706</v>
      </c>
      <c r="E3265" s="93" t="s">
        <v>689</v>
      </c>
      <c r="F3265" s="82" t="e">
        <f t="shared" si="50"/>
        <v>#REF!</v>
      </c>
      <c r="G3265" s="172"/>
    </row>
    <row r="3266" spans="1:7" ht="13" thickBot="1" x14ac:dyDescent="0.3">
      <c r="A3266" s="82" t="e">
        <f>#REF!</f>
        <v>#REF!</v>
      </c>
      <c r="B3266" s="84" t="s">
        <v>708</v>
      </c>
      <c r="C3266" s="82">
        <v>2011</v>
      </c>
      <c r="D3266" s="84" t="s">
        <v>706</v>
      </c>
      <c r="E3266" s="93">
        <v>9</v>
      </c>
      <c r="F3266" s="82" t="e">
        <f t="shared" si="50"/>
        <v>#REF!</v>
      </c>
      <c r="G3266" s="172"/>
    </row>
    <row r="3267" spans="1:7" ht="13" thickBot="1" x14ac:dyDescent="0.3">
      <c r="A3267" s="82" t="e">
        <f>#REF!</f>
        <v>#REF!</v>
      </c>
      <c r="B3267" s="84" t="s">
        <v>708</v>
      </c>
      <c r="C3267" s="82">
        <v>2011</v>
      </c>
      <c r="D3267" s="84" t="s">
        <v>706</v>
      </c>
      <c r="E3267" s="93">
        <v>10</v>
      </c>
      <c r="F3267" s="82" t="e">
        <f t="shared" ref="F3267:F3330" si="51">CONCATENATE(A3267,"_",B3267,"_",C3267,"_",D3267,"_",E3267)</f>
        <v>#REF!</v>
      </c>
      <c r="G3267" s="172"/>
    </row>
    <row r="3268" spans="1:7" ht="13" thickBot="1" x14ac:dyDescent="0.3">
      <c r="A3268" s="82" t="e">
        <f>#REF!</f>
        <v>#REF!</v>
      </c>
      <c r="B3268" s="84" t="s">
        <v>708</v>
      </c>
      <c r="C3268" s="82">
        <v>2011</v>
      </c>
      <c r="D3268" s="84" t="s">
        <v>706</v>
      </c>
      <c r="E3268" s="93" t="s">
        <v>690</v>
      </c>
      <c r="F3268" s="82" t="e">
        <f t="shared" si="51"/>
        <v>#REF!</v>
      </c>
      <c r="G3268" s="172"/>
    </row>
    <row r="3269" spans="1:7" ht="13" thickBot="1" x14ac:dyDescent="0.3">
      <c r="A3269" s="82" t="e">
        <f>#REF!</f>
        <v>#REF!</v>
      </c>
      <c r="B3269" s="84" t="s">
        <v>708</v>
      </c>
      <c r="C3269" s="82">
        <v>2011</v>
      </c>
      <c r="D3269" s="84" t="s">
        <v>706</v>
      </c>
      <c r="E3269" s="93" t="s">
        <v>691</v>
      </c>
      <c r="F3269" s="82" t="e">
        <f t="shared" si="51"/>
        <v>#REF!</v>
      </c>
      <c r="G3269" s="172"/>
    </row>
    <row r="3270" spans="1:7" ht="13" thickBot="1" x14ac:dyDescent="0.3">
      <c r="A3270" s="82" t="e">
        <f>#REF!</f>
        <v>#REF!</v>
      </c>
      <c r="B3270" s="84" t="s">
        <v>708</v>
      </c>
      <c r="C3270" s="82">
        <v>2011</v>
      </c>
      <c r="D3270" s="84" t="s">
        <v>706</v>
      </c>
      <c r="E3270" s="93" t="s">
        <v>692</v>
      </c>
      <c r="F3270" s="82" t="e">
        <f t="shared" si="51"/>
        <v>#REF!</v>
      </c>
      <c r="G3270" s="172"/>
    </row>
    <row r="3271" spans="1:7" ht="13" thickBot="1" x14ac:dyDescent="0.3">
      <c r="A3271" s="82" t="e">
        <f>#REF!</f>
        <v>#REF!</v>
      </c>
      <c r="B3271" s="84" t="s">
        <v>708</v>
      </c>
      <c r="C3271" s="82">
        <v>2011</v>
      </c>
      <c r="D3271" s="84" t="s">
        <v>706</v>
      </c>
      <c r="E3271" s="93" t="s">
        <v>693</v>
      </c>
      <c r="F3271" s="82" t="e">
        <f t="shared" si="51"/>
        <v>#REF!</v>
      </c>
      <c r="G3271" s="172"/>
    </row>
    <row r="3272" spans="1:7" ht="13" thickBot="1" x14ac:dyDescent="0.3">
      <c r="A3272" s="82" t="e">
        <f>#REF!</f>
        <v>#REF!</v>
      </c>
      <c r="B3272" s="84" t="s">
        <v>708</v>
      </c>
      <c r="C3272" s="82">
        <v>2011</v>
      </c>
      <c r="D3272" s="84" t="s">
        <v>706</v>
      </c>
      <c r="E3272" s="93" t="s">
        <v>694</v>
      </c>
      <c r="F3272" s="82" t="e">
        <f t="shared" si="51"/>
        <v>#REF!</v>
      </c>
      <c r="G3272" s="172"/>
    </row>
    <row r="3273" spans="1:7" ht="13" thickBot="1" x14ac:dyDescent="0.3">
      <c r="A3273" s="82" t="e">
        <f>#REF!</f>
        <v>#REF!</v>
      </c>
      <c r="B3273" s="84" t="s">
        <v>708</v>
      </c>
      <c r="C3273" s="82">
        <v>2011</v>
      </c>
      <c r="D3273" s="84" t="s">
        <v>706</v>
      </c>
      <c r="E3273" s="93" t="s">
        <v>695</v>
      </c>
      <c r="F3273" s="82" t="e">
        <f t="shared" si="51"/>
        <v>#REF!</v>
      </c>
      <c r="G3273" s="172"/>
    </row>
    <row r="3274" spans="1:7" ht="13" thickBot="1" x14ac:dyDescent="0.3">
      <c r="A3274" s="82" t="e">
        <f>#REF!</f>
        <v>#REF!</v>
      </c>
      <c r="B3274" s="84" t="s">
        <v>708</v>
      </c>
      <c r="C3274" s="82">
        <v>2011</v>
      </c>
      <c r="D3274" s="84" t="s">
        <v>706</v>
      </c>
      <c r="E3274" s="93" t="s">
        <v>696</v>
      </c>
      <c r="F3274" s="82" t="e">
        <f t="shared" si="51"/>
        <v>#REF!</v>
      </c>
      <c r="G3274" s="172"/>
    </row>
    <row r="3275" spans="1:7" ht="13" thickBot="1" x14ac:dyDescent="0.3">
      <c r="A3275" s="82" t="e">
        <f>#REF!</f>
        <v>#REF!</v>
      </c>
      <c r="B3275" s="84" t="s">
        <v>708</v>
      </c>
      <c r="C3275" s="82">
        <v>2011</v>
      </c>
      <c r="D3275" s="84" t="s">
        <v>706</v>
      </c>
      <c r="E3275" s="93" t="s">
        <v>697</v>
      </c>
      <c r="F3275" s="82" t="e">
        <f t="shared" si="51"/>
        <v>#REF!</v>
      </c>
      <c r="G3275" s="172"/>
    </row>
    <row r="3276" spans="1:7" ht="13" thickBot="1" x14ac:dyDescent="0.3">
      <c r="A3276" s="82" t="e">
        <f>#REF!</f>
        <v>#REF!</v>
      </c>
      <c r="B3276" s="84" t="s">
        <v>708</v>
      </c>
      <c r="C3276" s="82">
        <v>2011</v>
      </c>
      <c r="D3276" s="84" t="s">
        <v>706</v>
      </c>
      <c r="E3276" s="93" t="s">
        <v>698</v>
      </c>
      <c r="F3276" s="82" t="e">
        <f t="shared" si="51"/>
        <v>#REF!</v>
      </c>
      <c r="G3276" s="172"/>
    </row>
    <row r="3277" spans="1:7" ht="13" thickBot="1" x14ac:dyDescent="0.3">
      <c r="A3277" s="82" t="e">
        <f>#REF!</f>
        <v>#REF!</v>
      </c>
      <c r="B3277" s="84" t="s">
        <v>708</v>
      </c>
      <c r="C3277" s="82">
        <v>2011</v>
      </c>
      <c r="D3277" s="84" t="s">
        <v>706</v>
      </c>
      <c r="E3277" s="93" t="s">
        <v>699</v>
      </c>
      <c r="F3277" s="82" t="e">
        <f t="shared" si="51"/>
        <v>#REF!</v>
      </c>
      <c r="G3277" s="172"/>
    </row>
    <row r="3278" spans="1:7" ht="13" thickBot="1" x14ac:dyDescent="0.3">
      <c r="A3278" s="82" t="e">
        <f>#REF!</f>
        <v>#REF!</v>
      </c>
      <c r="B3278" s="84" t="s">
        <v>708</v>
      </c>
      <c r="C3278" s="82">
        <v>2011</v>
      </c>
      <c r="D3278" s="84" t="s">
        <v>706</v>
      </c>
      <c r="E3278" s="93" t="s">
        <v>700</v>
      </c>
      <c r="F3278" s="82" t="e">
        <f t="shared" si="51"/>
        <v>#REF!</v>
      </c>
      <c r="G3278" s="172"/>
    </row>
    <row r="3279" spans="1:7" ht="13" thickBot="1" x14ac:dyDescent="0.3">
      <c r="A3279" s="82" t="e">
        <f>#REF!</f>
        <v>#REF!</v>
      </c>
      <c r="B3279" s="84" t="s">
        <v>708</v>
      </c>
      <c r="C3279" s="82">
        <v>2011</v>
      </c>
      <c r="D3279" s="84" t="s">
        <v>706</v>
      </c>
      <c r="E3279" s="93" t="s">
        <v>701</v>
      </c>
      <c r="F3279" s="82" t="e">
        <f t="shared" si="51"/>
        <v>#REF!</v>
      </c>
      <c r="G3279" s="172"/>
    </row>
    <row r="3280" spans="1:7" ht="13" thickBot="1" x14ac:dyDescent="0.3">
      <c r="A3280" s="82" t="e">
        <f>#REF!</f>
        <v>#REF!</v>
      </c>
      <c r="B3280" s="84" t="s">
        <v>704</v>
      </c>
      <c r="C3280" s="82">
        <v>2011</v>
      </c>
      <c r="D3280" s="84" t="s">
        <v>706</v>
      </c>
      <c r="E3280" s="93" t="s">
        <v>711</v>
      </c>
      <c r="F3280" s="82" t="e">
        <f t="shared" si="51"/>
        <v>#REF!</v>
      </c>
      <c r="G3280" s="172"/>
    </row>
    <row r="3281" spans="1:7" ht="13" thickBot="1" x14ac:dyDescent="0.3">
      <c r="A3281" s="82" t="e">
        <f>#REF!</f>
        <v>#REF!</v>
      </c>
      <c r="B3281" s="84" t="s">
        <v>704</v>
      </c>
      <c r="C3281" s="82">
        <v>2011</v>
      </c>
      <c r="D3281" s="84" t="s">
        <v>706</v>
      </c>
      <c r="E3281" s="93" t="s">
        <v>712</v>
      </c>
      <c r="F3281" s="82" t="e">
        <f t="shared" si="51"/>
        <v>#REF!</v>
      </c>
      <c r="G3281" s="172"/>
    </row>
    <row r="3282" spans="1:7" ht="13" thickBot="1" x14ac:dyDescent="0.3">
      <c r="A3282" s="82" t="e">
        <f>#REF!</f>
        <v>#REF!</v>
      </c>
      <c r="B3282" s="84" t="s">
        <v>704</v>
      </c>
      <c r="C3282" s="82">
        <v>2011</v>
      </c>
      <c r="D3282" s="84" t="s">
        <v>706</v>
      </c>
      <c r="E3282" s="93" t="s">
        <v>713</v>
      </c>
      <c r="F3282" s="82" t="e">
        <f t="shared" si="51"/>
        <v>#REF!</v>
      </c>
      <c r="G3282" s="172"/>
    </row>
    <row r="3283" spans="1:7" ht="13" thickBot="1" x14ac:dyDescent="0.3">
      <c r="A3283" s="82" t="e">
        <f>#REF!</f>
        <v>#REF!</v>
      </c>
      <c r="B3283" s="84" t="s">
        <v>704</v>
      </c>
      <c r="C3283" s="82">
        <v>2011</v>
      </c>
      <c r="D3283" s="84" t="s">
        <v>706</v>
      </c>
      <c r="E3283" s="93" t="s">
        <v>714</v>
      </c>
      <c r="F3283" s="82" t="e">
        <f t="shared" si="51"/>
        <v>#REF!</v>
      </c>
      <c r="G3283" s="172"/>
    </row>
    <row r="3284" spans="1:7" ht="13" thickBot="1" x14ac:dyDescent="0.3">
      <c r="A3284" s="82" t="e">
        <f>#REF!</f>
        <v>#REF!</v>
      </c>
      <c r="B3284" s="84" t="s">
        <v>704</v>
      </c>
      <c r="C3284" s="82">
        <v>2011</v>
      </c>
      <c r="D3284" s="84" t="s">
        <v>706</v>
      </c>
      <c r="E3284" s="93" t="s">
        <v>715</v>
      </c>
      <c r="F3284" s="82" t="e">
        <f t="shared" si="51"/>
        <v>#REF!</v>
      </c>
      <c r="G3284" s="172"/>
    </row>
    <row r="3285" spans="1:7" ht="13" thickBot="1" x14ac:dyDescent="0.3">
      <c r="A3285" s="82" t="e">
        <f>#REF!</f>
        <v>#REF!</v>
      </c>
      <c r="B3285" s="84" t="s">
        <v>704</v>
      </c>
      <c r="C3285" s="82">
        <v>2011</v>
      </c>
      <c r="D3285" s="84" t="s">
        <v>706</v>
      </c>
      <c r="E3285" s="93" t="s">
        <v>716</v>
      </c>
      <c r="F3285" s="82" t="e">
        <f t="shared" si="51"/>
        <v>#REF!</v>
      </c>
      <c r="G3285" s="172"/>
    </row>
    <row r="3286" spans="1:7" ht="13" thickBot="1" x14ac:dyDescent="0.3">
      <c r="A3286" s="82" t="e">
        <f>#REF!</f>
        <v>#REF!</v>
      </c>
      <c r="B3286" s="84" t="s">
        <v>704</v>
      </c>
      <c r="C3286" s="82">
        <v>2011</v>
      </c>
      <c r="D3286" s="84" t="s">
        <v>706</v>
      </c>
      <c r="E3286" s="93" t="s">
        <v>717</v>
      </c>
      <c r="F3286" s="82" t="e">
        <f t="shared" si="51"/>
        <v>#REF!</v>
      </c>
      <c r="G3286" s="172"/>
    </row>
    <row r="3287" spans="1:7" ht="13" thickBot="1" x14ac:dyDescent="0.3">
      <c r="A3287" s="82" t="e">
        <f>#REF!</f>
        <v>#REF!</v>
      </c>
      <c r="B3287" s="84" t="s">
        <v>704</v>
      </c>
      <c r="C3287" s="82">
        <v>2011</v>
      </c>
      <c r="D3287" s="84" t="s">
        <v>706</v>
      </c>
      <c r="E3287" s="93" t="s">
        <v>718</v>
      </c>
      <c r="F3287" s="82" t="e">
        <f t="shared" si="51"/>
        <v>#REF!</v>
      </c>
      <c r="G3287" s="172"/>
    </row>
    <row r="3288" spans="1:7" ht="13" thickBot="1" x14ac:dyDescent="0.3">
      <c r="A3288" s="82" t="e">
        <f>#REF!</f>
        <v>#REF!</v>
      </c>
      <c r="B3288" s="84" t="s">
        <v>704</v>
      </c>
      <c r="C3288" s="82">
        <v>2011</v>
      </c>
      <c r="D3288" s="84" t="s">
        <v>706</v>
      </c>
      <c r="E3288" s="93" t="s">
        <v>719</v>
      </c>
      <c r="F3288" s="82" t="e">
        <f t="shared" si="51"/>
        <v>#REF!</v>
      </c>
      <c r="G3288" s="172"/>
    </row>
    <row r="3289" spans="1:7" ht="13" thickBot="1" x14ac:dyDescent="0.3">
      <c r="A3289" s="82" t="e">
        <f>#REF!</f>
        <v>#REF!</v>
      </c>
      <c r="B3289" s="84" t="s">
        <v>704</v>
      </c>
      <c r="C3289" s="82">
        <v>2011</v>
      </c>
      <c r="D3289" s="84" t="s">
        <v>706</v>
      </c>
      <c r="E3289" s="93" t="s">
        <v>720</v>
      </c>
      <c r="F3289" s="82" t="e">
        <f t="shared" si="51"/>
        <v>#REF!</v>
      </c>
      <c r="G3289" s="172"/>
    </row>
    <row r="3290" spans="1:7" ht="13" thickBot="1" x14ac:dyDescent="0.3">
      <c r="A3290" s="82" t="e">
        <f>#REF!</f>
        <v>#REF!</v>
      </c>
      <c r="B3290" s="84" t="s">
        <v>704</v>
      </c>
      <c r="C3290" s="82">
        <v>2011</v>
      </c>
      <c r="D3290" s="84" t="s">
        <v>706</v>
      </c>
      <c r="E3290" s="93" t="s">
        <v>721</v>
      </c>
      <c r="F3290" s="82" t="e">
        <f t="shared" si="51"/>
        <v>#REF!</v>
      </c>
      <c r="G3290" s="172"/>
    </row>
    <row r="3291" spans="1:7" ht="13" thickBot="1" x14ac:dyDescent="0.3">
      <c r="A3291" s="82" t="e">
        <f>#REF!</f>
        <v>#REF!</v>
      </c>
      <c r="B3291" s="84" t="s">
        <v>704</v>
      </c>
      <c r="C3291" s="82">
        <v>2011</v>
      </c>
      <c r="D3291" s="84" t="s">
        <v>706</v>
      </c>
      <c r="E3291" s="93" t="s">
        <v>722</v>
      </c>
      <c r="F3291" s="82" t="e">
        <f t="shared" si="51"/>
        <v>#REF!</v>
      </c>
      <c r="G3291" s="172"/>
    </row>
    <row r="3292" spans="1:7" ht="13" thickBot="1" x14ac:dyDescent="0.3">
      <c r="A3292" s="82" t="e">
        <f>#REF!</f>
        <v>#REF!</v>
      </c>
      <c r="B3292" s="84" t="s">
        <v>704</v>
      </c>
      <c r="C3292" s="82">
        <v>2011</v>
      </c>
      <c r="D3292" s="84" t="s">
        <v>706</v>
      </c>
      <c r="E3292" s="93" t="s">
        <v>723</v>
      </c>
      <c r="F3292" s="82" t="e">
        <f t="shared" si="51"/>
        <v>#REF!</v>
      </c>
      <c r="G3292" s="172"/>
    </row>
    <row r="3293" spans="1:7" ht="13" thickBot="1" x14ac:dyDescent="0.3">
      <c r="A3293" s="82" t="e">
        <f>#REF!</f>
        <v>#REF!</v>
      </c>
      <c r="B3293" s="84" t="s">
        <v>704</v>
      </c>
      <c r="C3293" s="82">
        <v>2011</v>
      </c>
      <c r="D3293" s="84" t="s">
        <v>706</v>
      </c>
      <c r="E3293" s="93" t="s">
        <v>724</v>
      </c>
      <c r="F3293" s="82" t="e">
        <f t="shared" si="51"/>
        <v>#REF!</v>
      </c>
      <c r="G3293" s="172"/>
    </row>
    <row r="3294" spans="1:7" ht="13" thickBot="1" x14ac:dyDescent="0.3">
      <c r="A3294" s="82" t="e">
        <f>#REF!</f>
        <v>#REF!</v>
      </c>
      <c r="B3294" s="84" t="s">
        <v>704</v>
      </c>
      <c r="C3294" s="82">
        <v>2011</v>
      </c>
      <c r="D3294" s="84" t="s">
        <v>706</v>
      </c>
      <c r="E3294" s="93" t="s">
        <v>725</v>
      </c>
      <c r="F3294" s="82" t="e">
        <f t="shared" si="51"/>
        <v>#REF!</v>
      </c>
      <c r="G3294" s="172"/>
    </row>
    <row r="3295" spans="1:7" ht="13" thickBot="1" x14ac:dyDescent="0.3">
      <c r="A3295" s="82" t="e">
        <f>#REF!</f>
        <v>#REF!</v>
      </c>
      <c r="B3295" s="91" t="s">
        <v>704</v>
      </c>
      <c r="C3295" s="82">
        <v>2011</v>
      </c>
      <c r="D3295" s="91" t="s">
        <v>706</v>
      </c>
      <c r="E3295" s="101" t="s">
        <v>726</v>
      </c>
      <c r="F3295" s="82" t="e">
        <f t="shared" si="51"/>
        <v>#REF!</v>
      </c>
      <c r="G3295" s="172"/>
    </row>
    <row r="3296" spans="1:7" ht="13" thickBot="1" x14ac:dyDescent="0.3">
      <c r="A3296" s="82" t="e">
        <f>#REF!</f>
        <v>#REF!</v>
      </c>
      <c r="B3296" s="86" t="s">
        <v>704</v>
      </c>
      <c r="C3296" s="82">
        <v>2011</v>
      </c>
      <c r="D3296" s="86" t="s">
        <v>706</v>
      </c>
      <c r="E3296" s="100" t="s">
        <v>727</v>
      </c>
      <c r="F3296" s="82" t="e">
        <f t="shared" si="51"/>
        <v>#REF!</v>
      </c>
      <c r="G3296" s="172"/>
    </row>
    <row r="3297" spans="1:7" ht="13" thickBot="1" x14ac:dyDescent="0.3">
      <c r="A3297" s="82" t="e">
        <f>#REF!</f>
        <v>#REF!</v>
      </c>
      <c r="B3297" s="84" t="s">
        <v>704</v>
      </c>
      <c r="C3297" s="82">
        <v>2011</v>
      </c>
      <c r="D3297" s="84" t="s">
        <v>706</v>
      </c>
      <c r="E3297" s="93" t="s">
        <v>728</v>
      </c>
      <c r="F3297" s="82" t="e">
        <f t="shared" si="51"/>
        <v>#REF!</v>
      </c>
      <c r="G3297" s="172"/>
    </row>
    <row r="3298" spans="1:7" ht="13" thickBot="1" x14ac:dyDescent="0.3">
      <c r="A3298" s="82" t="e">
        <f>#REF!</f>
        <v>#REF!</v>
      </c>
      <c r="B3298" s="84" t="s">
        <v>704</v>
      </c>
      <c r="C3298" s="82">
        <v>2011</v>
      </c>
      <c r="D3298" s="84" t="s">
        <v>706</v>
      </c>
      <c r="E3298" s="93" t="s">
        <v>729</v>
      </c>
      <c r="F3298" s="82" t="e">
        <f t="shared" si="51"/>
        <v>#REF!</v>
      </c>
      <c r="G3298" s="172"/>
    </row>
    <row r="3299" spans="1:7" ht="13" thickBot="1" x14ac:dyDescent="0.3">
      <c r="A3299" s="82" t="e">
        <f>#REF!</f>
        <v>#REF!</v>
      </c>
      <c r="B3299" s="84" t="s">
        <v>704</v>
      </c>
      <c r="C3299" s="82">
        <v>2011</v>
      </c>
      <c r="D3299" s="84" t="s">
        <v>706</v>
      </c>
      <c r="E3299" s="93" t="s">
        <v>730</v>
      </c>
      <c r="F3299" s="82" t="e">
        <f t="shared" si="51"/>
        <v>#REF!</v>
      </c>
      <c r="G3299" s="172"/>
    </row>
    <row r="3300" spans="1:7" ht="13" thickBot="1" x14ac:dyDescent="0.3">
      <c r="A3300" s="82" t="e">
        <f>#REF!</f>
        <v>#REF!</v>
      </c>
      <c r="B3300" s="84" t="s">
        <v>704</v>
      </c>
      <c r="C3300" s="82">
        <v>2011</v>
      </c>
      <c r="D3300" s="84" t="s">
        <v>706</v>
      </c>
      <c r="E3300" s="93" t="s">
        <v>731</v>
      </c>
      <c r="F3300" s="82" t="e">
        <f t="shared" si="51"/>
        <v>#REF!</v>
      </c>
      <c r="G3300" s="172"/>
    </row>
    <row r="3301" spans="1:7" ht="13" thickBot="1" x14ac:dyDescent="0.3">
      <c r="A3301" s="82" t="e">
        <f>#REF!</f>
        <v>#REF!</v>
      </c>
      <c r="B3301" s="84" t="s">
        <v>704</v>
      </c>
      <c r="C3301" s="82">
        <v>2011</v>
      </c>
      <c r="D3301" s="84" t="s">
        <v>706</v>
      </c>
      <c r="E3301" s="93" t="s">
        <v>732</v>
      </c>
      <c r="F3301" s="82" t="e">
        <f t="shared" si="51"/>
        <v>#REF!</v>
      </c>
      <c r="G3301" s="172"/>
    </row>
    <row r="3302" spans="1:7" ht="13" thickBot="1" x14ac:dyDescent="0.3">
      <c r="A3302" s="82" t="e">
        <f>#REF!</f>
        <v>#REF!</v>
      </c>
      <c r="B3302" s="84" t="s">
        <v>704</v>
      </c>
      <c r="C3302" s="82">
        <v>2011</v>
      </c>
      <c r="D3302" s="84" t="s">
        <v>706</v>
      </c>
      <c r="E3302" s="93" t="s">
        <v>733</v>
      </c>
      <c r="F3302" s="82" t="e">
        <f t="shared" si="51"/>
        <v>#REF!</v>
      </c>
      <c r="G3302" s="172"/>
    </row>
    <row r="3303" spans="1:7" ht="13" thickBot="1" x14ac:dyDescent="0.3">
      <c r="A3303" s="82" t="e">
        <f>#REF!</f>
        <v>#REF!</v>
      </c>
      <c r="B3303" s="84" t="s">
        <v>704</v>
      </c>
      <c r="C3303" s="82">
        <v>2011</v>
      </c>
      <c r="D3303" s="84" t="s">
        <v>706</v>
      </c>
      <c r="E3303" s="93" t="s">
        <v>734</v>
      </c>
      <c r="F3303" s="82" t="e">
        <f t="shared" si="51"/>
        <v>#REF!</v>
      </c>
      <c r="G3303" s="172"/>
    </row>
    <row r="3304" spans="1:7" ht="13" thickBot="1" x14ac:dyDescent="0.3">
      <c r="A3304" s="82" t="e">
        <f>#REF!</f>
        <v>#REF!</v>
      </c>
      <c r="B3304" s="84" t="s">
        <v>708</v>
      </c>
      <c r="C3304" s="82">
        <v>2011</v>
      </c>
      <c r="D3304" s="84" t="s">
        <v>706</v>
      </c>
      <c r="E3304" s="93" t="s">
        <v>711</v>
      </c>
      <c r="F3304" s="82" t="e">
        <f t="shared" si="51"/>
        <v>#REF!</v>
      </c>
      <c r="G3304" s="172"/>
    </row>
    <row r="3305" spans="1:7" ht="13" thickBot="1" x14ac:dyDescent="0.3">
      <c r="A3305" s="82" t="e">
        <f>#REF!</f>
        <v>#REF!</v>
      </c>
      <c r="B3305" s="84" t="s">
        <v>708</v>
      </c>
      <c r="C3305" s="82">
        <v>2011</v>
      </c>
      <c r="D3305" s="84" t="s">
        <v>706</v>
      </c>
      <c r="E3305" s="93" t="s">
        <v>712</v>
      </c>
      <c r="F3305" s="82" t="e">
        <f t="shared" si="51"/>
        <v>#REF!</v>
      </c>
      <c r="G3305" s="172"/>
    </row>
    <row r="3306" spans="1:7" ht="13" thickBot="1" x14ac:dyDescent="0.3">
      <c r="A3306" s="82" t="e">
        <f>#REF!</f>
        <v>#REF!</v>
      </c>
      <c r="B3306" s="84" t="s">
        <v>708</v>
      </c>
      <c r="C3306" s="82">
        <v>2011</v>
      </c>
      <c r="D3306" s="84" t="s">
        <v>706</v>
      </c>
      <c r="E3306" s="93" t="s">
        <v>713</v>
      </c>
      <c r="F3306" s="82" t="e">
        <f t="shared" si="51"/>
        <v>#REF!</v>
      </c>
      <c r="G3306" s="172"/>
    </row>
    <row r="3307" spans="1:7" ht="13" thickBot="1" x14ac:dyDescent="0.3">
      <c r="A3307" s="82" t="e">
        <f>#REF!</f>
        <v>#REF!</v>
      </c>
      <c r="B3307" s="84" t="s">
        <v>708</v>
      </c>
      <c r="C3307" s="82">
        <v>2011</v>
      </c>
      <c r="D3307" s="84" t="s">
        <v>706</v>
      </c>
      <c r="E3307" s="93" t="s">
        <v>714</v>
      </c>
      <c r="F3307" s="82" t="e">
        <f t="shared" si="51"/>
        <v>#REF!</v>
      </c>
      <c r="G3307" s="172"/>
    </row>
    <row r="3308" spans="1:7" ht="13" thickBot="1" x14ac:dyDescent="0.3">
      <c r="A3308" s="82" t="e">
        <f>#REF!</f>
        <v>#REF!</v>
      </c>
      <c r="B3308" s="84" t="s">
        <v>708</v>
      </c>
      <c r="C3308" s="82">
        <v>2011</v>
      </c>
      <c r="D3308" s="84" t="s">
        <v>706</v>
      </c>
      <c r="E3308" s="93" t="s">
        <v>715</v>
      </c>
      <c r="F3308" s="82" t="e">
        <f t="shared" si="51"/>
        <v>#REF!</v>
      </c>
      <c r="G3308" s="172"/>
    </row>
    <row r="3309" spans="1:7" ht="13" thickBot="1" x14ac:dyDescent="0.3">
      <c r="A3309" s="82" t="e">
        <f>#REF!</f>
        <v>#REF!</v>
      </c>
      <c r="B3309" s="84" t="s">
        <v>708</v>
      </c>
      <c r="C3309" s="82">
        <v>2011</v>
      </c>
      <c r="D3309" s="84" t="s">
        <v>706</v>
      </c>
      <c r="E3309" s="93" t="s">
        <v>716</v>
      </c>
      <c r="F3309" s="82" t="e">
        <f t="shared" si="51"/>
        <v>#REF!</v>
      </c>
      <c r="G3309" s="172"/>
    </row>
    <row r="3310" spans="1:7" ht="13" thickBot="1" x14ac:dyDescent="0.3">
      <c r="A3310" s="82" t="e">
        <f>#REF!</f>
        <v>#REF!</v>
      </c>
      <c r="B3310" s="84" t="s">
        <v>708</v>
      </c>
      <c r="C3310" s="82">
        <v>2011</v>
      </c>
      <c r="D3310" s="84" t="s">
        <v>706</v>
      </c>
      <c r="E3310" s="93" t="s">
        <v>717</v>
      </c>
      <c r="F3310" s="82" t="e">
        <f t="shared" si="51"/>
        <v>#REF!</v>
      </c>
      <c r="G3310" s="172"/>
    </row>
    <row r="3311" spans="1:7" ht="13" thickBot="1" x14ac:dyDescent="0.3">
      <c r="A3311" s="82" t="e">
        <f>#REF!</f>
        <v>#REF!</v>
      </c>
      <c r="B3311" s="84" t="s">
        <v>708</v>
      </c>
      <c r="C3311" s="82">
        <v>2011</v>
      </c>
      <c r="D3311" s="84" t="s">
        <v>706</v>
      </c>
      <c r="E3311" s="93" t="s">
        <v>718</v>
      </c>
      <c r="F3311" s="82" t="e">
        <f t="shared" si="51"/>
        <v>#REF!</v>
      </c>
      <c r="G3311" s="172"/>
    </row>
    <row r="3312" spans="1:7" ht="13" thickBot="1" x14ac:dyDescent="0.3">
      <c r="A3312" s="82" t="e">
        <f>#REF!</f>
        <v>#REF!</v>
      </c>
      <c r="B3312" s="84" t="s">
        <v>708</v>
      </c>
      <c r="C3312" s="82">
        <v>2011</v>
      </c>
      <c r="D3312" s="84" t="s">
        <v>706</v>
      </c>
      <c r="E3312" s="93" t="s">
        <v>719</v>
      </c>
      <c r="F3312" s="82" t="e">
        <f t="shared" si="51"/>
        <v>#REF!</v>
      </c>
      <c r="G3312" s="172"/>
    </row>
    <row r="3313" spans="1:7" ht="13" thickBot="1" x14ac:dyDescent="0.3">
      <c r="A3313" s="82" t="e">
        <f>#REF!</f>
        <v>#REF!</v>
      </c>
      <c r="B3313" s="84" t="s">
        <v>708</v>
      </c>
      <c r="C3313" s="82">
        <v>2011</v>
      </c>
      <c r="D3313" s="84" t="s">
        <v>706</v>
      </c>
      <c r="E3313" s="93" t="s">
        <v>720</v>
      </c>
      <c r="F3313" s="82" t="e">
        <f t="shared" si="51"/>
        <v>#REF!</v>
      </c>
      <c r="G3313" s="172"/>
    </row>
    <row r="3314" spans="1:7" ht="13" thickBot="1" x14ac:dyDescent="0.3">
      <c r="A3314" s="82" t="e">
        <f>#REF!</f>
        <v>#REF!</v>
      </c>
      <c r="B3314" s="84" t="s">
        <v>708</v>
      </c>
      <c r="C3314" s="82">
        <v>2011</v>
      </c>
      <c r="D3314" s="84" t="s">
        <v>706</v>
      </c>
      <c r="E3314" s="93" t="s">
        <v>721</v>
      </c>
      <c r="F3314" s="82" t="e">
        <f t="shared" si="51"/>
        <v>#REF!</v>
      </c>
      <c r="G3314" s="172"/>
    </row>
    <row r="3315" spans="1:7" ht="13" thickBot="1" x14ac:dyDescent="0.3">
      <c r="A3315" s="82" t="e">
        <f>#REF!</f>
        <v>#REF!</v>
      </c>
      <c r="B3315" s="84" t="s">
        <v>708</v>
      </c>
      <c r="C3315" s="82">
        <v>2011</v>
      </c>
      <c r="D3315" s="84" t="s">
        <v>706</v>
      </c>
      <c r="E3315" s="93" t="s">
        <v>722</v>
      </c>
      <c r="F3315" s="82" t="e">
        <f t="shared" si="51"/>
        <v>#REF!</v>
      </c>
      <c r="G3315" s="172"/>
    </row>
    <row r="3316" spans="1:7" ht="13" thickBot="1" x14ac:dyDescent="0.3">
      <c r="A3316" s="82" t="e">
        <f>#REF!</f>
        <v>#REF!</v>
      </c>
      <c r="B3316" s="84" t="s">
        <v>708</v>
      </c>
      <c r="C3316" s="82">
        <v>2011</v>
      </c>
      <c r="D3316" s="84" t="s">
        <v>706</v>
      </c>
      <c r="E3316" s="93" t="s">
        <v>723</v>
      </c>
      <c r="F3316" s="82" t="e">
        <f t="shared" si="51"/>
        <v>#REF!</v>
      </c>
      <c r="G3316" s="172"/>
    </row>
    <row r="3317" spans="1:7" ht="13" thickBot="1" x14ac:dyDescent="0.3">
      <c r="A3317" s="82" t="e">
        <f>#REF!</f>
        <v>#REF!</v>
      </c>
      <c r="B3317" s="84" t="s">
        <v>708</v>
      </c>
      <c r="C3317" s="82">
        <v>2011</v>
      </c>
      <c r="D3317" s="84" t="s">
        <v>706</v>
      </c>
      <c r="E3317" s="93" t="s">
        <v>724</v>
      </c>
      <c r="F3317" s="82" t="e">
        <f t="shared" si="51"/>
        <v>#REF!</v>
      </c>
      <c r="G3317" s="172"/>
    </row>
    <row r="3318" spans="1:7" ht="13" thickBot="1" x14ac:dyDescent="0.3">
      <c r="A3318" s="82" t="e">
        <f>#REF!</f>
        <v>#REF!</v>
      </c>
      <c r="B3318" s="84" t="s">
        <v>708</v>
      </c>
      <c r="C3318" s="82">
        <v>2011</v>
      </c>
      <c r="D3318" s="84" t="s">
        <v>706</v>
      </c>
      <c r="E3318" s="93" t="s">
        <v>725</v>
      </c>
      <c r="F3318" s="82" t="e">
        <f t="shared" si="51"/>
        <v>#REF!</v>
      </c>
      <c r="G3318" s="172"/>
    </row>
    <row r="3319" spans="1:7" ht="13" thickBot="1" x14ac:dyDescent="0.3">
      <c r="A3319" s="82" t="e">
        <f>#REF!</f>
        <v>#REF!</v>
      </c>
      <c r="B3319" s="84" t="s">
        <v>708</v>
      </c>
      <c r="C3319" s="82">
        <v>2011</v>
      </c>
      <c r="D3319" s="84" t="s">
        <v>706</v>
      </c>
      <c r="E3319" s="93" t="s">
        <v>726</v>
      </c>
      <c r="F3319" s="82" t="e">
        <f t="shared" si="51"/>
        <v>#REF!</v>
      </c>
      <c r="G3319" s="172"/>
    </row>
    <row r="3320" spans="1:7" ht="13" thickBot="1" x14ac:dyDescent="0.3">
      <c r="A3320" s="82" t="e">
        <f>#REF!</f>
        <v>#REF!</v>
      </c>
      <c r="B3320" s="84" t="s">
        <v>708</v>
      </c>
      <c r="C3320" s="82">
        <v>2011</v>
      </c>
      <c r="D3320" s="84" t="s">
        <v>706</v>
      </c>
      <c r="E3320" s="93" t="s">
        <v>727</v>
      </c>
      <c r="F3320" s="82" t="e">
        <f t="shared" si="51"/>
        <v>#REF!</v>
      </c>
      <c r="G3320" s="172"/>
    </row>
    <row r="3321" spans="1:7" ht="13" thickBot="1" x14ac:dyDescent="0.3">
      <c r="A3321" s="82" t="e">
        <f>#REF!</f>
        <v>#REF!</v>
      </c>
      <c r="B3321" s="84" t="s">
        <v>708</v>
      </c>
      <c r="C3321" s="82">
        <v>2011</v>
      </c>
      <c r="D3321" s="84" t="s">
        <v>706</v>
      </c>
      <c r="E3321" s="93" t="s">
        <v>728</v>
      </c>
      <c r="F3321" s="82" t="e">
        <f t="shared" si="51"/>
        <v>#REF!</v>
      </c>
      <c r="G3321" s="172"/>
    </row>
    <row r="3322" spans="1:7" ht="13" thickBot="1" x14ac:dyDescent="0.3">
      <c r="A3322" s="82" t="e">
        <f>#REF!</f>
        <v>#REF!</v>
      </c>
      <c r="B3322" s="84" t="s">
        <v>708</v>
      </c>
      <c r="C3322" s="82">
        <v>2011</v>
      </c>
      <c r="D3322" s="84" t="s">
        <v>706</v>
      </c>
      <c r="E3322" s="93" t="s">
        <v>729</v>
      </c>
      <c r="F3322" s="82" t="e">
        <f t="shared" si="51"/>
        <v>#REF!</v>
      </c>
      <c r="G3322" s="172"/>
    </row>
    <row r="3323" spans="1:7" ht="13" thickBot="1" x14ac:dyDescent="0.3">
      <c r="A3323" s="82" t="e">
        <f>#REF!</f>
        <v>#REF!</v>
      </c>
      <c r="B3323" s="84" t="s">
        <v>708</v>
      </c>
      <c r="C3323" s="82">
        <v>2011</v>
      </c>
      <c r="D3323" s="84" t="s">
        <v>706</v>
      </c>
      <c r="E3323" s="93" t="s">
        <v>730</v>
      </c>
      <c r="F3323" s="82" t="e">
        <f t="shared" si="51"/>
        <v>#REF!</v>
      </c>
      <c r="G3323" s="172"/>
    </row>
    <row r="3324" spans="1:7" ht="13" thickBot="1" x14ac:dyDescent="0.3">
      <c r="A3324" s="82" t="e">
        <f>#REF!</f>
        <v>#REF!</v>
      </c>
      <c r="B3324" s="84" t="s">
        <v>708</v>
      </c>
      <c r="C3324" s="82">
        <v>2011</v>
      </c>
      <c r="D3324" s="84" t="s">
        <v>706</v>
      </c>
      <c r="E3324" s="93" t="s">
        <v>731</v>
      </c>
      <c r="F3324" s="82" t="e">
        <f t="shared" si="51"/>
        <v>#REF!</v>
      </c>
      <c r="G3324" s="172"/>
    </row>
    <row r="3325" spans="1:7" ht="13" thickBot="1" x14ac:dyDescent="0.3">
      <c r="A3325" s="82" t="e">
        <f>#REF!</f>
        <v>#REF!</v>
      </c>
      <c r="B3325" s="84" t="s">
        <v>708</v>
      </c>
      <c r="C3325" s="82">
        <v>2011</v>
      </c>
      <c r="D3325" s="84" t="s">
        <v>706</v>
      </c>
      <c r="E3325" s="93" t="s">
        <v>732</v>
      </c>
      <c r="F3325" s="82" t="e">
        <f t="shared" si="51"/>
        <v>#REF!</v>
      </c>
      <c r="G3325" s="172"/>
    </row>
    <row r="3326" spans="1:7" ht="13" thickBot="1" x14ac:dyDescent="0.3">
      <c r="A3326" s="82" t="e">
        <f>#REF!</f>
        <v>#REF!</v>
      </c>
      <c r="B3326" s="84" t="s">
        <v>708</v>
      </c>
      <c r="C3326" s="82">
        <v>2011</v>
      </c>
      <c r="D3326" s="84" t="s">
        <v>706</v>
      </c>
      <c r="E3326" s="93" t="s">
        <v>733</v>
      </c>
      <c r="F3326" s="82" t="e">
        <f t="shared" si="51"/>
        <v>#REF!</v>
      </c>
      <c r="G3326" s="172"/>
    </row>
    <row r="3327" spans="1:7" ht="13" thickBot="1" x14ac:dyDescent="0.3">
      <c r="A3327" s="82" t="e">
        <f>#REF!</f>
        <v>#REF!</v>
      </c>
      <c r="B3327" s="84" t="s">
        <v>708</v>
      </c>
      <c r="C3327" s="82">
        <v>2011</v>
      </c>
      <c r="D3327" s="84" t="s">
        <v>706</v>
      </c>
      <c r="E3327" s="93" t="s">
        <v>734</v>
      </c>
      <c r="F3327" s="82" t="e">
        <f t="shared" si="51"/>
        <v>#REF!</v>
      </c>
      <c r="G3327" s="172"/>
    </row>
    <row r="3328" spans="1:7" ht="13" thickBot="1" x14ac:dyDescent="0.3">
      <c r="A3328" s="82" t="e">
        <f>#REF!</f>
        <v>#REF!</v>
      </c>
      <c r="B3328" s="84" t="s">
        <v>704</v>
      </c>
      <c r="C3328" s="82">
        <v>2011</v>
      </c>
      <c r="D3328" s="84" t="s">
        <v>639</v>
      </c>
      <c r="E3328" s="93" t="s">
        <v>736</v>
      </c>
      <c r="F3328" s="82" t="e">
        <f t="shared" si="51"/>
        <v>#REF!</v>
      </c>
      <c r="G3328" s="172"/>
    </row>
    <row r="3329" spans="1:7" ht="13" thickBot="1" x14ac:dyDescent="0.3">
      <c r="A3329" s="82" t="e">
        <f>#REF!</f>
        <v>#REF!</v>
      </c>
      <c r="B3329" s="84" t="s">
        <v>704</v>
      </c>
      <c r="C3329" s="82">
        <v>2011</v>
      </c>
      <c r="D3329" s="84" t="s">
        <v>639</v>
      </c>
      <c r="E3329" s="93" t="s">
        <v>737</v>
      </c>
      <c r="F3329" s="82" t="e">
        <f t="shared" si="51"/>
        <v>#REF!</v>
      </c>
      <c r="G3329" s="172"/>
    </row>
    <row r="3330" spans="1:7" ht="13" thickBot="1" x14ac:dyDescent="0.3">
      <c r="A3330" s="82" t="e">
        <f>#REF!</f>
        <v>#REF!</v>
      </c>
      <c r="B3330" s="84" t="s">
        <v>704</v>
      </c>
      <c r="C3330" s="82">
        <v>2011</v>
      </c>
      <c r="D3330" s="84" t="s">
        <v>639</v>
      </c>
      <c r="E3330" s="93" t="s">
        <v>738</v>
      </c>
      <c r="F3330" s="82" t="e">
        <f t="shared" si="51"/>
        <v>#REF!</v>
      </c>
      <c r="G3330" s="172"/>
    </row>
    <row r="3331" spans="1:7" ht="13" thickBot="1" x14ac:dyDescent="0.3">
      <c r="A3331" s="82" t="e">
        <f>#REF!</f>
        <v>#REF!</v>
      </c>
      <c r="B3331" s="84" t="s">
        <v>704</v>
      </c>
      <c r="C3331" s="82">
        <v>2011</v>
      </c>
      <c r="D3331" s="84" t="s">
        <v>639</v>
      </c>
      <c r="E3331" s="93" t="s">
        <v>742</v>
      </c>
      <c r="F3331" s="82" t="e">
        <f t="shared" ref="F3331:F3394" si="52">CONCATENATE(A3331,"_",B3331,"_",C3331,"_",D3331,"_",E3331)</f>
        <v>#REF!</v>
      </c>
      <c r="G3331" s="172"/>
    </row>
    <row r="3332" spans="1:7" ht="13" thickBot="1" x14ac:dyDescent="0.3">
      <c r="A3332" s="82" t="e">
        <f>#REF!</f>
        <v>#REF!</v>
      </c>
      <c r="B3332" s="84" t="s">
        <v>704</v>
      </c>
      <c r="C3332" s="82">
        <v>2011</v>
      </c>
      <c r="D3332" s="84" t="s">
        <v>639</v>
      </c>
      <c r="E3332" s="93" t="s">
        <v>741</v>
      </c>
      <c r="F3332" s="82" t="e">
        <f t="shared" si="52"/>
        <v>#REF!</v>
      </c>
      <c r="G3332" s="172"/>
    </row>
    <row r="3333" spans="1:7" ht="13" thickBot="1" x14ac:dyDescent="0.3">
      <c r="A3333" s="82" t="e">
        <f>#REF!</f>
        <v>#REF!</v>
      </c>
      <c r="B3333" s="84" t="s">
        <v>704</v>
      </c>
      <c r="C3333" s="82">
        <v>2011</v>
      </c>
      <c r="D3333" s="84" t="s">
        <v>639</v>
      </c>
      <c r="E3333" s="93" t="s">
        <v>739</v>
      </c>
      <c r="F3333" s="82" t="e">
        <f t="shared" si="52"/>
        <v>#REF!</v>
      </c>
      <c r="G3333" s="172"/>
    </row>
    <row r="3334" spans="1:7" ht="13" thickBot="1" x14ac:dyDescent="0.3">
      <c r="A3334" s="82" t="e">
        <f>#REF!</f>
        <v>#REF!</v>
      </c>
      <c r="B3334" s="84" t="s">
        <v>704</v>
      </c>
      <c r="C3334" s="82">
        <v>2011</v>
      </c>
      <c r="D3334" s="84" t="s">
        <v>639</v>
      </c>
      <c r="E3334" s="93" t="s">
        <v>743</v>
      </c>
      <c r="F3334" s="82" t="e">
        <f t="shared" si="52"/>
        <v>#REF!</v>
      </c>
      <c r="G3334" s="172"/>
    </row>
    <row r="3335" spans="1:7" ht="13" thickBot="1" x14ac:dyDescent="0.3">
      <c r="A3335" s="82" t="e">
        <f>#REF!</f>
        <v>#REF!</v>
      </c>
      <c r="B3335" s="84" t="s">
        <v>704</v>
      </c>
      <c r="C3335" s="82">
        <v>2011</v>
      </c>
      <c r="D3335" s="84" t="s">
        <v>639</v>
      </c>
      <c r="E3335" s="93" t="s">
        <v>745</v>
      </c>
      <c r="F3335" s="82" t="e">
        <f t="shared" si="52"/>
        <v>#REF!</v>
      </c>
      <c r="G3335" s="172"/>
    </row>
    <row r="3336" spans="1:7" ht="13" thickBot="1" x14ac:dyDescent="0.3">
      <c r="A3336" s="82" t="e">
        <f>#REF!</f>
        <v>#REF!</v>
      </c>
      <c r="B3336" s="84" t="s">
        <v>704</v>
      </c>
      <c r="C3336" s="82">
        <v>2011</v>
      </c>
      <c r="D3336" s="84" t="s">
        <v>639</v>
      </c>
      <c r="E3336" s="93" t="s">
        <v>740</v>
      </c>
      <c r="F3336" s="82" t="e">
        <f t="shared" si="52"/>
        <v>#REF!</v>
      </c>
      <c r="G3336" s="172"/>
    </row>
    <row r="3337" spans="1:7" ht="13" thickBot="1" x14ac:dyDescent="0.3">
      <c r="A3337" s="82" t="e">
        <f>#REF!</f>
        <v>#REF!</v>
      </c>
      <c r="B3337" s="84" t="s">
        <v>704</v>
      </c>
      <c r="C3337" s="82">
        <v>2011</v>
      </c>
      <c r="D3337" s="84" t="s">
        <v>639</v>
      </c>
      <c r="E3337" s="93" t="s">
        <v>744</v>
      </c>
      <c r="F3337" s="82" t="e">
        <f t="shared" si="52"/>
        <v>#REF!</v>
      </c>
      <c r="G3337" s="172"/>
    </row>
    <row r="3338" spans="1:7" ht="13" thickBot="1" x14ac:dyDescent="0.3">
      <c r="A3338" s="82" t="e">
        <f>#REF!</f>
        <v>#REF!</v>
      </c>
      <c r="B3338" s="84" t="s">
        <v>704</v>
      </c>
      <c r="C3338" s="82">
        <v>2011</v>
      </c>
      <c r="D3338" s="84" t="s">
        <v>639</v>
      </c>
      <c r="E3338" s="93" t="s">
        <v>746</v>
      </c>
      <c r="F3338" s="82" t="e">
        <f t="shared" si="52"/>
        <v>#REF!</v>
      </c>
      <c r="G3338" s="172"/>
    </row>
    <row r="3339" spans="1:7" ht="13" thickBot="1" x14ac:dyDescent="0.3">
      <c r="A3339" s="82" t="e">
        <f>#REF!</f>
        <v>#REF!</v>
      </c>
      <c r="B3339" s="84" t="s">
        <v>704</v>
      </c>
      <c r="C3339" s="82">
        <v>2011</v>
      </c>
      <c r="D3339" s="84" t="s">
        <v>639</v>
      </c>
      <c r="E3339" s="93" t="s">
        <v>747</v>
      </c>
      <c r="F3339" s="82" t="e">
        <f t="shared" si="52"/>
        <v>#REF!</v>
      </c>
      <c r="G3339" s="172"/>
    </row>
    <row r="3340" spans="1:7" ht="13" thickBot="1" x14ac:dyDescent="0.3">
      <c r="A3340" s="82" t="e">
        <f>#REF!</f>
        <v>#REF!</v>
      </c>
      <c r="B3340" s="84" t="s">
        <v>704</v>
      </c>
      <c r="C3340" s="82">
        <v>2011</v>
      </c>
      <c r="D3340" s="84" t="s">
        <v>639</v>
      </c>
      <c r="E3340" s="93" t="s">
        <v>748</v>
      </c>
      <c r="F3340" s="82" t="e">
        <f t="shared" si="52"/>
        <v>#REF!</v>
      </c>
      <c r="G3340" s="172"/>
    </row>
    <row r="3341" spans="1:7" ht="13" thickBot="1" x14ac:dyDescent="0.3">
      <c r="A3341" s="82" t="e">
        <f>#REF!</f>
        <v>#REF!</v>
      </c>
      <c r="B3341" s="84" t="s">
        <v>704</v>
      </c>
      <c r="C3341" s="82">
        <v>2011</v>
      </c>
      <c r="D3341" s="84" t="s">
        <v>639</v>
      </c>
      <c r="E3341" s="93" t="s">
        <v>752</v>
      </c>
      <c r="F3341" s="82" t="e">
        <f t="shared" si="52"/>
        <v>#REF!</v>
      </c>
      <c r="G3341" s="172"/>
    </row>
    <row r="3342" spans="1:7" ht="13" thickBot="1" x14ac:dyDescent="0.3">
      <c r="A3342" s="82" t="e">
        <f>#REF!</f>
        <v>#REF!</v>
      </c>
      <c r="B3342" s="84" t="s">
        <v>704</v>
      </c>
      <c r="C3342" s="82">
        <v>2011</v>
      </c>
      <c r="D3342" s="84" t="s">
        <v>639</v>
      </c>
      <c r="E3342" s="93" t="s">
        <v>751</v>
      </c>
      <c r="F3342" s="82" t="e">
        <f t="shared" si="52"/>
        <v>#REF!</v>
      </c>
      <c r="G3342" s="172"/>
    </row>
    <row r="3343" spans="1:7" ht="13" thickBot="1" x14ac:dyDescent="0.3">
      <c r="A3343" s="82" t="e">
        <f>#REF!</f>
        <v>#REF!</v>
      </c>
      <c r="B3343" s="84" t="s">
        <v>704</v>
      </c>
      <c r="C3343" s="82">
        <v>2011</v>
      </c>
      <c r="D3343" s="84" t="s">
        <v>639</v>
      </c>
      <c r="E3343" s="93" t="s">
        <v>749</v>
      </c>
      <c r="F3343" s="82" t="e">
        <f t="shared" si="52"/>
        <v>#REF!</v>
      </c>
      <c r="G3343" s="172"/>
    </row>
    <row r="3344" spans="1:7" ht="13" thickBot="1" x14ac:dyDescent="0.3">
      <c r="A3344" s="82" t="e">
        <f>#REF!</f>
        <v>#REF!</v>
      </c>
      <c r="B3344" s="84" t="s">
        <v>704</v>
      </c>
      <c r="C3344" s="82">
        <v>2011</v>
      </c>
      <c r="D3344" s="84" t="s">
        <v>639</v>
      </c>
      <c r="E3344" s="93" t="s">
        <v>753</v>
      </c>
      <c r="F3344" s="82" t="e">
        <f t="shared" si="52"/>
        <v>#REF!</v>
      </c>
      <c r="G3344" s="172"/>
    </row>
    <row r="3345" spans="1:7" ht="13" thickBot="1" x14ac:dyDescent="0.3">
      <c r="A3345" s="82" t="e">
        <f>#REF!</f>
        <v>#REF!</v>
      </c>
      <c r="B3345" s="84" t="s">
        <v>704</v>
      </c>
      <c r="C3345" s="82">
        <v>2011</v>
      </c>
      <c r="D3345" s="84" t="s">
        <v>639</v>
      </c>
      <c r="E3345" s="93" t="s">
        <v>755</v>
      </c>
      <c r="F3345" s="82" t="e">
        <f t="shared" si="52"/>
        <v>#REF!</v>
      </c>
      <c r="G3345" s="172"/>
    </row>
    <row r="3346" spans="1:7" ht="13" thickBot="1" x14ac:dyDescent="0.3">
      <c r="A3346" s="82" t="e">
        <f>#REF!</f>
        <v>#REF!</v>
      </c>
      <c r="B3346" s="84" t="s">
        <v>704</v>
      </c>
      <c r="C3346" s="82">
        <v>2011</v>
      </c>
      <c r="D3346" s="84" t="s">
        <v>639</v>
      </c>
      <c r="E3346" s="93" t="s">
        <v>750</v>
      </c>
      <c r="F3346" s="82" t="e">
        <f t="shared" si="52"/>
        <v>#REF!</v>
      </c>
      <c r="G3346" s="172"/>
    </row>
    <row r="3347" spans="1:7" ht="13" thickBot="1" x14ac:dyDescent="0.3">
      <c r="A3347" s="82" t="e">
        <f>#REF!</f>
        <v>#REF!</v>
      </c>
      <c r="B3347" s="84" t="s">
        <v>704</v>
      </c>
      <c r="C3347" s="82">
        <v>2011</v>
      </c>
      <c r="D3347" s="84" t="s">
        <v>639</v>
      </c>
      <c r="E3347" s="93" t="s">
        <v>754</v>
      </c>
      <c r="F3347" s="82" t="e">
        <f t="shared" si="52"/>
        <v>#REF!</v>
      </c>
      <c r="G3347" s="172"/>
    </row>
    <row r="3348" spans="1:7" ht="13" thickBot="1" x14ac:dyDescent="0.3">
      <c r="A3348" s="82" t="e">
        <f>#REF!</f>
        <v>#REF!</v>
      </c>
      <c r="B3348" s="84" t="s">
        <v>704</v>
      </c>
      <c r="C3348" s="82">
        <v>2011</v>
      </c>
      <c r="D3348" s="84" t="s">
        <v>639</v>
      </c>
      <c r="E3348" s="93" t="s">
        <v>756</v>
      </c>
      <c r="F3348" s="82" t="e">
        <f t="shared" si="52"/>
        <v>#REF!</v>
      </c>
      <c r="G3348" s="172"/>
    </row>
    <row r="3349" spans="1:7" ht="13" thickBot="1" x14ac:dyDescent="0.3">
      <c r="A3349" s="82" t="e">
        <f>#REF!</f>
        <v>#REF!</v>
      </c>
      <c r="B3349" s="102" t="s">
        <v>704</v>
      </c>
      <c r="C3349" s="82">
        <v>2011</v>
      </c>
      <c r="D3349" s="102" t="s">
        <v>639</v>
      </c>
      <c r="E3349" s="106" t="s">
        <v>757</v>
      </c>
      <c r="F3349" s="82" t="e">
        <f t="shared" si="52"/>
        <v>#REF!</v>
      </c>
      <c r="G3349" s="172"/>
    </row>
    <row r="3350" spans="1:7" ht="13" thickBot="1" x14ac:dyDescent="0.3">
      <c r="A3350" s="82" t="e">
        <f>#REF!</f>
        <v>#REF!</v>
      </c>
      <c r="B3350" s="86" t="s">
        <v>704</v>
      </c>
      <c r="C3350" s="82">
        <v>2011</v>
      </c>
      <c r="D3350" s="86" t="s">
        <v>639</v>
      </c>
      <c r="E3350" s="100" t="s">
        <v>758</v>
      </c>
      <c r="F3350" s="82" t="e">
        <f t="shared" si="52"/>
        <v>#REF!</v>
      </c>
      <c r="G3350" s="172"/>
    </row>
    <row r="3351" spans="1:7" ht="13" thickBot="1" x14ac:dyDescent="0.3">
      <c r="A3351" s="82" t="e">
        <f>#REF!</f>
        <v>#REF!</v>
      </c>
      <c r="B3351" s="84" t="s">
        <v>704</v>
      </c>
      <c r="C3351" s="82">
        <v>2011</v>
      </c>
      <c r="D3351" s="84" t="s">
        <v>639</v>
      </c>
      <c r="E3351" s="93" t="s">
        <v>759</v>
      </c>
      <c r="F3351" s="82" t="e">
        <f t="shared" si="52"/>
        <v>#REF!</v>
      </c>
      <c r="G3351" s="172"/>
    </row>
    <row r="3352" spans="1:7" ht="13" thickBot="1" x14ac:dyDescent="0.3">
      <c r="A3352" s="82" t="e">
        <f>#REF!</f>
        <v>#REF!</v>
      </c>
      <c r="B3352" s="84" t="s">
        <v>704</v>
      </c>
      <c r="C3352" s="82">
        <v>2011</v>
      </c>
      <c r="D3352" s="84" t="s">
        <v>639</v>
      </c>
      <c r="E3352" s="93" t="s">
        <v>760</v>
      </c>
      <c r="F3352" s="82" t="e">
        <f t="shared" si="52"/>
        <v>#REF!</v>
      </c>
      <c r="G3352" s="172"/>
    </row>
    <row r="3353" spans="1:7" ht="13" thickBot="1" x14ac:dyDescent="0.3">
      <c r="A3353" s="82" t="e">
        <f>#REF!</f>
        <v>#REF!</v>
      </c>
      <c r="B3353" s="84" t="s">
        <v>704</v>
      </c>
      <c r="C3353" s="82">
        <v>2011</v>
      </c>
      <c r="D3353" s="84" t="s">
        <v>639</v>
      </c>
      <c r="E3353" s="93" t="s">
        <v>761</v>
      </c>
      <c r="F3353" s="82" t="e">
        <f t="shared" si="52"/>
        <v>#REF!</v>
      </c>
      <c r="G3353" s="172"/>
    </row>
    <row r="3354" spans="1:7" ht="13" thickBot="1" x14ac:dyDescent="0.3">
      <c r="A3354" s="82" t="e">
        <f>#REF!</f>
        <v>#REF!</v>
      </c>
      <c r="B3354" s="84" t="s">
        <v>704</v>
      </c>
      <c r="C3354" s="82">
        <v>2011</v>
      </c>
      <c r="D3354" s="84" t="s">
        <v>639</v>
      </c>
      <c r="E3354" s="93" t="s">
        <v>762</v>
      </c>
      <c r="F3354" s="82" t="e">
        <f t="shared" si="52"/>
        <v>#REF!</v>
      </c>
      <c r="G3354" s="172"/>
    </row>
    <row r="3355" spans="1:7" ht="13" thickBot="1" x14ac:dyDescent="0.3">
      <c r="A3355" s="82" t="e">
        <f>#REF!</f>
        <v>#REF!</v>
      </c>
      <c r="B3355" s="84" t="s">
        <v>704</v>
      </c>
      <c r="C3355" s="82">
        <v>2011</v>
      </c>
      <c r="D3355" s="84" t="s">
        <v>639</v>
      </c>
      <c r="E3355" s="93" t="s">
        <v>763</v>
      </c>
      <c r="F3355" s="82" t="e">
        <f t="shared" si="52"/>
        <v>#REF!</v>
      </c>
      <c r="G3355" s="172"/>
    </row>
    <row r="3356" spans="1:7" ht="13" thickBot="1" x14ac:dyDescent="0.3">
      <c r="A3356" s="82" t="e">
        <f>#REF!</f>
        <v>#REF!</v>
      </c>
      <c r="B3356" s="84" t="s">
        <v>704</v>
      </c>
      <c r="C3356" s="82">
        <v>2011</v>
      </c>
      <c r="D3356" s="84" t="s">
        <v>639</v>
      </c>
      <c r="E3356" s="93" t="s">
        <v>764</v>
      </c>
      <c r="F3356" s="82" t="e">
        <f t="shared" si="52"/>
        <v>#REF!</v>
      </c>
      <c r="G3356" s="172"/>
    </row>
    <row r="3357" spans="1:7" ht="13" thickBot="1" x14ac:dyDescent="0.3">
      <c r="A3357" s="82" t="e">
        <f>#REF!</f>
        <v>#REF!</v>
      </c>
      <c r="B3357" s="84" t="s">
        <v>704</v>
      </c>
      <c r="C3357" s="82">
        <v>2011</v>
      </c>
      <c r="D3357" s="84" t="s">
        <v>639</v>
      </c>
      <c r="E3357" s="93" t="s">
        <v>765</v>
      </c>
      <c r="F3357" s="82" t="e">
        <f t="shared" si="52"/>
        <v>#REF!</v>
      </c>
      <c r="G3357" s="172"/>
    </row>
    <row r="3358" spans="1:7" ht="13" thickBot="1" x14ac:dyDescent="0.3">
      <c r="A3358" s="82" t="e">
        <f>#REF!</f>
        <v>#REF!</v>
      </c>
      <c r="B3358" s="84" t="s">
        <v>704</v>
      </c>
      <c r="C3358" s="82">
        <v>2011</v>
      </c>
      <c r="D3358" s="84" t="s">
        <v>639</v>
      </c>
      <c r="E3358" s="93" t="s">
        <v>766</v>
      </c>
      <c r="F3358" s="82" t="e">
        <f t="shared" si="52"/>
        <v>#REF!</v>
      </c>
      <c r="G3358" s="172"/>
    </row>
    <row r="3359" spans="1:7" ht="13" thickBot="1" x14ac:dyDescent="0.3">
      <c r="A3359" s="82" t="e">
        <f>#REF!</f>
        <v>#REF!</v>
      </c>
      <c r="B3359" s="84" t="s">
        <v>704</v>
      </c>
      <c r="C3359" s="82">
        <v>2011</v>
      </c>
      <c r="D3359" s="84" t="s">
        <v>639</v>
      </c>
      <c r="E3359" s="93" t="s">
        <v>767</v>
      </c>
      <c r="F3359" s="82" t="e">
        <f t="shared" si="52"/>
        <v>#REF!</v>
      </c>
      <c r="G3359" s="172"/>
    </row>
    <row r="3360" spans="1:7" ht="13" thickBot="1" x14ac:dyDescent="0.3">
      <c r="A3360" s="82" t="e">
        <f>#REF!</f>
        <v>#REF!</v>
      </c>
      <c r="B3360" s="84" t="s">
        <v>704</v>
      </c>
      <c r="C3360" s="82">
        <v>2011</v>
      </c>
      <c r="D3360" s="84" t="s">
        <v>639</v>
      </c>
      <c r="E3360" s="93" t="s">
        <v>768</v>
      </c>
      <c r="F3360" s="82" t="e">
        <f t="shared" si="52"/>
        <v>#REF!</v>
      </c>
      <c r="G3360" s="172"/>
    </row>
    <row r="3361" spans="1:7" ht="13" thickBot="1" x14ac:dyDescent="0.3">
      <c r="A3361" s="82" t="e">
        <f>#REF!</f>
        <v>#REF!</v>
      </c>
      <c r="B3361" s="84" t="s">
        <v>704</v>
      </c>
      <c r="C3361" s="82">
        <v>2011</v>
      </c>
      <c r="D3361" s="84" t="s">
        <v>706</v>
      </c>
      <c r="E3361" s="93" t="s">
        <v>736</v>
      </c>
      <c r="F3361" s="82" t="e">
        <f t="shared" si="52"/>
        <v>#REF!</v>
      </c>
      <c r="G3361" s="172"/>
    </row>
    <row r="3362" spans="1:7" ht="13" thickBot="1" x14ac:dyDescent="0.3">
      <c r="A3362" s="82" t="e">
        <f>#REF!</f>
        <v>#REF!</v>
      </c>
      <c r="B3362" s="84" t="s">
        <v>704</v>
      </c>
      <c r="C3362" s="82">
        <v>2011</v>
      </c>
      <c r="D3362" s="84" t="s">
        <v>706</v>
      </c>
      <c r="E3362" s="93" t="s">
        <v>737</v>
      </c>
      <c r="F3362" s="82" t="e">
        <f t="shared" si="52"/>
        <v>#REF!</v>
      </c>
      <c r="G3362" s="172"/>
    </row>
    <row r="3363" spans="1:7" ht="13" thickBot="1" x14ac:dyDescent="0.3">
      <c r="A3363" s="82" t="e">
        <f>#REF!</f>
        <v>#REF!</v>
      </c>
      <c r="B3363" s="84" t="s">
        <v>704</v>
      </c>
      <c r="C3363" s="82">
        <v>2011</v>
      </c>
      <c r="D3363" s="84" t="s">
        <v>706</v>
      </c>
      <c r="E3363" s="93" t="s">
        <v>738</v>
      </c>
      <c r="F3363" s="82" t="e">
        <f t="shared" si="52"/>
        <v>#REF!</v>
      </c>
      <c r="G3363" s="172"/>
    </row>
    <row r="3364" spans="1:7" ht="13" thickBot="1" x14ac:dyDescent="0.3">
      <c r="A3364" s="82" t="e">
        <f>#REF!</f>
        <v>#REF!</v>
      </c>
      <c r="B3364" s="84" t="s">
        <v>704</v>
      </c>
      <c r="C3364" s="82">
        <v>2011</v>
      </c>
      <c r="D3364" s="84" t="s">
        <v>706</v>
      </c>
      <c r="E3364" s="93" t="s">
        <v>742</v>
      </c>
      <c r="F3364" s="82" t="e">
        <f t="shared" si="52"/>
        <v>#REF!</v>
      </c>
      <c r="G3364" s="172"/>
    </row>
    <row r="3365" spans="1:7" ht="13" thickBot="1" x14ac:dyDescent="0.3">
      <c r="A3365" s="82" t="e">
        <f>#REF!</f>
        <v>#REF!</v>
      </c>
      <c r="B3365" s="84" t="s">
        <v>704</v>
      </c>
      <c r="C3365" s="82">
        <v>2011</v>
      </c>
      <c r="D3365" s="84" t="s">
        <v>706</v>
      </c>
      <c r="E3365" s="93" t="s">
        <v>741</v>
      </c>
      <c r="F3365" s="82" t="e">
        <f t="shared" si="52"/>
        <v>#REF!</v>
      </c>
      <c r="G3365" s="172"/>
    </row>
    <row r="3366" spans="1:7" ht="13" thickBot="1" x14ac:dyDescent="0.3">
      <c r="A3366" s="82" t="e">
        <f>#REF!</f>
        <v>#REF!</v>
      </c>
      <c r="B3366" s="84" t="s">
        <v>704</v>
      </c>
      <c r="C3366" s="82">
        <v>2011</v>
      </c>
      <c r="D3366" s="84" t="s">
        <v>706</v>
      </c>
      <c r="E3366" s="93" t="s">
        <v>739</v>
      </c>
      <c r="F3366" s="82" t="e">
        <f t="shared" si="52"/>
        <v>#REF!</v>
      </c>
      <c r="G3366" s="172"/>
    </row>
    <row r="3367" spans="1:7" ht="13" thickBot="1" x14ac:dyDescent="0.3">
      <c r="A3367" s="82" t="e">
        <f>#REF!</f>
        <v>#REF!</v>
      </c>
      <c r="B3367" s="84" t="s">
        <v>704</v>
      </c>
      <c r="C3367" s="82">
        <v>2011</v>
      </c>
      <c r="D3367" s="84" t="s">
        <v>706</v>
      </c>
      <c r="E3367" s="93" t="s">
        <v>743</v>
      </c>
      <c r="F3367" s="82" t="e">
        <f t="shared" si="52"/>
        <v>#REF!</v>
      </c>
      <c r="G3367" s="172"/>
    </row>
    <row r="3368" spans="1:7" ht="13" thickBot="1" x14ac:dyDescent="0.3">
      <c r="A3368" s="82" t="e">
        <f>#REF!</f>
        <v>#REF!</v>
      </c>
      <c r="B3368" s="84" t="s">
        <v>704</v>
      </c>
      <c r="C3368" s="82">
        <v>2011</v>
      </c>
      <c r="D3368" s="84" t="s">
        <v>706</v>
      </c>
      <c r="E3368" s="93" t="s">
        <v>745</v>
      </c>
      <c r="F3368" s="82" t="e">
        <f t="shared" si="52"/>
        <v>#REF!</v>
      </c>
      <c r="G3368" s="172"/>
    </row>
    <row r="3369" spans="1:7" ht="13" thickBot="1" x14ac:dyDescent="0.3">
      <c r="A3369" s="82" t="e">
        <f>#REF!</f>
        <v>#REF!</v>
      </c>
      <c r="B3369" s="84" t="s">
        <v>704</v>
      </c>
      <c r="C3369" s="82">
        <v>2011</v>
      </c>
      <c r="D3369" s="84" t="s">
        <v>706</v>
      </c>
      <c r="E3369" s="93" t="s">
        <v>740</v>
      </c>
      <c r="F3369" s="82" t="e">
        <f t="shared" si="52"/>
        <v>#REF!</v>
      </c>
      <c r="G3369" s="172"/>
    </row>
    <row r="3370" spans="1:7" ht="13" thickBot="1" x14ac:dyDescent="0.3">
      <c r="A3370" s="82" t="e">
        <f>#REF!</f>
        <v>#REF!</v>
      </c>
      <c r="B3370" s="84" t="s">
        <v>704</v>
      </c>
      <c r="C3370" s="82">
        <v>2011</v>
      </c>
      <c r="D3370" s="84" t="s">
        <v>706</v>
      </c>
      <c r="E3370" s="93" t="s">
        <v>744</v>
      </c>
      <c r="F3370" s="82" t="e">
        <f t="shared" si="52"/>
        <v>#REF!</v>
      </c>
      <c r="G3370" s="172"/>
    </row>
    <row r="3371" spans="1:7" ht="13" thickBot="1" x14ac:dyDescent="0.3">
      <c r="A3371" s="82" t="e">
        <f>#REF!</f>
        <v>#REF!</v>
      </c>
      <c r="B3371" s="84" t="s">
        <v>704</v>
      </c>
      <c r="C3371" s="82">
        <v>2011</v>
      </c>
      <c r="D3371" s="84" t="s">
        <v>706</v>
      </c>
      <c r="E3371" s="93" t="s">
        <v>746</v>
      </c>
      <c r="F3371" s="82" t="e">
        <f t="shared" si="52"/>
        <v>#REF!</v>
      </c>
      <c r="G3371" s="172"/>
    </row>
    <row r="3372" spans="1:7" ht="13" thickBot="1" x14ac:dyDescent="0.3">
      <c r="A3372" s="82" t="e">
        <f>#REF!</f>
        <v>#REF!</v>
      </c>
      <c r="B3372" s="84" t="s">
        <v>704</v>
      </c>
      <c r="C3372" s="82">
        <v>2011</v>
      </c>
      <c r="D3372" s="84" t="s">
        <v>706</v>
      </c>
      <c r="E3372" s="93" t="s">
        <v>747</v>
      </c>
      <c r="F3372" s="82" t="e">
        <f t="shared" si="52"/>
        <v>#REF!</v>
      </c>
      <c r="G3372" s="172"/>
    </row>
    <row r="3373" spans="1:7" ht="13" thickBot="1" x14ac:dyDescent="0.3">
      <c r="A3373" s="82" t="e">
        <f>#REF!</f>
        <v>#REF!</v>
      </c>
      <c r="B3373" s="84" t="s">
        <v>704</v>
      </c>
      <c r="C3373" s="82">
        <v>2011</v>
      </c>
      <c r="D3373" s="84" t="s">
        <v>706</v>
      </c>
      <c r="E3373" s="93" t="s">
        <v>748</v>
      </c>
      <c r="F3373" s="82" t="e">
        <f t="shared" si="52"/>
        <v>#REF!</v>
      </c>
      <c r="G3373" s="172"/>
    </row>
    <row r="3374" spans="1:7" ht="13" thickBot="1" x14ac:dyDescent="0.3">
      <c r="A3374" s="82" t="e">
        <f>#REF!</f>
        <v>#REF!</v>
      </c>
      <c r="B3374" s="84" t="s">
        <v>704</v>
      </c>
      <c r="C3374" s="82">
        <v>2011</v>
      </c>
      <c r="D3374" s="84" t="s">
        <v>706</v>
      </c>
      <c r="E3374" s="93" t="s">
        <v>752</v>
      </c>
      <c r="F3374" s="82" t="e">
        <f t="shared" si="52"/>
        <v>#REF!</v>
      </c>
      <c r="G3374" s="172"/>
    </row>
    <row r="3375" spans="1:7" ht="13" thickBot="1" x14ac:dyDescent="0.3">
      <c r="A3375" s="82" t="e">
        <f>#REF!</f>
        <v>#REF!</v>
      </c>
      <c r="B3375" s="84" t="s">
        <v>704</v>
      </c>
      <c r="C3375" s="82">
        <v>2011</v>
      </c>
      <c r="D3375" s="84" t="s">
        <v>706</v>
      </c>
      <c r="E3375" s="93" t="s">
        <v>751</v>
      </c>
      <c r="F3375" s="82" t="e">
        <f t="shared" si="52"/>
        <v>#REF!</v>
      </c>
      <c r="G3375" s="172"/>
    </row>
    <row r="3376" spans="1:7" ht="13" thickBot="1" x14ac:dyDescent="0.3">
      <c r="A3376" s="82" t="e">
        <f>#REF!</f>
        <v>#REF!</v>
      </c>
      <c r="B3376" s="84" t="s">
        <v>704</v>
      </c>
      <c r="C3376" s="82">
        <v>2011</v>
      </c>
      <c r="D3376" s="84" t="s">
        <v>706</v>
      </c>
      <c r="E3376" s="93" t="s">
        <v>749</v>
      </c>
      <c r="F3376" s="82" t="e">
        <f t="shared" si="52"/>
        <v>#REF!</v>
      </c>
      <c r="G3376" s="172"/>
    </row>
    <row r="3377" spans="1:7" ht="13" thickBot="1" x14ac:dyDescent="0.3">
      <c r="A3377" s="82" t="e">
        <f>#REF!</f>
        <v>#REF!</v>
      </c>
      <c r="B3377" s="84" t="s">
        <v>704</v>
      </c>
      <c r="C3377" s="82">
        <v>2011</v>
      </c>
      <c r="D3377" s="84" t="s">
        <v>706</v>
      </c>
      <c r="E3377" s="93" t="s">
        <v>753</v>
      </c>
      <c r="F3377" s="82" t="e">
        <f t="shared" si="52"/>
        <v>#REF!</v>
      </c>
      <c r="G3377" s="172"/>
    </row>
    <row r="3378" spans="1:7" ht="13" thickBot="1" x14ac:dyDescent="0.3">
      <c r="A3378" s="82" t="e">
        <f>#REF!</f>
        <v>#REF!</v>
      </c>
      <c r="B3378" s="84" t="s">
        <v>704</v>
      </c>
      <c r="C3378" s="82">
        <v>2011</v>
      </c>
      <c r="D3378" s="84" t="s">
        <v>706</v>
      </c>
      <c r="E3378" s="93" t="s">
        <v>755</v>
      </c>
      <c r="F3378" s="82" t="e">
        <f t="shared" si="52"/>
        <v>#REF!</v>
      </c>
      <c r="G3378" s="172"/>
    </row>
    <row r="3379" spans="1:7" ht="13" thickBot="1" x14ac:dyDescent="0.3">
      <c r="A3379" s="82" t="e">
        <f>#REF!</f>
        <v>#REF!</v>
      </c>
      <c r="B3379" s="84" t="s">
        <v>704</v>
      </c>
      <c r="C3379" s="82">
        <v>2011</v>
      </c>
      <c r="D3379" s="84" t="s">
        <v>706</v>
      </c>
      <c r="E3379" s="93" t="s">
        <v>750</v>
      </c>
      <c r="F3379" s="82" t="e">
        <f t="shared" si="52"/>
        <v>#REF!</v>
      </c>
      <c r="G3379" s="172"/>
    </row>
    <row r="3380" spans="1:7" ht="13" thickBot="1" x14ac:dyDescent="0.3">
      <c r="A3380" s="82" t="e">
        <f>#REF!</f>
        <v>#REF!</v>
      </c>
      <c r="B3380" s="84" t="s">
        <v>704</v>
      </c>
      <c r="C3380" s="82">
        <v>2011</v>
      </c>
      <c r="D3380" s="84" t="s">
        <v>706</v>
      </c>
      <c r="E3380" s="93" t="s">
        <v>754</v>
      </c>
      <c r="F3380" s="82" t="e">
        <f t="shared" si="52"/>
        <v>#REF!</v>
      </c>
      <c r="G3380" s="172"/>
    </row>
    <row r="3381" spans="1:7" ht="13" thickBot="1" x14ac:dyDescent="0.3">
      <c r="A3381" s="82" t="e">
        <f>#REF!</f>
        <v>#REF!</v>
      </c>
      <c r="B3381" s="84" t="s">
        <v>704</v>
      </c>
      <c r="C3381" s="82">
        <v>2011</v>
      </c>
      <c r="D3381" s="84" t="s">
        <v>706</v>
      </c>
      <c r="E3381" s="93" t="s">
        <v>756</v>
      </c>
      <c r="F3381" s="82" t="e">
        <f t="shared" si="52"/>
        <v>#REF!</v>
      </c>
      <c r="G3381" s="172"/>
    </row>
    <row r="3382" spans="1:7" ht="13" thickBot="1" x14ac:dyDescent="0.3">
      <c r="A3382" s="82" t="e">
        <f>#REF!</f>
        <v>#REF!</v>
      </c>
      <c r="B3382" s="84" t="s">
        <v>704</v>
      </c>
      <c r="C3382" s="82">
        <v>2011</v>
      </c>
      <c r="D3382" s="84" t="s">
        <v>706</v>
      </c>
      <c r="E3382" s="93" t="s">
        <v>757</v>
      </c>
      <c r="F3382" s="82" t="e">
        <f t="shared" si="52"/>
        <v>#REF!</v>
      </c>
      <c r="G3382" s="172"/>
    </row>
    <row r="3383" spans="1:7" ht="13" thickBot="1" x14ac:dyDescent="0.3">
      <c r="A3383" s="82" t="e">
        <f>#REF!</f>
        <v>#REF!</v>
      </c>
      <c r="B3383" s="84" t="s">
        <v>704</v>
      </c>
      <c r="C3383" s="82">
        <v>2011</v>
      </c>
      <c r="D3383" s="84" t="s">
        <v>706</v>
      </c>
      <c r="E3383" s="93" t="s">
        <v>758</v>
      </c>
      <c r="F3383" s="82" t="e">
        <f t="shared" si="52"/>
        <v>#REF!</v>
      </c>
      <c r="G3383" s="172"/>
    </row>
    <row r="3384" spans="1:7" ht="13" thickBot="1" x14ac:dyDescent="0.3">
      <c r="A3384" s="82" t="e">
        <f>#REF!</f>
        <v>#REF!</v>
      </c>
      <c r="B3384" s="84" t="s">
        <v>704</v>
      </c>
      <c r="C3384" s="82">
        <v>2011</v>
      </c>
      <c r="D3384" s="84" t="s">
        <v>706</v>
      </c>
      <c r="E3384" s="93" t="s">
        <v>759</v>
      </c>
      <c r="F3384" s="82" t="e">
        <f t="shared" si="52"/>
        <v>#REF!</v>
      </c>
      <c r="G3384" s="172"/>
    </row>
    <row r="3385" spans="1:7" ht="13" thickBot="1" x14ac:dyDescent="0.3">
      <c r="A3385" s="82" t="e">
        <f>#REF!</f>
        <v>#REF!</v>
      </c>
      <c r="B3385" s="84" t="s">
        <v>704</v>
      </c>
      <c r="C3385" s="82">
        <v>2011</v>
      </c>
      <c r="D3385" s="84" t="s">
        <v>706</v>
      </c>
      <c r="E3385" s="93" t="s">
        <v>760</v>
      </c>
      <c r="F3385" s="82" t="e">
        <f t="shared" si="52"/>
        <v>#REF!</v>
      </c>
      <c r="G3385" s="172"/>
    </row>
    <row r="3386" spans="1:7" ht="13" thickBot="1" x14ac:dyDescent="0.3">
      <c r="A3386" s="82" t="e">
        <f>#REF!</f>
        <v>#REF!</v>
      </c>
      <c r="B3386" s="84" t="s">
        <v>704</v>
      </c>
      <c r="C3386" s="82">
        <v>2011</v>
      </c>
      <c r="D3386" s="84" t="s">
        <v>706</v>
      </c>
      <c r="E3386" s="93" t="s">
        <v>761</v>
      </c>
      <c r="F3386" s="82" t="e">
        <f t="shared" si="52"/>
        <v>#REF!</v>
      </c>
      <c r="G3386" s="172"/>
    </row>
    <row r="3387" spans="1:7" ht="13" thickBot="1" x14ac:dyDescent="0.3">
      <c r="A3387" s="82" t="e">
        <f>#REF!</f>
        <v>#REF!</v>
      </c>
      <c r="B3387" s="84" t="s">
        <v>704</v>
      </c>
      <c r="C3387" s="82">
        <v>2011</v>
      </c>
      <c r="D3387" s="84" t="s">
        <v>706</v>
      </c>
      <c r="E3387" s="93" t="s">
        <v>762</v>
      </c>
      <c r="F3387" s="82" t="e">
        <f t="shared" si="52"/>
        <v>#REF!</v>
      </c>
      <c r="G3387" s="172"/>
    </row>
    <row r="3388" spans="1:7" ht="13" thickBot="1" x14ac:dyDescent="0.3">
      <c r="A3388" s="82" t="e">
        <f>#REF!</f>
        <v>#REF!</v>
      </c>
      <c r="B3388" s="84" t="s">
        <v>704</v>
      </c>
      <c r="C3388" s="82">
        <v>2011</v>
      </c>
      <c r="D3388" s="84" t="s">
        <v>706</v>
      </c>
      <c r="E3388" s="93" t="s">
        <v>763</v>
      </c>
      <c r="F3388" s="82" t="e">
        <f t="shared" si="52"/>
        <v>#REF!</v>
      </c>
      <c r="G3388" s="172"/>
    </row>
    <row r="3389" spans="1:7" ht="13" thickBot="1" x14ac:dyDescent="0.3">
      <c r="A3389" s="82" t="e">
        <f>#REF!</f>
        <v>#REF!</v>
      </c>
      <c r="B3389" s="84" t="s">
        <v>704</v>
      </c>
      <c r="C3389" s="82">
        <v>2011</v>
      </c>
      <c r="D3389" s="84" t="s">
        <v>706</v>
      </c>
      <c r="E3389" s="93" t="s">
        <v>764</v>
      </c>
      <c r="F3389" s="82" t="e">
        <f t="shared" si="52"/>
        <v>#REF!</v>
      </c>
      <c r="G3389" s="172"/>
    </row>
    <row r="3390" spans="1:7" ht="13" thickBot="1" x14ac:dyDescent="0.3">
      <c r="A3390" s="82" t="e">
        <f>#REF!</f>
        <v>#REF!</v>
      </c>
      <c r="B3390" s="84" t="s">
        <v>704</v>
      </c>
      <c r="C3390" s="82">
        <v>2011</v>
      </c>
      <c r="D3390" s="84" t="s">
        <v>706</v>
      </c>
      <c r="E3390" s="93" t="s">
        <v>765</v>
      </c>
      <c r="F3390" s="82" t="e">
        <f t="shared" si="52"/>
        <v>#REF!</v>
      </c>
      <c r="G3390" s="172"/>
    </row>
    <row r="3391" spans="1:7" ht="13" thickBot="1" x14ac:dyDescent="0.3">
      <c r="A3391" s="82" t="e">
        <f>#REF!</f>
        <v>#REF!</v>
      </c>
      <c r="B3391" s="84" t="s">
        <v>704</v>
      </c>
      <c r="C3391" s="82">
        <v>2011</v>
      </c>
      <c r="D3391" s="84" t="s">
        <v>706</v>
      </c>
      <c r="E3391" s="93" t="s">
        <v>766</v>
      </c>
      <c r="F3391" s="82" t="e">
        <f t="shared" si="52"/>
        <v>#REF!</v>
      </c>
      <c r="G3391" s="172"/>
    </row>
    <row r="3392" spans="1:7" ht="13" thickBot="1" x14ac:dyDescent="0.3">
      <c r="A3392" s="82" t="e">
        <f>#REF!</f>
        <v>#REF!</v>
      </c>
      <c r="B3392" s="84" t="s">
        <v>704</v>
      </c>
      <c r="C3392" s="82">
        <v>2011</v>
      </c>
      <c r="D3392" s="84" t="s">
        <v>706</v>
      </c>
      <c r="E3392" s="93" t="s">
        <v>767</v>
      </c>
      <c r="F3392" s="82" t="e">
        <f t="shared" si="52"/>
        <v>#REF!</v>
      </c>
      <c r="G3392" s="172"/>
    </row>
    <row r="3393" spans="1:7" ht="13" thickBot="1" x14ac:dyDescent="0.3">
      <c r="A3393" s="82" t="e">
        <f>#REF!</f>
        <v>#REF!</v>
      </c>
      <c r="B3393" s="84" t="s">
        <v>704</v>
      </c>
      <c r="C3393" s="82">
        <v>2011</v>
      </c>
      <c r="D3393" s="84" t="s">
        <v>706</v>
      </c>
      <c r="E3393" s="93" t="s">
        <v>768</v>
      </c>
      <c r="F3393" s="82" t="e">
        <f t="shared" si="52"/>
        <v>#REF!</v>
      </c>
      <c r="G3393" s="172"/>
    </row>
    <row r="3394" spans="1:7" ht="13" thickBot="1" x14ac:dyDescent="0.3">
      <c r="A3394" s="82" t="e">
        <f>#REF!</f>
        <v>#REF!</v>
      </c>
      <c r="B3394" s="84" t="s">
        <v>708</v>
      </c>
      <c r="C3394" s="82">
        <v>2011</v>
      </c>
      <c r="D3394" s="84" t="s">
        <v>639</v>
      </c>
      <c r="E3394" s="93" t="s">
        <v>736</v>
      </c>
      <c r="F3394" s="82" t="e">
        <f t="shared" si="52"/>
        <v>#REF!</v>
      </c>
      <c r="G3394" s="172"/>
    </row>
    <row r="3395" spans="1:7" ht="13" thickBot="1" x14ac:dyDescent="0.3">
      <c r="A3395" s="82" t="e">
        <f>#REF!</f>
        <v>#REF!</v>
      </c>
      <c r="B3395" s="84" t="s">
        <v>708</v>
      </c>
      <c r="C3395" s="82">
        <v>2011</v>
      </c>
      <c r="D3395" s="84" t="s">
        <v>639</v>
      </c>
      <c r="E3395" s="93" t="s">
        <v>737</v>
      </c>
      <c r="F3395" s="82" t="e">
        <f t="shared" ref="F3395:F3458" si="53">CONCATENATE(A3395,"_",B3395,"_",C3395,"_",D3395,"_",E3395)</f>
        <v>#REF!</v>
      </c>
      <c r="G3395" s="172"/>
    </row>
    <row r="3396" spans="1:7" ht="13" thickBot="1" x14ac:dyDescent="0.3">
      <c r="A3396" s="82" t="e">
        <f>#REF!</f>
        <v>#REF!</v>
      </c>
      <c r="B3396" s="84" t="s">
        <v>708</v>
      </c>
      <c r="C3396" s="82">
        <v>2011</v>
      </c>
      <c r="D3396" s="84" t="s">
        <v>639</v>
      </c>
      <c r="E3396" s="93" t="s">
        <v>738</v>
      </c>
      <c r="F3396" s="82" t="e">
        <f t="shared" si="53"/>
        <v>#REF!</v>
      </c>
      <c r="G3396" s="172"/>
    </row>
    <row r="3397" spans="1:7" ht="13" thickBot="1" x14ac:dyDescent="0.3">
      <c r="A3397" s="82" t="e">
        <f>#REF!</f>
        <v>#REF!</v>
      </c>
      <c r="B3397" s="84" t="s">
        <v>708</v>
      </c>
      <c r="C3397" s="82">
        <v>2011</v>
      </c>
      <c r="D3397" s="84" t="s">
        <v>639</v>
      </c>
      <c r="E3397" s="93" t="s">
        <v>742</v>
      </c>
      <c r="F3397" s="82" t="e">
        <f t="shared" si="53"/>
        <v>#REF!</v>
      </c>
      <c r="G3397" s="172"/>
    </row>
    <row r="3398" spans="1:7" ht="13" thickBot="1" x14ac:dyDescent="0.3">
      <c r="A3398" s="82" t="e">
        <f>#REF!</f>
        <v>#REF!</v>
      </c>
      <c r="B3398" s="84" t="s">
        <v>708</v>
      </c>
      <c r="C3398" s="82">
        <v>2011</v>
      </c>
      <c r="D3398" s="84" t="s">
        <v>639</v>
      </c>
      <c r="E3398" s="93" t="s">
        <v>741</v>
      </c>
      <c r="F3398" s="82" t="e">
        <f t="shared" si="53"/>
        <v>#REF!</v>
      </c>
      <c r="G3398" s="172"/>
    </row>
    <row r="3399" spans="1:7" ht="13" thickBot="1" x14ac:dyDescent="0.3">
      <c r="A3399" s="82" t="e">
        <f>#REF!</f>
        <v>#REF!</v>
      </c>
      <c r="B3399" s="84" t="s">
        <v>708</v>
      </c>
      <c r="C3399" s="82">
        <v>2011</v>
      </c>
      <c r="D3399" s="84" t="s">
        <v>639</v>
      </c>
      <c r="E3399" s="93" t="s">
        <v>739</v>
      </c>
      <c r="F3399" s="82" t="e">
        <f t="shared" si="53"/>
        <v>#REF!</v>
      </c>
      <c r="G3399" s="172"/>
    </row>
    <row r="3400" spans="1:7" ht="13" thickBot="1" x14ac:dyDescent="0.3">
      <c r="A3400" s="82" t="e">
        <f>#REF!</f>
        <v>#REF!</v>
      </c>
      <c r="B3400" s="84" t="s">
        <v>708</v>
      </c>
      <c r="C3400" s="82">
        <v>2011</v>
      </c>
      <c r="D3400" s="84" t="s">
        <v>639</v>
      </c>
      <c r="E3400" s="93" t="s">
        <v>743</v>
      </c>
      <c r="F3400" s="82" t="e">
        <f t="shared" si="53"/>
        <v>#REF!</v>
      </c>
      <c r="G3400" s="172"/>
    </row>
    <row r="3401" spans="1:7" ht="13" thickBot="1" x14ac:dyDescent="0.3">
      <c r="A3401" s="82" t="e">
        <f>#REF!</f>
        <v>#REF!</v>
      </c>
      <c r="B3401" s="84" t="s">
        <v>708</v>
      </c>
      <c r="C3401" s="82">
        <v>2011</v>
      </c>
      <c r="D3401" s="84" t="s">
        <v>639</v>
      </c>
      <c r="E3401" s="93" t="s">
        <v>745</v>
      </c>
      <c r="F3401" s="82" t="e">
        <f t="shared" si="53"/>
        <v>#REF!</v>
      </c>
      <c r="G3401" s="172"/>
    </row>
    <row r="3402" spans="1:7" ht="13" thickBot="1" x14ac:dyDescent="0.3">
      <c r="A3402" s="82" t="e">
        <f>#REF!</f>
        <v>#REF!</v>
      </c>
      <c r="B3402" s="84" t="s">
        <v>708</v>
      </c>
      <c r="C3402" s="82">
        <v>2011</v>
      </c>
      <c r="D3402" s="84" t="s">
        <v>639</v>
      </c>
      <c r="E3402" s="93" t="s">
        <v>740</v>
      </c>
      <c r="F3402" s="82" t="e">
        <f t="shared" si="53"/>
        <v>#REF!</v>
      </c>
      <c r="G3402" s="172"/>
    </row>
    <row r="3403" spans="1:7" ht="13" thickBot="1" x14ac:dyDescent="0.3">
      <c r="A3403" s="82" t="e">
        <f>#REF!</f>
        <v>#REF!</v>
      </c>
      <c r="B3403" s="91" t="s">
        <v>708</v>
      </c>
      <c r="C3403" s="82">
        <v>2011</v>
      </c>
      <c r="D3403" s="91" t="s">
        <v>639</v>
      </c>
      <c r="E3403" s="101" t="s">
        <v>744</v>
      </c>
      <c r="F3403" s="82" t="e">
        <f t="shared" si="53"/>
        <v>#REF!</v>
      </c>
      <c r="G3403" s="172"/>
    </row>
    <row r="3404" spans="1:7" ht="13" thickBot="1" x14ac:dyDescent="0.3">
      <c r="A3404" s="82" t="e">
        <f>#REF!</f>
        <v>#REF!</v>
      </c>
      <c r="B3404" s="94" t="s">
        <v>708</v>
      </c>
      <c r="C3404" s="82">
        <v>2011</v>
      </c>
      <c r="D3404" s="94" t="s">
        <v>639</v>
      </c>
      <c r="E3404" s="95" t="s">
        <v>746</v>
      </c>
      <c r="F3404" s="82" t="e">
        <f t="shared" si="53"/>
        <v>#REF!</v>
      </c>
      <c r="G3404" s="172"/>
    </row>
    <row r="3405" spans="1:7" ht="13" thickBot="1" x14ac:dyDescent="0.3">
      <c r="A3405" s="82" t="e">
        <f>#REF!</f>
        <v>#REF!</v>
      </c>
      <c r="B3405" s="84" t="s">
        <v>708</v>
      </c>
      <c r="C3405" s="82">
        <v>2011</v>
      </c>
      <c r="D3405" s="84" t="s">
        <v>639</v>
      </c>
      <c r="E3405" s="93" t="s">
        <v>747</v>
      </c>
      <c r="F3405" s="82" t="e">
        <f t="shared" si="53"/>
        <v>#REF!</v>
      </c>
      <c r="G3405" s="172"/>
    </row>
    <row r="3406" spans="1:7" ht="13" thickBot="1" x14ac:dyDescent="0.3">
      <c r="A3406" s="82" t="e">
        <f>#REF!</f>
        <v>#REF!</v>
      </c>
      <c r="B3406" s="84" t="s">
        <v>708</v>
      </c>
      <c r="C3406" s="82">
        <v>2011</v>
      </c>
      <c r="D3406" s="84" t="s">
        <v>639</v>
      </c>
      <c r="E3406" s="93" t="s">
        <v>748</v>
      </c>
      <c r="F3406" s="82" t="e">
        <f t="shared" si="53"/>
        <v>#REF!</v>
      </c>
      <c r="G3406" s="172"/>
    </row>
    <row r="3407" spans="1:7" ht="13" thickBot="1" x14ac:dyDescent="0.3">
      <c r="A3407" s="82" t="e">
        <f>#REF!</f>
        <v>#REF!</v>
      </c>
      <c r="B3407" s="84" t="s">
        <v>708</v>
      </c>
      <c r="C3407" s="82">
        <v>2011</v>
      </c>
      <c r="D3407" s="84" t="s">
        <v>639</v>
      </c>
      <c r="E3407" s="93" t="s">
        <v>752</v>
      </c>
      <c r="F3407" s="82" t="e">
        <f t="shared" si="53"/>
        <v>#REF!</v>
      </c>
      <c r="G3407" s="172"/>
    </row>
    <row r="3408" spans="1:7" ht="13" thickBot="1" x14ac:dyDescent="0.3">
      <c r="A3408" s="82" t="e">
        <f>#REF!</f>
        <v>#REF!</v>
      </c>
      <c r="B3408" s="84" t="s">
        <v>708</v>
      </c>
      <c r="C3408" s="82">
        <v>2011</v>
      </c>
      <c r="D3408" s="84" t="s">
        <v>639</v>
      </c>
      <c r="E3408" s="93" t="s">
        <v>751</v>
      </c>
      <c r="F3408" s="82" t="e">
        <f t="shared" si="53"/>
        <v>#REF!</v>
      </c>
      <c r="G3408" s="172"/>
    </row>
    <row r="3409" spans="1:7" ht="13" thickBot="1" x14ac:dyDescent="0.3">
      <c r="A3409" s="82" t="e">
        <f>#REF!</f>
        <v>#REF!</v>
      </c>
      <c r="B3409" s="84" t="s">
        <v>708</v>
      </c>
      <c r="C3409" s="82">
        <v>2011</v>
      </c>
      <c r="D3409" s="84" t="s">
        <v>639</v>
      </c>
      <c r="E3409" s="93" t="s">
        <v>749</v>
      </c>
      <c r="F3409" s="82" t="e">
        <f t="shared" si="53"/>
        <v>#REF!</v>
      </c>
      <c r="G3409" s="172"/>
    </row>
    <row r="3410" spans="1:7" ht="13" thickBot="1" x14ac:dyDescent="0.3">
      <c r="A3410" s="82" t="e">
        <f>#REF!</f>
        <v>#REF!</v>
      </c>
      <c r="B3410" s="84" t="s">
        <v>708</v>
      </c>
      <c r="C3410" s="82">
        <v>2011</v>
      </c>
      <c r="D3410" s="84" t="s">
        <v>639</v>
      </c>
      <c r="E3410" s="93" t="s">
        <v>753</v>
      </c>
      <c r="F3410" s="82" t="e">
        <f t="shared" si="53"/>
        <v>#REF!</v>
      </c>
      <c r="G3410" s="172"/>
    </row>
    <row r="3411" spans="1:7" ht="13" thickBot="1" x14ac:dyDescent="0.3">
      <c r="A3411" s="82" t="e">
        <f>#REF!</f>
        <v>#REF!</v>
      </c>
      <c r="B3411" s="84" t="s">
        <v>708</v>
      </c>
      <c r="C3411" s="82">
        <v>2011</v>
      </c>
      <c r="D3411" s="84" t="s">
        <v>639</v>
      </c>
      <c r="E3411" s="93" t="s">
        <v>755</v>
      </c>
      <c r="F3411" s="82" t="e">
        <f t="shared" si="53"/>
        <v>#REF!</v>
      </c>
      <c r="G3411" s="172"/>
    </row>
    <row r="3412" spans="1:7" ht="13" thickBot="1" x14ac:dyDescent="0.3">
      <c r="A3412" s="82" t="e">
        <f>#REF!</f>
        <v>#REF!</v>
      </c>
      <c r="B3412" s="84" t="s">
        <v>708</v>
      </c>
      <c r="C3412" s="82">
        <v>2011</v>
      </c>
      <c r="D3412" s="84" t="s">
        <v>639</v>
      </c>
      <c r="E3412" s="93" t="s">
        <v>750</v>
      </c>
      <c r="F3412" s="82" t="e">
        <f t="shared" si="53"/>
        <v>#REF!</v>
      </c>
      <c r="G3412" s="172"/>
    </row>
    <row r="3413" spans="1:7" ht="13" thickBot="1" x14ac:dyDescent="0.3">
      <c r="A3413" s="82" t="e">
        <f>#REF!</f>
        <v>#REF!</v>
      </c>
      <c r="B3413" s="84" t="s">
        <v>708</v>
      </c>
      <c r="C3413" s="82">
        <v>2011</v>
      </c>
      <c r="D3413" s="84" t="s">
        <v>639</v>
      </c>
      <c r="E3413" s="93" t="s">
        <v>754</v>
      </c>
      <c r="F3413" s="82" t="e">
        <f t="shared" si="53"/>
        <v>#REF!</v>
      </c>
      <c r="G3413" s="172"/>
    </row>
    <row r="3414" spans="1:7" ht="13" thickBot="1" x14ac:dyDescent="0.3">
      <c r="A3414" s="82" t="e">
        <f>#REF!</f>
        <v>#REF!</v>
      </c>
      <c r="B3414" s="84" t="s">
        <v>708</v>
      </c>
      <c r="C3414" s="82">
        <v>2011</v>
      </c>
      <c r="D3414" s="84" t="s">
        <v>639</v>
      </c>
      <c r="E3414" s="93" t="s">
        <v>756</v>
      </c>
      <c r="F3414" s="82" t="e">
        <f t="shared" si="53"/>
        <v>#REF!</v>
      </c>
      <c r="G3414" s="172"/>
    </row>
    <row r="3415" spans="1:7" ht="13" thickBot="1" x14ac:dyDescent="0.3">
      <c r="A3415" s="82" t="e">
        <f>#REF!</f>
        <v>#REF!</v>
      </c>
      <c r="B3415" s="84" t="s">
        <v>708</v>
      </c>
      <c r="C3415" s="82">
        <v>2011</v>
      </c>
      <c r="D3415" s="84" t="s">
        <v>639</v>
      </c>
      <c r="E3415" s="93" t="s">
        <v>757</v>
      </c>
      <c r="F3415" s="82" t="e">
        <f t="shared" si="53"/>
        <v>#REF!</v>
      </c>
      <c r="G3415" s="172"/>
    </row>
    <row r="3416" spans="1:7" ht="13" thickBot="1" x14ac:dyDescent="0.3">
      <c r="A3416" s="82" t="e">
        <f>#REF!</f>
        <v>#REF!</v>
      </c>
      <c r="B3416" s="84" t="s">
        <v>708</v>
      </c>
      <c r="C3416" s="82">
        <v>2011</v>
      </c>
      <c r="D3416" s="84" t="s">
        <v>639</v>
      </c>
      <c r="E3416" s="93" t="s">
        <v>758</v>
      </c>
      <c r="F3416" s="82" t="e">
        <f t="shared" si="53"/>
        <v>#REF!</v>
      </c>
      <c r="G3416" s="172"/>
    </row>
    <row r="3417" spans="1:7" ht="13" thickBot="1" x14ac:dyDescent="0.3">
      <c r="A3417" s="82" t="e">
        <f>#REF!</f>
        <v>#REF!</v>
      </c>
      <c r="B3417" s="84" t="s">
        <v>708</v>
      </c>
      <c r="C3417" s="82">
        <v>2011</v>
      </c>
      <c r="D3417" s="84" t="s">
        <v>639</v>
      </c>
      <c r="E3417" s="93" t="s">
        <v>759</v>
      </c>
      <c r="F3417" s="82" t="e">
        <f t="shared" si="53"/>
        <v>#REF!</v>
      </c>
      <c r="G3417" s="172"/>
    </row>
    <row r="3418" spans="1:7" ht="13" thickBot="1" x14ac:dyDescent="0.3">
      <c r="A3418" s="82" t="e">
        <f>#REF!</f>
        <v>#REF!</v>
      </c>
      <c r="B3418" s="84" t="s">
        <v>708</v>
      </c>
      <c r="C3418" s="82">
        <v>2011</v>
      </c>
      <c r="D3418" s="84" t="s">
        <v>639</v>
      </c>
      <c r="E3418" s="93" t="s">
        <v>760</v>
      </c>
      <c r="F3418" s="82" t="e">
        <f t="shared" si="53"/>
        <v>#REF!</v>
      </c>
      <c r="G3418" s="172"/>
    </row>
    <row r="3419" spans="1:7" ht="13" thickBot="1" x14ac:dyDescent="0.3">
      <c r="A3419" s="82" t="e">
        <f>#REF!</f>
        <v>#REF!</v>
      </c>
      <c r="B3419" s="84" t="s">
        <v>708</v>
      </c>
      <c r="C3419" s="82">
        <v>2011</v>
      </c>
      <c r="D3419" s="84" t="s">
        <v>639</v>
      </c>
      <c r="E3419" s="93" t="s">
        <v>761</v>
      </c>
      <c r="F3419" s="82" t="e">
        <f t="shared" si="53"/>
        <v>#REF!</v>
      </c>
      <c r="G3419" s="172"/>
    </row>
    <row r="3420" spans="1:7" ht="13" thickBot="1" x14ac:dyDescent="0.3">
      <c r="A3420" s="82" t="e">
        <f>#REF!</f>
        <v>#REF!</v>
      </c>
      <c r="B3420" s="84" t="s">
        <v>708</v>
      </c>
      <c r="C3420" s="82">
        <v>2011</v>
      </c>
      <c r="D3420" s="84" t="s">
        <v>639</v>
      </c>
      <c r="E3420" s="93" t="s">
        <v>762</v>
      </c>
      <c r="F3420" s="82" t="e">
        <f t="shared" si="53"/>
        <v>#REF!</v>
      </c>
      <c r="G3420" s="172"/>
    </row>
    <row r="3421" spans="1:7" ht="13" thickBot="1" x14ac:dyDescent="0.3">
      <c r="A3421" s="82" t="e">
        <f>#REF!</f>
        <v>#REF!</v>
      </c>
      <c r="B3421" s="84" t="s">
        <v>708</v>
      </c>
      <c r="C3421" s="82">
        <v>2011</v>
      </c>
      <c r="D3421" s="84" t="s">
        <v>639</v>
      </c>
      <c r="E3421" s="93" t="s">
        <v>763</v>
      </c>
      <c r="F3421" s="82" t="e">
        <f t="shared" si="53"/>
        <v>#REF!</v>
      </c>
      <c r="G3421" s="172"/>
    </row>
    <row r="3422" spans="1:7" ht="13" thickBot="1" x14ac:dyDescent="0.3">
      <c r="A3422" s="82" t="e">
        <f>#REF!</f>
        <v>#REF!</v>
      </c>
      <c r="B3422" s="84" t="s">
        <v>708</v>
      </c>
      <c r="C3422" s="82">
        <v>2011</v>
      </c>
      <c r="D3422" s="84" t="s">
        <v>639</v>
      </c>
      <c r="E3422" s="93" t="s">
        <v>764</v>
      </c>
      <c r="F3422" s="82" t="e">
        <f t="shared" si="53"/>
        <v>#REF!</v>
      </c>
      <c r="G3422" s="172"/>
    </row>
    <row r="3423" spans="1:7" ht="13" thickBot="1" x14ac:dyDescent="0.3">
      <c r="A3423" s="82" t="e">
        <f>#REF!</f>
        <v>#REF!</v>
      </c>
      <c r="B3423" s="84" t="s">
        <v>708</v>
      </c>
      <c r="C3423" s="82">
        <v>2011</v>
      </c>
      <c r="D3423" s="84" t="s">
        <v>639</v>
      </c>
      <c r="E3423" s="93" t="s">
        <v>765</v>
      </c>
      <c r="F3423" s="82" t="e">
        <f t="shared" si="53"/>
        <v>#REF!</v>
      </c>
      <c r="G3423" s="172"/>
    </row>
    <row r="3424" spans="1:7" ht="13" thickBot="1" x14ac:dyDescent="0.3">
      <c r="A3424" s="82" t="e">
        <f>#REF!</f>
        <v>#REF!</v>
      </c>
      <c r="B3424" s="84" t="s">
        <v>708</v>
      </c>
      <c r="C3424" s="82">
        <v>2011</v>
      </c>
      <c r="D3424" s="84" t="s">
        <v>639</v>
      </c>
      <c r="E3424" s="93" t="s">
        <v>766</v>
      </c>
      <c r="F3424" s="82" t="e">
        <f t="shared" si="53"/>
        <v>#REF!</v>
      </c>
      <c r="G3424" s="172"/>
    </row>
    <row r="3425" spans="1:7" ht="13" thickBot="1" x14ac:dyDescent="0.3">
      <c r="A3425" s="82" t="e">
        <f>#REF!</f>
        <v>#REF!</v>
      </c>
      <c r="B3425" s="84" t="s">
        <v>708</v>
      </c>
      <c r="C3425" s="82">
        <v>2011</v>
      </c>
      <c r="D3425" s="84" t="s">
        <v>639</v>
      </c>
      <c r="E3425" s="93" t="s">
        <v>767</v>
      </c>
      <c r="F3425" s="82" t="e">
        <f t="shared" si="53"/>
        <v>#REF!</v>
      </c>
      <c r="G3425" s="172"/>
    </row>
    <row r="3426" spans="1:7" ht="13" thickBot="1" x14ac:dyDescent="0.3">
      <c r="A3426" s="82" t="e">
        <f>#REF!</f>
        <v>#REF!</v>
      </c>
      <c r="B3426" s="84" t="s">
        <v>708</v>
      </c>
      <c r="C3426" s="82">
        <v>2011</v>
      </c>
      <c r="D3426" s="84" t="s">
        <v>639</v>
      </c>
      <c r="E3426" s="93" t="s">
        <v>768</v>
      </c>
      <c r="F3426" s="82" t="e">
        <f t="shared" si="53"/>
        <v>#REF!</v>
      </c>
      <c r="G3426" s="172"/>
    </row>
    <row r="3427" spans="1:7" ht="13" thickBot="1" x14ac:dyDescent="0.3">
      <c r="A3427" s="82" t="e">
        <f>#REF!</f>
        <v>#REF!</v>
      </c>
      <c r="B3427" s="84" t="s">
        <v>708</v>
      </c>
      <c r="C3427" s="82">
        <v>2011</v>
      </c>
      <c r="D3427" s="84" t="s">
        <v>706</v>
      </c>
      <c r="E3427" s="93" t="s">
        <v>736</v>
      </c>
      <c r="F3427" s="82" t="e">
        <f t="shared" si="53"/>
        <v>#REF!</v>
      </c>
      <c r="G3427" s="172"/>
    </row>
    <row r="3428" spans="1:7" ht="13" thickBot="1" x14ac:dyDescent="0.3">
      <c r="A3428" s="82" t="e">
        <f>#REF!</f>
        <v>#REF!</v>
      </c>
      <c r="B3428" s="84" t="s">
        <v>708</v>
      </c>
      <c r="C3428" s="82">
        <v>2011</v>
      </c>
      <c r="D3428" s="84" t="s">
        <v>706</v>
      </c>
      <c r="E3428" s="93" t="s">
        <v>737</v>
      </c>
      <c r="F3428" s="82" t="e">
        <f t="shared" si="53"/>
        <v>#REF!</v>
      </c>
      <c r="G3428" s="172"/>
    </row>
    <row r="3429" spans="1:7" ht="13" thickBot="1" x14ac:dyDescent="0.3">
      <c r="A3429" s="82" t="e">
        <f>#REF!</f>
        <v>#REF!</v>
      </c>
      <c r="B3429" s="84" t="s">
        <v>708</v>
      </c>
      <c r="C3429" s="82">
        <v>2011</v>
      </c>
      <c r="D3429" s="84" t="s">
        <v>706</v>
      </c>
      <c r="E3429" s="93" t="s">
        <v>738</v>
      </c>
      <c r="F3429" s="82" t="e">
        <f t="shared" si="53"/>
        <v>#REF!</v>
      </c>
      <c r="G3429" s="172"/>
    </row>
    <row r="3430" spans="1:7" ht="13" thickBot="1" x14ac:dyDescent="0.3">
      <c r="A3430" s="82" t="e">
        <f>#REF!</f>
        <v>#REF!</v>
      </c>
      <c r="B3430" s="84" t="s">
        <v>708</v>
      </c>
      <c r="C3430" s="82">
        <v>2011</v>
      </c>
      <c r="D3430" s="84" t="s">
        <v>706</v>
      </c>
      <c r="E3430" s="93" t="s">
        <v>742</v>
      </c>
      <c r="F3430" s="82" t="e">
        <f t="shared" si="53"/>
        <v>#REF!</v>
      </c>
      <c r="G3430" s="172"/>
    </row>
    <row r="3431" spans="1:7" ht="13" thickBot="1" x14ac:dyDescent="0.3">
      <c r="A3431" s="82" t="e">
        <f>#REF!</f>
        <v>#REF!</v>
      </c>
      <c r="B3431" s="84" t="s">
        <v>708</v>
      </c>
      <c r="C3431" s="82">
        <v>2011</v>
      </c>
      <c r="D3431" s="84" t="s">
        <v>706</v>
      </c>
      <c r="E3431" s="93" t="s">
        <v>741</v>
      </c>
      <c r="F3431" s="82" t="e">
        <f t="shared" si="53"/>
        <v>#REF!</v>
      </c>
      <c r="G3431" s="172"/>
    </row>
    <row r="3432" spans="1:7" ht="13" thickBot="1" x14ac:dyDescent="0.3">
      <c r="A3432" s="82" t="e">
        <f>#REF!</f>
        <v>#REF!</v>
      </c>
      <c r="B3432" s="84" t="s">
        <v>708</v>
      </c>
      <c r="C3432" s="82">
        <v>2011</v>
      </c>
      <c r="D3432" s="84" t="s">
        <v>706</v>
      </c>
      <c r="E3432" s="93" t="s">
        <v>739</v>
      </c>
      <c r="F3432" s="82" t="e">
        <f t="shared" si="53"/>
        <v>#REF!</v>
      </c>
      <c r="G3432" s="172"/>
    </row>
    <row r="3433" spans="1:7" ht="13" thickBot="1" x14ac:dyDescent="0.3">
      <c r="A3433" s="82" t="e">
        <f>#REF!</f>
        <v>#REF!</v>
      </c>
      <c r="B3433" s="84" t="s">
        <v>708</v>
      </c>
      <c r="C3433" s="82">
        <v>2011</v>
      </c>
      <c r="D3433" s="84" t="s">
        <v>706</v>
      </c>
      <c r="E3433" s="93" t="s">
        <v>743</v>
      </c>
      <c r="F3433" s="82" t="e">
        <f t="shared" si="53"/>
        <v>#REF!</v>
      </c>
      <c r="G3433" s="172"/>
    </row>
    <row r="3434" spans="1:7" ht="13" thickBot="1" x14ac:dyDescent="0.3">
      <c r="A3434" s="82" t="e">
        <f>#REF!</f>
        <v>#REF!</v>
      </c>
      <c r="B3434" s="84" t="s">
        <v>708</v>
      </c>
      <c r="C3434" s="82">
        <v>2011</v>
      </c>
      <c r="D3434" s="84" t="s">
        <v>706</v>
      </c>
      <c r="E3434" s="93" t="s">
        <v>745</v>
      </c>
      <c r="F3434" s="82" t="e">
        <f t="shared" si="53"/>
        <v>#REF!</v>
      </c>
      <c r="G3434" s="172"/>
    </row>
    <row r="3435" spans="1:7" ht="13" thickBot="1" x14ac:dyDescent="0.3">
      <c r="A3435" s="82" t="e">
        <f>#REF!</f>
        <v>#REF!</v>
      </c>
      <c r="B3435" s="84" t="s">
        <v>708</v>
      </c>
      <c r="C3435" s="82">
        <v>2011</v>
      </c>
      <c r="D3435" s="84" t="s">
        <v>706</v>
      </c>
      <c r="E3435" s="93" t="s">
        <v>740</v>
      </c>
      <c r="F3435" s="82" t="e">
        <f t="shared" si="53"/>
        <v>#REF!</v>
      </c>
      <c r="G3435" s="172"/>
    </row>
    <row r="3436" spans="1:7" ht="13" thickBot="1" x14ac:dyDescent="0.3">
      <c r="A3436" s="82" t="e">
        <f>#REF!</f>
        <v>#REF!</v>
      </c>
      <c r="B3436" s="84" t="s">
        <v>708</v>
      </c>
      <c r="C3436" s="82">
        <v>2011</v>
      </c>
      <c r="D3436" s="84" t="s">
        <v>706</v>
      </c>
      <c r="E3436" s="93" t="s">
        <v>744</v>
      </c>
      <c r="F3436" s="82" t="e">
        <f t="shared" si="53"/>
        <v>#REF!</v>
      </c>
      <c r="G3436" s="172"/>
    </row>
    <row r="3437" spans="1:7" ht="13" thickBot="1" x14ac:dyDescent="0.3">
      <c r="A3437" s="82" t="e">
        <f>#REF!</f>
        <v>#REF!</v>
      </c>
      <c r="B3437" s="84" t="s">
        <v>708</v>
      </c>
      <c r="C3437" s="82">
        <v>2011</v>
      </c>
      <c r="D3437" s="84" t="s">
        <v>706</v>
      </c>
      <c r="E3437" s="93" t="s">
        <v>746</v>
      </c>
      <c r="F3437" s="82" t="e">
        <f t="shared" si="53"/>
        <v>#REF!</v>
      </c>
      <c r="G3437" s="172"/>
    </row>
    <row r="3438" spans="1:7" ht="13" thickBot="1" x14ac:dyDescent="0.3">
      <c r="A3438" s="82" t="e">
        <f>#REF!</f>
        <v>#REF!</v>
      </c>
      <c r="B3438" s="84" t="s">
        <v>708</v>
      </c>
      <c r="C3438" s="82">
        <v>2011</v>
      </c>
      <c r="D3438" s="84" t="s">
        <v>706</v>
      </c>
      <c r="E3438" s="93" t="s">
        <v>747</v>
      </c>
      <c r="F3438" s="82" t="e">
        <f t="shared" si="53"/>
        <v>#REF!</v>
      </c>
      <c r="G3438" s="172"/>
    </row>
    <row r="3439" spans="1:7" ht="13" thickBot="1" x14ac:dyDescent="0.3">
      <c r="A3439" s="82" t="e">
        <f>#REF!</f>
        <v>#REF!</v>
      </c>
      <c r="B3439" s="84" t="s">
        <v>708</v>
      </c>
      <c r="C3439" s="82">
        <v>2011</v>
      </c>
      <c r="D3439" s="84" t="s">
        <v>706</v>
      </c>
      <c r="E3439" s="93" t="s">
        <v>748</v>
      </c>
      <c r="F3439" s="82" t="e">
        <f t="shared" si="53"/>
        <v>#REF!</v>
      </c>
      <c r="G3439" s="172"/>
    </row>
    <row r="3440" spans="1:7" ht="13" thickBot="1" x14ac:dyDescent="0.3">
      <c r="A3440" s="82" t="e">
        <f>#REF!</f>
        <v>#REF!</v>
      </c>
      <c r="B3440" s="84" t="s">
        <v>708</v>
      </c>
      <c r="C3440" s="82">
        <v>2011</v>
      </c>
      <c r="D3440" s="84" t="s">
        <v>706</v>
      </c>
      <c r="E3440" s="93" t="s">
        <v>752</v>
      </c>
      <c r="F3440" s="82" t="e">
        <f t="shared" si="53"/>
        <v>#REF!</v>
      </c>
      <c r="G3440" s="172"/>
    </row>
    <row r="3441" spans="1:7" ht="13" thickBot="1" x14ac:dyDescent="0.3">
      <c r="A3441" s="82" t="e">
        <f>#REF!</f>
        <v>#REF!</v>
      </c>
      <c r="B3441" s="84" t="s">
        <v>708</v>
      </c>
      <c r="C3441" s="82">
        <v>2011</v>
      </c>
      <c r="D3441" s="84" t="s">
        <v>706</v>
      </c>
      <c r="E3441" s="93" t="s">
        <v>751</v>
      </c>
      <c r="F3441" s="82" t="e">
        <f t="shared" si="53"/>
        <v>#REF!</v>
      </c>
      <c r="G3441" s="172"/>
    </row>
    <row r="3442" spans="1:7" ht="13" thickBot="1" x14ac:dyDescent="0.3">
      <c r="A3442" s="82" t="e">
        <f>#REF!</f>
        <v>#REF!</v>
      </c>
      <c r="B3442" s="84" t="s">
        <v>708</v>
      </c>
      <c r="C3442" s="82">
        <v>2011</v>
      </c>
      <c r="D3442" s="84" t="s">
        <v>706</v>
      </c>
      <c r="E3442" s="93" t="s">
        <v>749</v>
      </c>
      <c r="F3442" s="82" t="e">
        <f t="shared" si="53"/>
        <v>#REF!</v>
      </c>
      <c r="G3442" s="172"/>
    </row>
    <row r="3443" spans="1:7" ht="13" thickBot="1" x14ac:dyDescent="0.3">
      <c r="A3443" s="82" t="e">
        <f>#REF!</f>
        <v>#REF!</v>
      </c>
      <c r="B3443" s="84" t="s">
        <v>708</v>
      </c>
      <c r="C3443" s="82">
        <v>2011</v>
      </c>
      <c r="D3443" s="84" t="s">
        <v>706</v>
      </c>
      <c r="E3443" s="93" t="s">
        <v>753</v>
      </c>
      <c r="F3443" s="82" t="e">
        <f t="shared" si="53"/>
        <v>#REF!</v>
      </c>
      <c r="G3443" s="172"/>
    </row>
    <row r="3444" spans="1:7" ht="13" thickBot="1" x14ac:dyDescent="0.3">
      <c r="A3444" s="82" t="e">
        <f>#REF!</f>
        <v>#REF!</v>
      </c>
      <c r="B3444" s="84" t="s">
        <v>708</v>
      </c>
      <c r="C3444" s="82">
        <v>2011</v>
      </c>
      <c r="D3444" s="84" t="s">
        <v>706</v>
      </c>
      <c r="E3444" s="93" t="s">
        <v>755</v>
      </c>
      <c r="F3444" s="82" t="e">
        <f t="shared" si="53"/>
        <v>#REF!</v>
      </c>
      <c r="G3444" s="172"/>
    </row>
    <row r="3445" spans="1:7" ht="13" thickBot="1" x14ac:dyDescent="0.3">
      <c r="A3445" s="82" t="e">
        <f>#REF!</f>
        <v>#REF!</v>
      </c>
      <c r="B3445" s="84" t="s">
        <v>708</v>
      </c>
      <c r="C3445" s="82">
        <v>2011</v>
      </c>
      <c r="D3445" s="84" t="s">
        <v>706</v>
      </c>
      <c r="E3445" s="93" t="s">
        <v>750</v>
      </c>
      <c r="F3445" s="82" t="e">
        <f t="shared" si="53"/>
        <v>#REF!</v>
      </c>
      <c r="G3445" s="172"/>
    </row>
    <row r="3446" spans="1:7" ht="13" thickBot="1" x14ac:dyDescent="0.3">
      <c r="A3446" s="82" t="e">
        <f>#REF!</f>
        <v>#REF!</v>
      </c>
      <c r="B3446" s="84" t="s">
        <v>708</v>
      </c>
      <c r="C3446" s="82">
        <v>2011</v>
      </c>
      <c r="D3446" s="84" t="s">
        <v>706</v>
      </c>
      <c r="E3446" s="93" t="s">
        <v>754</v>
      </c>
      <c r="F3446" s="82" t="e">
        <f t="shared" si="53"/>
        <v>#REF!</v>
      </c>
      <c r="G3446" s="172"/>
    </row>
    <row r="3447" spans="1:7" ht="13" thickBot="1" x14ac:dyDescent="0.3">
      <c r="A3447" s="82" t="e">
        <f>#REF!</f>
        <v>#REF!</v>
      </c>
      <c r="B3447" s="84" t="s">
        <v>708</v>
      </c>
      <c r="C3447" s="82">
        <v>2011</v>
      </c>
      <c r="D3447" s="84" t="s">
        <v>706</v>
      </c>
      <c r="E3447" s="93" t="s">
        <v>756</v>
      </c>
      <c r="F3447" s="82" t="e">
        <f t="shared" si="53"/>
        <v>#REF!</v>
      </c>
      <c r="G3447" s="172"/>
    </row>
    <row r="3448" spans="1:7" ht="13" thickBot="1" x14ac:dyDescent="0.3">
      <c r="A3448" s="82" t="e">
        <f>#REF!</f>
        <v>#REF!</v>
      </c>
      <c r="B3448" s="84" t="s">
        <v>708</v>
      </c>
      <c r="C3448" s="82">
        <v>2011</v>
      </c>
      <c r="D3448" s="84" t="s">
        <v>706</v>
      </c>
      <c r="E3448" s="93" t="s">
        <v>757</v>
      </c>
      <c r="F3448" s="82" t="e">
        <f t="shared" si="53"/>
        <v>#REF!</v>
      </c>
      <c r="G3448" s="172"/>
    </row>
    <row r="3449" spans="1:7" ht="13" thickBot="1" x14ac:dyDescent="0.3">
      <c r="A3449" s="82" t="e">
        <f>#REF!</f>
        <v>#REF!</v>
      </c>
      <c r="B3449" s="84" t="s">
        <v>708</v>
      </c>
      <c r="C3449" s="82">
        <v>2011</v>
      </c>
      <c r="D3449" s="84" t="s">
        <v>706</v>
      </c>
      <c r="E3449" s="93" t="s">
        <v>758</v>
      </c>
      <c r="F3449" s="82" t="e">
        <f t="shared" si="53"/>
        <v>#REF!</v>
      </c>
      <c r="G3449" s="172"/>
    </row>
    <row r="3450" spans="1:7" ht="13" thickBot="1" x14ac:dyDescent="0.3">
      <c r="A3450" s="82" t="e">
        <f>#REF!</f>
        <v>#REF!</v>
      </c>
      <c r="B3450" s="84" t="s">
        <v>708</v>
      </c>
      <c r="C3450" s="82">
        <v>2011</v>
      </c>
      <c r="D3450" s="84" t="s">
        <v>706</v>
      </c>
      <c r="E3450" s="93" t="s">
        <v>759</v>
      </c>
      <c r="F3450" s="82" t="e">
        <f t="shared" si="53"/>
        <v>#REF!</v>
      </c>
      <c r="G3450" s="172"/>
    </row>
    <row r="3451" spans="1:7" ht="13" thickBot="1" x14ac:dyDescent="0.3">
      <c r="A3451" s="82" t="e">
        <f>#REF!</f>
        <v>#REF!</v>
      </c>
      <c r="B3451" s="84" t="s">
        <v>708</v>
      </c>
      <c r="C3451" s="82">
        <v>2011</v>
      </c>
      <c r="D3451" s="84" t="s">
        <v>706</v>
      </c>
      <c r="E3451" s="93" t="s">
        <v>760</v>
      </c>
      <c r="F3451" s="82" t="e">
        <f t="shared" si="53"/>
        <v>#REF!</v>
      </c>
      <c r="G3451" s="172"/>
    </row>
    <row r="3452" spans="1:7" ht="13" thickBot="1" x14ac:dyDescent="0.3">
      <c r="A3452" s="82" t="e">
        <f>#REF!</f>
        <v>#REF!</v>
      </c>
      <c r="B3452" s="84" t="s">
        <v>708</v>
      </c>
      <c r="C3452" s="82">
        <v>2011</v>
      </c>
      <c r="D3452" s="84" t="s">
        <v>706</v>
      </c>
      <c r="E3452" s="93" t="s">
        <v>761</v>
      </c>
      <c r="F3452" s="82" t="e">
        <f t="shared" si="53"/>
        <v>#REF!</v>
      </c>
      <c r="G3452" s="172"/>
    </row>
    <row r="3453" spans="1:7" ht="13" thickBot="1" x14ac:dyDescent="0.3">
      <c r="A3453" s="82" t="e">
        <f>#REF!</f>
        <v>#REF!</v>
      </c>
      <c r="B3453" s="84" t="s">
        <v>708</v>
      </c>
      <c r="C3453" s="82">
        <v>2011</v>
      </c>
      <c r="D3453" s="84" t="s">
        <v>706</v>
      </c>
      <c r="E3453" s="93" t="s">
        <v>762</v>
      </c>
      <c r="F3453" s="82" t="e">
        <f t="shared" si="53"/>
        <v>#REF!</v>
      </c>
      <c r="G3453" s="172"/>
    </row>
    <row r="3454" spans="1:7" ht="13" thickBot="1" x14ac:dyDescent="0.3">
      <c r="A3454" s="82" t="e">
        <f>#REF!</f>
        <v>#REF!</v>
      </c>
      <c r="B3454" s="84" t="s">
        <v>708</v>
      </c>
      <c r="C3454" s="82">
        <v>2011</v>
      </c>
      <c r="D3454" s="84" t="s">
        <v>706</v>
      </c>
      <c r="E3454" s="93" t="s">
        <v>763</v>
      </c>
      <c r="F3454" s="82" t="e">
        <f t="shared" si="53"/>
        <v>#REF!</v>
      </c>
      <c r="G3454" s="172"/>
    </row>
    <row r="3455" spans="1:7" ht="13" thickBot="1" x14ac:dyDescent="0.3">
      <c r="A3455" s="82" t="e">
        <f>#REF!</f>
        <v>#REF!</v>
      </c>
      <c r="B3455" s="84" t="s">
        <v>708</v>
      </c>
      <c r="C3455" s="82">
        <v>2011</v>
      </c>
      <c r="D3455" s="84" t="s">
        <v>706</v>
      </c>
      <c r="E3455" s="93" t="s">
        <v>764</v>
      </c>
      <c r="F3455" s="82" t="e">
        <f t="shared" si="53"/>
        <v>#REF!</v>
      </c>
      <c r="G3455" s="172"/>
    </row>
    <row r="3456" spans="1:7" ht="13" thickBot="1" x14ac:dyDescent="0.3">
      <c r="A3456" s="82" t="e">
        <f>#REF!</f>
        <v>#REF!</v>
      </c>
      <c r="B3456" s="84" t="s">
        <v>708</v>
      </c>
      <c r="C3456" s="82">
        <v>2011</v>
      </c>
      <c r="D3456" s="84" t="s">
        <v>706</v>
      </c>
      <c r="E3456" s="93" t="s">
        <v>765</v>
      </c>
      <c r="F3456" s="82" t="e">
        <f t="shared" si="53"/>
        <v>#REF!</v>
      </c>
      <c r="G3456" s="172"/>
    </row>
    <row r="3457" spans="1:7" ht="13" thickBot="1" x14ac:dyDescent="0.3">
      <c r="A3457" s="82" t="e">
        <f>#REF!</f>
        <v>#REF!</v>
      </c>
      <c r="B3457" s="102" t="s">
        <v>708</v>
      </c>
      <c r="C3457" s="82">
        <v>2011</v>
      </c>
      <c r="D3457" s="102" t="s">
        <v>706</v>
      </c>
      <c r="E3457" s="106" t="s">
        <v>766</v>
      </c>
      <c r="F3457" s="82" t="e">
        <f t="shared" si="53"/>
        <v>#REF!</v>
      </c>
      <c r="G3457" s="172"/>
    </row>
    <row r="3458" spans="1:7" ht="13" thickBot="1" x14ac:dyDescent="0.3">
      <c r="A3458" s="82" t="e">
        <f>#REF!</f>
        <v>#REF!</v>
      </c>
      <c r="B3458" s="86" t="s">
        <v>708</v>
      </c>
      <c r="C3458" s="82">
        <v>2011</v>
      </c>
      <c r="D3458" s="86" t="s">
        <v>706</v>
      </c>
      <c r="E3458" s="100" t="s">
        <v>767</v>
      </c>
      <c r="F3458" s="82" t="e">
        <f t="shared" si="53"/>
        <v>#REF!</v>
      </c>
      <c r="G3458" s="172"/>
    </row>
    <row r="3459" spans="1:7" ht="13" thickBot="1" x14ac:dyDescent="0.3">
      <c r="A3459" s="82" t="e">
        <f>#REF!</f>
        <v>#REF!</v>
      </c>
      <c r="B3459" s="84" t="s">
        <v>708</v>
      </c>
      <c r="C3459" s="82">
        <v>2011</v>
      </c>
      <c r="D3459" s="84" t="s">
        <v>706</v>
      </c>
      <c r="E3459" s="93" t="s">
        <v>768</v>
      </c>
      <c r="F3459" s="82" t="e">
        <f t="shared" ref="F3459:F3522" si="54">CONCATENATE(A3459,"_",B3459,"_",C3459,"_",D3459,"_",E3459)</f>
        <v>#REF!</v>
      </c>
      <c r="G3459" s="172"/>
    </row>
    <row r="3460" spans="1:7" ht="13" thickBot="1" x14ac:dyDescent="0.3">
      <c r="A3460" s="82" t="e">
        <f>#REF!</f>
        <v>#REF!</v>
      </c>
      <c r="B3460" s="84" t="s">
        <v>770</v>
      </c>
      <c r="C3460" s="82">
        <v>2011</v>
      </c>
      <c r="D3460" s="84" t="s">
        <v>639</v>
      </c>
      <c r="E3460" s="93">
        <v>1</v>
      </c>
      <c r="F3460" s="82" t="e">
        <f t="shared" si="54"/>
        <v>#REF!</v>
      </c>
      <c r="G3460" s="172"/>
    </row>
    <row r="3461" spans="1:7" ht="13" thickBot="1" x14ac:dyDescent="0.3">
      <c r="A3461" s="82" t="e">
        <f>#REF!</f>
        <v>#REF!</v>
      </c>
      <c r="B3461" s="84" t="s">
        <v>770</v>
      </c>
      <c r="C3461" s="82">
        <v>2011</v>
      </c>
      <c r="D3461" s="84" t="s">
        <v>639</v>
      </c>
      <c r="E3461" s="93" t="s">
        <v>643</v>
      </c>
      <c r="F3461" s="82" t="e">
        <f t="shared" si="54"/>
        <v>#REF!</v>
      </c>
      <c r="G3461" s="172"/>
    </row>
    <row r="3462" spans="1:7" ht="13" thickBot="1" x14ac:dyDescent="0.3">
      <c r="A3462" s="82" t="e">
        <f>#REF!</f>
        <v>#REF!</v>
      </c>
      <c r="B3462" s="84" t="s">
        <v>770</v>
      </c>
      <c r="C3462" s="82">
        <v>2011</v>
      </c>
      <c r="D3462" s="84" t="s">
        <v>639</v>
      </c>
      <c r="E3462" s="93" t="s">
        <v>646</v>
      </c>
      <c r="F3462" s="82" t="e">
        <f t="shared" si="54"/>
        <v>#REF!</v>
      </c>
      <c r="G3462" s="172"/>
    </row>
    <row r="3463" spans="1:7" ht="13" thickBot="1" x14ac:dyDescent="0.3">
      <c r="A3463" s="82" t="e">
        <f>#REF!</f>
        <v>#REF!</v>
      </c>
      <c r="B3463" s="84" t="s">
        <v>770</v>
      </c>
      <c r="C3463" s="82">
        <v>2011</v>
      </c>
      <c r="D3463" s="84" t="s">
        <v>639</v>
      </c>
      <c r="E3463" s="93" t="s">
        <v>647</v>
      </c>
      <c r="F3463" s="82" t="e">
        <f t="shared" si="54"/>
        <v>#REF!</v>
      </c>
      <c r="G3463" s="172"/>
    </row>
    <row r="3464" spans="1:7" ht="13" thickBot="1" x14ac:dyDescent="0.3">
      <c r="A3464" s="82" t="e">
        <f>#REF!</f>
        <v>#REF!</v>
      </c>
      <c r="B3464" s="84" t="s">
        <v>770</v>
      </c>
      <c r="C3464" s="82">
        <v>2011</v>
      </c>
      <c r="D3464" s="84" t="s">
        <v>639</v>
      </c>
      <c r="E3464" s="93" t="s">
        <v>648</v>
      </c>
      <c r="F3464" s="82" t="e">
        <f t="shared" si="54"/>
        <v>#REF!</v>
      </c>
      <c r="G3464" s="172"/>
    </row>
    <row r="3465" spans="1:7" ht="13" thickBot="1" x14ac:dyDescent="0.3">
      <c r="A3465" s="82" t="e">
        <f>#REF!</f>
        <v>#REF!</v>
      </c>
      <c r="B3465" s="84" t="s">
        <v>770</v>
      </c>
      <c r="C3465" s="82">
        <v>2011</v>
      </c>
      <c r="D3465" s="84" t="s">
        <v>639</v>
      </c>
      <c r="E3465" s="93" t="s">
        <v>709</v>
      </c>
      <c r="F3465" s="82" t="e">
        <f t="shared" si="54"/>
        <v>#REF!</v>
      </c>
      <c r="G3465" s="172"/>
    </row>
    <row r="3466" spans="1:7" ht="13" thickBot="1" x14ac:dyDescent="0.3">
      <c r="A3466" s="82" t="e">
        <f>#REF!</f>
        <v>#REF!</v>
      </c>
      <c r="B3466" s="84" t="s">
        <v>770</v>
      </c>
      <c r="C3466" s="82">
        <v>2011</v>
      </c>
      <c r="D3466" s="84" t="s">
        <v>131</v>
      </c>
      <c r="E3466" s="93">
        <v>2</v>
      </c>
      <c r="F3466" s="82" t="e">
        <f t="shared" si="54"/>
        <v>#REF!</v>
      </c>
      <c r="G3466" s="172"/>
    </row>
    <row r="3467" spans="1:7" ht="13" thickBot="1" x14ac:dyDescent="0.3">
      <c r="A3467" s="82" t="e">
        <f>#REF!</f>
        <v>#REF!</v>
      </c>
      <c r="B3467" s="84" t="s">
        <v>770</v>
      </c>
      <c r="C3467" s="82">
        <v>2011</v>
      </c>
      <c r="D3467" s="84" t="s">
        <v>639</v>
      </c>
      <c r="E3467" s="93">
        <v>3</v>
      </c>
      <c r="F3467" s="82" t="e">
        <f t="shared" si="54"/>
        <v>#REF!</v>
      </c>
      <c r="G3467" s="172"/>
    </row>
    <row r="3468" spans="1:7" ht="13" thickBot="1" x14ac:dyDescent="0.3">
      <c r="A3468" s="82" t="e">
        <f>#REF!</f>
        <v>#REF!</v>
      </c>
      <c r="B3468" s="84" t="s">
        <v>770</v>
      </c>
      <c r="C3468" s="82">
        <v>2011</v>
      </c>
      <c r="D3468" s="84" t="s">
        <v>639</v>
      </c>
      <c r="E3468" s="93" t="s">
        <v>659</v>
      </c>
      <c r="F3468" s="82" t="e">
        <f t="shared" si="54"/>
        <v>#REF!</v>
      </c>
      <c r="G3468" s="172"/>
    </row>
    <row r="3469" spans="1:7" ht="13" thickBot="1" x14ac:dyDescent="0.3">
      <c r="A3469" s="82" t="e">
        <f>#REF!</f>
        <v>#REF!</v>
      </c>
      <c r="B3469" s="84" t="s">
        <v>770</v>
      </c>
      <c r="C3469" s="82">
        <v>2011</v>
      </c>
      <c r="D3469" s="84" t="s">
        <v>639</v>
      </c>
      <c r="E3469" s="93" t="s">
        <v>660</v>
      </c>
      <c r="F3469" s="82" t="e">
        <f t="shared" si="54"/>
        <v>#REF!</v>
      </c>
      <c r="G3469" s="172"/>
    </row>
    <row r="3470" spans="1:7" ht="13" thickBot="1" x14ac:dyDescent="0.3">
      <c r="A3470" s="82" t="e">
        <f>#REF!</f>
        <v>#REF!</v>
      </c>
      <c r="B3470" s="84" t="s">
        <v>770</v>
      </c>
      <c r="C3470" s="82">
        <v>2011</v>
      </c>
      <c r="D3470" s="84" t="s">
        <v>131</v>
      </c>
      <c r="E3470" s="93">
        <v>4</v>
      </c>
      <c r="F3470" s="82" t="e">
        <f t="shared" si="54"/>
        <v>#REF!</v>
      </c>
      <c r="G3470" s="172"/>
    </row>
    <row r="3471" spans="1:7" ht="13" thickBot="1" x14ac:dyDescent="0.3">
      <c r="A3471" s="82" t="e">
        <f>#REF!</f>
        <v>#REF!</v>
      </c>
      <c r="B3471" s="84" t="s">
        <v>770</v>
      </c>
      <c r="C3471" s="82">
        <v>2011</v>
      </c>
      <c r="D3471" s="84" t="s">
        <v>131</v>
      </c>
      <c r="E3471" s="93" t="s">
        <v>661</v>
      </c>
      <c r="F3471" s="82" t="e">
        <f t="shared" si="54"/>
        <v>#REF!</v>
      </c>
      <c r="G3471" s="172"/>
    </row>
    <row r="3472" spans="1:7" ht="13" thickBot="1" x14ac:dyDescent="0.3">
      <c r="A3472" s="82" t="e">
        <f>#REF!</f>
        <v>#REF!</v>
      </c>
      <c r="B3472" s="84" t="s">
        <v>770</v>
      </c>
      <c r="C3472" s="82">
        <v>2011</v>
      </c>
      <c r="D3472" s="84" t="s">
        <v>131</v>
      </c>
      <c r="E3472" s="93" t="s">
        <v>662</v>
      </c>
      <c r="F3472" s="82" t="e">
        <f t="shared" si="54"/>
        <v>#REF!</v>
      </c>
      <c r="G3472" s="172"/>
    </row>
    <row r="3473" spans="1:7" ht="13" thickBot="1" x14ac:dyDescent="0.3">
      <c r="A3473" s="82" t="e">
        <f>#REF!</f>
        <v>#REF!</v>
      </c>
      <c r="B3473" s="84" t="s">
        <v>770</v>
      </c>
      <c r="C3473" s="82">
        <v>2011</v>
      </c>
      <c r="D3473" s="84" t="s">
        <v>639</v>
      </c>
      <c r="E3473" s="93">
        <v>5</v>
      </c>
      <c r="F3473" s="82" t="e">
        <f t="shared" si="54"/>
        <v>#REF!</v>
      </c>
      <c r="G3473" s="172"/>
    </row>
    <row r="3474" spans="1:7" ht="13" thickBot="1" x14ac:dyDescent="0.3">
      <c r="A3474" s="82" t="e">
        <f>#REF!</f>
        <v>#REF!</v>
      </c>
      <c r="B3474" s="84" t="s">
        <v>770</v>
      </c>
      <c r="C3474" s="82">
        <v>2011</v>
      </c>
      <c r="D3474" s="84" t="s">
        <v>639</v>
      </c>
      <c r="E3474" s="93" t="s">
        <v>663</v>
      </c>
      <c r="F3474" s="82" t="e">
        <f t="shared" si="54"/>
        <v>#REF!</v>
      </c>
      <c r="G3474" s="172"/>
    </row>
    <row r="3475" spans="1:7" ht="13" thickBot="1" x14ac:dyDescent="0.3">
      <c r="A3475" s="82" t="e">
        <f>#REF!</f>
        <v>#REF!</v>
      </c>
      <c r="B3475" s="84" t="s">
        <v>770</v>
      </c>
      <c r="C3475" s="82">
        <v>2011</v>
      </c>
      <c r="D3475" s="84" t="s">
        <v>639</v>
      </c>
      <c r="E3475" s="93" t="s">
        <v>664</v>
      </c>
      <c r="F3475" s="82" t="e">
        <f t="shared" si="54"/>
        <v>#REF!</v>
      </c>
      <c r="G3475" s="172"/>
    </row>
    <row r="3476" spans="1:7" ht="13" thickBot="1" x14ac:dyDescent="0.3">
      <c r="A3476" s="82" t="e">
        <f>#REF!</f>
        <v>#REF!</v>
      </c>
      <c r="B3476" s="84" t="s">
        <v>770</v>
      </c>
      <c r="C3476" s="82">
        <v>2011</v>
      </c>
      <c r="D3476" s="84" t="s">
        <v>639</v>
      </c>
      <c r="E3476" s="93" t="s">
        <v>665</v>
      </c>
      <c r="F3476" s="82" t="e">
        <f t="shared" si="54"/>
        <v>#REF!</v>
      </c>
      <c r="G3476" s="172"/>
    </row>
    <row r="3477" spans="1:7" ht="13" thickBot="1" x14ac:dyDescent="0.3">
      <c r="A3477" s="82" t="e">
        <f>#REF!</f>
        <v>#REF!</v>
      </c>
      <c r="B3477" s="84" t="s">
        <v>770</v>
      </c>
      <c r="C3477" s="82">
        <v>2011</v>
      </c>
      <c r="D3477" s="84" t="s">
        <v>639</v>
      </c>
      <c r="E3477" s="93">
        <v>6</v>
      </c>
      <c r="F3477" s="82" t="e">
        <f t="shared" si="54"/>
        <v>#REF!</v>
      </c>
      <c r="G3477" s="172"/>
    </row>
    <row r="3478" spans="1:7" ht="13" thickBot="1" x14ac:dyDescent="0.3">
      <c r="A3478" s="82" t="e">
        <f>#REF!</f>
        <v>#REF!</v>
      </c>
      <c r="B3478" s="84" t="s">
        <v>770</v>
      </c>
      <c r="C3478" s="82">
        <v>2011</v>
      </c>
      <c r="D3478" s="84" t="s">
        <v>639</v>
      </c>
      <c r="E3478" s="93" t="s">
        <v>666</v>
      </c>
      <c r="F3478" s="82" t="e">
        <f t="shared" si="54"/>
        <v>#REF!</v>
      </c>
      <c r="G3478" s="172"/>
    </row>
    <row r="3479" spans="1:7" ht="13" thickBot="1" x14ac:dyDescent="0.3">
      <c r="A3479" s="82" t="e">
        <f>#REF!</f>
        <v>#REF!</v>
      </c>
      <c r="B3479" s="84" t="s">
        <v>770</v>
      </c>
      <c r="C3479" s="82">
        <v>2011</v>
      </c>
      <c r="D3479" s="84" t="s">
        <v>639</v>
      </c>
      <c r="E3479" s="93" t="s">
        <v>667</v>
      </c>
      <c r="F3479" s="82" t="e">
        <f t="shared" si="54"/>
        <v>#REF!</v>
      </c>
      <c r="G3479" s="172"/>
    </row>
    <row r="3480" spans="1:7" ht="13" thickBot="1" x14ac:dyDescent="0.3">
      <c r="A3480" s="82" t="e">
        <f>#REF!</f>
        <v>#REF!</v>
      </c>
      <c r="B3480" s="84" t="s">
        <v>770</v>
      </c>
      <c r="C3480" s="82">
        <v>2011</v>
      </c>
      <c r="D3480" s="84" t="s">
        <v>639</v>
      </c>
      <c r="E3480" s="93" t="s">
        <v>668</v>
      </c>
      <c r="F3480" s="82" t="e">
        <f t="shared" si="54"/>
        <v>#REF!</v>
      </c>
      <c r="G3480" s="172"/>
    </row>
    <row r="3481" spans="1:7" ht="13" thickBot="1" x14ac:dyDescent="0.3">
      <c r="A3481" s="82" t="e">
        <f>#REF!</f>
        <v>#REF!</v>
      </c>
      <c r="B3481" s="84" t="s">
        <v>770</v>
      </c>
      <c r="C3481" s="82">
        <v>2011</v>
      </c>
      <c r="D3481" s="84" t="s">
        <v>639</v>
      </c>
      <c r="E3481" s="93" t="s">
        <v>669</v>
      </c>
      <c r="F3481" s="82" t="e">
        <f t="shared" si="54"/>
        <v>#REF!</v>
      </c>
      <c r="G3481" s="172"/>
    </row>
    <row r="3482" spans="1:7" ht="13" thickBot="1" x14ac:dyDescent="0.3">
      <c r="A3482" s="82" t="e">
        <f>#REF!</f>
        <v>#REF!</v>
      </c>
      <c r="B3482" s="84" t="s">
        <v>770</v>
      </c>
      <c r="C3482" s="82">
        <v>2011</v>
      </c>
      <c r="D3482" s="84" t="s">
        <v>639</v>
      </c>
      <c r="E3482" s="93" t="s">
        <v>670</v>
      </c>
      <c r="F3482" s="82" t="e">
        <f t="shared" si="54"/>
        <v>#REF!</v>
      </c>
      <c r="G3482" s="172"/>
    </row>
    <row r="3483" spans="1:7" ht="13" thickBot="1" x14ac:dyDescent="0.3">
      <c r="A3483" s="82" t="e">
        <f>#REF!</f>
        <v>#REF!</v>
      </c>
      <c r="B3483" s="84" t="s">
        <v>770</v>
      </c>
      <c r="C3483" s="82">
        <v>2011</v>
      </c>
      <c r="D3483" s="84" t="s">
        <v>639</v>
      </c>
      <c r="E3483" s="93" t="s">
        <v>671</v>
      </c>
      <c r="F3483" s="82" t="e">
        <f t="shared" si="54"/>
        <v>#REF!</v>
      </c>
      <c r="G3483" s="172"/>
    </row>
    <row r="3484" spans="1:7" ht="13" thickBot="1" x14ac:dyDescent="0.3">
      <c r="A3484" s="82" t="e">
        <f>#REF!</f>
        <v>#REF!</v>
      </c>
      <c r="B3484" s="84" t="s">
        <v>770</v>
      </c>
      <c r="C3484" s="82">
        <v>2011</v>
      </c>
      <c r="D3484" s="84" t="s">
        <v>639</v>
      </c>
      <c r="E3484" s="93" t="s">
        <v>672</v>
      </c>
      <c r="F3484" s="82" t="e">
        <f t="shared" si="54"/>
        <v>#REF!</v>
      </c>
      <c r="G3484" s="172"/>
    </row>
    <row r="3485" spans="1:7" ht="13" thickBot="1" x14ac:dyDescent="0.3">
      <c r="A3485" s="82" t="e">
        <f>#REF!</f>
        <v>#REF!</v>
      </c>
      <c r="B3485" s="84" t="s">
        <v>770</v>
      </c>
      <c r="C3485" s="82">
        <v>2011</v>
      </c>
      <c r="D3485" s="84" t="s">
        <v>639</v>
      </c>
      <c r="E3485" s="93" t="s">
        <v>673</v>
      </c>
      <c r="F3485" s="82" t="e">
        <f t="shared" si="54"/>
        <v>#REF!</v>
      </c>
      <c r="G3485" s="172"/>
    </row>
    <row r="3486" spans="1:7" ht="13" thickBot="1" x14ac:dyDescent="0.3">
      <c r="A3486" s="82" t="e">
        <f>#REF!</f>
        <v>#REF!</v>
      </c>
      <c r="B3486" s="84" t="s">
        <v>770</v>
      </c>
      <c r="C3486" s="82">
        <v>2011</v>
      </c>
      <c r="D3486" s="84" t="s">
        <v>639</v>
      </c>
      <c r="E3486" s="93" t="s">
        <v>674</v>
      </c>
      <c r="F3486" s="82" t="e">
        <f t="shared" si="54"/>
        <v>#REF!</v>
      </c>
      <c r="G3486" s="172"/>
    </row>
    <row r="3487" spans="1:7" ht="13" thickBot="1" x14ac:dyDescent="0.3">
      <c r="A3487" s="82" t="e">
        <f>#REF!</f>
        <v>#REF!</v>
      </c>
      <c r="B3487" s="84" t="s">
        <v>770</v>
      </c>
      <c r="C3487" s="82">
        <v>2011</v>
      </c>
      <c r="D3487" s="84" t="s">
        <v>639</v>
      </c>
      <c r="E3487" s="93" t="s">
        <v>675</v>
      </c>
      <c r="F3487" s="82" t="e">
        <f t="shared" si="54"/>
        <v>#REF!</v>
      </c>
      <c r="G3487" s="172"/>
    </row>
    <row r="3488" spans="1:7" ht="13" thickBot="1" x14ac:dyDescent="0.3">
      <c r="A3488" s="82" t="e">
        <f>#REF!</f>
        <v>#REF!</v>
      </c>
      <c r="B3488" s="84" t="s">
        <v>770</v>
      </c>
      <c r="C3488" s="82">
        <v>2011</v>
      </c>
      <c r="D3488" s="84" t="s">
        <v>639</v>
      </c>
      <c r="E3488" s="93" t="s">
        <v>676</v>
      </c>
      <c r="F3488" s="82" t="e">
        <f t="shared" si="54"/>
        <v>#REF!</v>
      </c>
      <c r="G3488" s="172"/>
    </row>
    <row r="3489" spans="1:7" ht="13" thickBot="1" x14ac:dyDescent="0.3">
      <c r="A3489" s="82" t="e">
        <f>#REF!</f>
        <v>#REF!</v>
      </c>
      <c r="B3489" s="84" t="s">
        <v>770</v>
      </c>
      <c r="C3489" s="82">
        <v>2011</v>
      </c>
      <c r="D3489" s="84" t="s">
        <v>639</v>
      </c>
      <c r="E3489" s="93" t="s">
        <v>677</v>
      </c>
      <c r="F3489" s="82" t="e">
        <f t="shared" si="54"/>
        <v>#REF!</v>
      </c>
      <c r="G3489" s="172"/>
    </row>
    <row r="3490" spans="1:7" ht="13" thickBot="1" x14ac:dyDescent="0.3">
      <c r="A3490" s="82" t="e">
        <f>#REF!</f>
        <v>#REF!</v>
      </c>
      <c r="B3490" s="84" t="s">
        <v>770</v>
      </c>
      <c r="C3490" s="82">
        <v>2011</v>
      </c>
      <c r="D3490" s="84" t="s">
        <v>639</v>
      </c>
      <c r="E3490" s="93" t="s">
        <v>678</v>
      </c>
      <c r="F3490" s="82" t="e">
        <f t="shared" si="54"/>
        <v>#REF!</v>
      </c>
      <c r="G3490" s="172"/>
    </row>
    <row r="3491" spans="1:7" ht="13" thickBot="1" x14ac:dyDescent="0.3">
      <c r="A3491" s="82" t="e">
        <f>#REF!</f>
        <v>#REF!</v>
      </c>
      <c r="B3491" s="84" t="s">
        <v>770</v>
      </c>
      <c r="C3491" s="82">
        <v>2011</v>
      </c>
      <c r="D3491" s="84" t="s">
        <v>639</v>
      </c>
      <c r="E3491" s="93" t="s">
        <v>679</v>
      </c>
      <c r="F3491" s="82" t="e">
        <f t="shared" si="54"/>
        <v>#REF!</v>
      </c>
      <c r="G3491" s="172"/>
    </row>
    <row r="3492" spans="1:7" ht="13" thickBot="1" x14ac:dyDescent="0.3">
      <c r="A3492" s="82" t="e">
        <f>#REF!</f>
        <v>#REF!</v>
      </c>
      <c r="B3492" s="84" t="s">
        <v>770</v>
      </c>
      <c r="C3492" s="82">
        <v>2011</v>
      </c>
      <c r="D3492" s="84" t="s">
        <v>131</v>
      </c>
      <c r="E3492" s="93">
        <v>7</v>
      </c>
      <c r="F3492" s="82" t="e">
        <f t="shared" si="54"/>
        <v>#REF!</v>
      </c>
      <c r="G3492" s="172"/>
    </row>
    <row r="3493" spans="1:7" ht="13" thickBot="1" x14ac:dyDescent="0.3">
      <c r="A3493" s="82" t="e">
        <f>#REF!</f>
        <v>#REF!</v>
      </c>
      <c r="B3493" s="84" t="s">
        <v>770</v>
      </c>
      <c r="C3493" s="82">
        <v>2011</v>
      </c>
      <c r="D3493" s="84" t="s">
        <v>131</v>
      </c>
      <c r="E3493" s="93" t="s">
        <v>680</v>
      </c>
      <c r="F3493" s="82" t="e">
        <f t="shared" si="54"/>
        <v>#REF!</v>
      </c>
      <c r="G3493" s="172"/>
    </row>
    <row r="3494" spans="1:7" ht="13" thickBot="1" x14ac:dyDescent="0.3">
      <c r="A3494" s="82" t="e">
        <f>#REF!</f>
        <v>#REF!</v>
      </c>
      <c r="B3494" s="84" t="s">
        <v>770</v>
      </c>
      <c r="C3494" s="82">
        <v>2011</v>
      </c>
      <c r="D3494" s="84" t="s">
        <v>131</v>
      </c>
      <c r="E3494" s="93" t="s">
        <v>681</v>
      </c>
      <c r="F3494" s="82" t="e">
        <f t="shared" si="54"/>
        <v>#REF!</v>
      </c>
      <c r="G3494" s="172"/>
    </row>
    <row r="3495" spans="1:7" ht="13" thickBot="1" x14ac:dyDescent="0.3">
      <c r="A3495" s="82" t="e">
        <f>#REF!</f>
        <v>#REF!</v>
      </c>
      <c r="B3495" s="84" t="s">
        <v>770</v>
      </c>
      <c r="C3495" s="82">
        <v>2011</v>
      </c>
      <c r="D3495" s="84" t="s">
        <v>131</v>
      </c>
      <c r="E3495" s="93" t="s">
        <v>682</v>
      </c>
      <c r="F3495" s="82" t="e">
        <f t="shared" si="54"/>
        <v>#REF!</v>
      </c>
      <c r="G3495" s="172"/>
    </row>
    <row r="3496" spans="1:7" ht="13" thickBot="1" x14ac:dyDescent="0.3">
      <c r="A3496" s="82" t="e">
        <f>#REF!</f>
        <v>#REF!</v>
      </c>
      <c r="B3496" s="84" t="s">
        <v>770</v>
      </c>
      <c r="C3496" s="82">
        <v>2011</v>
      </c>
      <c r="D3496" s="84" t="s">
        <v>131</v>
      </c>
      <c r="E3496" s="93" t="s">
        <v>683</v>
      </c>
      <c r="F3496" s="82" t="e">
        <f t="shared" si="54"/>
        <v>#REF!</v>
      </c>
      <c r="G3496" s="172"/>
    </row>
    <row r="3497" spans="1:7" ht="13" thickBot="1" x14ac:dyDescent="0.3">
      <c r="A3497" s="82" t="e">
        <f>#REF!</f>
        <v>#REF!</v>
      </c>
      <c r="B3497" s="84" t="s">
        <v>770</v>
      </c>
      <c r="C3497" s="82">
        <v>2011</v>
      </c>
      <c r="D3497" s="84" t="s">
        <v>131</v>
      </c>
      <c r="E3497" s="93" t="s">
        <v>684</v>
      </c>
      <c r="F3497" s="82" t="e">
        <f t="shared" si="54"/>
        <v>#REF!</v>
      </c>
      <c r="G3497" s="172"/>
    </row>
    <row r="3498" spans="1:7" ht="13" thickBot="1" x14ac:dyDescent="0.3">
      <c r="A3498" s="82" t="e">
        <f>#REF!</f>
        <v>#REF!</v>
      </c>
      <c r="B3498" s="84" t="s">
        <v>770</v>
      </c>
      <c r="C3498" s="82">
        <v>2011</v>
      </c>
      <c r="D3498" s="84" t="s">
        <v>131</v>
      </c>
      <c r="E3498" s="93" t="s">
        <v>685</v>
      </c>
      <c r="F3498" s="82" t="e">
        <f t="shared" si="54"/>
        <v>#REF!</v>
      </c>
      <c r="G3498" s="172"/>
    </row>
    <row r="3499" spans="1:7" ht="13" thickBot="1" x14ac:dyDescent="0.3">
      <c r="A3499" s="82" t="e">
        <f>#REF!</f>
        <v>#REF!</v>
      </c>
      <c r="B3499" s="84" t="s">
        <v>770</v>
      </c>
      <c r="C3499" s="82">
        <v>2011</v>
      </c>
      <c r="D3499" s="84" t="s">
        <v>131</v>
      </c>
      <c r="E3499" s="93" t="s">
        <v>686</v>
      </c>
      <c r="F3499" s="82" t="e">
        <f t="shared" si="54"/>
        <v>#REF!</v>
      </c>
      <c r="G3499" s="172"/>
    </row>
    <row r="3500" spans="1:7" ht="13" thickBot="1" x14ac:dyDescent="0.3">
      <c r="A3500" s="82" t="e">
        <f>#REF!</f>
        <v>#REF!</v>
      </c>
      <c r="B3500" s="84" t="s">
        <v>770</v>
      </c>
      <c r="C3500" s="82">
        <v>2011</v>
      </c>
      <c r="D3500" s="84" t="s">
        <v>131</v>
      </c>
      <c r="E3500" s="93" t="s">
        <v>687</v>
      </c>
      <c r="F3500" s="82" t="e">
        <f t="shared" si="54"/>
        <v>#REF!</v>
      </c>
      <c r="G3500" s="172"/>
    </row>
    <row r="3501" spans="1:7" ht="13" thickBot="1" x14ac:dyDescent="0.3">
      <c r="A3501" s="82" t="e">
        <f>#REF!</f>
        <v>#REF!</v>
      </c>
      <c r="B3501" s="84" t="s">
        <v>770</v>
      </c>
      <c r="C3501" s="82">
        <v>2011</v>
      </c>
      <c r="D3501" s="84" t="s">
        <v>131</v>
      </c>
      <c r="E3501" s="93">
        <v>8</v>
      </c>
      <c r="F3501" s="82" t="e">
        <f t="shared" si="54"/>
        <v>#REF!</v>
      </c>
      <c r="G3501" s="172"/>
    </row>
    <row r="3502" spans="1:7" ht="13" thickBot="1" x14ac:dyDescent="0.3">
      <c r="A3502" s="82" t="e">
        <f>#REF!</f>
        <v>#REF!</v>
      </c>
      <c r="B3502" s="84" t="s">
        <v>770</v>
      </c>
      <c r="C3502" s="82">
        <v>2011</v>
      </c>
      <c r="D3502" s="84" t="s">
        <v>131</v>
      </c>
      <c r="E3502" s="93" t="s">
        <v>688</v>
      </c>
      <c r="F3502" s="82" t="e">
        <f t="shared" si="54"/>
        <v>#REF!</v>
      </c>
      <c r="G3502" s="172"/>
    </row>
    <row r="3503" spans="1:7" ht="13" thickBot="1" x14ac:dyDescent="0.3">
      <c r="A3503" s="82" t="e">
        <f>#REF!</f>
        <v>#REF!</v>
      </c>
      <c r="B3503" s="84" t="s">
        <v>770</v>
      </c>
      <c r="C3503" s="82">
        <v>2011</v>
      </c>
      <c r="D3503" s="84" t="s">
        <v>131</v>
      </c>
      <c r="E3503" s="93" t="s">
        <v>689</v>
      </c>
      <c r="F3503" s="82" t="e">
        <f t="shared" si="54"/>
        <v>#REF!</v>
      </c>
      <c r="G3503" s="172"/>
    </row>
    <row r="3504" spans="1:7" ht="13" thickBot="1" x14ac:dyDescent="0.3">
      <c r="A3504" s="82" t="e">
        <f>#REF!</f>
        <v>#REF!</v>
      </c>
      <c r="B3504" s="84" t="s">
        <v>770</v>
      </c>
      <c r="C3504" s="82">
        <v>2011</v>
      </c>
      <c r="D3504" s="84" t="s">
        <v>131</v>
      </c>
      <c r="E3504" s="93">
        <v>9</v>
      </c>
      <c r="F3504" s="82" t="e">
        <f t="shared" si="54"/>
        <v>#REF!</v>
      </c>
      <c r="G3504" s="172"/>
    </row>
    <row r="3505" spans="1:7" ht="13" thickBot="1" x14ac:dyDescent="0.3">
      <c r="A3505" s="82" t="e">
        <f>#REF!</f>
        <v>#REF!</v>
      </c>
      <c r="B3505" s="84" t="s">
        <v>770</v>
      </c>
      <c r="C3505" s="82">
        <v>2011</v>
      </c>
      <c r="D3505" s="84" t="s">
        <v>131</v>
      </c>
      <c r="E3505" s="93">
        <v>10</v>
      </c>
      <c r="F3505" s="82" t="e">
        <f t="shared" si="54"/>
        <v>#REF!</v>
      </c>
      <c r="G3505" s="172"/>
    </row>
    <row r="3506" spans="1:7" ht="13" thickBot="1" x14ac:dyDescent="0.3">
      <c r="A3506" s="82" t="e">
        <f>#REF!</f>
        <v>#REF!</v>
      </c>
      <c r="B3506" s="84" t="s">
        <v>770</v>
      </c>
      <c r="C3506" s="82">
        <v>2011</v>
      </c>
      <c r="D3506" s="84" t="s">
        <v>131</v>
      </c>
      <c r="E3506" s="93" t="s">
        <v>690</v>
      </c>
      <c r="F3506" s="82" t="e">
        <f t="shared" si="54"/>
        <v>#REF!</v>
      </c>
      <c r="G3506" s="172"/>
    </row>
    <row r="3507" spans="1:7" ht="13" thickBot="1" x14ac:dyDescent="0.3">
      <c r="A3507" s="82" t="e">
        <f>#REF!</f>
        <v>#REF!</v>
      </c>
      <c r="B3507" s="84" t="s">
        <v>770</v>
      </c>
      <c r="C3507" s="82">
        <v>2011</v>
      </c>
      <c r="D3507" s="84" t="s">
        <v>131</v>
      </c>
      <c r="E3507" s="93" t="s">
        <v>691</v>
      </c>
      <c r="F3507" s="82" t="e">
        <f t="shared" si="54"/>
        <v>#REF!</v>
      </c>
      <c r="G3507" s="172"/>
    </row>
    <row r="3508" spans="1:7" ht="13" thickBot="1" x14ac:dyDescent="0.3">
      <c r="A3508" s="82" t="e">
        <f>#REF!</f>
        <v>#REF!</v>
      </c>
      <c r="B3508" s="84" t="s">
        <v>770</v>
      </c>
      <c r="C3508" s="82">
        <v>2011</v>
      </c>
      <c r="D3508" s="84" t="s">
        <v>131</v>
      </c>
      <c r="E3508" s="93" t="s">
        <v>692</v>
      </c>
      <c r="F3508" s="82" t="e">
        <f t="shared" si="54"/>
        <v>#REF!</v>
      </c>
      <c r="G3508" s="172"/>
    </row>
    <row r="3509" spans="1:7" ht="13" thickBot="1" x14ac:dyDescent="0.3">
      <c r="A3509" s="82" t="e">
        <f>#REF!</f>
        <v>#REF!</v>
      </c>
      <c r="B3509" s="84" t="s">
        <v>770</v>
      </c>
      <c r="C3509" s="82">
        <v>2011</v>
      </c>
      <c r="D3509" s="84" t="s">
        <v>131</v>
      </c>
      <c r="E3509" s="93" t="s">
        <v>693</v>
      </c>
      <c r="F3509" s="82" t="e">
        <f t="shared" si="54"/>
        <v>#REF!</v>
      </c>
      <c r="G3509" s="172"/>
    </row>
    <row r="3510" spans="1:7" ht="13" thickBot="1" x14ac:dyDescent="0.3">
      <c r="A3510" s="82" t="e">
        <f>#REF!</f>
        <v>#REF!</v>
      </c>
      <c r="B3510" s="84" t="s">
        <v>770</v>
      </c>
      <c r="C3510" s="82">
        <v>2011</v>
      </c>
      <c r="D3510" s="84" t="s">
        <v>131</v>
      </c>
      <c r="E3510" s="93" t="s">
        <v>694</v>
      </c>
      <c r="F3510" s="82" t="e">
        <f t="shared" si="54"/>
        <v>#REF!</v>
      </c>
      <c r="G3510" s="172"/>
    </row>
    <row r="3511" spans="1:7" ht="13" thickBot="1" x14ac:dyDescent="0.3">
      <c r="A3511" s="82" t="e">
        <f>#REF!</f>
        <v>#REF!</v>
      </c>
      <c r="B3511" s="91" t="s">
        <v>770</v>
      </c>
      <c r="C3511" s="82">
        <v>2011</v>
      </c>
      <c r="D3511" s="91" t="s">
        <v>131</v>
      </c>
      <c r="E3511" s="101" t="s">
        <v>695</v>
      </c>
      <c r="F3511" s="82" t="e">
        <f t="shared" si="54"/>
        <v>#REF!</v>
      </c>
      <c r="G3511" s="172"/>
    </row>
    <row r="3512" spans="1:7" ht="13" thickBot="1" x14ac:dyDescent="0.3">
      <c r="A3512" s="82" t="e">
        <f>#REF!</f>
        <v>#REF!</v>
      </c>
      <c r="B3512" s="86" t="s">
        <v>770</v>
      </c>
      <c r="C3512" s="82">
        <v>2011</v>
      </c>
      <c r="D3512" s="91" t="s">
        <v>131</v>
      </c>
      <c r="E3512" s="100" t="s">
        <v>696</v>
      </c>
      <c r="F3512" s="82" t="e">
        <f t="shared" si="54"/>
        <v>#REF!</v>
      </c>
      <c r="G3512" s="172"/>
    </row>
    <row r="3513" spans="1:7" ht="13" thickBot="1" x14ac:dyDescent="0.3">
      <c r="A3513" s="82" t="e">
        <f>#REF!</f>
        <v>#REF!</v>
      </c>
      <c r="B3513" s="84" t="s">
        <v>770</v>
      </c>
      <c r="C3513" s="82">
        <v>2011</v>
      </c>
      <c r="D3513" s="91" t="s">
        <v>131</v>
      </c>
      <c r="E3513" s="93" t="s">
        <v>697</v>
      </c>
      <c r="F3513" s="82" t="e">
        <f t="shared" si="54"/>
        <v>#REF!</v>
      </c>
      <c r="G3513" s="172"/>
    </row>
    <row r="3514" spans="1:7" ht="13" thickBot="1" x14ac:dyDescent="0.3">
      <c r="A3514" s="82" t="e">
        <f>#REF!</f>
        <v>#REF!</v>
      </c>
      <c r="B3514" s="84" t="s">
        <v>770</v>
      </c>
      <c r="C3514" s="82">
        <v>2011</v>
      </c>
      <c r="D3514" s="91" t="s">
        <v>131</v>
      </c>
      <c r="E3514" s="93" t="s">
        <v>698</v>
      </c>
      <c r="F3514" s="82" t="e">
        <f t="shared" si="54"/>
        <v>#REF!</v>
      </c>
      <c r="G3514" s="172"/>
    </row>
    <row r="3515" spans="1:7" ht="13" thickBot="1" x14ac:dyDescent="0.3">
      <c r="A3515" s="82" t="e">
        <f>#REF!</f>
        <v>#REF!</v>
      </c>
      <c r="B3515" s="84" t="s">
        <v>770</v>
      </c>
      <c r="C3515" s="82">
        <v>2011</v>
      </c>
      <c r="D3515" s="91" t="s">
        <v>131</v>
      </c>
      <c r="E3515" s="93" t="s">
        <v>699</v>
      </c>
      <c r="F3515" s="82" t="e">
        <f t="shared" si="54"/>
        <v>#REF!</v>
      </c>
      <c r="G3515" s="172"/>
    </row>
    <row r="3516" spans="1:7" ht="13" thickBot="1" x14ac:dyDescent="0.3">
      <c r="A3516" s="82" t="e">
        <f>#REF!</f>
        <v>#REF!</v>
      </c>
      <c r="B3516" s="84" t="s">
        <v>770</v>
      </c>
      <c r="C3516" s="82">
        <v>2011</v>
      </c>
      <c r="D3516" s="91" t="s">
        <v>131</v>
      </c>
      <c r="E3516" s="93" t="s">
        <v>700</v>
      </c>
      <c r="F3516" s="82" t="e">
        <f t="shared" si="54"/>
        <v>#REF!</v>
      </c>
      <c r="G3516" s="172"/>
    </row>
    <row r="3517" spans="1:7" ht="13" thickBot="1" x14ac:dyDescent="0.3">
      <c r="A3517" s="82" t="e">
        <f>#REF!</f>
        <v>#REF!</v>
      </c>
      <c r="B3517" s="84" t="s">
        <v>770</v>
      </c>
      <c r="C3517" s="82">
        <v>2011</v>
      </c>
      <c r="D3517" s="91" t="s">
        <v>131</v>
      </c>
      <c r="E3517" s="93" t="s">
        <v>701</v>
      </c>
      <c r="F3517" s="82" t="e">
        <f t="shared" si="54"/>
        <v>#REF!</v>
      </c>
      <c r="G3517" s="172"/>
    </row>
    <row r="3518" spans="1:7" ht="13" thickBot="1" x14ac:dyDescent="0.3">
      <c r="A3518" s="82" t="e">
        <f>#REF!</f>
        <v>#REF!</v>
      </c>
      <c r="B3518" s="84" t="s">
        <v>770</v>
      </c>
      <c r="C3518" s="82">
        <v>2011</v>
      </c>
      <c r="D3518" s="91" t="s">
        <v>706</v>
      </c>
      <c r="E3518" s="93">
        <v>1</v>
      </c>
      <c r="F3518" s="82" t="e">
        <f t="shared" si="54"/>
        <v>#REF!</v>
      </c>
      <c r="G3518" s="172"/>
    </row>
    <row r="3519" spans="1:7" ht="13" thickBot="1" x14ac:dyDescent="0.3">
      <c r="A3519" s="82" t="e">
        <f>#REF!</f>
        <v>#REF!</v>
      </c>
      <c r="B3519" s="84" t="s">
        <v>770</v>
      </c>
      <c r="C3519" s="82">
        <v>2011</v>
      </c>
      <c r="D3519" s="91" t="s">
        <v>706</v>
      </c>
      <c r="E3519" s="93" t="s">
        <v>643</v>
      </c>
      <c r="F3519" s="82" t="e">
        <f t="shared" si="54"/>
        <v>#REF!</v>
      </c>
      <c r="G3519" s="172"/>
    </row>
    <row r="3520" spans="1:7" ht="13" thickBot="1" x14ac:dyDescent="0.3">
      <c r="A3520" s="82" t="e">
        <f>#REF!</f>
        <v>#REF!</v>
      </c>
      <c r="B3520" s="84" t="s">
        <v>770</v>
      </c>
      <c r="C3520" s="82">
        <v>2011</v>
      </c>
      <c r="D3520" s="91" t="s">
        <v>706</v>
      </c>
      <c r="E3520" s="93" t="s">
        <v>646</v>
      </c>
      <c r="F3520" s="82" t="e">
        <f t="shared" si="54"/>
        <v>#REF!</v>
      </c>
      <c r="G3520" s="172"/>
    </row>
    <row r="3521" spans="1:7" ht="13" thickBot="1" x14ac:dyDescent="0.3">
      <c r="A3521" s="82" t="e">
        <f>#REF!</f>
        <v>#REF!</v>
      </c>
      <c r="B3521" s="84" t="s">
        <v>770</v>
      </c>
      <c r="C3521" s="82">
        <v>2011</v>
      </c>
      <c r="D3521" s="91" t="s">
        <v>706</v>
      </c>
      <c r="E3521" s="93" t="s">
        <v>647</v>
      </c>
      <c r="F3521" s="82" t="e">
        <f t="shared" si="54"/>
        <v>#REF!</v>
      </c>
      <c r="G3521" s="172"/>
    </row>
    <row r="3522" spans="1:7" ht="13" thickBot="1" x14ac:dyDescent="0.3">
      <c r="A3522" s="82" t="e">
        <f>#REF!</f>
        <v>#REF!</v>
      </c>
      <c r="B3522" s="84" t="s">
        <v>770</v>
      </c>
      <c r="C3522" s="82">
        <v>2011</v>
      </c>
      <c r="D3522" s="91" t="s">
        <v>706</v>
      </c>
      <c r="E3522" s="93" t="s">
        <v>648</v>
      </c>
      <c r="F3522" s="82" t="e">
        <f t="shared" si="54"/>
        <v>#REF!</v>
      </c>
      <c r="G3522" s="172"/>
    </row>
    <row r="3523" spans="1:7" ht="13" thickBot="1" x14ac:dyDescent="0.3">
      <c r="A3523" s="82" t="e">
        <f>#REF!</f>
        <v>#REF!</v>
      </c>
      <c r="B3523" s="91" t="s">
        <v>770</v>
      </c>
      <c r="C3523" s="82">
        <v>2011</v>
      </c>
      <c r="D3523" s="91" t="s">
        <v>706</v>
      </c>
      <c r="E3523" s="101" t="s">
        <v>709</v>
      </c>
      <c r="F3523" s="82" t="e">
        <f t="shared" ref="F3523:F3541" si="55">CONCATENATE(A3523,"_",B3523,"_",C3523,"_",D3523,"_",E3523)</f>
        <v>#REF!</v>
      </c>
      <c r="G3523" s="172"/>
    </row>
    <row r="3524" spans="1:7" ht="13" thickBot="1" x14ac:dyDescent="0.3">
      <c r="A3524" s="82" t="e">
        <f>#REF!</f>
        <v>#REF!</v>
      </c>
      <c r="B3524" s="109" t="s">
        <v>770</v>
      </c>
      <c r="C3524" s="82">
        <v>2011</v>
      </c>
      <c r="D3524" s="91" t="s">
        <v>706</v>
      </c>
      <c r="E3524" s="100">
        <v>2</v>
      </c>
      <c r="F3524" s="82" t="e">
        <f t="shared" si="55"/>
        <v>#REF!</v>
      </c>
      <c r="G3524" s="172"/>
    </row>
    <row r="3525" spans="1:7" ht="13" thickBot="1" x14ac:dyDescent="0.3">
      <c r="A3525" s="82" t="e">
        <f>#REF!</f>
        <v>#REF!</v>
      </c>
      <c r="B3525" s="109" t="s">
        <v>770</v>
      </c>
      <c r="C3525" s="82">
        <v>2011</v>
      </c>
      <c r="D3525" s="91" t="s">
        <v>706</v>
      </c>
      <c r="E3525" s="93">
        <v>3</v>
      </c>
      <c r="F3525" s="82" t="e">
        <f t="shared" si="55"/>
        <v>#REF!</v>
      </c>
      <c r="G3525" s="172"/>
    </row>
    <row r="3526" spans="1:7" ht="13" thickBot="1" x14ac:dyDescent="0.3">
      <c r="A3526" s="82" t="e">
        <f>#REF!</f>
        <v>#REF!</v>
      </c>
      <c r="B3526" s="109" t="s">
        <v>770</v>
      </c>
      <c r="C3526" s="82">
        <v>2011</v>
      </c>
      <c r="D3526" s="91" t="s">
        <v>706</v>
      </c>
      <c r="E3526" s="93" t="s">
        <v>659</v>
      </c>
      <c r="F3526" s="82" t="e">
        <f t="shared" si="55"/>
        <v>#REF!</v>
      </c>
      <c r="G3526" s="172"/>
    </row>
    <row r="3527" spans="1:7" ht="13" thickBot="1" x14ac:dyDescent="0.3">
      <c r="A3527" s="82" t="e">
        <f>#REF!</f>
        <v>#REF!</v>
      </c>
      <c r="B3527" s="109" t="s">
        <v>770</v>
      </c>
      <c r="C3527" s="82">
        <v>2011</v>
      </c>
      <c r="D3527" s="91" t="s">
        <v>706</v>
      </c>
      <c r="E3527" s="93" t="s">
        <v>660</v>
      </c>
      <c r="F3527" s="82" t="e">
        <f t="shared" si="55"/>
        <v>#REF!</v>
      </c>
      <c r="G3527" s="172"/>
    </row>
    <row r="3528" spans="1:7" ht="13" thickBot="1" x14ac:dyDescent="0.3">
      <c r="A3528" s="82" t="e">
        <f>#REF!</f>
        <v>#REF!</v>
      </c>
      <c r="B3528" s="109" t="s">
        <v>770</v>
      </c>
      <c r="C3528" s="82">
        <v>2011</v>
      </c>
      <c r="D3528" s="91" t="s">
        <v>706</v>
      </c>
      <c r="E3528" s="93">
        <v>4</v>
      </c>
      <c r="F3528" s="82" t="e">
        <f t="shared" si="55"/>
        <v>#REF!</v>
      </c>
      <c r="G3528" s="172"/>
    </row>
    <row r="3529" spans="1:7" ht="13" thickBot="1" x14ac:dyDescent="0.3">
      <c r="A3529" s="82" t="e">
        <f>#REF!</f>
        <v>#REF!</v>
      </c>
      <c r="B3529" s="109" t="s">
        <v>770</v>
      </c>
      <c r="C3529" s="82">
        <v>2011</v>
      </c>
      <c r="D3529" s="91" t="s">
        <v>706</v>
      </c>
      <c r="E3529" s="93" t="s">
        <v>661</v>
      </c>
      <c r="F3529" s="82" t="e">
        <f t="shared" si="55"/>
        <v>#REF!</v>
      </c>
      <c r="G3529" s="172"/>
    </row>
    <row r="3530" spans="1:7" ht="13" thickBot="1" x14ac:dyDescent="0.3">
      <c r="A3530" s="82" t="e">
        <f>#REF!</f>
        <v>#REF!</v>
      </c>
      <c r="B3530" s="109" t="s">
        <v>770</v>
      </c>
      <c r="C3530" s="82">
        <v>2011</v>
      </c>
      <c r="D3530" s="91" t="s">
        <v>706</v>
      </c>
      <c r="E3530" s="93" t="s">
        <v>662</v>
      </c>
      <c r="F3530" s="82" t="e">
        <f t="shared" si="55"/>
        <v>#REF!</v>
      </c>
      <c r="G3530" s="172"/>
    </row>
    <row r="3531" spans="1:7" ht="13" thickBot="1" x14ac:dyDescent="0.3">
      <c r="A3531" s="82" t="e">
        <f>#REF!</f>
        <v>#REF!</v>
      </c>
      <c r="B3531" s="109" t="s">
        <v>770</v>
      </c>
      <c r="C3531" s="82">
        <v>2011</v>
      </c>
      <c r="D3531" s="91" t="s">
        <v>706</v>
      </c>
      <c r="E3531" s="93">
        <v>5</v>
      </c>
      <c r="F3531" s="82" t="e">
        <f t="shared" si="55"/>
        <v>#REF!</v>
      </c>
      <c r="G3531" s="172"/>
    </row>
    <row r="3532" spans="1:7" ht="13" thickBot="1" x14ac:dyDescent="0.3">
      <c r="A3532" s="82" t="e">
        <f>#REF!</f>
        <v>#REF!</v>
      </c>
      <c r="B3532" s="109" t="s">
        <v>770</v>
      </c>
      <c r="C3532" s="82">
        <v>2011</v>
      </c>
      <c r="D3532" s="91" t="s">
        <v>706</v>
      </c>
      <c r="E3532" s="93" t="s">
        <v>663</v>
      </c>
      <c r="F3532" s="82" t="e">
        <f t="shared" si="55"/>
        <v>#REF!</v>
      </c>
      <c r="G3532" s="172"/>
    </row>
    <row r="3533" spans="1:7" ht="13" thickBot="1" x14ac:dyDescent="0.3">
      <c r="A3533" s="82" t="e">
        <f>#REF!</f>
        <v>#REF!</v>
      </c>
      <c r="B3533" s="109" t="s">
        <v>770</v>
      </c>
      <c r="C3533" s="82">
        <v>2011</v>
      </c>
      <c r="D3533" s="91" t="s">
        <v>706</v>
      </c>
      <c r="E3533" s="93" t="s">
        <v>664</v>
      </c>
      <c r="F3533" s="82" t="e">
        <f t="shared" si="55"/>
        <v>#REF!</v>
      </c>
      <c r="G3533" s="172"/>
    </row>
    <row r="3534" spans="1:7" ht="13" thickBot="1" x14ac:dyDescent="0.3">
      <c r="A3534" s="82" t="e">
        <f>#REF!</f>
        <v>#REF!</v>
      </c>
      <c r="B3534" s="109" t="s">
        <v>770</v>
      </c>
      <c r="C3534" s="82">
        <v>2011</v>
      </c>
      <c r="D3534" s="91" t="s">
        <v>706</v>
      </c>
      <c r="E3534" s="93" t="s">
        <v>665</v>
      </c>
      <c r="F3534" s="82" t="e">
        <f t="shared" si="55"/>
        <v>#REF!</v>
      </c>
      <c r="G3534" s="172"/>
    </row>
    <row r="3535" spans="1:7" ht="13" thickBot="1" x14ac:dyDescent="0.3">
      <c r="A3535" s="82" t="e">
        <f>#REF!</f>
        <v>#REF!</v>
      </c>
      <c r="B3535" s="109" t="s">
        <v>770</v>
      </c>
      <c r="C3535" s="82">
        <v>2011</v>
      </c>
      <c r="D3535" s="91" t="s">
        <v>706</v>
      </c>
      <c r="E3535" s="93">
        <v>6</v>
      </c>
      <c r="F3535" s="82" t="e">
        <f t="shared" si="55"/>
        <v>#REF!</v>
      </c>
      <c r="G3535" s="172"/>
    </row>
    <row r="3536" spans="1:7" ht="13" thickBot="1" x14ac:dyDescent="0.3">
      <c r="A3536" s="82" t="e">
        <f>#REF!</f>
        <v>#REF!</v>
      </c>
      <c r="B3536" s="109" t="s">
        <v>770</v>
      </c>
      <c r="C3536" s="82">
        <v>2011</v>
      </c>
      <c r="D3536" s="91" t="s">
        <v>706</v>
      </c>
      <c r="E3536" s="93" t="s">
        <v>666</v>
      </c>
      <c r="F3536" s="82" t="e">
        <f t="shared" si="55"/>
        <v>#REF!</v>
      </c>
      <c r="G3536" s="172"/>
    </row>
    <row r="3537" spans="1:7" ht="13" thickBot="1" x14ac:dyDescent="0.3">
      <c r="A3537" s="82" t="e">
        <f>#REF!</f>
        <v>#REF!</v>
      </c>
      <c r="B3537" s="109" t="s">
        <v>770</v>
      </c>
      <c r="C3537" s="82">
        <v>2011</v>
      </c>
      <c r="D3537" s="91" t="s">
        <v>706</v>
      </c>
      <c r="E3537" s="93" t="s">
        <v>667</v>
      </c>
      <c r="F3537" s="82" t="e">
        <f t="shared" si="55"/>
        <v>#REF!</v>
      </c>
      <c r="G3537" s="172"/>
    </row>
    <row r="3538" spans="1:7" ht="13" thickBot="1" x14ac:dyDescent="0.3">
      <c r="A3538" s="82" t="e">
        <f>#REF!</f>
        <v>#REF!</v>
      </c>
      <c r="B3538" s="109" t="s">
        <v>770</v>
      </c>
      <c r="C3538" s="82">
        <v>2011</v>
      </c>
      <c r="D3538" s="91" t="s">
        <v>706</v>
      </c>
      <c r="E3538" s="93" t="s">
        <v>668</v>
      </c>
      <c r="F3538" s="82" t="e">
        <f t="shared" si="55"/>
        <v>#REF!</v>
      </c>
      <c r="G3538" s="172"/>
    </row>
    <row r="3539" spans="1:7" ht="13" thickBot="1" x14ac:dyDescent="0.3">
      <c r="A3539" s="82" t="e">
        <f>#REF!</f>
        <v>#REF!</v>
      </c>
      <c r="B3539" s="109" t="s">
        <v>770</v>
      </c>
      <c r="C3539" s="82">
        <v>2011</v>
      </c>
      <c r="D3539" s="91" t="s">
        <v>706</v>
      </c>
      <c r="E3539" s="93" t="s">
        <v>669</v>
      </c>
      <c r="F3539" s="82" t="e">
        <f t="shared" si="55"/>
        <v>#REF!</v>
      </c>
      <c r="G3539" s="172"/>
    </row>
    <row r="3540" spans="1:7" ht="13" thickBot="1" x14ac:dyDescent="0.3">
      <c r="A3540" s="82" t="e">
        <f>#REF!</f>
        <v>#REF!</v>
      </c>
      <c r="B3540" s="109" t="s">
        <v>770</v>
      </c>
      <c r="C3540" s="82">
        <v>2011</v>
      </c>
      <c r="D3540" s="91" t="s">
        <v>706</v>
      </c>
      <c r="E3540" s="93" t="s">
        <v>670</v>
      </c>
      <c r="F3540" s="82" t="e">
        <f t="shared" si="55"/>
        <v>#REF!</v>
      </c>
      <c r="G3540" s="172"/>
    </row>
    <row r="3541" spans="1:7" ht="13" thickBot="1" x14ac:dyDescent="0.3">
      <c r="A3541" s="82" t="e">
        <f>#REF!</f>
        <v>#REF!</v>
      </c>
      <c r="B3541" s="109" t="s">
        <v>770</v>
      </c>
      <c r="C3541" s="82">
        <v>2011</v>
      </c>
      <c r="D3541" s="91" t="s">
        <v>706</v>
      </c>
      <c r="E3541" s="93" t="s">
        <v>671</v>
      </c>
      <c r="F3541" s="82" t="e">
        <f t="shared" si="55"/>
        <v>#REF!</v>
      </c>
      <c r="G3541" s="172"/>
    </row>
    <row r="3542" spans="1:7" ht="13" thickBot="1" x14ac:dyDescent="0.3">
      <c r="A3542" s="82" t="e">
        <f>#REF!</f>
        <v>#REF!</v>
      </c>
      <c r="B3542" s="82" t="s">
        <v>770</v>
      </c>
      <c r="C3542" s="82">
        <v>2011</v>
      </c>
      <c r="D3542" s="82" t="s">
        <v>706</v>
      </c>
      <c r="E3542" s="82" t="s">
        <v>672</v>
      </c>
      <c r="F3542" s="82" t="e">
        <f t="shared" ref="F3542:F3605" si="56">CONCATENATE(A3542,"_",B3542,"_",C3542,"_",D3542,"_",E3542)</f>
        <v>#REF!</v>
      </c>
      <c r="G3542" s="172"/>
    </row>
    <row r="3543" spans="1:7" ht="13" thickBot="1" x14ac:dyDescent="0.3">
      <c r="A3543" s="82" t="e">
        <f>#REF!</f>
        <v>#REF!</v>
      </c>
      <c r="B3543" s="82" t="s">
        <v>770</v>
      </c>
      <c r="C3543" s="82">
        <v>2011</v>
      </c>
      <c r="D3543" s="82" t="s">
        <v>706</v>
      </c>
      <c r="E3543" s="82" t="s">
        <v>673</v>
      </c>
      <c r="F3543" s="82" t="e">
        <f t="shared" si="56"/>
        <v>#REF!</v>
      </c>
      <c r="G3543" s="172"/>
    </row>
    <row r="3544" spans="1:7" ht="13" thickBot="1" x14ac:dyDescent="0.3">
      <c r="A3544" s="82" t="e">
        <f>#REF!</f>
        <v>#REF!</v>
      </c>
      <c r="B3544" s="82" t="s">
        <v>770</v>
      </c>
      <c r="C3544" s="82">
        <v>2011</v>
      </c>
      <c r="D3544" s="82" t="s">
        <v>706</v>
      </c>
      <c r="E3544" s="82" t="s">
        <v>674</v>
      </c>
      <c r="F3544" s="82" t="e">
        <f t="shared" si="56"/>
        <v>#REF!</v>
      </c>
      <c r="G3544" s="172"/>
    </row>
    <row r="3545" spans="1:7" ht="13" thickBot="1" x14ac:dyDescent="0.3">
      <c r="A3545" s="82" t="e">
        <f>#REF!</f>
        <v>#REF!</v>
      </c>
      <c r="B3545" s="82" t="s">
        <v>770</v>
      </c>
      <c r="C3545" s="82">
        <v>2011</v>
      </c>
      <c r="D3545" s="82" t="s">
        <v>706</v>
      </c>
      <c r="E3545" s="82" t="s">
        <v>675</v>
      </c>
      <c r="F3545" s="82" t="e">
        <f t="shared" si="56"/>
        <v>#REF!</v>
      </c>
      <c r="G3545" s="172"/>
    </row>
    <row r="3546" spans="1:7" ht="13" thickBot="1" x14ac:dyDescent="0.3">
      <c r="A3546" s="82" t="e">
        <f>#REF!</f>
        <v>#REF!</v>
      </c>
      <c r="B3546" s="82" t="s">
        <v>770</v>
      </c>
      <c r="C3546" s="82">
        <v>2011</v>
      </c>
      <c r="D3546" s="82" t="s">
        <v>706</v>
      </c>
      <c r="E3546" s="82" t="s">
        <v>676</v>
      </c>
      <c r="F3546" s="82" t="e">
        <f t="shared" si="56"/>
        <v>#REF!</v>
      </c>
      <c r="G3546" s="172"/>
    </row>
    <row r="3547" spans="1:7" ht="13" thickBot="1" x14ac:dyDescent="0.3">
      <c r="A3547" s="82" t="e">
        <f>#REF!</f>
        <v>#REF!</v>
      </c>
      <c r="B3547" s="82" t="s">
        <v>770</v>
      </c>
      <c r="C3547" s="82">
        <v>2011</v>
      </c>
      <c r="D3547" s="82" t="s">
        <v>706</v>
      </c>
      <c r="E3547" s="82" t="s">
        <v>677</v>
      </c>
      <c r="F3547" s="82" t="e">
        <f t="shared" si="56"/>
        <v>#REF!</v>
      </c>
      <c r="G3547" s="172"/>
    </row>
    <row r="3548" spans="1:7" ht="13" thickBot="1" x14ac:dyDescent="0.3">
      <c r="A3548" s="82" t="e">
        <f>#REF!</f>
        <v>#REF!</v>
      </c>
      <c r="B3548" s="82" t="s">
        <v>770</v>
      </c>
      <c r="C3548" s="82">
        <v>2011</v>
      </c>
      <c r="D3548" s="82" t="s">
        <v>706</v>
      </c>
      <c r="E3548" s="82" t="s">
        <v>678</v>
      </c>
      <c r="F3548" s="82" t="e">
        <f t="shared" si="56"/>
        <v>#REF!</v>
      </c>
      <c r="G3548" s="172"/>
    </row>
    <row r="3549" spans="1:7" ht="13" thickBot="1" x14ac:dyDescent="0.3">
      <c r="A3549" s="82" t="e">
        <f>#REF!</f>
        <v>#REF!</v>
      </c>
      <c r="B3549" s="82" t="s">
        <v>770</v>
      </c>
      <c r="C3549" s="82">
        <v>2011</v>
      </c>
      <c r="D3549" s="82" t="s">
        <v>706</v>
      </c>
      <c r="E3549" s="82" t="s">
        <v>679</v>
      </c>
      <c r="F3549" s="82" t="e">
        <f t="shared" si="56"/>
        <v>#REF!</v>
      </c>
      <c r="G3549" s="172"/>
    </row>
    <row r="3550" spans="1:7" ht="13" thickBot="1" x14ac:dyDescent="0.3">
      <c r="A3550" s="82" t="e">
        <f>#REF!</f>
        <v>#REF!</v>
      </c>
      <c r="B3550" s="82" t="s">
        <v>770</v>
      </c>
      <c r="C3550" s="82">
        <v>2011</v>
      </c>
      <c r="D3550" s="82" t="s">
        <v>706</v>
      </c>
      <c r="E3550" s="82">
        <v>7</v>
      </c>
      <c r="F3550" s="82" t="e">
        <f t="shared" si="56"/>
        <v>#REF!</v>
      </c>
      <c r="G3550" s="172"/>
    </row>
    <row r="3551" spans="1:7" ht="13" thickBot="1" x14ac:dyDescent="0.3">
      <c r="A3551" s="82" t="e">
        <f>#REF!</f>
        <v>#REF!</v>
      </c>
      <c r="B3551" s="82" t="s">
        <v>770</v>
      </c>
      <c r="C3551" s="82">
        <v>2011</v>
      </c>
      <c r="D3551" s="82" t="s">
        <v>706</v>
      </c>
      <c r="E3551" s="82" t="s">
        <v>680</v>
      </c>
      <c r="F3551" s="82" t="e">
        <f t="shared" si="56"/>
        <v>#REF!</v>
      </c>
      <c r="G3551" s="172"/>
    </row>
    <row r="3552" spans="1:7" ht="13" thickBot="1" x14ac:dyDescent="0.3">
      <c r="A3552" s="82" t="e">
        <f>#REF!</f>
        <v>#REF!</v>
      </c>
      <c r="B3552" s="82" t="s">
        <v>770</v>
      </c>
      <c r="C3552" s="82">
        <v>2011</v>
      </c>
      <c r="D3552" s="82" t="s">
        <v>706</v>
      </c>
      <c r="E3552" s="82" t="s">
        <v>681</v>
      </c>
      <c r="F3552" s="82" t="e">
        <f t="shared" si="56"/>
        <v>#REF!</v>
      </c>
      <c r="G3552" s="172"/>
    </row>
    <row r="3553" spans="1:7" ht="13" thickBot="1" x14ac:dyDescent="0.3">
      <c r="A3553" s="82" t="e">
        <f>#REF!</f>
        <v>#REF!</v>
      </c>
      <c r="B3553" s="82" t="s">
        <v>770</v>
      </c>
      <c r="C3553" s="82">
        <v>2011</v>
      </c>
      <c r="D3553" s="82" t="s">
        <v>706</v>
      </c>
      <c r="E3553" s="82" t="s">
        <v>682</v>
      </c>
      <c r="F3553" s="82" t="e">
        <f t="shared" si="56"/>
        <v>#REF!</v>
      </c>
      <c r="G3553" s="172"/>
    </row>
    <row r="3554" spans="1:7" ht="13" thickBot="1" x14ac:dyDescent="0.3">
      <c r="A3554" s="82" t="e">
        <f>#REF!</f>
        <v>#REF!</v>
      </c>
      <c r="B3554" s="82" t="s">
        <v>770</v>
      </c>
      <c r="C3554" s="82">
        <v>2011</v>
      </c>
      <c r="D3554" s="82" t="s">
        <v>706</v>
      </c>
      <c r="E3554" s="82" t="s">
        <v>683</v>
      </c>
      <c r="F3554" s="82" t="e">
        <f t="shared" si="56"/>
        <v>#REF!</v>
      </c>
      <c r="G3554" s="172"/>
    </row>
    <row r="3555" spans="1:7" ht="13" thickBot="1" x14ac:dyDescent="0.3">
      <c r="A3555" s="82" t="e">
        <f>#REF!</f>
        <v>#REF!</v>
      </c>
      <c r="B3555" s="82" t="s">
        <v>770</v>
      </c>
      <c r="C3555" s="82">
        <v>2011</v>
      </c>
      <c r="D3555" s="82" t="s">
        <v>706</v>
      </c>
      <c r="E3555" s="82" t="s">
        <v>684</v>
      </c>
      <c r="F3555" s="82" t="e">
        <f t="shared" si="56"/>
        <v>#REF!</v>
      </c>
      <c r="G3555" s="172"/>
    </row>
    <row r="3556" spans="1:7" ht="13" thickBot="1" x14ac:dyDescent="0.3">
      <c r="A3556" s="82" t="e">
        <f>#REF!</f>
        <v>#REF!</v>
      </c>
      <c r="B3556" s="82" t="s">
        <v>770</v>
      </c>
      <c r="C3556" s="82">
        <v>2011</v>
      </c>
      <c r="D3556" s="82" t="s">
        <v>706</v>
      </c>
      <c r="E3556" s="82" t="s">
        <v>685</v>
      </c>
      <c r="F3556" s="82" t="e">
        <f t="shared" si="56"/>
        <v>#REF!</v>
      </c>
      <c r="G3556" s="172"/>
    </row>
    <row r="3557" spans="1:7" ht="13" thickBot="1" x14ac:dyDescent="0.3">
      <c r="A3557" s="82" t="e">
        <f>#REF!</f>
        <v>#REF!</v>
      </c>
      <c r="B3557" s="82" t="s">
        <v>770</v>
      </c>
      <c r="C3557" s="82">
        <v>2011</v>
      </c>
      <c r="D3557" s="82" t="s">
        <v>706</v>
      </c>
      <c r="E3557" s="82" t="s">
        <v>686</v>
      </c>
      <c r="F3557" s="82" t="e">
        <f t="shared" si="56"/>
        <v>#REF!</v>
      </c>
      <c r="G3557" s="172"/>
    </row>
    <row r="3558" spans="1:7" ht="13" thickBot="1" x14ac:dyDescent="0.3">
      <c r="A3558" s="82" t="e">
        <f>#REF!</f>
        <v>#REF!</v>
      </c>
      <c r="B3558" s="82" t="s">
        <v>770</v>
      </c>
      <c r="C3558" s="82">
        <v>2011</v>
      </c>
      <c r="D3558" s="82" t="s">
        <v>706</v>
      </c>
      <c r="E3558" s="82" t="s">
        <v>687</v>
      </c>
      <c r="F3558" s="82" t="e">
        <f t="shared" si="56"/>
        <v>#REF!</v>
      </c>
      <c r="G3558" s="172"/>
    </row>
    <row r="3559" spans="1:7" ht="13" thickBot="1" x14ac:dyDescent="0.3">
      <c r="A3559" s="82" t="e">
        <f>#REF!</f>
        <v>#REF!</v>
      </c>
      <c r="B3559" s="82" t="s">
        <v>770</v>
      </c>
      <c r="C3559" s="82">
        <v>2011</v>
      </c>
      <c r="D3559" s="82" t="s">
        <v>706</v>
      </c>
      <c r="E3559" s="82">
        <v>8</v>
      </c>
      <c r="F3559" s="82" t="e">
        <f t="shared" si="56"/>
        <v>#REF!</v>
      </c>
      <c r="G3559" s="172"/>
    </row>
    <row r="3560" spans="1:7" ht="13" thickBot="1" x14ac:dyDescent="0.3">
      <c r="A3560" s="82" t="e">
        <f>#REF!</f>
        <v>#REF!</v>
      </c>
      <c r="B3560" s="82" t="s">
        <v>770</v>
      </c>
      <c r="C3560" s="82">
        <v>2011</v>
      </c>
      <c r="D3560" s="82" t="s">
        <v>706</v>
      </c>
      <c r="E3560" s="82" t="s">
        <v>688</v>
      </c>
      <c r="F3560" s="82" t="e">
        <f t="shared" si="56"/>
        <v>#REF!</v>
      </c>
      <c r="G3560" s="172"/>
    </row>
    <row r="3561" spans="1:7" ht="13" thickBot="1" x14ac:dyDescent="0.3">
      <c r="A3561" s="82" t="e">
        <f>#REF!</f>
        <v>#REF!</v>
      </c>
      <c r="B3561" s="82" t="s">
        <v>770</v>
      </c>
      <c r="C3561" s="82">
        <v>2011</v>
      </c>
      <c r="D3561" s="82" t="s">
        <v>706</v>
      </c>
      <c r="E3561" s="82" t="s">
        <v>689</v>
      </c>
      <c r="F3561" s="82" t="e">
        <f t="shared" si="56"/>
        <v>#REF!</v>
      </c>
      <c r="G3561" s="172"/>
    </row>
    <row r="3562" spans="1:7" ht="13" thickBot="1" x14ac:dyDescent="0.3">
      <c r="A3562" s="82" t="e">
        <f>#REF!</f>
        <v>#REF!</v>
      </c>
      <c r="B3562" s="82" t="s">
        <v>770</v>
      </c>
      <c r="C3562" s="82">
        <v>2011</v>
      </c>
      <c r="D3562" s="82" t="s">
        <v>706</v>
      </c>
      <c r="E3562" s="82">
        <v>9</v>
      </c>
      <c r="F3562" s="82" t="e">
        <f t="shared" si="56"/>
        <v>#REF!</v>
      </c>
      <c r="G3562" s="172"/>
    </row>
    <row r="3563" spans="1:7" ht="13" thickBot="1" x14ac:dyDescent="0.3">
      <c r="A3563" s="82" t="e">
        <f>#REF!</f>
        <v>#REF!</v>
      </c>
      <c r="B3563" s="82" t="s">
        <v>770</v>
      </c>
      <c r="C3563" s="82">
        <v>2011</v>
      </c>
      <c r="D3563" s="82" t="s">
        <v>706</v>
      </c>
      <c r="E3563" s="82">
        <v>10</v>
      </c>
      <c r="F3563" s="82" t="e">
        <f t="shared" si="56"/>
        <v>#REF!</v>
      </c>
      <c r="G3563" s="172"/>
    </row>
    <row r="3564" spans="1:7" ht="13" thickBot="1" x14ac:dyDescent="0.3">
      <c r="A3564" s="82" t="e">
        <f>#REF!</f>
        <v>#REF!</v>
      </c>
      <c r="B3564" s="82" t="s">
        <v>770</v>
      </c>
      <c r="C3564" s="82">
        <v>2011</v>
      </c>
      <c r="D3564" s="82" t="s">
        <v>706</v>
      </c>
      <c r="E3564" s="82" t="s">
        <v>690</v>
      </c>
      <c r="F3564" s="82" t="e">
        <f t="shared" si="56"/>
        <v>#REF!</v>
      </c>
      <c r="G3564" s="172"/>
    </row>
    <row r="3565" spans="1:7" ht="13" thickBot="1" x14ac:dyDescent="0.3">
      <c r="A3565" s="82" t="e">
        <f>#REF!</f>
        <v>#REF!</v>
      </c>
      <c r="B3565" s="82" t="s">
        <v>770</v>
      </c>
      <c r="C3565" s="82">
        <v>2011</v>
      </c>
      <c r="D3565" s="82" t="s">
        <v>706</v>
      </c>
      <c r="E3565" s="82" t="s">
        <v>691</v>
      </c>
      <c r="F3565" s="82" t="e">
        <f t="shared" si="56"/>
        <v>#REF!</v>
      </c>
      <c r="G3565" s="172"/>
    </row>
    <row r="3566" spans="1:7" ht="13" thickBot="1" x14ac:dyDescent="0.3">
      <c r="A3566" s="82" t="e">
        <f>#REF!</f>
        <v>#REF!</v>
      </c>
      <c r="B3566" s="82" t="s">
        <v>770</v>
      </c>
      <c r="C3566" s="82">
        <v>2011</v>
      </c>
      <c r="D3566" s="82" t="s">
        <v>706</v>
      </c>
      <c r="E3566" s="82" t="s">
        <v>692</v>
      </c>
      <c r="F3566" s="82" t="e">
        <f t="shared" si="56"/>
        <v>#REF!</v>
      </c>
      <c r="G3566" s="172"/>
    </row>
    <row r="3567" spans="1:7" ht="13" thickBot="1" x14ac:dyDescent="0.3">
      <c r="A3567" s="82" t="e">
        <f>#REF!</f>
        <v>#REF!</v>
      </c>
      <c r="B3567" s="82" t="s">
        <v>770</v>
      </c>
      <c r="C3567" s="82">
        <v>2011</v>
      </c>
      <c r="D3567" s="82" t="s">
        <v>706</v>
      </c>
      <c r="E3567" s="82" t="s">
        <v>693</v>
      </c>
      <c r="F3567" s="82" t="e">
        <f t="shared" si="56"/>
        <v>#REF!</v>
      </c>
      <c r="G3567" s="172"/>
    </row>
    <row r="3568" spans="1:7" ht="13" thickBot="1" x14ac:dyDescent="0.3">
      <c r="A3568" s="82" t="e">
        <f>#REF!</f>
        <v>#REF!</v>
      </c>
      <c r="B3568" s="82" t="s">
        <v>770</v>
      </c>
      <c r="C3568" s="82">
        <v>2011</v>
      </c>
      <c r="D3568" s="82" t="s">
        <v>706</v>
      </c>
      <c r="E3568" s="82" t="s">
        <v>694</v>
      </c>
      <c r="F3568" s="82" t="e">
        <f t="shared" si="56"/>
        <v>#REF!</v>
      </c>
      <c r="G3568" s="172"/>
    </row>
    <row r="3569" spans="1:7" ht="13" thickBot="1" x14ac:dyDescent="0.3">
      <c r="A3569" s="82" t="e">
        <f>#REF!</f>
        <v>#REF!</v>
      </c>
      <c r="B3569" s="82" t="s">
        <v>770</v>
      </c>
      <c r="C3569" s="82">
        <v>2011</v>
      </c>
      <c r="D3569" s="82" t="s">
        <v>706</v>
      </c>
      <c r="E3569" s="82" t="s">
        <v>695</v>
      </c>
      <c r="F3569" s="82" t="e">
        <f t="shared" si="56"/>
        <v>#REF!</v>
      </c>
      <c r="G3569" s="172"/>
    </row>
    <row r="3570" spans="1:7" ht="13" thickBot="1" x14ac:dyDescent="0.3">
      <c r="A3570" s="82" t="e">
        <f>#REF!</f>
        <v>#REF!</v>
      </c>
      <c r="B3570" s="82" t="s">
        <v>770</v>
      </c>
      <c r="C3570" s="82">
        <v>2011</v>
      </c>
      <c r="D3570" s="82" t="s">
        <v>706</v>
      </c>
      <c r="E3570" s="82" t="s">
        <v>696</v>
      </c>
      <c r="F3570" s="82" t="e">
        <f t="shared" si="56"/>
        <v>#REF!</v>
      </c>
      <c r="G3570" s="172"/>
    </row>
    <row r="3571" spans="1:7" ht="13" thickBot="1" x14ac:dyDescent="0.3">
      <c r="A3571" s="82" t="e">
        <f>#REF!</f>
        <v>#REF!</v>
      </c>
      <c r="B3571" s="82" t="s">
        <v>770</v>
      </c>
      <c r="C3571" s="82">
        <v>2011</v>
      </c>
      <c r="D3571" s="82" t="s">
        <v>706</v>
      </c>
      <c r="E3571" s="82" t="s">
        <v>697</v>
      </c>
      <c r="F3571" s="82" t="e">
        <f t="shared" si="56"/>
        <v>#REF!</v>
      </c>
      <c r="G3571" s="172"/>
    </row>
    <row r="3572" spans="1:7" ht="13" thickBot="1" x14ac:dyDescent="0.3">
      <c r="A3572" s="82" t="e">
        <f>#REF!</f>
        <v>#REF!</v>
      </c>
      <c r="B3572" s="82" t="s">
        <v>770</v>
      </c>
      <c r="C3572" s="82">
        <v>2011</v>
      </c>
      <c r="D3572" s="82" t="s">
        <v>706</v>
      </c>
      <c r="E3572" s="82" t="s">
        <v>698</v>
      </c>
      <c r="F3572" s="82" t="e">
        <f t="shared" si="56"/>
        <v>#REF!</v>
      </c>
      <c r="G3572" s="172"/>
    </row>
    <row r="3573" spans="1:7" ht="13" thickBot="1" x14ac:dyDescent="0.3">
      <c r="A3573" s="82" t="e">
        <f>#REF!</f>
        <v>#REF!</v>
      </c>
      <c r="B3573" s="82" t="s">
        <v>770</v>
      </c>
      <c r="C3573" s="82">
        <v>2011</v>
      </c>
      <c r="D3573" s="82" t="s">
        <v>706</v>
      </c>
      <c r="E3573" s="82" t="s">
        <v>699</v>
      </c>
      <c r="F3573" s="82" t="e">
        <f t="shared" si="56"/>
        <v>#REF!</v>
      </c>
      <c r="G3573" s="172"/>
    </row>
    <row r="3574" spans="1:7" ht="13" thickBot="1" x14ac:dyDescent="0.3">
      <c r="A3574" s="82" t="e">
        <f>#REF!</f>
        <v>#REF!</v>
      </c>
      <c r="B3574" s="82" t="s">
        <v>770</v>
      </c>
      <c r="C3574" s="82">
        <v>2011</v>
      </c>
      <c r="D3574" s="82" t="s">
        <v>706</v>
      </c>
      <c r="E3574" s="82" t="s">
        <v>700</v>
      </c>
      <c r="F3574" s="82" t="e">
        <f t="shared" si="56"/>
        <v>#REF!</v>
      </c>
      <c r="G3574" s="172"/>
    </row>
    <row r="3575" spans="1:7" ht="13" thickBot="1" x14ac:dyDescent="0.3">
      <c r="A3575" s="82" t="e">
        <f>#REF!</f>
        <v>#REF!</v>
      </c>
      <c r="B3575" s="82" t="s">
        <v>770</v>
      </c>
      <c r="C3575" s="82">
        <v>2011</v>
      </c>
      <c r="D3575" s="82" t="s">
        <v>706</v>
      </c>
      <c r="E3575" s="82" t="s">
        <v>701</v>
      </c>
      <c r="F3575" s="82" t="e">
        <f t="shared" si="56"/>
        <v>#REF!</v>
      </c>
      <c r="G3575" s="172"/>
    </row>
    <row r="3576" spans="1:7" ht="13" thickBot="1" x14ac:dyDescent="0.3">
      <c r="A3576" s="82" t="e">
        <f>#REF!</f>
        <v>#REF!</v>
      </c>
      <c r="B3576" s="82" t="s">
        <v>771</v>
      </c>
      <c r="C3576" s="82">
        <v>2011</v>
      </c>
      <c r="D3576" s="82" t="s">
        <v>639</v>
      </c>
      <c r="E3576" s="82">
        <v>1</v>
      </c>
      <c r="F3576" s="82" t="e">
        <f t="shared" si="56"/>
        <v>#REF!</v>
      </c>
      <c r="G3576" s="172"/>
    </row>
    <row r="3577" spans="1:7" ht="13" thickBot="1" x14ac:dyDescent="0.3">
      <c r="A3577" s="82" t="e">
        <f>#REF!</f>
        <v>#REF!</v>
      </c>
      <c r="B3577" s="82" t="s">
        <v>771</v>
      </c>
      <c r="C3577" s="82">
        <v>2011</v>
      </c>
      <c r="D3577" s="82" t="s">
        <v>639</v>
      </c>
      <c r="E3577" s="82" t="s">
        <v>643</v>
      </c>
      <c r="F3577" s="82" t="e">
        <f t="shared" si="56"/>
        <v>#REF!</v>
      </c>
      <c r="G3577" s="172"/>
    </row>
    <row r="3578" spans="1:7" ht="13" thickBot="1" x14ac:dyDescent="0.3">
      <c r="A3578" s="82" t="e">
        <f>#REF!</f>
        <v>#REF!</v>
      </c>
      <c r="B3578" s="82" t="s">
        <v>771</v>
      </c>
      <c r="C3578" s="82">
        <v>2011</v>
      </c>
      <c r="D3578" s="82" t="s">
        <v>639</v>
      </c>
      <c r="E3578" s="82" t="s">
        <v>646</v>
      </c>
      <c r="F3578" s="82" t="e">
        <f t="shared" si="56"/>
        <v>#REF!</v>
      </c>
      <c r="G3578" s="172"/>
    </row>
    <row r="3579" spans="1:7" ht="13" thickBot="1" x14ac:dyDescent="0.3">
      <c r="A3579" s="82" t="e">
        <f>#REF!</f>
        <v>#REF!</v>
      </c>
      <c r="B3579" s="82" t="s">
        <v>771</v>
      </c>
      <c r="C3579" s="82">
        <v>2011</v>
      </c>
      <c r="D3579" s="82" t="s">
        <v>639</v>
      </c>
      <c r="E3579" s="82" t="s">
        <v>647</v>
      </c>
      <c r="F3579" s="82" t="e">
        <f t="shared" si="56"/>
        <v>#REF!</v>
      </c>
      <c r="G3579" s="172"/>
    </row>
    <row r="3580" spans="1:7" ht="13" thickBot="1" x14ac:dyDescent="0.3">
      <c r="A3580" s="82" t="e">
        <f>#REF!</f>
        <v>#REF!</v>
      </c>
      <c r="B3580" s="82" t="s">
        <v>771</v>
      </c>
      <c r="C3580" s="82">
        <v>2011</v>
      </c>
      <c r="D3580" s="82" t="s">
        <v>639</v>
      </c>
      <c r="E3580" s="82" t="s">
        <v>648</v>
      </c>
      <c r="F3580" s="82" t="e">
        <f t="shared" si="56"/>
        <v>#REF!</v>
      </c>
      <c r="G3580" s="172"/>
    </row>
    <row r="3581" spans="1:7" ht="13" thickBot="1" x14ac:dyDescent="0.3">
      <c r="A3581" s="82" t="e">
        <f>#REF!</f>
        <v>#REF!</v>
      </c>
      <c r="B3581" s="82" t="s">
        <v>771</v>
      </c>
      <c r="C3581" s="82">
        <v>2011</v>
      </c>
      <c r="D3581" s="82" t="s">
        <v>639</v>
      </c>
      <c r="E3581" s="82" t="s">
        <v>709</v>
      </c>
      <c r="F3581" s="82" t="e">
        <f t="shared" si="56"/>
        <v>#REF!</v>
      </c>
      <c r="G3581" s="172"/>
    </row>
    <row r="3582" spans="1:7" ht="13" thickBot="1" x14ac:dyDescent="0.3">
      <c r="A3582" s="82" t="e">
        <f>#REF!</f>
        <v>#REF!</v>
      </c>
      <c r="B3582" s="82" t="s">
        <v>771</v>
      </c>
      <c r="C3582" s="82">
        <v>2011</v>
      </c>
      <c r="D3582" s="82" t="s">
        <v>131</v>
      </c>
      <c r="E3582" s="82">
        <v>2</v>
      </c>
      <c r="F3582" s="82" t="e">
        <f t="shared" si="56"/>
        <v>#REF!</v>
      </c>
      <c r="G3582" s="172"/>
    </row>
    <row r="3583" spans="1:7" ht="13" thickBot="1" x14ac:dyDescent="0.3">
      <c r="A3583" s="82" t="e">
        <f>#REF!</f>
        <v>#REF!</v>
      </c>
      <c r="B3583" s="82" t="s">
        <v>771</v>
      </c>
      <c r="C3583" s="82">
        <v>2011</v>
      </c>
      <c r="D3583" s="82" t="s">
        <v>639</v>
      </c>
      <c r="E3583" s="82">
        <v>3</v>
      </c>
      <c r="F3583" s="82" t="e">
        <f t="shared" si="56"/>
        <v>#REF!</v>
      </c>
      <c r="G3583" s="172"/>
    </row>
    <row r="3584" spans="1:7" ht="13" thickBot="1" x14ac:dyDescent="0.3">
      <c r="A3584" s="82" t="e">
        <f>#REF!</f>
        <v>#REF!</v>
      </c>
      <c r="B3584" s="82" t="s">
        <v>771</v>
      </c>
      <c r="C3584" s="82">
        <v>2011</v>
      </c>
      <c r="D3584" s="82" t="s">
        <v>639</v>
      </c>
      <c r="E3584" s="82" t="s">
        <v>659</v>
      </c>
      <c r="F3584" s="82" t="e">
        <f t="shared" si="56"/>
        <v>#REF!</v>
      </c>
      <c r="G3584" s="172"/>
    </row>
    <row r="3585" spans="1:7" ht="13" thickBot="1" x14ac:dyDescent="0.3">
      <c r="A3585" s="82" t="e">
        <f>#REF!</f>
        <v>#REF!</v>
      </c>
      <c r="B3585" s="82" t="s">
        <v>771</v>
      </c>
      <c r="C3585" s="82">
        <v>2011</v>
      </c>
      <c r="D3585" s="82" t="s">
        <v>639</v>
      </c>
      <c r="E3585" s="82" t="s">
        <v>660</v>
      </c>
      <c r="F3585" s="82" t="e">
        <f t="shared" si="56"/>
        <v>#REF!</v>
      </c>
      <c r="G3585" s="172"/>
    </row>
    <row r="3586" spans="1:7" ht="13" thickBot="1" x14ac:dyDescent="0.3">
      <c r="A3586" s="82" t="e">
        <f>#REF!</f>
        <v>#REF!</v>
      </c>
      <c r="B3586" s="82" t="s">
        <v>771</v>
      </c>
      <c r="C3586" s="82">
        <v>2011</v>
      </c>
      <c r="D3586" s="82" t="s">
        <v>131</v>
      </c>
      <c r="E3586" s="82">
        <v>4</v>
      </c>
      <c r="F3586" s="82" t="e">
        <f t="shared" si="56"/>
        <v>#REF!</v>
      </c>
      <c r="G3586" s="172"/>
    </row>
    <row r="3587" spans="1:7" ht="13" thickBot="1" x14ac:dyDescent="0.3">
      <c r="A3587" s="82" t="e">
        <f>#REF!</f>
        <v>#REF!</v>
      </c>
      <c r="B3587" s="82" t="s">
        <v>771</v>
      </c>
      <c r="C3587" s="82">
        <v>2011</v>
      </c>
      <c r="D3587" s="82" t="s">
        <v>131</v>
      </c>
      <c r="E3587" s="82" t="s">
        <v>661</v>
      </c>
      <c r="F3587" s="82" t="e">
        <f t="shared" si="56"/>
        <v>#REF!</v>
      </c>
      <c r="G3587" s="172"/>
    </row>
    <row r="3588" spans="1:7" ht="13" thickBot="1" x14ac:dyDescent="0.3">
      <c r="A3588" s="82" t="e">
        <f>#REF!</f>
        <v>#REF!</v>
      </c>
      <c r="B3588" s="82" t="s">
        <v>771</v>
      </c>
      <c r="C3588" s="82">
        <v>2011</v>
      </c>
      <c r="D3588" s="82" t="s">
        <v>131</v>
      </c>
      <c r="E3588" s="82" t="s">
        <v>662</v>
      </c>
      <c r="F3588" s="82" t="e">
        <f t="shared" si="56"/>
        <v>#REF!</v>
      </c>
      <c r="G3588" s="172"/>
    </row>
    <row r="3589" spans="1:7" ht="13" thickBot="1" x14ac:dyDescent="0.3">
      <c r="A3589" s="82" t="e">
        <f>#REF!</f>
        <v>#REF!</v>
      </c>
      <c r="B3589" s="82" t="s">
        <v>771</v>
      </c>
      <c r="C3589" s="82">
        <v>2011</v>
      </c>
      <c r="D3589" s="82" t="s">
        <v>639</v>
      </c>
      <c r="E3589" s="82">
        <v>5</v>
      </c>
      <c r="F3589" s="82" t="e">
        <f t="shared" si="56"/>
        <v>#REF!</v>
      </c>
      <c r="G3589" s="172"/>
    </row>
    <row r="3590" spans="1:7" ht="13" thickBot="1" x14ac:dyDescent="0.3">
      <c r="A3590" s="82" t="e">
        <f>#REF!</f>
        <v>#REF!</v>
      </c>
      <c r="B3590" s="82" t="s">
        <v>771</v>
      </c>
      <c r="C3590" s="82">
        <v>2011</v>
      </c>
      <c r="D3590" s="82" t="s">
        <v>639</v>
      </c>
      <c r="E3590" s="82" t="s">
        <v>663</v>
      </c>
      <c r="F3590" s="82" t="e">
        <f t="shared" si="56"/>
        <v>#REF!</v>
      </c>
      <c r="G3590" s="172"/>
    </row>
    <row r="3591" spans="1:7" ht="13" thickBot="1" x14ac:dyDescent="0.3">
      <c r="A3591" s="82" t="e">
        <f>#REF!</f>
        <v>#REF!</v>
      </c>
      <c r="B3591" s="82" t="s">
        <v>771</v>
      </c>
      <c r="C3591" s="82">
        <v>2011</v>
      </c>
      <c r="D3591" s="82" t="s">
        <v>639</v>
      </c>
      <c r="E3591" s="82" t="s">
        <v>664</v>
      </c>
      <c r="F3591" s="82" t="e">
        <f t="shared" si="56"/>
        <v>#REF!</v>
      </c>
      <c r="G3591" s="172"/>
    </row>
    <row r="3592" spans="1:7" ht="13" thickBot="1" x14ac:dyDescent="0.3">
      <c r="A3592" s="82" t="e">
        <f>#REF!</f>
        <v>#REF!</v>
      </c>
      <c r="B3592" s="82" t="s">
        <v>771</v>
      </c>
      <c r="C3592" s="82">
        <v>2011</v>
      </c>
      <c r="D3592" s="82" t="s">
        <v>639</v>
      </c>
      <c r="E3592" s="82" t="s">
        <v>665</v>
      </c>
      <c r="F3592" s="82" t="e">
        <f t="shared" si="56"/>
        <v>#REF!</v>
      </c>
      <c r="G3592" s="172"/>
    </row>
    <row r="3593" spans="1:7" ht="13" thickBot="1" x14ac:dyDescent="0.3">
      <c r="A3593" s="82" t="e">
        <f>#REF!</f>
        <v>#REF!</v>
      </c>
      <c r="B3593" s="82" t="s">
        <v>771</v>
      </c>
      <c r="C3593" s="82">
        <v>2011</v>
      </c>
      <c r="D3593" s="82" t="s">
        <v>639</v>
      </c>
      <c r="E3593" s="82">
        <v>6</v>
      </c>
      <c r="F3593" s="82" t="e">
        <f t="shared" si="56"/>
        <v>#REF!</v>
      </c>
      <c r="G3593" s="172"/>
    </row>
    <row r="3594" spans="1:7" ht="13" thickBot="1" x14ac:dyDescent="0.3">
      <c r="A3594" s="82" t="e">
        <f>#REF!</f>
        <v>#REF!</v>
      </c>
      <c r="B3594" s="82" t="s">
        <v>771</v>
      </c>
      <c r="C3594" s="82">
        <v>2011</v>
      </c>
      <c r="D3594" s="82" t="s">
        <v>639</v>
      </c>
      <c r="E3594" s="82" t="s">
        <v>666</v>
      </c>
      <c r="F3594" s="82" t="e">
        <f t="shared" si="56"/>
        <v>#REF!</v>
      </c>
      <c r="G3594" s="172"/>
    </row>
    <row r="3595" spans="1:7" ht="13" thickBot="1" x14ac:dyDescent="0.3">
      <c r="A3595" s="82" t="e">
        <f>#REF!</f>
        <v>#REF!</v>
      </c>
      <c r="B3595" s="82" t="s">
        <v>771</v>
      </c>
      <c r="C3595" s="82">
        <v>2011</v>
      </c>
      <c r="D3595" s="82" t="s">
        <v>639</v>
      </c>
      <c r="E3595" s="82" t="s">
        <v>667</v>
      </c>
      <c r="F3595" s="82" t="e">
        <f t="shared" si="56"/>
        <v>#REF!</v>
      </c>
      <c r="G3595" s="172"/>
    </row>
    <row r="3596" spans="1:7" ht="13" thickBot="1" x14ac:dyDescent="0.3">
      <c r="A3596" s="82" t="e">
        <f>#REF!</f>
        <v>#REF!</v>
      </c>
      <c r="B3596" s="82" t="s">
        <v>771</v>
      </c>
      <c r="C3596" s="82">
        <v>2011</v>
      </c>
      <c r="D3596" s="82" t="s">
        <v>639</v>
      </c>
      <c r="E3596" s="82" t="s">
        <v>668</v>
      </c>
      <c r="F3596" s="82" t="e">
        <f t="shared" si="56"/>
        <v>#REF!</v>
      </c>
      <c r="G3596" s="172"/>
    </row>
    <row r="3597" spans="1:7" ht="13" thickBot="1" x14ac:dyDescent="0.3">
      <c r="A3597" s="82" t="e">
        <f>#REF!</f>
        <v>#REF!</v>
      </c>
      <c r="B3597" s="82" t="s">
        <v>771</v>
      </c>
      <c r="C3597" s="82">
        <v>2011</v>
      </c>
      <c r="D3597" s="82" t="s">
        <v>639</v>
      </c>
      <c r="E3597" s="82" t="s">
        <v>669</v>
      </c>
      <c r="F3597" s="82" t="e">
        <f t="shared" si="56"/>
        <v>#REF!</v>
      </c>
      <c r="G3597" s="172"/>
    </row>
    <row r="3598" spans="1:7" ht="13" thickBot="1" x14ac:dyDescent="0.3">
      <c r="A3598" s="82" t="e">
        <f>#REF!</f>
        <v>#REF!</v>
      </c>
      <c r="B3598" s="82" t="s">
        <v>771</v>
      </c>
      <c r="C3598" s="82">
        <v>2011</v>
      </c>
      <c r="D3598" s="82" t="s">
        <v>639</v>
      </c>
      <c r="E3598" s="82" t="s">
        <v>670</v>
      </c>
      <c r="F3598" s="82" t="e">
        <f t="shared" si="56"/>
        <v>#REF!</v>
      </c>
      <c r="G3598" s="172"/>
    </row>
    <row r="3599" spans="1:7" ht="13" thickBot="1" x14ac:dyDescent="0.3">
      <c r="A3599" s="82" t="e">
        <f>#REF!</f>
        <v>#REF!</v>
      </c>
      <c r="B3599" s="82" t="s">
        <v>771</v>
      </c>
      <c r="C3599" s="82">
        <v>2011</v>
      </c>
      <c r="D3599" s="82" t="s">
        <v>639</v>
      </c>
      <c r="E3599" s="82" t="s">
        <v>671</v>
      </c>
      <c r="F3599" s="82" t="e">
        <f t="shared" si="56"/>
        <v>#REF!</v>
      </c>
      <c r="G3599" s="172"/>
    </row>
    <row r="3600" spans="1:7" ht="13" thickBot="1" x14ac:dyDescent="0.3">
      <c r="A3600" s="82" t="e">
        <f>#REF!</f>
        <v>#REF!</v>
      </c>
      <c r="B3600" s="82" t="s">
        <v>771</v>
      </c>
      <c r="C3600" s="82">
        <v>2011</v>
      </c>
      <c r="D3600" s="82" t="s">
        <v>639</v>
      </c>
      <c r="E3600" s="82" t="s">
        <v>672</v>
      </c>
      <c r="F3600" s="82" t="e">
        <f t="shared" si="56"/>
        <v>#REF!</v>
      </c>
      <c r="G3600" s="172"/>
    </row>
    <row r="3601" spans="1:7" ht="13" thickBot="1" x14ac:dyDescent="0.3">
      <c r="A3601" s="82" t="e">
        <f>#REF!</f>
        <v>#REF!</v>
      </c>
      <c r="B3601" s="82" t="s">
        <v>771</v>
      </c>
      <c r="C3601" s="82">
        <v>2011</v>
      </c>
      <c r="D3601" s="82" t="s">
        <v>639</v>
      </c>
      <c r="E3601" s="82" t="s">
        <v>673</v>
      </c>
      <c r="F3601" s="82" t="e">
        <f t="shared" si="56"/>
        <v>#REF!</v>
      </c>
      <c r="G3601" s="172"/>
    </row>
    <row r="3602" spans="1:7" ht="13" thickBot="1" x14ac:dyDescent="0.3">
      <c r="A3602" s="82" t="e">
        <f>#REF!</f>
        <v>#REF!</v>
      </c>
      <c r="B3602" s="82" t="s">
        <v>771</v>
      </c>
      <c r="C3602" s="82">
        <v>2011</v>
      </c>
      <c r="D3602" s="82" t="s">
        <v>639</v>
      </c>
      <c r="E3602" s="82" t="s">
        <v>674</v>
      </c>
      <c r="F3602" s="82" t="e">
        <f t="shared" si="56"/>
        <v>#REF!</v>
      </c>
      <c r="G3602" s="172"/>
    </row>
    <row r="3603" spans="1:7" ht="13" thickBot="1" x14ac:dyDescent="0.3">
      <c r="A3603" s="82" t="e">
        <f>#REF!</f>
        <v>#REF!</v>
      </c>
      <c r="B3603" s="82" t="s">
        <v>771</v>
      </c>
      <c r="C3603" s="82">
        <v>2011</v>
      </c>
      <c r="D3603" s="82" t="s">
        <v>639</v>
      </c>
      <c r="E3603" s="82" t="s">
        <v>675</v>
      </c>
      <c r="F3603" s="82" t="e">
        <f t="shared" si="56"/>
        <v>#REF!</v>
      </c>
      <c r="G3603" s="172"/>
    </row>
    <row r="3604" spans="1:7" ht="13" thickBot="1" x14ac:dyDescent="0.3">
      <c r="A3604" s="82" t="e">
        <f>#REF!</f>
        <v>#REF!</v>
      </c>
      <c r="B3604" s="82" t="s">
        <v>771</v>
      </c>
      <c r="C3604" s="82">
        <v>2011</v>
      </c>
      <c r="D3604" s="82" t="s">
        <v>639</v>
      </c>
      <c r="E3604" s="82" t="s">
        <v>676</v>
      </c>
      <c r="F3604" s="82" t="e">
        <f t="shared" si="56"/>
        <v>#REF!</v>
      </c>
      <c r="G3604" s="172"/>
    </row>
    <row r="3605" spans="1:7" ht="13" thickBot="1" x14ac:dyDescent="0.3">
      <c r="A3605" s="82" t="e">
        <f>#REF!</f>
        <v>#REF!</v>
      </c>
      <c r="B3605" s="82" t="s">
        <v>771</v>
      </c>
      <c r="C3605" s="82">
        <v>2011</v>
      </c>
      <c r="D3605" s="82" t="s">
        <v>639</v>
      </c>
      <c r="E3605" s="82" t="s">
        <v>677</v>
      </c>
      <c r="F3605" s="82" t="e">
        <f t="shared" si="56"/>
        <v>#REF!</v>
      </c>
      <c r="G3605" s="172"/>
    </row>
    <row r="3606" spans="1:7" ht="13" thickBot="1" x14ac:dyDescent="0.3">
      <c r="A3606" s="82" t="e">
        <f>#REF!</f>
        <v>#REF!</v>
      </c>
      <c r="B3606" s="82" t="s">
        <v>771</v>
      </c>
      <c r="C3606" s="82">
        <v>2011</v>
      </c>
      <c r="D3606" s="82" t="s">
        <v>639</v>
      </c>
      <c r="E3606" s="82" t="s">
        <v>678</v>
      </c>
      <c r="F3606" s="82" t="e">
        <f t="shared" ref="F3606:F3669" si="57">CONCATENATE(A3606,"_",B3606,"_",C3606,"_",D3606,"_",E3606)</f>
        <v>#REF!</v>
      </c>
      <c r="G3606" s="172"/>
    </row>
    <row r="3607" spans="1:7" ht="13" thickBot="1" x14ac:dyDescent="0.3">
      <c r="A3607" s="82" t="e">
        <f>#REF!</f>
        <v>#REF!</v>
      </c>
      <c r="B3607" s="82" t="s">
        <v>771</v>
      </c>
      <c r="C3607" s="82">
        <v>2011</v>
      </c>
      <c r="D3607" s="82" t="s">
        <v>639</v>
      </c>
      <c r="E3607" s="82" t="s">
        <v>679</v>
      </c>
      <c r="F3607" s="82" t="e">
        <f t="shared" si="57"/>
        <v>#REF!</v>
      </c>
      <c r="G3607" s="172"/>
    </row>
    <row r="3608" spans="1:7" ht="13" thickBot="1" x14ac:dyDescent="0.3">
      <c r="A3608" s="82" t="e">
        <f>#REF!</f>
        <v>#REF!</v>
      </c>
      <c r="B3608" s="82" t="s">
        <v>771</v>
      </c>
      <c r="C3608" s="82">
        <v>2011</v>
      </c>
      <c r="D3608" s="82" t="s">
        <v>131</v>
      </c>
      <c r="E3608" s="82">
        <v>7</v>
      </c>
      <c r="F3608" s="82" t="e">
        <f t="shared" si="57"/>
        <v>#REF!</v>
      </c>
      <c r="G3608" s="172"/>
    </row>
    <row r="3609" spans="1:7" ht="13" thickBot="1" x14ac:dyDescent="0.3">
      <c r="A3609" s="82" t="e">
        <f>#REF!</f>
        <v>#REF!</v>
      </c>
      <c r="B3609" s="82" t="s">
        <v>771</v>
      </c>
      <c r="C3609" s="82">
        <v>2011</v>
      </c>
      <c r="D3609" s="82" t="s">
        <v>131</v>
      </c>
      <c r="E3609" s="82" t="s">
        <v>680</v>
      </c>
      <c r="F3609" s="82" t="e">
        <f t="shared" si="57"/>
        <v>#REF!</v>
      </c>
      <c r="G3609" s="172"/>
    </row>
    <row r="3610" spans="1:7" ht="13" thickBot="1" x14ac:dyDescent="0.3">
      <c r="A3610" s="82" t="e">
        <f>#REF!</f>
        <v>#REF!</v>
      </c>
      <c r="B3610" s="82" t="s">
        <v>771</v>
      </c>
      <c r="C3610" s="82">
        <v>2011</v>
      </c>
      <c r="D3610" s="82" t="s">
        <v>131</v>
      </c>
      <c r="E3610" s="82" t="s">
        <v>681</v>
      </c>
      <c r="F3610" s="82" t="e">
        <f t="shared" si="57"/>
        <v>#REF!</v>
      </c>
      <c r="G3610" s="172"/>
    </row>
    <row r="3611" spans="1:7" ht="13" thickBot="1" x14ac:dyDescent="0.3">
      <c r="A3611" s="82" t="e">
        <f>#REF!</f>
        <v>#REF!</v>
      </c>
      <c r="B3611" s="82" t="s">
        <v>771</v>
      </c>
      <c r="C3611" s="82">
        <v>2011</v>
      </c>
      <c r="D3611" s="82" t="s">
        <v>131</v>
      </c>
      <c r="E3611" s="82" t="s">
        <v>682</v>
      </c>
      <c r="F3611" s="82" t="e">
        <f t="shared" si="57"/>
        <v>#REF!</v>
      </c>
      <c r="G3611" s="172"/>
    </row>
    <row r="3612" spans="1:7" ht="13" thickBot="1" x14ac:dyDescent="0.3">
      <c r="A3612" s="82" t="e">
        <f>#REF!</f>
        <v>#REF!</v>
      </c>
      <c r="B3612" s="82" t="s">
        <v>771</v>
      </c>
      <c r="C3612" s="82">
        <v>2011</v>
      </c>
      <c r="D3612" s="82" t="s">
        <v>131</v>
      </c>
      <c r="E3612" s="82" t="s">
        <v>683</v>
      </c>
      <c r="F3612" s="82" t="e">
        <f t="shared" si="57"/>
        <v>#REF!</v>
      </c>
      <c r="G3612" s="172"/>
    </row>
    <row r="3613" spans="1:7" ht="13" thickBot="1" x14ac:dyDescent="0.3">
      <c r="A3613" s="82" t="e">
        <f>#REF!</f>
        <v>#REF!</v>
      </c>
      <c r="B3613" s="82" t="s">
        <v>771</v>
      </c>
      <c r="C3613" s="82">
        <v>2011</v>
      </c>
      <c r="D3613" s="82" t="s">
        <v>131</v>
      </c>
      <c r="E3613" s="82" t="s">
        <v>684</v>
      </c>
      <c r="F3613" s="82" t="e">
        <f t="shared" si="57"/>
        <v>#REF!</v>
      </c>
      <c r="G3613" s="172"/>
    </row>
    <row r="3614" spans="1:7" ht="13" thickBot="1" x14ac:dyDescent="0.3">
      <c r="A3614" s="82" t="e">
        <f>#REF!</f>
        <v>#REF!</v>
      </c>
      <c r="B3614" s="82" t="s">
        <v>771</v>
      </c>
      <c r="C3614" s="82">
        <v>2011</v>
      </c>
      <c r="D3614" s="82" t="s">
        <v>131</v>
      </c>
      <c r="E3614" s="82" t="s">
        <v>685</v>
      </c>
      <c r="F3614" s="82" t="e">
        <f t="shared" si="57"/>
        <v>#REF!</v>
      </c>
      <c r="G3614" s="172"/>
    </row>
    <row r="3615" spans="1:7" ht="13" thickBot="1" x14ac:dyDescent="0.3">
      <c r="A3615" s="82" t="e">
        <f>#REF!</f>
        <v>#REF!</v>
      </c>
      <c r="B3615" s="82" t="s">
        <v>771</v>
      </c>
      <c r="C3615" s="82">
        <v>2011</v>
      </c>
      <c r="D3615" s="82" t="s">
        <v>131</v>
      </c>
      <c r="E3615" s="82" t="s">
        <v>686</v>
      </c>
      <c r="F3615" s="82" t="e">
        <f t="shared" si="57"/>
        <v>#REF!</v>
      </c>
      <c r="G3615" s="172"/>
    </row>
    <row r="3616" spans="1:7" ht="13" thickBot="1" x14ac:dyDescent="0.3">
      <c r="A3616" s="82" t="e">
        <f>#REF!</f>
        <v>#REF!</v>
      </c>
      <c r="B3616" s="82" t="s">
        <v>771</v>
      </c>
      <c r="C3616" s="82">
        <v>2011</v>
      </c>
      <c r="D3616" s="82" t="s">
        <v>131</v>
      </c>
      <c r="E3616" s="82" t="s">
        <v>687</v>
      </c>
      <c r="F3616" s="82" t="e">
        <f t="shared" si="57"/>
        <v>#REF!</v>
      </c>
      <c r="G3616" s="172"/>
    </row>
    <row r="3617" spans="1:7" ht="13" thickBot="1" x14ac:dyDescent="0.3">
      <c r="A3617" s="82" t="e">
        <f>#REF!</f>
        <v>#REF!</v>
      </c>
      <c r="B3617" s="82" t="s">
        <v>771</v>
      </c>
      <c r="C3617" s="82">
        <v>2011</v>
      </c>
      <c r="D3617" s="82" t="s">
        <v>131</v>
      </c>
      <c r="E3617" s="82">
        <v>8</v>
      </c>
      <c r="F3617" s="82" t="e">
        <f t="shared" si="57"/>
        <v>#REF!</v>
      </c>
      <c r="G3617" s="172"/>
    </row>
    <row r="3618" spans="1:7" ht="13" thickBot="1" x14ac:dyDescent="0.3">
      <c r="A3618" s="82" t="e">
        <f>#REF!</f>
        <v>#REF!</v>
      </c>
      <c r="B3618" s="82" t="s">
        <v>771</v>
      </c>
      <c r="C3618" s="82">
        <v>2011</v>
      </c>
      <c r="D3618" s="82" t="s">
        <v>131</v>
      </c>
      <c r="E3618" s="82" t="s">
        <v>688</v>
      </c>
      <c r="F3618" s="82" t="e">
        <f t="shared" si="57"/>
        <v>#REF!</v>
      </c>
      <c r="G3618" s="172"/>
    </row>
    <row r="3619" spans="1:7" ht="13" thickBot="1" x14ac:dyDescent="0.3">
      <c r="A3619" s="82" t="e">
        <f>#REF!</f>
        <v>#REF!</v>
      </c>
      <c r="B3619" s="82" t="s">
        <v>771</v>
      </c>
      <c r="C3619" s="82">
        <v>2011</v>
      </c>
      <c r="D3619" s="82" t="s">
        <v>131</v>
      </c>
      <c r="E3619" s="82" t="s">
        <v>689</v>
      </c>
      <c r="F3619" s="82" t="e">
        <f t="shared" si="57"/>
        <v>#REF!</v>
      </c>
      <c r="G3619" s="172"/>
    </row>
    <row r="3620" spans="1:7" ht="13" thickBot="1" x14ac:dyDescent="0.3">
      <c r="A3620" s="82" t="e">
        <f>#REF!</f>
        <v>#REF!</v>
      </c>
      <c r="B3620" s="82" t="s">
        <v>771</v>
      </c>
      <c r="C3620" s="82">
        <v>2011</v>
      </c>
      <c r="D3620" s="82" t="s">
        <v>131</v>
      </c>
      <c r="E3620" s="82">
        <v>9</v>
      </c>
      <c r="F3620" s="82" t="e">
        <f t="shared" si="57"/>
        <v>#REF!</v>
      </c>
      <c r="G3620" s="172"/>
    </row>
    <row r="3621" spans="1:7" ht="13" thickBot="1" x14ac:dyDescent="0.3">
      <c r="A3621" s="82" t="e">
        <f>#REF!</f>
        <v>#REF!</v>
      </c>
      <c r="B3621" s="82" t="s">
        <v>771</v>
      </c>
      <c r="C3621" s="82">
        <v>2011</v>
      </c>
      <c r="D3621" s="82" t="s">
        <v>131</v>
      </c>
      <c r="E3621" s="82">
        <v>10</v>
      </c>
      <c r="F3621" s="82" t="e">
        <f t="shared" si="57"/>
        <v>#REF!</v>
      </c>
      <c r="G3621" s="172"/>
    </row>
    <row r="3622" spans="1:7" ht="13" thickBot="1" x14ac:dyDescent="0.3">
      <c r="A3622" s="82" t="e">
        <f>#REF!</f>
        <v>#REF!</v>
      </c>
      <c r="B3622" s="82" t="s">
        <v>771</v>
      </c>
      <c r="C3622" s="82">
        <v>2011</v>
      </c>
      <c r="D3622" s="82" t="s">
        <v>131</v>
      </c>
      <c r="E3622" s="82" t="s">
        <v>690</v>
      </c>
      <c r="F3622" s="82" t="e">
        <f t="shared" si="57"/>
        <v>#REF!</v>
      </c>
      <c r="G3622" s="172"/>
    </row>
    <row r="3623" spans="1:7" ht="13" thickBot="1" x14ac:dyDescent="0.3">
      <c r="A3623" s="82" t="e">
        <f>#REF!</f>
        <v>#REF!</v>
      </c>
      <c r="B3623" s="82" t="s">
        <v>771</v>
      </c>
      <c r="C3623" s="82">
        <v>2011</v>
      </c>
      <c r="D3623" s="82" t="s">
        <v>131</v>
      </c>
      <c r="E3623" s="82" t="s">
        <v>691</v>
      </c>
      <c r="F3623" s="82" t="e">
        <f t="shared" si="57"/>
        <v>#REF!</v>
      </c>
      <c r="G3623" s="172"/>
    </row>
    <row r="3624" spans="1:7" ht="13" thickBot="1" x14ac:dyDescent="0.3">
      <c r="A3624" s="82" t="e">
        <f>#REF!</f>
        <v>#REF!</v>
      </c>
      <c r="B3624" s="82" t="s">
        <v>771</v>
      </c>
      <c r="C3624" s="82">
        <v>2011</v>
      </c>
      <c r="D3624" s="82" t="s">
        <v>131</v>
      </c>
      <c r="E3624" s="82" t="s">
        <v>692</v>
      </c>
      <c r="F3624" s="82" t="e">
        <f t="shared" si="57"/>
        <v>#REF!</v>
      </c>
      <c r="G3624" s="172"/>
    </row>
    <row r="3625" spans="1:7" ht="13" thickBot="1" x14ac:dyDescent="0.3">
      <c r="A3625" s="82" t="e">
        <f>#REF!</f>
        <v>#REF!</v>
      </c>
      <c r="B3625" s="82" t="s">
        <v>771</v>
      </c>
      <c r="C3625" s="82">
        <v>2011</v>
      </c>
      <c r="D3625" s="82" t="s">
        <v>131</v>
      </c>
      <c r="E3625" s="82" t="s">
        <v>693</v>
      </c>
      <c r="F3625" s="82" t="e">
        <f t="shared" si="57"/>
        <v>#REF!</v>
      </c>
      <c r="G3625" s="172"/>
    </row>
    <row r="3626" spans="1:7" ht="13" thickBot="1" x14ac:dyDescent="0.3">
      <c r="A3626" s="82" t="e">
        <f>#REF!</f>
        <v>#REF!</v>
      </c>
      <c r="B3626" s="82" t="s">
        <v>771</v>
      </c>
      <c r="C3626" s="82">
        <v>2011</v>
      </c>
      <c r="D3626" s="82" t="s">
        <v>131</v>
      </c>
      <c r="E3626" s="82" t="s">
        <v>694</v>
      </c>
      <c r="F3626" s="82" t="e">
        <f t="shared" si="57"/>
        <v>#REF!</v>
      </c>
      <c r="G3626" s="172"/>
    </row>
    <row r="3627" spans="1:7" ht="13" thickBot="1" x14ac:dyDescent="0.3">
      <c r="A3627" s="82" t="e">
        <f>#REF!</f>
        <v>#REF!</v>
      </c>
      <c r="B3627" s="82" t="s">
        <v>771</v>
      </c>
      <c r="C3627" s="82">
        <v>2011</v>
      </c>
      <c r="D3627" s="82" t="s">
        <v>131</v>
      </c>
      <c r="E3627" s="82" t="s">
        <v>695</v>
      </c>
      <c r="F3627" s="82" t="e">
        <f t="shared" si="57"/>
        <v>#REF!</v>
      </c>
      <c r="G3627" s="172"/>
    </row>
    <row r="3628" spans="1:7" ht="13" thickBot="1" x14ac:dyDescent="0.3">
      <c r="A3628" s="82" t="e">
        <f>#REF!</f>
        <v>#REF!</v>
      </c>
      <c r="B3628" s="82" t="s">
        <v>771</v>
      </c>
      <c r="C3628" s="82">
        <v>2011</v>
      </c>
      <c r="D3628" s="82" t="s">
        <v>131</v>
      </c>
      <c r="E3628" s="82" t="s">
        <v>696</v>
      </c>
      <c r="F3628" s="82" t="e">
        <f t="shared" si="57"/>
        <v>#REF!</v>
      </c>
      <c r="G3628" s="172"/>
    </row>
    <row r="3629" spans="1:7" ht="13" thickBot="1" x14ac:dyDescent="0.3">
      <c r="A3629" s="82" t="e">
        <f>#REF!</f>
        <v>#REF!</v>
      </c>
      <c r="B3629" s="82" t="s">
        <v>771</v>
      </c>
      <c r="C3629" s="82">
        <v>2011</v>
      </c>
      <c r="D3629" s="82" t="s">
        <v>131</v>
      </c>
      <c r="E3629" s="82" t="s">
        <v>697</v>
      </c>
      <c r="F3629" s="82" t="e">
        <f t="shared" si="57"/>
        <v>#REF!</v>
      </c>
      <c r="G3629" s="172"/>
    </row>
    <row r="3630" spans="1:7" ht="13" thickBot="1" x14ac:dyDescent="0.3">
      <c r="A3630" s="82" t="e">
        <f>#REF!</f>
        <v>#REF!</v>
      </c>
      <c r="B3630" s="82" t="s">
        <v>771</v>
      </c>
      <c r="C3630" s="82">
        <v>2011</v>
      </c>
      <c r="D3630" s="82" t="s">
        <v>131</v>
      </c>
      <c r="E3630" s="82" t="s">
        <v>698</v>
      </c>
      <c r="F3630" s="82" t="e">
        <f t="shared" si="57"/>
        <v>#REF!</v>
      </c>
      <c r="G3630" s="172"/>
    </row>
    <row r="3631" spans="1:7" ht="13" thickBot="1" x14ac:dyDescent="0.3">
      <c r="A3631" s="82" t="e">
        <f>#REF!</f>
        <v>#REF!</v>
      </c>
      <c r="B3631" s="82" t="s">
        <v>771</v>
      </c>
      <c r="C3631" s="82">
        <v>2011</v>
      </c>
      <c r="D3631" s="82" t="s">
        <v>131</v>
      </c>
      <c r="E3631" s="82" t="s">
        <v>699</v>
      </c>
      <c r="F3631" s="82" t="e">
        <f t="shared" si="57"/>
        <v>#REF!</v>
      </c>
      <c r="G3631" s="172"/>
    </row>
    <row r="3632" spans="1:7" ht="13" thickBot="1" x14ac:dyDescent="0.3">
      <c r="A3632" s="82" t="e">
        <f>#REF!</f>
        <v>#REF!</v>
      </c>
      <c r="B3632" s="82" t="s">
        <v>771</v>
      </c>
      <c r="C3632" s="82">
        <v>2011</v>
      </c>
      <c r="D3632" s="82" t="s">
        <v>131</v>
      </c>
      <c r="E3632" s="82" t="s">
        <v>700</v>
      </c>
      <c r="F3632" s="82" t="e">
        <f t="shared" si="57"/>
        <v>#REF!</v>
      </c>
      <c r="G3632" s="172"/>
    </row>
    <row r="3633" spans="1:7" ht="13" thickBot="1" x14ac:dyDescent="0.3">
      <c r="A3633" s="82" t="e">
        <f>#REF!</f>
        <v>#REF!</v>
      </c>
      <c r="B3633" s="82" t="s">
        <v>771</v>
      </c>
      <c r="C3633" s="82">
        <v>2011</v>
      </c>
      <c r="D3633" s="82" t="s">
        <v>131</v>
      </c>
      <c r="E3633" s="82" t="s">
        <v>701</v>
      </c>
      <c r="F3633" s="82" t="e">
        <f t="shared" si="57"/>
        <v>#REF!</v>
      </c>
      <c r="G3633" s="172"/>
    </row>
    <row r="3634" spans="1:7" ht="13" thickBot="1" x14ac:dyDescent="0.3">
      <c r="A3634" s="82" t="e">
        <f>#REF!</f>
        <v>#REF!</v>
      </c>
      <c r="B3634" s="82" t="s">
        <v>771</v>
      </c>
      <c r="C3634" s="82">
        <v>2011</v>
      </c>
      <c r="D3634" s="82" t="s">
        <v>706</v>
      </c>
      <c r="E3634" s="82">
        <v>1</v>
      </c>
      <c r="F3634" s="82" t="e">
        <f t="shared" si="57"/>
        <v>#REF!</v>
      </c>
      <c r="G3634" s="172"/>
    </row>
    <row r="3635" spans="1:7" ht="13" thickBot="1" x14ac:dyDescent="0.3">
      <c r="A3635" s="82" t="e">
        <f>#REF!</f>
        <v>#REF!</v>
      </c>
      <c r="B3635" s="82" t="s">
        <v>771</v>
      </c>
      <c r="C3635" s="82">
        <v>2011</v>
      </c>
      <c r="D3635" s="82" t="s">
        <v>706</v>
      </c>
      <c r="E3635" s="82" t="s">
        <v>643</v>
      </c>
      <c r="F3635" s="82" t="e">
        <f t="shared" si="57"/>
        <v>#REF!</v>
      </c>
      <c r="G3635" s="172"/>
    </row>
    <row r="3636" spans="1:7" ht="13" thickBot="1" x14ac:dyDescent="0.3">
      <c r="A3636" s="82" t="e">
        <f>#REF!</f>
        <v>#REF!</v>
      </c>
      <c r="B3636" s="82" t="s">
        <v>771</v>
      </c>
      <c r="C3636" s="82">
        <v>2011</v>
      </c>
      <c r="D3636" s="82" t="s">
        <v>706</v>
      </c>
      <c r="E3636" s="82" t="s">
        <v>646</v>
      </c>
      <c r="F3636" s="82" t="e">
        <f t="shared" si="57"/>
        <v>#REF!</v>
      </c>
      <c r="G3636" s="172"/>
    </row>
    <row r="3637" spans="1:7" ht="13" thickBot="1" x14ac:dyDescent="0.3">
      <c r="A3637" s="82" t="e">
        <f>#REF!</f>
        <v>#REF!</v>
      </c>
      <c r="B3637" s="82" t="s">
        <v>771</v>
      </c>
      <c r="C3637" s="82">
        <v>2011</v>
      </c>
      <c r="D3637" s="82" t="s">
        <v>706</v>
      </c>
      <c r="E3637" s="82" t="s">
        <v>647</v>
      </c>
      <c r="F3637" s="82" t="e">
        <f t="shared" si="57"/>
        <v>#REF!</v>
      </c>
      <c r="G3637" s="172"/>
    </row>
    <row r="3638" spans="1:7" ht="13" thickBot="1" x14ac:dyDescent="0.3">
      <c r="A3638" s="82" t="e">
        <f>#REF!</f>
        <v>#REF!</v>
      </c>
      <c r="B3638" s="82" t="s">
        <v>771</v>
      </c>
      <c r="C3638" s="82">
        <v>2011</v>
      </c>
      <c r="D3638" s="82" t="s">
        <v>706</v>
      </c>
      <c r="E3638" s="82" t="s">
        <v>648</v>
      </c>
      <c r="F3638" s="82" t="e">
        <f t="shared" si="57"/>
        <v>#REF!</v>
      </c>
      <c r="G3638" s="172"/>
    </row>
    <row r="3639" spans="1:7" ht="13" thickBot="1" x14ac:dyDescent="0.3">
      <c r="A3639" s="82" t="e">
        <f>#REF!</f>
        <v>#REF!</v>
      </c>
      <c r="B3639" s="82" t="s">
        <v>771</v>
      </c>
      <c r="C3639" s="82">
        <v>2011</v>
      </c>
      <c r="D3639" s="82" t="s">
        <v>706</v>
      </c>
      <c r="E3639" s="82" t="s">
        <v>709</v>
      </c>
      <c r="F3639" s="82" t="e">
        <f t="shared" si="57"/>
        <v>#REF!</v>
      </c>
      <c r="G3639" s="172"/>
    </row>
    <row r="3640" spans="1:7" ht="13" thickBot="1" x14ac:dyDescent="0.3">
      <c r="A3640" s="82" t="e">
        <f>#REF!</f>
        <v>#REF!</v>
      </c>
      <c r="B3640" s="82" t="s">
        <v>771</v>
      </c>
      <c r="C3640" s="82">
        <v>2011</v>
      </c>
      <c r="D3640" s="82" t="s">
        <v>706</v>
      </c>
      <c r="E3640" s="82">
        <v>2</v>
      </c>
      <c r="F3640" s="82" t="e">
        <f t="shared" si="57"/>
        <v>#REF!</v>
      </c>
      <c r="G3640" s="172"/>
    </row>
    <row r="3641" spans="1:7" ht="13" thickBot="1" x14ac:dyDescent="0.3">
      <c r="A3641" s="82" t="e">
        <f>#REF!</f>
        <v>#REF!</v>
      </c>
      <c r="B3641" s="82" t="s">
        <v>771</v>
      </c>
      <c r="C3641" s="82">
        <v>2011</v>
      </c>
      <c r="D3641" s="82" t="s">
        <v>706</v>
      </c>
      <c r="E3641" s="82">
        <v>3</v>
      </c>
      <c r="F3641" s="82" t="e">
        <f t="shared" si="57"/>
        <v>#REF!</v>
      </c>
      <c r="G3641" s="172"/>
    </row>
    <row r="3642" spans="1:7" ht="13" thickBot="1" x14ac:dyDescent="0.3">
      <c r="A3642" s="82" t="e">
        <f>#REF!</f>
        <v>#REF!</v>
      </c>
      <c r="B3642" s="82" t="s">
        <v>771</v>
      </c>
      <c r="C3642" s="82">
        <v>2011</v>
      </c>
      <c r="D3642" s="82" t="s">
        <v>706</v>
      </c>
      <c r="E3642" s="82" t="s">
        <v>659</v>
      </c>
      <c r="F3642" s="82" t="e">
        <f t="shared" si="57"/>
        <v>#REF!</v>
      </c>
      <c r="G3642" s="172"/>
    </row>
    <row r="3643" spans="1:7" ht="13" thickBot="1" x14ac:dyDescent="0.3">
      <c r="A3643" s="82" t="e">
        <f>#REF!</f>
        <v>#REF!</v>
      </c>
      <c r="B3643" s="82" t="s">
        <v>771</v>
      </c>
      <c r="C3643" s="82">
        <v>2011</v>
      </c>
      <c r="D3643" s="82" t="s">
        <v>706</v>
      </c>
      <c r="E3643" s="82" t="s">
        <v>660</v>
      </c>
      <c r="F3643" s="82" t="e">
        <f t="shared" si="57"/>
        <v>#REF!</v>
      </c>
      <c r="G3643" s="172"/>
    </row>
    <row r="3644" spans="1:7" ht="13" thickBot="1" x14ac:dyDescent="0.3">
      <c r="A3644" s="82" t="e">
        <f>#REF!</f>
        <v>#REF!</v>
      </c>
      <c r="B3644" s="82" t="s">
        <v>771</v>
      </c>
      <c r="C3644" s="82">
        <v>2011</v>
      </c>
      <c r="D3644" s="82" t="s">
        <v>706</v>
      </c>
      <c r="E3644" s="82">
        <v>4</v>
      </c>
      <c r="F3644" s="82" t="e">
        <f t="shared" si="57"/>
        <v>#REF!</v>
      </c>
      <c r="G3644" s="172"/>
    </row>
    <row r="3645" spans="1:7" ht="13" thickBot="1" x14ac:dyDescent="0.3">
      <c r="A3645" s="82" t="e">
        <f>#REF!</f>
        <v>#REF!</v>
      </c>
      <c r="B3645" s="82" t="s">
        <v>771</v>
      </c>
      <c r="C3645" s="82">
        <v>2011</v>
      </c>
      <c r="D3645" s="82" t="s">
        <v>706</v>
      </c>
      <c r="E3645" s="82" t="s">
        <v>661</v>
      </c>
      <c r="F3645" s="82" t="e">
        <f t="shared" si="57"/>
        <v>#REF!</v>
      </c>
      <c r="G3645" s="172"/>
    </row>
    <row r="3646" spans="1:7" ht="13" thickBot="1" x14ac:dyDescent="0.3">
      <c r="A3646" s="82" t="e">
        <f>#REF!</f>
        <v>#REF!</v>
      </c>
      <c r="B3646" s="82" t="s">
        <v>771</v>
      </c>
      <c r="C3646" s="82">
        <v>2011</v>
      </c>
      <c r="D3646" s="82" t="s">
        <v>706</v>
      </c>
      <c r="E3646" s="82" t="s">
        <v>662</v>
      </c>
      <c r="F3646" s="82" t="e">
        <f t="shared" si="57"/>
        <v>#REF!</v>
      </c>
      <c r="G3646" s="172"/>
    </row>
    <row r="3647" spans="1:7" ht="13" thickBot="1" x14ac:dyDescent="0.3">
      <c r="A3647" s="82" t="e">
        <f>#REF!</f>
        <v>#REF!</v>
      </c>
      <c r="B3647" s="82" t="s">
        <v>771</v>
      </c>
      <c r="C3647" s="82">
        <v>2011</v>
      </c>
      <c r="D3647" s="82" t="s">
        <v>706</v>
      </c>
      <c r="E3647" s="82">
        <v>5</v>
      </c>
      <c r="F3647" s="82" t="e">
        <f t="shared" si="57"/>
        <v>#REF!</v>
      </c>
      <c r="G3647" s="172"/>
    </row>
    <row r="3648" spans="1:7" ht="13" thickBot="1" x14ac:dyDescent="0.3">
      <c r="A3648" s="82" t="e">
        <f>#REF!</f>
        <v>#REF!</v>
      </c>
      <c r="B3648" s="82" t="s">
        <v>771</v>
      </c>
      <c r="C3648" s="82">
        <v>2011</v>
      </c>
      <c r="D3648" s="82" t="s">
        <v>706</v>
      </c>
      <c r="E3648" s="82" t="s">
        <v>663</v>
      </c>
      <c r="F3648" s="82" t="e">
        <f t="shared" si="57"/>
        <v>#REF!</v>
      </c>
      <c r="G3648" s="172"/>
    </row>
    <row r="3649" spans="1:7" ht="13" thickBot="1" x14ac:dyDescent="0.3">
      <c r="A3649" s="82" t="e">
        <f>#REF!</f>
        <v>#REF!</v>
      </c>
      <c r="B3649" s="82" t="s">
        <v>771</v>
      </c>
      <c r="C3649" s="82">
        <v>2011</v>
      </c>
      <c r="D3649" s="82" t="s">
        <v>706</v>
      </c>
      <c r="E3649" s="82" t="s">
        <v>664</v>
      </c>
      <c r="F3649" s="82" t="e">
        <f t="shared" si="57"/>
        <v>#REF!</v>
      </c>
      <c r="G3649" s="172"/>
    </row>
    <row r="3650" spans="1:7" ht="13" thickBot="1" x14ac:dyDescent="0.3">
      <c r="A3650" s="82" t="e">
        <f>#REF!</f>
        <v>#REF!</v>
      </c>
      <c r="B3650" s="82" t="s">
        <v>771</v>
      </c>
      <c r="C3650" s="82">
        <v>2011</v>
      </c>
      <c r="D3650" s="82" t="s">
        <v>706</v>
      </c>
      <c r="E3650" s="82" t="s">
        <v>665</v>
      </c>
      <c r="F3650" s="82" t="e">
        <f t="shared" si="57"/>
        <v>#REF!</v>
      </c>
      <c r="G3650" s="172"/>
    </row>
    <row r="3651" spans="1:7" ht="13" thickBot="1" x14ac:dyDescent="0.3">
      <c r="A3651" s="82" t="e">
        <f>#REF!</f>
        <v>#REF!</v>
      </c>
      <c r="B3651" s="82" t="s">
        <v>771</v>
      </c>
      <c r="C3651" s="82">
        <v>2011</v>
      </c>
      <c r="D3651" s="82" t="s">
        <v>706</v>
      </c>
      <c r="E3651" s="82">
        <v>6</v>
      </c>
      <c r="F3651" s="82" t="e">
        <f t="shared" si="57"/>
        <v>#REF!</v>
      </c>
      <c r="G3651" s="172"/>
    </row>
    <row r="3652" spans="1:7" ht="13" thickBot="1" x14ac:dyDescent="0.3">
      <c r="A3652" s="82" t="e">
        <f>#REF!</f>
        <v>#REF!</v>
      </c>
      <c r="B3652" s="82" t="s">
        <v>771</v>
      </c>
      <c r="C3652" s="82">
        <v>2011</v>
      </c>
      <c r="D3652" s="82" t="s">
        <v>706</v>
      </c>
      <c r="E3652" s="82" t="s">
        <v>666</v>
      </c>
      <c r="F3652" s="82" t="e">
        <f t="shared" si="57"/>
        <v>#REF!</v>
      </c>
      <c r="G3652" s="172"/>
    </row>
    <row r="3653" spans="1:7" ht="13" thickBot="1" x14ac:dyDescent="0.3">
      <c r="A3653" s="82" t="e">
        <f>#REF!</f>
        <v>#REF!</v>
      </c>
      <c r="B3653" s="82" t="s">
        <v>771</v>
      </c>
      <c r="C3653" s="82">
        <v>2011</v>
      </c>
      <c r="D3653" s="82" t="s">
        <v>706</v>
      </c>
      <c r="E3653" s="82" t="s">
        <v>667</v>
      </c>
      <c r="F3653" s="82" t="e">
        <f t="shared" si="57"/>
        <v>#REF!</v>
      </c>
      <c r="G3653" s="172"/>
    </row>
    <row r="3654" spans="1:7" ht="13" thickBot="1" x14ac:dyDescent="0.3">
      <c r="A3654" s="82" t="e">
        <f>#REF!</f>
        <v>#REF!</v>
      </c>
      <c r="B3654" s="82" t="s">
        <v>771</v>
      </c>
      <c r="C3654" s="82">
        <v>2011</v>
      </c>
      <c r="D3654" s="82" t="s">
        <v>706</v>
      </c>
      <c r="E3654" s="82" t="s">
        <v>668</v>
      </c>
      <c r="F3654" s="82" t="e">
        <f t="shared" si="57"/>
        <v>#REF!</v>
      </c>
      <c r="G3654" s="172"/>
    </row>
    <row r="3655" spans="1:7" ht="13" thickBot="1" x14ac:dyDescent="0.3">
      <c r="A3655" s="82" t="e">
        <f>#REF!</f>
        <v>#REF!</v>
      </c>
      <c r="B3655" s="82" t="s">
        <v>771</v>
      </c>
      <c r="C3655" s="82">
        <v>2011</v>
      </c>
      <c r="D3655" s="82" t="s">
        <v>706</v>
      </c>
      <c r="E3655" s="82" t="s">
        <v>669</v>
      </c>
      <c r="F3655" s="82" t="e">
        <f t="shared" si="57"/>
        <v>#REF!</v>
      </c>
      <c r="G3655" s="172"/>
    </row>
    <row r="3656" spans="1:7" ht="13" thickBot="1" x14ac:dyDescent="0.3">
      <c r="A3656" s="82" t="e">
        <f>#REF!</f>
        <v>#REF!</v>
      </c>
      <c r="B3656" s="82" t="s">
        <v>771</v>
      </c>
      <c r="C3656" s="82">
        <v>2011</v>
      </c>
      <c r="D3656" s="82" t="s">
        <v>706</v>
      </c>
      <c r="E3656" s="82" t="s">
        <v>670</v>
      </c>
      <c r="F3656" s="82" t="e">
        <f t="shared" si="57"/>
        <v>#REF!</v>
      </c>
      <c r="G3656" s="172"/>
    </row>
    <row r="3657" spans="1:7" ht="13" thickBot="1" x14ac:dyDescent="0.3">
      <c r="A3657" s="82" t="e">
        <f>#REF!</f>
        <v>#REF!</v>
      </c>
      <c r="B3657" s="82" t="s">
        <v>771</v>
      </c>
      <c r="C3657" s="82">
        <v>2011</v>
      </c>
      <c r="D3657" s="82" t="s">
        <v>706</v>
      </c>
      <c r="E3657" s="82" t="s">
        <v>671</v>
      </c>
      <c r="F3657" s="82" t="e">
        <f t="shared" si="57"/>
        <v>#REF!</v>
      </c>
      <c r="G3657" s="172"/>
    </row>
    <row r="3658" spans="1:7" ht="13" thickBot="1" x14ac:dyDescent="0.3">
      <c r="A3658" s="82" t="e">
        <f>#REF!</f>
        <v>#REF!</v>
      </c>
      <c r="B3658" s="82" t="s">
        <v>771</v>
      </c>
      <c r="C3658" s="82">
        <v>2011</v>
      </c>
      <c r="D3658" s="82" t="s">
        <v>706</v>
      </c>
      <c r="E3658" s="82" t="s">
        <v>672</v>
      </c>
      <c r="F3658" s="82" t="e">
        <f t="shared" si="57"/>
        <v>#REF!</v>
      </c>
      <c r="G3658" s="172"/>
    </row>
    <row r="3659" spans="1:7" ht="13" thickBot="1" x14ac:dyDescent="0.3">
      <c r="A3659" s="82" t="e">
        <f>#REF!</f>
        <v>#REF!</v>
      </c>
      <c r="B3659" s="82" t="s">
        <v>771</v>
      </c>
      <c r="C3659" s="82">
        <v>2011</v>
      </c>
      <c r="D3659" s="82" t="s">
        <v>706</v>
      </c>
      <c r="E3659" s="82" t="s">
        <v>673</v>
      </c>
      <c r="F3659" s="82" t="e">
        <f t="shared" si="57"/>
        <v>#REF!</v>
      </c>
      <c r="G3659" s="172"/>
    </row>
    <row r="3660" spans="1:7" ht="13" thickBot="1" x14ac:dyDescent="0.3">
      <c r="A3660" s="82" t="e">
        <f>#REF!</f>
        <v>#REF!</v>
      </c>
      <c r="B3660" s="82" t="s">
        <v>771</v>
      </c>
      <c r="C3660" s="82">
        <v>2011</v>
      </c>
      <c r="D3660" s="82" t="s">
        <v>706</v>
      </c>
      <c r="E3660" s="82" t="s">
        <v>674</v>
      </c>
      <c r="F3660" s="82" t="e">
        <f t="shared" si="57"/>
        <v>#REF!</v>
      </c>
      <c r="G3660" s="172"/>
    </row>
    <row r="3661" spans="1:7" ht="13" thickBot="1" x14ac:dyDescent="0.3">
      <c r="A3661" s="82" t="e">
        <f>#REF!</f>
        <v>#REF!</v>
      </c>
      <c r="B3661" s="82" t="s">
        <v>771</v>
      </c>
      <c r="C3661" s="82">
        <v>2011</v>
      </c>
      <c r="D3661" s="82" t="s">
        <v>706</v>
      </c>
      <c r="E3661" s="82" t="s">
        <v>675</v>
      </c>
      <c r="F3661" s="82" t="e">
        <f t="shared" si="57"/>
        <v>#REF!</v>
      </c>
      <c r="G3661" s="172"/>
    </row>
    <row r="3662" spans="1:7" ht="13" thickBot="1" x14ac:dyDescent="0.3">
      <c r="A3662" s="82" t="e">
        <f>#REF!</f>
        <v>#REF!</v>
      </c>
      <c r="B3662" s="82" t="s">
        <v>771</v>
      </c>
      <c r="C3662" s="82">
        <v>2011</v>
      </c>
      <c r="D3662" s="82" t="s">
        <v>706</v>
      </c>
      <c r="E3662" s="82" t="s">
        <v>676</v>
      </c>
      <c r="F3662" s="82" t="e">
        <f t="shared" si="57"/>
        <v>#REF!</v>
      </c>
      <c r="G3662" s="172"/>
    </row>
    <row r="3663" spans="1:7" ht="13" thickBot="1" x14ac:dyDescent="0.3">
      <c r="A3663" s="82" t="e">
        <f>#REF!</f>
        <v>#REF!</v>
      </c>
      <c r="B3663" s="82" t="s">
        <v>771</v>
      </c>
      <c r="C3663" s="82">
        <v>2011</v>
      </c>
      <c r="D3663" s="82" t="s">
        <v>706</v>
      </c>
      <c r="E3663" s="82" t="s">
        <v>677</v>
      </c>
      <c r="F3663" s="82" t="e">
        <f t="shared" si="57"/>
        <v>#REF!</v>
      </c>
      <c r="G3663" s="172"/>
    </row>
    <row r="3664" spans="1:7" ht="13" thickBot="1" x14ac:dyDescent="0.3">
      <c r="A3664" s="82" t="e">
        <f>#REF!</f>
        <v>#REF!</v>
      </c>
      <c r="B3664" s="82" t="s">
        <v>771</v>
      </c>
      <c r="C3664" s="82">
        <v>2011</v>
      </c>
      <c r="D3664" s="82" t="s">
        <v>706</v>
      </c>
      <c r="E3664" s="82" t="s">
        <v>678</v>
      </c>
      <c r="F3664" s="82" t="e">
        <f t="shared" si="57"/>
        <v>#REF!</v>
      </c>
      <c r="G3664" s="172"/>
    </row>
    <row r="3665" spans="1:7" ht="13" thickBot="1" x14ac:dyDescent="0.3">
      <c r="A3665" s="82" t="e">
        <f>#REF!</f>
        <v>#REF!</v>
      </c>
      <c r="B3665" s="82" t="s">
        <v>771</v>
      </c>
      <c r="C3665" s="82">
        <v>2011</v>
      </c>
      <c r="D3665" s="82" t="s">
        <v>706</v>
      </c>
      <c r="E3665" s="82" t="s">
        <v>679</v>
      </c>
      <c r="F3665" s="82" t="e">
        <f t="shared" si="57"/>
        <v>#REF!</v>
      </c>
      <c r="G3665" s="172"/>
    </row>
    <row r="3666" spans="1:7" ht="13" thickBot="1" x14ac:dyDescent="0.3">
      <c r="A3666" s="82" t="e">
        <f>#REF!</f>
        <v>#REF!</v>
      </c>
      <c r="B3666" s="82" t="s">
        <v>771</v>
      </c>
      <c r="C3666" s="82">
        <v>2011</v>
      </c>
      <c r="D3666" s="82" t="s">
        <v>706</v>
      </c>
      <c r="E3666" s="82">
        <v>7</v>
      </c>
      <c r="F3666" s="82" t="e">
        <f t="shared" si="57"/>
        <v>#REF!</v>
      </c>
      <c r="G3666" s="172"/>
    </row>
    <row r="3667" spans="1:7" ht="13" thickBot="1" x14ac:dyDescent="0.3">
      <c r="A3667" s="82" t="e">
        <f>#REF!</f>
        <v>#REF!</v>
      </c>
      <c r="B3667" s="82" t="s">
        <v>771</v>
      </c>
      <c r="C3667" s="82">
        <v>2011</v>
      </c>
      <c r="D3667" s="82" t="s">
        <v>706</v>
      </c>
      <c r="E3667" s="82" t="s">
        <v>680</v>
      </c>
      <c r="F3667" s="82" t="e">
        <f t="shared" si="57"/>
        <v>#REF!</v>
      </c>
      <c r="G3667" s="172"/>
    </row>
    <row r="3668" spans="1:7" ht="13" thickBot="1" x14ac:dyDescent="0.3">
      <c r="A3668" s="82" t="e">
        <f>#REF!</f>
        <v>#REF!</v>
      </c>
      <c r="B3668" s="82" t="s">
        <v>771</v>
      </c>
      <c r="C3668" s="82">
        <v>2011</v>
      </c>
      <c r="D3668" s="82" t="s">
        <v>706</v>
      </c>
      <c r="E3668" s="82" t="s">
        <v>681</v>
      </c>
      <c r="F3668" s="82" t="e">
        <f t="shared" si="57"/>
        <v>#REF!</v>
      </c>
      <c r="G3668" s="172"/>
    </row>
    <row r="3669" spans="1:7" ht="13" thickBot="1" x14ac:dyDescent="0.3">
      <c r="A3669" s="82" t="e">
        <f>#REF!</f>
        <v>#REF!</v>
      </c>
      <c r="B3669" s="82" t="s">
        <v>771</v>
      </c>
      <c r="C3669" s="82">
        <v>2011</v>
      </c>
      <c r="D3669" s="82" t="s">
        <v>706</v>
      </c>
      <c r="E3669" s="82" t="s">
        <v>682</v>
      </c>
      <c r="F3669" s="82" t="e">
        <f t="shared" si="57"/>
        <v>#REF!</v>
      </c>
      <c r="G3669" s="172"/>
    </row>
    <row r="3670" spans="1:7" ht="13" thickBot="1" x14ac:dyDescent="0.3">
      <c r="A3670" s="82" t="e">
        <f>#REF!</f>
        <v>#REF!</v>
      </c>
      <c r="B3670" s="82" t="s">
        <v>771</v>
      </c>
      <c r="C3670" s="82">
        <v>2011</v>
      </c>
      <c r="D3670" s="82" t="s">
        <v>706</v>
      </c>
      <c r="E3670" s="82" t="s">
        <v>683</v>
      </c>
      <c r="F3670" s="82" t="e">
        <f t="shared" ref="F3670:F3733" si="58">CONCATENATE(A3670,"_",B3670,"_",C3670,"_",D3670,"_",E3670)</f>
        <v>#REF!</v>
      </c>
      <c r="G3670" s="172"/>
    </row>
    <row r="3671" spans="1:7" ht="13" thickBot="1" x14ac:dyDescent="0.3">
      <c r="A3671" s="82" t="e">
        <f>#REF!</f>
        <v>#REF!</v>
      </c>
      <c r="B3671" s="82" t="s">
        <v>771</v>
      </c>
      <c r="C3671" s="82">
        <v>2011</v>
      </c>
      <c r="D3671" s="82" t="s">
        <v>706</v>
      </c>
      <c r="E3671" s="82" t="s">
        <v>684</v>
      </c>
      <c r="F3671" s="82" t="e">
        <f t="shared" si="58"/>
        <v>#REF!</v>
      </c>
      <c r="G3671" s="172"/>
    </row>
    <row r="3672" spans="1:7" ht="13" thickBot="1" x14ac:dyDescent="0.3">
      <c r="A3672" s="82" t="e">
        <f>#REF!</f>
        <v>#REF!</v>
      </c>
      <c r="B3672" s="82" t="s">
        <v>771</v>
      </c>
      <c r="C3672" s="82">
        <v>2011</v>
      </c>
      <c r="D3672" s="82" t="s">
        <v>706</v>
      </c>
      <c r="E3672" s="82" t="s">
        <v>685</v>
      </c>
      <c r="F3672" s="82" t="e">
        <f t="shared" si="58"/>
        <v>#REF!</v>
      </c>
      <c r="G3672" s="172"/>
    </row>
    <row r="3673" spans="1:7" ht="13" thickBot="1" x14ac:dyDescent="0.3">
      <c r="A3673" s="82" t="e">
        <f>#REF!</f>
        <v>#REF!</v>
      </c>
      <c r="B3673" s="82" t="s">
        <v>771</v>
      </c>
      <c r="C3673" s="82">
        <v>2011</v>
      </c>
      <c r="D3673" s="82" t="s">
        <v>706</v>
      </c>
      <c r="E3673" s="82" t="s">
        <v>686</v>
      </c>
      <c r="F3673" s="82" t="e">
        <f t="shared" si="58"/>
        <v>#REF!</v>
      </c>
      <c r="G3673" s="172"/>
    </row>
    <row r="3674" spans="1:7" ht="13" thickBot="1" x14ac:dyDescent="0.3">
      <c r="A3674" s="82" t="e">
        <f>#REF!</f>
        <v>#REF!</v>
      </c>
      <c r="B3674" s="82" t="s">
        <v>771</v>
      </c>
      <c r="C3674" s="82">
        <v>2011</v>
      </c>
      <c r="D3674" s="82" t="s">
        <v>706</v>
      </c>
      <c r="E3674" s="82" t="s">
        <v>687</v>
      </c>
      <c r="F3674" s="82" t="e">
        <f t="shared" si="58"/>
        <v>#REF!</v>
      </c>
      <c r="G3674" s="172"/>
    </row>
    <row r="3675" spans="1:7" ht="13" thickBot="1" x14ac:dyDescent="0.3">
      <c r="A3675" s="82" t="e">
        <f>#REF!</f>
        <v>#REF!</v>
      </c>
      <c r="B3675" s="82" t="s">
        <v>771</v>
      </c>
      <c r="C3675" s="82">
        <v>2011</v>
      </c>
      <c r="D3675" s="82" t="s">
        <v>706</v>
      </c>
      <c r="E3675" s="82">
        <v>8</v>
      </c>
      <c r="F3675" s="82" t="e">
        <f t="shared" si="58"/>
        <v>#REF!</v>
      </c>
      <c r="G3675" s="172"/>
    </row>
    <row r="3676" spans="1:7" ht="13" thickBot="1" x14ac:dyDescent="0.3">
      <c r="A3676" s="82" t="e">
        <f>#REF!</f>
        <v>#REF!</v>
      </c>
      <c r="B3676" s="82" t="s">
        <v>771</v>
      </c>
      <c r="C3676" s="82">
        <v>2011</v>
      </c>
      <c r="D3676" s="82" t="s">
        <v>706</v>
      </c>
      <c r="E3676" s="82" t="s">
        <v>688</v>
      </c>
      <c r="F3676" s="82" t="e">
        <f t="shared" si="58"/>
        <v>#REF!</v>
      </c>
      <c r="G3676" s="172"/>
    </row>
    <row r="3677" spans="1:7" ht="13" thickBot="1" x14ac:dyDescent="0.3">
      <c r="A3677" s="82" t="e">
        <f>#REF!</f>
        <v>#REF!</v>
      </c>
      <c r="B3677" s="82" t="s">
        <v>771</v>
      </c>
      <c r="C3677" s="82">
        <v>2011</v>
      </c>
      <c r="D3677" s="82" t="s">
        <v>706</v>
      </c>
      <c r="E3677" s="82" t="s">
        <v>689</v>
      </c>
      <c r="F3677" s="82" t="e">
        <f t="shared" si="58"/>
        <v>#REF!</v>
      </c>
      <c r="G3677" s="172"/>
    </row>
    <row r="3678" spans="1:7" ht="13" thickBot="1" x14ac:dyDescent="0.3">
      <c r="A3678" s="82" t="e">
        <f>#REF!</f>
        <v>#REF!</v>
      </c>
      <c r="B3678" s="82" t="s">
        <v>771</v>
      </c>
      <c r="C3678" s="82">
        <v>2011</v>
      </c>
      <c r="D3678" s="82" t="s">
        <v>706</v>
      </c>
      <c r="E3678" s="82">
        <v>9</v>
      </c>
      <c r="F3678" s="82" t="e">
        <f t="shared" si="58"/>
        <v>#REF!</v>
      </c>
      <c r="G3678" s="172"/>
    </row>
    <row r="3679" spans="1:7" ht="13" thickBot="1" x14ac:dyDescent="0.3">
      <c r="A3679" s="82" t="e">
        <f>#REF!</f>
        <v>#REF!</v>
      </c>
      <c r="B3679" s="82" t="s">
        <v>771</v>
      </c>
      <c r="C3679" s="82">
        <v>2011</v>
      </c>
      <c r="D3679" s="82" t="s">
        <v>706</v>
      </c>
      <c r="E3679" s="82">
        <v>10</v>
      </c>
      <c r="F3679" s="82" t="e">
        <f t="shared" si="58"/>
        <v>#REF!</v>
      </c>
      <c r="G3679" s="172"/>
    </row>
    <row r="3680" spans="1:7" ht="13" thickBot="1" x14ac:dyDescent="0.3">
      <c r="A3680" s="82" t="e">
        <f>#REF!</f>
        <v>#REF!</v>
      </c>
      <c r="B3680" s="82" t="s">
        <v>771</v>
      </c>
      <c r="C3680" s="82">
        <v>2011</v>
      </c>
      <c r="D3680" s="82" t="s">
        <v>706</v>
      </c>
      <c r="E3680" s="82" t="s">
        <v>690</v>
      </c>
      <c r="F3680" s="82" t="e">
        <f t="shared" si="58"/>
        <v>#REF!</v>
      </c>
      <c r="G3680" s="172"/>
    </row>
    <row r="3681" spans="1:7" ht="13" thickBot="1" x14ac:dyDescent="0.3">
      <c r="A3681" s="82" t="e">
        <f>#REF!</f>
        <v>#REF!</v>
      </c>
      <c r="B3681" s="82" t="s">
        <v>771</v>
      </c>
      <c r="C3681" s="82">
        <v>2011</v>
      </c>
      <c r="D3681" s="82" t="s">
        <v>706</v>
      </c>
      <c r="E3681" s="82" t="s">
        <v>691</v>
      </c>
      <c r="F3681" s="82" t="e">
        <f t="shared" si="58"/>
        <v>#REF!</v>
      </c>
      <c r="G3681" s="172"/>
    </row>
    <row r="3682" spans="1:7" ht="13" thickBot="1" x14ac:dyDescent="0.3">
      <c r="A3682" s="82" t="e">
        <f>#REF!</f>
        <v>#REF!</v>
      </c>
      <c r="B3682" s="82" t="s">
        <v>771</v>
      </c>
      <c r="C3682" s="82">
        <v>2011</v>
      </c>
      <c r="D3682" s="82" t="s">
        <v>706</v>
      </c>
      <c r="E3682" s="82" t="s">
        <v>692</v>
      </c>
      <c r="F3682" s="82" t="e">
        <f t="shared" si="58"/>
        <v>#REF!</v>
      </c>
      <c r="G3682" s="172"/>
    </row>
    <row r="3683" spans="1:7" ht="13" thickBot="1" x14ac:dyDescent="0.3">
      <c r="A3683" s="82" t="e">
        <f>#REF!</f>
        <v>#REF!</v>
      </c>
      <c r="B3683" s="82" t="s">
        <v>771</v>
      </c>
      <c r="C3683" s="82">
        <v>2011</v>
      </c>
      <c r="D3683" s="82" t="s">
        <v>706</v>
      </c>
      <c r="E3683" s="82" t="s">
        <v>693</v>
      </c>
      <c r="F3683" s="82" t="e">
        <f t="shared" si="58"/>
        <v>#REF!</v>
      </c>
      <c r="G3683" s="172"/>
    </row>
    <row r="3684" spans="1:7" ht="13" thickBot="1" x14ac:dyDescent="0.3">
      <c r="A3684" s="82" t="e">
        <f>#REF!</f>
        <v>#REF!</v>
      </c>
      <c r="B3684" s="82" t="s">
        <v>771</v>
      </c>
      <c r="C3684" s="82">
        <v>2011</v>
      </c>
      <c r="D3684" s="82" t="s">
        <v>706</v>
      </c>
      <c r="E3684" s="82" t="s">
        <v>694</v>
      </c>
      <c r="F3684" s="82" t="e">
        <f t="shared" si="58"/>
        <v>#REF!</v>
      </c>
      <c r="G3684" s="172"/>
    </row>
    <row r="3685" spans="1:7" ht="13" thickBot="1" x14ac:dyDescent="0.3">
      <c r="A3685" s="82" t="e">
        <f>#REF!</f>
        <v>#REF!</v>
      </c>
      <c r="B3685" s="82" t="s">
        <v>771</v>
      </c>
      <c r="C3685" s="82">
        <v>2011</v>
      </c>
      <c r="D3685" s="82" t="s">
        <v>706</v>
      </c>
      <c r="E3685" s="82" t="s">
        <v>695</v>
      </c>
      <c r="F3685" s="82" t="e">
        <f t="shared" si="58"/>
        <v>#REF!</v>
      </c>
      <c r="G3685" s="172"/>
    </row>
    <row r="3686" spans="1:7" ht="13" thickBot="1" x14ac:dyDescent="0.3">
      <c r="A3686" s="82" t="e">
        <f>#REF!</f>
        <v>#REF!</v>
      </c>
      <c r="B3686" s="82" t="s">
        <v>771</v>
      </c>
      <c r="C3686" s="82">
        <v>2011</v>
      </c>
      <c r="D3686" s="82" t="s">
        <v>706</v>
      </c>
      <c r="E3686" s="82" t="s">
        <v>696</v>
      </c>
      <c r="F3686" s="82" t="e">
        <f t="shared" si="58"/>
        <v>#REF!</v>
      </c>
      <c r="G3686" s="172"/>
    </row>
    <row r="3687" spans="1:7" ht="13" thickBot="1" x14ac:dyDescent="0.3">
      <c r="A3687" s="82" t="e">
        <f>#REF!</f>
        <v>#REF!</v>
      </c>
      <c r="B3687" s="82" t="s">
        <v>771</v>
      </c>
      <c r="C3687" s="82">
        <v>2011</v>
      </c>
      <c r="D3687" s="82" t="s">
        <v>706</v>
      </c>
      <c r="E3687" s="82" t="s">
        <v>697</v>
      </c>
      <c r="F3687" s="82" t="e">
        <f t="shared" si="58"/>
        <v>#REF!</v>
      </c>
      <c r="G3687" s="172"/>
    </row>
    <row r="3688" spans="1:7" ht="13" thickBot="1" x14ac:dyDescent="0.3">
      <c r="A3688" s="82" t="e">
        <f>#REF!</f>
        <v>#REF!</v>
      </c>
      <c r="B3688" s="82" t="s">
        <v>771</v>
      </c>
      <c r="C3688" s="82">
        <v>2011</v>
      </c>
      <c r="D3688" s="82" t="s">
        <v>706</v>
      </c>
      <c r="E3688" s="82" t="s">
        <v>698</v>
      </c>
      <c r="F3688" s="82" t="e">
        <f t="shared" si="58"/>
        <v>#REF!</v>
      </c>
      <c r="G3688" s="172"/>
    </row>
    <row r="3689" spans="1:7" ht="13" thickBot="1" x14ac:dyDescent="0.3">
      <c r="A3689" s="82" t="e">
        <f>#REF!</f>
        <v>#REF!</v>
      </c>
      <c r="B3689" s="82" t="s">
        <v>771</v>
      </c>
      <c r="C3689" s="82">
        <v>2011</v>
      </c>
      <c r="D3689" s="82" t="s">
        <v>706</v>
      </c>
      <c r="E3689" s="82" t="s">
        <v>699</v>
      </c>
      <c r="F3689" s="82" t="e">
        <f t="shared" si="58"/>
        <v>#REF!</v>
      </c>
      <c r="G3689" s="172"/>
    </row>
    <row r="3690" spans="1:7" ht="13" thickBot="1" x14ac:dyDescent="0.3">
      <c r="A3690" s="82" t="e">
        <f>#REF!</f>
        <v>#REF!</v>
      </c>
      <c r="B3690" s="82" t="s">
        <v>771</v>
      </c>
      <c r="C3690" s="82">
        <v>2011</v>
      </c>
      <c r="D3690" s="82" t="s">
        <v>706</v>
      </c>
      <c r="E3690" s="82" t="s">
        <v>700</v>
      </c>
      <c r="F3690" s="82" t="e">
        <f t="shared" si="58"/>
        <v>#REF!</v>
      </c>
      <c r="G3690" s="172"/>
    </row>
    <row r="3691" spans="1:7" ht="13" thickBot="1" x14ac:dyDescent="0.3">
      <c r="A3691" s="82" t="e">
        <f>#REF!</f>
        <v>#REF!</v>
      </c>
      <c r="B3691" s="82" t="s">
        <v>771</v>
      </c>
      <c r="C3691" s="82">
        <v>2011</v>
      </c>
      <c r="D3691" s="82" t="s">
        <v>706</v>
      </c>
      <c r="E3691" s="82" t="s">
        <v>701</v>
      </c>
      <c r="F3691" s="82" t="e">
        <f t="shared" si="58"/>
        <v>#REF!</v>
      </c>
      <c r="G3691" s="172"/>
    </row>
    <row r="3692" spans="1:7" ht="13" thickBot="1" x14ac:dyDescent="0.3">
      <c r="A3692" s="82" t="e">
        <f>#REF!</f>
        <v>#REF!</v>
      </c>
      <c r="B3692" s="82" t="s">
        <v>658</v>
      </c>
      <c r="C3692" s="82">
        <v>2011</v>
      </c>
      <c r="D3692" s="82" t="s">
        <v>639</v>
      </c>
      <c r="E3692" s="82" t="s">
        <v>773</v>
      </c>
      <c r="F3692" s="82" t="e">
        <f t="shared" si="58"/>
        <v>#REF!</v>
      </c>
      <c r="G3692" s="172"/>
    </row>
    <row r="3693" spans="1:7" ht="13" thickBot="1" x14ac:dyDescent="0.3">
      <c r="A3693" s="82" t="e">
        <f>#REF!</f>
        <v>#REF!</v>
      </c>
      <c r="B3693" s="82" t="s">
        <v>658</v>
      </c>
      <c r="C3693" s="82">
        <v>2011</v>
      </c>
      <c r="D3693" s="82" t="s">
        <v>639</v>
      </c>
      <c r="E3693" s="82" t="s">
        <v>774</v>
      </c>
      <c r="F3693" s="82" t="e">
        <f t="shared" si="58"/>
        <v>#REF!</v>
      </c>
      <c r="G3693" s="172"/>
    </row>
    <row r="3694" spans="1:7" ht="13" thickBot="1" x14ac:dyDescent="0.3">
      <c r="A3694" s="82" t="e">
        <f>#REF!</f>
        <v>#REF!</v>
      </c>
      <c r="B3694" s="82" t="s">
        <v>658</v>
      </c>
      <c r="C3694" s="82">
        <v>2011</v>
      </c>
      <c r="D3694" s="82" t="s">
        <v>639</v>
      </c>
      <c r="E3694" s="82" t="s">
        <v>775</v>
      </c>
      <c r="F3694" s="82" t="e">
        <f t="shared" si="58"/>
        <v>#REF!</v>
      </c>
      <c r="G3694" s="172"/>
    </row>
    <row r="3695" spans="1:7" ht="13" thickBot="1" x14ac:dyDescent="0.3">
      <c r="A3695" s="82" t="e">
        <f>#REF!</f>
        <v>#REF!</v>
      </c>
      <c r="B3695" s="82" t="s">
        <v>658</v>
      </c>
      <c r="C3695" s="82">
        <v>2011</v>
      </c>
      <c r="D3695" s="82" t="s">
        <v>639</v>
      </c>
      <c r="E3695" s="82" t="s">
        <v>776</v>
      </c>
      <c r="F3695" s="82" t="e">
        <f t="shared" si="58"/>
        <v>#REF!</v>
      </c>
      <c r="G3695" s="172"/>
    </row>
    <row r="3696" spans="1:7" ht="13" thickBot="1" x14ac:dyDescent="0.3">
      <c r="A3696" s="82" t="e">
        <f>#REF!</f>
        <v>#REF!</v>
      </c>
      <c r="B3696" s="82" t="s">
        <v>658</v>
      </c>
      <c r="C3696" s="82">
        <v>2011</v>
      </c>
      <c r="D3696" s="82" t="s">
        <v>639</v>
      </c>
      <c r="E3696" s="82" t="s">
        <v>777</v>
      </c>
      <c r="F3696" s="82" t="e">
        <f t="shared" si="58"/>
        <v>#REF!</v>
      </c>
      <c r="G3696" s="172"/>
    </row>
    <row r="3697" spans="1:7" ht="13" thickBot="1" x14ac:dyDescent="0.3">
      <c r="A3697" s="82" t="e">
        <f>#REF!</f>
        <v>#REF!</v>
      </c>
      <c r="B3697" s="82" t="s">
        <v>658</v>
      </c>
      <c r="C3697" s="82">
        <v>2011</v>
      </c>
      <c r="D3697" s="82" t="s">
        <v>639</v>
      </c>
      <c r="E3697" s="82" t="s">
        <v>778</v>
      </c>
      <c r="F3697" s="82" t="e">
        <f t="shared" si="58"/>
        <v>#REF!</v>
      </c>
      <c r="G3697" s="172"/>
    </row>
    <row r="3698" spans="1:7" ht="13" thickBot="1" x14ac:dyDescent="0.3">
      <c r="A3698" s="82" t="e">
        <f>#REF!</f>
        <v>#REF!</v>
      </c>
      <c r="B3698" s="82" t="s">
        <v>658</v>
      </c>
      <c r="C3698" s="82">
        <v>2011</v>
      </c>
      <c r="D3698" s="82" t="s">
        <v>639</v>
      </c>
      <c r="E3698" s="82" t="s">
        <v>779</v>
      </c>
      <c r="F3698" s="82" t="e">
        <f t="shared" si="58"/>
        <v>#REF!</v>
      </c>
      <c r="G3698" s="172"/>
    </row>
    <row r="3699" spans="1:7" ht="13" thickBot="1" x14ac:dyDescent="0.3">
      <c r="A3699" s="82" t="e">
        <f>#REF!</f>
        <v>#REF!</v>
      </c>
      <c r="B3699" s="82" t="s">
        <v>658</v>
      </c>
      <c r="C3699" s="82">
        <v>2011</v>
      </c>
      <c r="D3699" s="82" t="s">
        <v>639</v>
      </c>
      <c r="E3699" s="82" t="s">
        <v>780</v>
      </c>
      <c r="F3699" s="82" t="e">
        <f t="shared" si="58"/>
        <v>#REF!</v>
      </c>
      <c r="G3699" s="172"/>
    </row>
    <row r="3700" spans="1:7" ht="13" thickBot="1" x14ac:dyDescent="0.3">
      <c r="A3700" s="82" t="e">
        <f>#REF!</f>
        <v>#REF!</v>
      </c>
      <c r="B3700" s="82" t="s">
        <v>658</v>
      </c>
      <c r="C3700" s="82">
        <v>2011</v>
      </c>
      <c r="D3700" s="82" t="s">
        <v>639</v>
      </c>
      <c r="E3700" s="82" t="s">
        <v>781</v>
      </c>
      <c r="F3700" s="82" t="e">
        <f t="shared" si="58"/>
        <v>#REF!</v>
      </c>
      <c r="G3700" s="172"/>
    </row>
    <row r="3701" spans="1:7" ht="13" thickBot="1" x14ac:dyDescent="0.3">
      <c r="A3701" s="82" t="e">
        <f>#REF!</f>
        <v>#REF!</v>
      </c>
      <c r="B3701" s="82" t="s">
        <v>658</v>
      </c>
      <c r="C3701" s="82">
        <v>2011</v>
      </c>
      <c r="D3701" s="82" t="s">
        <v>639</v>
      </c>
      <c r="E3701" s="82" t="s">
        <v>782</v>
      </c>
      <c r="F3701" s="82" t="e">
        <f t="shared" si="58"/>
        <v>#REF!</v>
      </c>
      <c r="G3701" s="172"/>
    </row>
    <row r="3702" spans="1:7" ht="13" thickBot="1" x14ac:dyDescent="0.3">
      <c r="A3702" s="82" t="e">
        <f>#REF!</f>
        <v>#REF!</v>
      </c>
      <c r="B3702" s="82" t="s">
        <v>658</v>
      </c>
      <c r="C3702" s="82">
        <v>2011</v>
      </c>
      <c r="D3702" s="82" t="s">
        <v>639</v>
      </c>
      <c r="E3702" s="82" t="s">
        <v>783</v>
      </c>
      <c r="F3702" s="82" t="e">
        <f t="shared" si="58"/>
        <v>#REF!</v>
      </c>
      <c r="G3702" s="172"/>
    </row>
    <row r="3703" spans="1:7" ht="13" thickBot="1" x14ac:dyDescent="0.3">
      <c r="A3703" s="82" t="e">
        <f>#REF!</f>
        <v>#REF!</v>
      </c>
      <c r="B3703" s="82" t="s">
        <v>658</v>
      </c>
      <c r="C3703" s="82">
        <v>2011</v>
      </c>
      <c r="D3703" s="82" t="s">
        <v>639</v>
      </c>
      <c r="E3703" s="82" t="s">
        <v>784</v>
      </c>
      <c r="F3703" s="82" t="e">
        <f t="shared" si="58"/>
        <v>#REF!</v>
      </c>
      <c r="G3703" s="172"/>
    </row>
    <row r="3704" spans="1:7" ht="13" thickBot="1" x14ac:dyDescent="0.3">
      <c r="A3704" s="82" t="e">
        <f>#REF!</f>
        <v>#REF!</v>
      </c>
      <c r="B3704" s="82" t="s">
        <v>638</v>
      </c>
      <c r="C3704" s="82">
        <v>2011</v>
      </c>
      <c r="D3704" s="82" t="s">
        <v>639</v>
      </c>
      <c r="E3704" s="82" t="s">
        <v>640</v>
      </c>
      <c r="F3704" s="82" t="e">
        <f t="shared" si="58"/>
        <v>#REF!</v>
      </c>
      <c r="G3704" s="172"/>
    </row>
    <row r="3705" spans="1:7" ht="13" thickBot="1" x14ac:dyDescent="0.3">
      <c r="A3705" s="82" t="e">
        <f>#REF!</f>
        <v>#REF!</v>
      </c>
      <c r="B3705" s="82" t="s">
        <v>638</v>
      </c>
      <c r="C3705" s="82">
        <v>2011</v>
      </c>
      <c r="D3705" s="82" t="s">
        <v>639</v>
      </c>
      <c r="E3705" s="82" t="s">
        <v>641</v>
      </c>
      <c r="F3705" s="82" t="e">
        <f t="shared" si="58"/>
        <v>#REF!</v>
      </c>
      <c r="G3705" s="172"/>
    </row>
    <row r="3706" spans="1:7" ht="13" thickBot="1" x14ac:dyDescent="0.3">
      <c r="A3706" s="82" t="e">
        <f>#REF!</f>
        <v>#REF!</v>
      </c>
      <c r="B3706" s="82" t="s">
        <v>638</v>
      </c>
      <c r="C3706" s="82">
        <v>2011</v>
      </c>
      <c r="D3706" s="82" t="s">
        <v>639</v>
      </c>
      <c r="E3706" s="82" t="s">
        <v>642</v>
      </c>
      <c r="F3706" s="82" t="e">
        <f t="shared" si="58"/>
        <v>#REF!</v>
      </c>
      <c r="G3706" s="172"/>
    </row>
    <row r="3707" spans="1:7" ht="13" thickBot="1" x14ac:dyDescent="0.3">
      <c r="A3707" s="82" t="e">
        <f>#REF!</f>
        <v>#REF!</v>
      </c>
      <c r="B3707" s="82" t="s">
        <v>638</v>
      </c>
      <c r="C3707" s="82">
        <v>2011</v>
      </c>
      <c r="D3707" s="82" t="s">
        <v>639</v>
      </c>
      <c r="E3707" s="82" t="s">
        <v>643</v>
      </c>
      <c r="F3707" s="82" t="e">
        <f t="shared" si="58"/>
        <v>#REF!</v>
      </c>
      <c r="G3707" s="172"/>
    </row>
    <row r="3708" spans="1:7" ht="13" thickBot="1" x14ac:dyDescent="0.3">
      <c r="A3708" s="82" t="e">
        <f>#REF!</f>
        <v>#REF!</v>
      </c>
      <c r="B3708" s="82" t="s">
        <v>638</v>
      </c>
      <c r="C3708" s="82">
        <v>2011</v>
      </c>
      <c r="D3708" s="82" t="s">
        <v>639</v>
      </c>
      <c r="E3708" s="82" t="s">
        <v>644</v>
      </c>
      <c r="F3708" s="82" t="e">
        <f t="shared" si="58"/>
        <v>#REF!</v>
      </c>
      <c r="G3708" s="172"/>
    </row>
    <row r="3709" spans="1:7" ht="13" thickBot="1" x14ac:dyDescent="0.3">
      <c r="A3709" s="82" t="e">
        <f>#REF!</f>
        <v>#REF!</v>
      </c>
      <c r="B3709" s="82" t="s">
        <v>638</v>
      </c>
      <c r="C3709" s="82">
        <v>2011</v>
      </c>
      <c r="D3709" s="82" t="s">
        <v>639</v>
      </c>
      <c r="E3709" s="82" t="s">
        <v>645</v>
      </c>
      <c r="F3709" s="82" t="e">
        <f t="shared" si="58"/>
        <v>#REF!</v>
      </c>
      <c r="G3709" s="172"/>
    </row>
    <row r="3710" spans="1:7" ht="13" thickBot="1" x14ac:dyDescent="0.3">
      <c r="A3710" s="82" t="e">
        <f>#REF!</f>
        <v>#REF!</v>
      </c>
      <c r="B3710" s="82" t="s">
        <v>638</v>
      </c>
      <c r="C3710" s="82">
        <v>2011</v>
      </c>
      <c r="D3710" s="82" t="s">
        <v>639</v>
      </c>
      <c r="E3710" s="82" t="s">
        <v>646</v>
      </c>
      <c r="F3710" s="82" t="e">
        <f t="shared" si="58"/>
        <v>#REF!</v>
      </c>
      <c r="G3710" s="172"/>
    </row>
    <row r="3711" spans="1:7" ht="13" thickBot="1" x14ac:dyDescent="0.3">
      <c r="A3711" s="82" t="e">
        <f>#REF!</f>
        <v>#REF!</v>
      </c>
      <c r="B3711" s="82" t="s">
        <v>638</v>
      </c>
      <c r="C3711" s="82">
        <v>2011</v>
      </c>
      <c r="D3711" s="82" t="s">
        <v>639</v>
      </c>
      <c r="E3711" s="82" t="s">
        <v>647</v>
      </c>
      <c r="F3711" s="82" t="e">
        <f t="shared" si="58"/>
        <v>#REF!</v>
      </c>
      <c r="G3711" s="172"/>
    </row>
    <row r="3712" spans="1:7" ht="13" thickBot="1" x14ac:dyDescent="0.3">
      <c r="A3712" s="82" t="e">
        <f>#REF!</f>
        <v>#REF!</v>
      </c>
      <c r="B3712" s="82" t="s">
        <v>638</v>
      </c>
      <c r="C3712" s="82">
        <v>2011</v>
      </c>
      <c r="D3712" s="82" t="s">
        <v>639</v>
      </c>
      <c r="E3712" s="82" t="s">
        <v>648</v>
      </c>
      <c r="F3712" s="82" t="e">
        <f t="shared" si="58"/>
        <v>#REF!</v>
      </c>
      <c r="G3712" s="172"/>
    </row>
    <row r="3713" spans="1:7" ht="13" thickBot="1" x14ac:dyDescent="0.3">
      <c r="A3713" s="82" t="e">
        <f>#REF!</f>
        <v>#REF!</v>
      </c>
      <c r="B3713" s="82" t="s">
        <v>638</v>
      </c>
      <c r="C3713" s="82">
        <v>2011</v>
      </c>
      <c r="D3713" s="82" t="s">
        <v>639</v>
      </c>
      <c r="E3713" s="82" t="s">
        <v>649</v>
      </c>
      <c r="F3713" s="82" t="e">
        <f t="shared" si="58"/>
        <v>#REF!</v>
      </c>
      <c r="G3713" s="172"/>
    </row>
    <row r="3714" spans="1:7" ht="13" thickBot="1" x14ac:dyDescent="0.3">
      <c r="A3714" s="82" t="e">
        <f>#REF!</f>
        <v>#REF!</v>
      </c>
      <c r="B3714" s="82" t="s">
        <v>638</v>
      </c>
      <c r="C3714" s="82">
        <v>2011</v>
      </c>
      <c r="D3714" s="82" t="s">
        <v>639</v>
      </c>
      <c r="E3714" s="82" t="s">
        <v>650</v>
      </c>
      <c r="F3714" s="82" t="e">
        <f t="shared" si="58"/>
        <v>#REF!</v>
      </c>
      <c r="G3714" s="172"/>
    </row>
    <row r="3715" spans="1:7" ht="13" thickBot="1" x14ac:dyDescent="0.3">
      <c r="A3715" s="82" t="e">
        <f>#REF!</f>
        <v>#REF!</v>
      </c>
      <c r="B3715" s="82" t="s">
        <v>638</v>
      </c>
      <c r="C3715" s="82">
        <v>2011</v>
      </c>
      <c r="D3715" s="82" t="s">
        <v>639</v>
      </c>
      <c r="E3715" s="82" t="s">
        <v>651</v>
      </c>
      <c r="F3715" s="82" t="e">
        <f t="shared" si="58"/>
        <v>#REF!</v>
      </c>
      <c r="G3715" s="172"/>
    </row>
    <row r="3716" spans="1:7" ht="13" thickBot="1" x14ac:dyDescent="0.3">
      <c r="A3716" s="82" t="e">
        <f>#REF!</f>
        <v>#REF!</v>
      </c>
      <c r="B3716" s="82" t="s">
        <v>638</v>
      </c>
      <c r="C3716" s="82">
        <v>2011</v>
      </c>
      <c r="D3716" s="82" t="s">
        <v>639</v>
      </c>
      <c r="E3716" s="82" t="s">
        <v>652</v>
      </c>
      <c r="F3716" s="82" t="e">
        <f t="shared" si="58"/>
        <v>#REF!</v>
      </c>
      <c r="G3716" s="172"/>
    </row>
    <row r="3717" spans="1:7" ht="13" thickBot="1" x14ac:dyDescent="0.3">
      <c r="A3717" s="82" t="e">
        <f>#REF!</f>
        <v>#REF!</v>
      </c>
      <c r="B3717" s="82" t="s">
        <v>638</v>
      </c>
      <c r="C3717" s="82">
        <v>2011</v>
      </c>
      <c r="D3717" s="82" t="s">
        <v>639</v>
      </c>
      <c r="E3717" s="82" t="s">
        <v>653</v>
      </c>
      <c r="F3717" s="82" t="e">
        <f t="shared" si="58"/>
        <v>#REF!</v>
      </c>
      <c r="G3717" s="172"/>
    </row>
    <row r="3718" spans="1:7" ht="13" thickBot="1" x14ac:dyDescent="0.3">
      <c r="A3718" s="82" t="e">
        <f>#REF!</f>
        <v>#REF!</v>
      </c>
      <c r="B3718" s="82" t="s">
        <v>638</v>
      </c>
      <c r="C3718" s="82">
        <v>2011</v>
      </c>
      <c r="D3718" s="82" t="s">
        <v>639</v>
      </c>
      <c r="E3718" s="82" t="s">
        <v>654</v>
      </c>
      <c r="F3718" s="82" t="e">
        <f t="shared" si="58"/>
        <v>#REF!</v>
      </c>
      <c r="G3718" s="172"/>
    </row>
    <row r="3719" spans="1:7" ht="13" thickBot="1" x14ac:dyDescent="0.3">
      <c r="A3719" s="82" t="e">
        <f>#REF!</f>
        <v>#REF!</v>
      </c>
      <c r="B3719" s="82" t="s">
        <v>638</v>
      </c>
      <c r="C3719" s="82">
        <v>2011</v>
      </c>
      <c r="D3719" s="82" t="s">
        <v>639</v>
      </c>
      <c r="E3719" s="82" t="s">
        <v>655</v>
      </c>
      <c r="F3719" s="82" t="e">
        <f t="shared" si="58"/>
        <v>#REF!</v>
      </c>
      <c r="G3719" s="172"/>
    </row>
    <row r="3720" spans="1:7" ht="13" thickBot="1" x14ac:dyDescent="0.3">
      <c r="A3720" s="82" t="e">
        <f>#REF!</f>
        <v>#REF!</v>
      </c>
      <c r="B3720" s="82" t="s">
        <v>638</v>
      </c>
      <c r="C3720" s="82">
        <v>2011</v>
      </c>
      <c r="D3720" s="82" t="s">
        <v>639</v>
      </c>
      <c r="E3720" s="82" t="s">
        <v>656</v>
      </c>
      <c r="F3720" s="82" t="e">
        <f t="shared" si="58"/>
        <v>#REF!</v>
      </c>
      <c r="G3720" s="172"/>
    </row>
    <row r="3721" spans="1:7" x14ac:dyDescent="0.25">
      <c r="A3721" s="82" t="e">
        <f>#REF!</f>
        <v>#REF!</v>
      </c>
      <c r="B3721" s="82" t="s">
        <v>638</v>
      </c>
      <c r="C3721" s="82">
        <v>2011</v>
      </c>
      <c r="D3721" s="82" t="s">
        <v>639</v>
      </c>
      <c r="E3721" s="82" t="s">
        <v>657</v>
      </c>
      <c r="F3721" s="82" t="e">
        <f t="shared" si="58"/>
        <v>#REF!</v>
      </c>
      <c r="G3721" s="172"/>
    </row>
    <row r="3722" spans="1:7" x14ac:dyDescent="0.25">
      <c r="A3722" s="82" t="e">
        <f>#REF!</f>
        <v>#REF!</v>
      </c>
      <c r="B3722" s="82" t="s">
        <v>658</v>
      </c>
      <c r="C3722" s="82">
        <v>2015</v>
      </c>
      <c r="D3722" s="109" t="s">
        <v>996</v>
      </c>
      <c r="E3722" s="82" t="s">
        <v>300</v>
      </c>
      <c r="F3722" s="82" t="e">
        <f t="shared" si="58"/>
        <v>#REF!</v>
      </c>
    </row>
    <row r="3723" spans="1:7" x14ac:dyDescent="0.25">
      <c r="A3723" s="82" t="e">
        <f>#REF!</f>
        <v>#REF!</v>
      </c>
      <c r="B3723" s="82" t="s">
        <v>658</v>
      </c>
      <c r="C3723" s="82">
        <v>2015</v>
      </c>
      <c r="D3723" s="109" t="s">
        <v>996</v>
      </c>
      <c r="E3723" s="82" t="s">
        <v>997</v>
      </c>
      <c r="F3723" s="82" t="e">
        <f t="shared" si="58"/>
        <v>#REF!</v>
      </c>
    </row>
    <row r="3724" spans="1:7" x14ac:dyDescent="0.25">
      <c r="A3724" s="82" t="e">
        <f>#REF!</f>
        <v>#REF!</v>
      </c>
      <c r="B3724" s="82" t="s">
        <v>708</v>
      </c>
      <c r="C3724" s="82">
        <v>2015</v>
      </c>
      <c r="D3724" s="109" t="s">
        <v>996</v>
      </c>
      <c r="E3724" s="82" t="s">
        <v>300</v>
      </c>
      <c r="F3724" s="82" t="e">
        <f t="shared" si="58"/>
        <v>#REF!</v>
      </c>
    </row>
    <row r="3725" spans="1:7" x14ac:dyDescent="0.25">
      <c r="A3725" s="82" t="e">
        <f>#REF!</f>
        <v>#REF!</v>
      </c>
      <c r="B3725" s="82" t="s">
        <v>708</v>
      </c>
      <c r="C3725" s="82">
        <v>2015</v>
      </c>
      <c r="D3725" s="109" t="s">
        <v>996</v>
      </c>
      <c r="E3725" s="82" t="s">
        <v>997</v>
      </c>
      <c r="F3725" s="82" t="e">
        <f t="shared" si="58"/>
        <v>#REF!</v>
      </c>
    </row>
    <row r="3726" spans="1:7" x14ac:dyDescent="0.25">
      <c r="A3726" s="82" t="e">
        <f>#REF!</f>
        <v>#REF!</v>
      </c>
      <c r="B3726" s="82" t="s">
        <v>708</v>
      </c>
      <c r="C3726" s="82">
        <v>2015</v>
      </c>
      <c r="D3726" s="109" t="s">
        <v>998</v>
      </c>
      <c r="E3726" s="82" t="s">
        <v>300</v>
      </c>
      <c r="F3726" s="82" t="e">
        <f t="shared" si="58"/>
        <v>#REF!</v>
      </c>
    </row>
    <row r="3727" spans="1:7" x14ac:dyDescent="0.25">
      <c r="A3727" s="82" t="e">
        <f>#REF!</f>
        <v>#REF!</v>
      </c>
      <c r="B3727" s="82" t="s">
        <v>708</v>
      </c>
      <c r="C3727" s="82">
        <v>2015</v>
      </c>
      <c r="D3727" s="109" t="s">
        <v>998</v>
      </c>
      <c r="E3727" s="82" t="s">
        <v>997</v>
      </c>
      <c r="F3727" s="82" t="e">
        <f t="shared" si="58"/>
        <v>#REF!</v>
      </c>
    </row>
    <row r="3728" spans="1:7" x14ac:dyDescent="0.25">
      <c r="A3728" s="82" t="e">
        <f>#REF!</f>
        <v>#REF!</v>
      </c>
      <c r="B3728" s="82" t="s">
        <v>704</v>
      </c>
      <c r="C3728" s="82">
        <v>2015</v>
      </c>
      <c r="D3728" s="109" t="s">
        <v>996</v>
      </c>
      <c r="E3728" s="82" t="s">
        <v>300</v>
      </c>
      <c r="F3728" s="82" t="e">
        <f t="shared" si="58"/>
        <v>#REF!</v>
      </c>
    </row>
    <row r="3729" spans="1:6" x14ac:dyDescent="0.25">
      <c r="A3729" s="82" t="e">
        <f>#REF!</f>
        <v>#REF!</v>
      </c>
      <c r="B3729" s="82" t="s">
        <v>704</v>
      </c>
      <c r="C3729" s="82">
        <v>2015</v>
      </c>
      <c r="D3729" s="109" t="s">
        <v>996</v>
      </c>
      <c r="E3729" s="82" t="s">
        <v>997</v>
      </c>
      <c r="F3729" s="82" t="e">
        <f t="shared" si="58"/>
        <v>#REF!</v>
      </c>
    </row>
    <row r="3730" spans="1:6" x14ac:dyDescent="0.25">
      <c r="A3730" s="82" t="e">
        <f>#REF!</f>
        <v>#REF!</v>
      </c>
      <c r="B3730" s="82" t="s">
        <v>704</v>
      </c>
      <c r="C3730" s="82">
        <v>2015</v>
      </c>
      <c r="D3730" s="109" t="s">
        <v>998</v>
      </c>
      <c r="E3730" s="82" t="s">
        <v>300</v>
      </c>
      <c r="F3730" s="82" t="e">
        <f t="shared" si="58"/>
        <v>#REF!</v>
      </c>
    </row>
    <row r="3731" spans="1:6" x14ac:dyDescent="0.25">
      <c r="A3731" s="82" t="e">
        <f>#REF!</f>
        <v>#REF!</v>
      </c>
      <c r="B3731" s="82" t="s">
        <v>704</v>
      </c>
      <c r="C3731" s="82">
        <v>2015</v>
      </c>
      <c r="D3731" s="109" t="s">
        <v>998</v>
      </c>
      <c r="E3731" s="82" t="s">
        <v>997</v>
      </c>
      <c r="F3731" s="82" t="e">
        <f t="shared" si="58"/>
        <v>#REF!</v>
      </c>
    </row>
    <row r="3732" spans="1:6" x14ac:dyDescent="0.25">
      <c r="A3732" s="82" t="e">
        <f>#REF!</f>
        <v>#REF!</v>
      </c>
      <c r="B3732" s="82" t="s">
        <v>771</v>
      </c>
      <c r="C3732" s="82">
        <v>2015</v>
      </c>
      <c r="D3732" s="109" t="s">
        <v>996</v>
      </c>
      <c r="E3732" s="82" t="s">
        <v>300</v>
      </c>
      <c r="F3732" s="82" t="e">
        <f t="shared" si="58"/>
        <v>#REF!</v>
      </c>
    </row>
    <row r="3733" spans="1:6" x14ac:dyDescent="0.25">
      <c r="A3733" s="82" t="e">
        <f>#REF!</f>
        <v>#REF!</v>
      </c>
      <c r="B3733" s="82" t="s">
        <v>771</v>
      </c>
      <c r="C3733" s="82">
        <v>2015</v>
      </c>
      <c r="D3733" s="109" t="s">
        <v>996</v>
      </c>
      <c r="E3733" s="82" t="s">
        <v>997</v>
      </c>
      <c r="F3733" s="82" t="e">
        <f t="shared" si="58"/>
        <v>#REF!</v>
      </c>
    </row>
    <row r="3734" spans="1:6" x14ac:dyDescent="0.25">
      <c r="A3734" s="82" t="e">
        <f>#REF!</f>
        <v>#REF!</v>
      </c>
      <c r="B3734" s="82" t="s">
        <v>771</v>
      </c>
      <c r="C3734" s="82">
        <v>2015</v>
      </c>
      <c r="D3734" s="109" t="s">
        <v>998</v>
      </c>
      <c r="E3734" s="82" t="s">
        <v>300</v>
      </c>
      <c r="F3734" s="82" t="e">
        <f t="shared" ref="F3734:F3739" si="59">CONCATENATE(A3734,"_",B3734,"_",C3734,"_",D3734,"_",E3734)</f>
        <v>#REF!</v>
      </c>
    </row>
    <row r="3735" spans="1:6" x14ac:dyDescent="0.25">
      <c r="A3735" s="82" t="e">
        <f>#REF!</f>
        <v>#REF!</v>
      </c>
      <c r="B3735" s="82" t="s">
        <v>771</v>
      </c>
      <c r="C3735" s="82">
        <v>2015</v>
      </c>
      <c r="D3735" s="109" t="s">
        <v>998</v>
      </c>
      <c r="E3735" s="82" t="s">
        <v>997</v>
      </c>
      <c r="F3735" s="82" t="e">
        <f t="shared" si="59"/>
        <v>#REF!</v>
      </c>
    </row>
    <row r="3736" spans="1:6" x14ac:dyDescent="0.25">
      <c r="A3736" s="82" t="e">
        <f>#REF!</f>
        <v>#REF!</v>
      </c>
      <c r="B3736" s="82" t="s">
        <v>770</v>
      </c>
      <c r="C3736" s="82">
        <v>2015</v>
      </c>
      <c r="D3736" s="109" t="s">
        <v>996</v>
      </c>
      <c r="E3736" s="82" t="s">
        <v>300</v>
      </c>
      <c r="F3736" s="82" t="e">
        <f t="shared" si="59"/>
        <v>#REF!</v>
      </c>
    </row>
    <row r="3737" spans="1:6" x14ac:dyDescent="0.25">
      <c r="A3737" s="82" t="e">
        <f>#REF!</f>
        <v>#REF!</v>
      </c>
      <c r="B3737" s="82" t="s">
        <v>770</v>
      </c>
      <c r="C3737" s="82">
        <v>2015</v>
      </c>
      <c r="D3737" s="109" t="s">
        <v>996</v>
      </c>
      <c r="E3737" s="82" t="s">
        <v>997</v>
      </c>
      <c r="F3737" s="82" t="e">
        <f t="shared" si="59"/>
        <v>#REF!</v>
      </c>
    </row>
    <row r="3738" spans="1:6" x14ac:dyDescent="0.25">
      <c r="A3738" s="82" t="e">
        <f>#REF!</f>
        <v>#REF!</v>
      </c>
      <c r="B3738" s="82" t="s">
        <v>770</v>
      </c>
      <c r="C3738" s="82">
        <v>2015</v>
      </c>
      <c r="D3738" s="109" t="s">
        <v>998</v>
      </c>
      <c r="E3738" s="82" t="s">
        <v>300</v>
      </c>
      <c r="F3738" s="82" t="e">
        <f t="shared" si="59"/>
        <v>#REF!</v>
      </c>
    </row>
    <row r="3739" spans="1:6" x14ac:dyDescent="0.25">
      <c r="A3739" s="82" t="e">
        <f>#REF!</f>
        <v>#REF!</v>
      </c>
      <c r="B3739" s="82" t="s">
        <v>770</v>
      </c>
      <c r="C3739" s="82">
        <v>2015</v>
      </c>
      <c r="D3739" s="109" t="s">
        <v>998</v>
      </c>
      <c r="E3739" s="82" t="s">
        <v>997</v>
      </c>
      <c r="F3739" s="82" t="e">
        <f t="shared" si="59"/>
        <v>#REF!</v>
      </c>
    </row>
  </sheetData>
  <phoneticPr fontId="3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40"/>
  <sheetViews>
    <sheetView showGridLines="0" zoomScale="85" zoomScaleNormal="85" workbookViewId="0">
      <selection activeCell="C20" sqref="C20"/>
    </sheetView>
  </sheetViews>
  <sheetFormatPr defaultColWidth="9" defaultRowHeight="20.5" x14ac:dyDescent="0.45"/>
  <cols>
    <col min="1" max="1" width="11.75" style="1357" customWidth="1"/>
    <col min="2" max="2" width="77.75" style="1357" customWidth="1"/>
    <col min="3" max="3" width="37.58203125" style="1357" customWidth="1"/>
    <col min="4" max="6" width="29.58203125" style="1357" customWidth="1"/>
    <col min="7" max="16384" width="9" style="1357"/>
  </cols>
  <sheetData>
    <row r="1" spans="1:8" ht="21" thickBot="1" x14ac:dyDescent="0.5">
      <c r="A1" s="1355"/>
      <c r="B1" s="1356"/>
      <c r="C1" s="1356"/>
    </row>
    <row r="2" spans="1:8" x14ac:dyDescent="0.45">
      <c r="A2" s="1358"/>
      <c r="B2" s="1359" t="s">
        <v>6</v>
      </c>
      <c r="C2" s="1359"/>
      <c r="D2" s="1360"/>
      <c r="E2" s="1360"/>
      <c r="F2" s="1361"/>
      <c r="H2" s="1362"/>
    </row>
    <row r="3" spans="1:8" x14ac:dyDescent="0.45">
      <c r="A3" s="1363"/>
      <c r="B3" s="1364" t="s">
        <v>6</v>
      </c>
      <c r="C3" s="1364"/>
      <c r="F3" s="1365"/>
      <c r="H3" s="1362"/>
    </row>
    <row r="4" spans="1:8" x14ac:dyDescent="0.45">
      <c r="A4" s="1363"/>
      <c r="B4" s="1364" t="s">
        <v>6</v>
      </c>
      <c r="C4" s="1364"/>
      <c r="D4" s="1904" t="s">
        <v>999</v>
      </c>
      <c r="E4" s="1904"/>
      <c r="F4" s="1905"/>
      <c r="H4" s="1362"/>
    </row>
    <row r="5" spans="1:8" ht="25.5" customHeight="1" x14ac:dyDescent="0.45">
      <c r="A5" s="1363"/>
      <c r="B5" s="1364"/>
      <c r="C5" s="1364"/>
      <c r="D5" s="1906"/>
      <c r="E5" s="1906"/>
      <c r="F5" s="1905"/>
      <c r="H5" s="1362"/>
    </row>
    <row r="6" spans="1:8" ht="20.25" customHeight="1" x14ac:dyDescent="0.45">
      <c r="A6" s="1363"/>
      <c r="B6" s="1366" t="s">
        <v>6</v>
      </c>
      <c r="C6" s="1366"/>
      <c r="D6" s="1904" t="s">
        <v>1000</v>
      </c>
      <c r="E6" s="1904"/>
      <c r="F6" s="1907"/>
      <c r="H6" s="1362"/>
    </row>
    <row r="7" spans="1:8" x14ac:dyDescent="0.45">
      <c r="A7" s="1363"/>
      <c r="B7" s="1364"/>
      <c r="C7" s="1364"/>
      <c r="D7" s="1904" t="s">
        <v>490</v>
      </c>
      <c r="E7" s="1904"/>
      <c r="F7" s="1907"/>
      <c r="H7" s="1362"/>
    </row>
    <row r="8" spans="1:8" x14ac:dyDescent="0.45">
      <c r="A8" s="1363"/>
      <c r="B8" s="1364"/>
      <c r="C8" s="1364"/>
      <c r="D8" s="1908" t="s">
        <v>1001</v>
      </c>
      <c r="E8" s="1908"/>
      <c r="F8" s="1907"/>
      <c r="H8" s="1362"/>
    </row>
    <row r="9" spans="1:8" ht="21" thickBot="1" x14ac:dyDescent="0.5">
      <c r="A9" s="1363"/>
      <c r="B9" s="1367"/>
      <c r="C9" s="1367"/>
      <c r="D9" s="1908" t="s">
        <v>1002</v>
      </c>
      <c r="E9" s="1908"/>
      <c r="F9" s="1907"/>
      <c r="H9" s="1362"/>
    </row>
    <row r="10" spans="1:8" x14ac:dyDescent="0.45">
      <c r="A10" s="1368" t="s">
        <v>6</v>
      </c>
      <c r="B10" s="1369" t="s">
        <v>6</v>
      </c>
      <c r="C10" s="1909" t="s">
        <v>855</v>
      </c>
      <c r="D10" s="1910"/>
      <c r="E10" s="1910"/>
      <c r="F10" s="1911"/>
      <c r="H10" s="1362"/>
    </row>
    <row r="11" spans="1:8" ht="18" customHeight="1" x14ac:dyDescent="0.45">
      <c r="A11" s="1370" t="s">
        <v>370</v>
      </c>
      <c r="B11" s="1371" t="s">
        <v>371</v>
      </c>
      <c r="C11" s="1912"/>
      <c r="D11" s="1913"/>
      <c r="E11" s="1913"/>
      <c r="F11" s="1914"/>
      <c r="H11" s="1362"/>
    </row>
    <row r="12" spans="1:8" x14ac:dyDescent="0.45">
      <c r="A12" s="1370" t="s">
        <v>376</v>
      </c>
      <c r="B12" s="1371"/>
      <c r="C12" s="1898" t="s">
        <v>856</v>
      </c>
      <c r="D12" s="1900" t="s">
        <v>857</v>
      </c>
      <c r="E12" s="1900" t="s">
        <v>858</v>
      </c>
      <c r="F12" s="1902" t="s">
        <v>859</v>
      </c>
      <c r="H12" s="1362"/>
    </row>
    <row r="13" spans="1:8" x14ac:dyDescent="0.45">
      <c r="A13" s="1372" t="s">
        <v>6</v>
      </c>
      <c r="B13" s="1373"/>
      <c r="C13" s="1899"/>
      <c r="D13" s="1901"/>
      <c r="E13" s="1901"/>
      <c r="F13" s="1903"/>
      <c r="H13" s="1362"/>
    </row>
    <row r="14" spans="1:8" ht="40" customHeight="1" x14ac:dyDescent="0.45">
      <c r="A14" s="1374">
        <v>13</v>
      </c>
      <c r="B14" s="1919" t="s">
        <v>541</v>
      </c>
      <c r="C14" s="1920"/>
      <c r="D14" s="1920"/>
      <c r="E14" s="1920"/>
      <c r="F14" s="1921"/>
      <c r="H14" s="1362"/>
    </row>
    <row r="15" spans="1:8" ht="40" customHeight="1" x14ac:dyDescent="0.45">
      <c r="A15" s="1375">
        <v>13.1</v>
      </c>
      <c r="B15" s="1376" t="s">
        <v>545</v>
      </c>
      <c r="C15" s="1377" t="s">
        <v>1003</v>
      </c>
      <c r="D15" s="1377" t="s">
        <v>1003</v>
      </c>
      <c r="E15" s="1377" t="s">
        <v>1004</v>
      </c>
      <c r="F15" s="1378" t="s">
        <v>1005</v>
      </c>
      <c r="H15" s="1362"/>
    </row>
    <row r="16" spans="1:8" ht="40" customHeight="1" x14ac:dyDescent="0.45">
      <c r="A16" s="1375" t="s">
        <v>546</v>
      </c>
      <c r="B16" s="1379" t="s">
        <v>391</v>
      </c>
      <c r="C16" s="1380" t="s">
        <v>1006</v>
      </c>
      <c r="D16" s="1380" t="s">
        <v>1006</v>
      </c>
      <c r="E16" s="1380" t="s">
        <v>1006</v>
      </c>
      <c r="F16" s="1381" t="s">
        <v>1007</v>
      </c>
      <c r="H16" s="1362"/>
    </row>
    <row r="17" spans="1:8" ht="40" customHeight="1" x14ac:dyDescent="0.45">
      <c r="A17" s="1375" t="s">
        <v>547</v>
      </c>
      <c r="B17" s="1379" t="s">
        <v>393</v>
      </c>
      <c r="C17" s="1382" t="s">
        <v>1008</v>
      </c>
      <c r="D17" s="1382" t="s">
        <v>1008</v>
      </c>
      <c r="E17" s="1382" t="s">
        <v>1009</v>
      </c>
      <c r="F17" s="1383" t="s">
        <v>1010</v>
      </c>
      <c r="H17" s="1362"/>
    </row>
    <row r="18" spans="1:8" ht="40" customHeight="1" x14ac:dyDescent="0.45">
      <c r="A18" s="1384" t="s">
        <v>548</v>
      </c>
      <c r="B18" s="1385" t="s">
        <v>399</v>
      </c>
      <c r="C18" s="1386" t="s">
        <v>1011</v>
      </c>
      <c r="D18" s="1386" t="s">
        <v>1011</v>
      </c>
      <c r="E18" s="1387" t="s">
        <v>1012</v>
      </c>
      <c r="F18" s="1388" t="s">
        <v>1013</v>
      </c>
      <c r="H18" s="1362"/>
    </row>
    <row r="19" spans="1:8" s="1362" customFormat="1" ht="40" customHeight="1" x14ac:dyDescent="0.25">
      <c r="A19" s="1375">
        <v>13.2</v>
      </c>
      <c r="B19" s="1389" t="s">
        <v>549</v>
      </c>
      <c r="C19" s="1382" t="s">
        <v>1014</v>
      </c>
      <c r="D19" s="1382" t="s">
        <v>1014</v>
      </c>
      <c r="E19" s="1382" t="s">
        <v>1014</v>
      </c>
      <c r="F19" s="1378" t="s">
        <v>1015</v>
      </c>
    </row>
    <row r="20" spans="1:8" s="1362" customFormat="1" ht="58.5" customHeight="1" x14ac:dyDescent="0.25">
      <c r="A20" s="1375">
        <v>13.3</v>
      </c>
      <c r="B20" s="1390" t="s">
        <v>550</v>
      </c>
      <c r="C20" s="1380" t="s">
        <v>1016</v>
      </c>
      <c r="D20" s="1380" t="s">
        <v>1017</v>
      </c>
      <c r="E20" s="1380" t="s">
        <v>1018</v>
      </c>
      <c r="F20" s="1381" t="s">
        <v>1019</v>
      </c>
    </row>
    <row r="21" spans="1:8" s="1362" customFormat="1" ht="109.5" customHeight="1" x14ac:dyDescent="0.25">
      <c r="A21" s="1375">
        <v>13.4</v>
      </c>
      <c r="B21" s="1389" t="s">
        <v>1020</v>
      </c>
      <c r="C21" s="1391" t="s">
        <v>1021</v>
      </c>
      <c r="D21" s="1392" t="s">
        <v>1022</v>
      </c>
      <c r="E21" s="1392" t="s">
        <v>1023</v>
      </c>
      <c r="F21" s="1378" t="s">
        <v>1024</v>
      </c>
    </row>
    <row r="22" spans="1:8" s="1362" customFormat="1" ht="102" customHeight="1" x14ac:dyDescent="0.25">
      <c r="A22" s="1375">
        <v>13.5</v>
      </c>
      <c r="B22" s="1393" t="s">
        <v>552</v>
      </c>
      <c r="C22" s="1394" t="s">
        <v>1025</v>
      </c>
      <c r="D22" s="1395" t="s">
        <v>1026</v>
      </c>
      <c r="E22" s="1395" t="s">
        <v>1026</v>
      </c>
      <c r="F22" s="1396" t="s">
        <v>1027</v>
      </c>
    </row>
    <row r="23" spans="1:8" s="1362" customFormat="1" ht="40" customHeight="1" x14ac:dyDescent="0.25">
      <c r="A23" s="1375">
        <v>13.6</v>
      </c>
      <c r="B23" s="1397" t="s">
        <v>553</v>
      </c>
      <c r="C23" s="1391" t="s">
        <v>1028</v>
      </c>
      <c r="D23" s="1380" t="s">
        <v>1028</v>
      </c>
      <c r="E23" s="1395" t="s">
        <v>1029</v>
      </c>
      <c r="F23" s="1398" t="s">
        <v>1030</v>
      </c>
    </row>
    <row r="24" spans="1:8" s="1362" customFormat="1" ht="66" customHeight="1" x14ac:dyDescent="0.25">
      <c r="A24" s="1375">
        <v>13.7</v>
      </c>
      <c r="B24" s="1399" t="s">
        <v>554</v>
      </c>
      <c r="C24" s="1380" t="s">
        <v>1031</v>
      </c>
      <c r="D24" s="1380" t="s">
        <v>1032</v>
      </c>
      <c r="E24" s="1380" t="s">
        <v>1033</v>
      </c>
      <c r="F24" s="1381" t="s">
        <v>1034</v>
      </c>
    </row>
    <row r="25" spans="1:8" s="1362" customFormat="1" ht="40" customHeight="1" x14ac:dyDescent="0.25">
      <c r="A25" s="1374">
        <v>14</v>
      </c>
      <c r="B25" s="1919" t="s">
        <v>555</v>
      </c>
      <c r="C25" s="1920"/>
      <c r="D25" s="1920"/>
      <c r="E25" s="1920"/>
      <c r="F25" s="1921"/>
    </row>
    <row r="26" spans="1:8" s="1362" customFormat="1" ht="40" customHeight="1" x14ac:dyDescent="0.25">
      <c r="A26" s="1375">
        <v>14.1</v>
      </c>
      <c r="B26" s="1400" t="s">
        <v>556</v>
      </c>
      <c r="C26" s="1401">
        <v>48.07</v>
      </c>
      <c r="D26" s="1401">
        <v>48.07</v>
      </c>
      <c r="E26" s="1401">
        <v>48.07</v>
      </c>
      <c r="F26" s="1402">
        <v>641.91999999999996</v>
      </c>
    </row>
    <row r="27" spans="1:8" s="1362" customFormat="1" ht="48" customHeight="1" x14ac:dyDescent="0.25">
      <c r="A27" s="1375">
        <v>14.2</v>
      </c>
      <c r="B27" s="1403" t="s">
        <v>557</v>
      </c>
      <c r="C27" s="1401" t="s">
        <v>1035</v>
      </c>
      <c r="D27" s="1401" t="s">
        <v>1035</v>
      </c>
      <c r="E27" s="1401" t="s">
        <v>1035</v>
      </c>
      <c r="F27" s="1402" t="s">
        <v>1036</v>
      </c>
    </row>
    <row r="28" spans="1:8" s="1362" customFormat="1" ht="40" customHeight="1" x14ac:dyDescent="0.25">
      <c r="A28" s="1375">
        <v>14.3</v>
      </c>
      <c r="B28" s="1404" t="s">
        <v>558</v>
      </c>
      <c r="C28" s="1405">
        <v>48.18</v>
      </c>
      <c r="D28" s="1405">
        <v>48.18</v>
      </c>
      <c r="E28" s="1405">
        <v>48.18</v>
      </c>
      <c r="F28" s="1406" t="s">
        <v>1037</v>
      </c>
    </row>
    <row r="29" spans="1:8" s="1362" customFormat="1" ht="40" customHeight="1" x14ac:dyDescent="0.25">
      <c r="A29" s="1375">
        <v>14.4</v>
      </c>
      <c r="B29" s="1400" t="s">
        <v>559</v>
      </c>
      <c r="C29" s="1407">
        <v>48.19</v>
      </c>
      <c r="D29" s="1407">
        <v>48.19</v>
      </c>
      <c r="E29" s="1407">
        <v>48.19</v>
      </c>
      <c r="F29" s="1408">
        <v>642.1</v>
      </c>
    </row>
    <row r="30" spans="1:8" s="1362" customFormat="1" ht="77.25" customHeight="1" x14ac:dyDescent="0.25">
      <c r="A30" s="1375">
        <v>14.5</v>
      </c>
      <c r="B30" s="1409" t="s">
        <v>560</v>
      </c>
      <c r="C30" s="1407" t="s">
        <v>1038</v>
      </c>
      <c r="D30" s="1407" t="s">
        <v>1038</v>
      </c>
      <c r="E30" s="1407" t="s">
        <v>1038</v>
      </c>
      <c r="F30" s="1408" t="s">
        <v>1039</v>
      </c>
    </row>
    <row r="31" spans="1:8" s="1362" customFormat="1" ht="40" customHeight="1" x14ac:dyDescent="0.25">
      <c r="A31" s="1375" t="s">
        <v>561</v>
      </c>
      <c r="B31" s="1410" t="s">
        <v>562</v>
      </c>
      <c r="C31" s="1411" t="s">
        <v>1040</v>
      </c>
      <c r="D31" s="1411" t="s">
        <v>1040</v>
      </c>
      <c r="E31" s="1411" t="s">
        <v>1040</v>
      </c>
      <c r="F31" s="1412" t="s">
        <v>1041</v>
      </c>
    </row>
    <row r="32" spans="1:8" s="1362" customFormat="1" ht="40" customHeight="1" x14ac:dyDescent="0.25">
      <c r="A32" s="1375" t="s">
        <v>563</v>
      </c>
      <c r="B32" s="1410" t="s">
        <v>564</v>
      </c>
      <c r="C32" s="1392" t="s">
        <v>1042</v>
      </c>
      <c r="D32" s="1392" t="s">
        <v>1042</v>
      </c>
      <c r="E32" s="1392" t="s">
        <v>1042</v>
      </c>
      <c r="F32" s="1413" t="s">
        <v>1041</v>
      </c>
    </row>
    <row r="33" spans="1:6" s="1362" customFormat="1" ht="40" customHeight="1" thickBot="1" x14ac:dyDescent="0.3">
      <c r="A33" s="1414" t="s">
        <v>565</v>
      </c>
      <c r="B33" s="1415" t="s">
        <v>566</v>
      </c>
      <c r="C33" s="1416" t="s">
        <v>1043</v>
      </c>
      <c r="D33" s="1416" t="s">
        <v>1043</v>
      </c>
      <c r="E33" s="1416" t="s">
        <v>1043</v>
      </c>
      <c r="F33" s="1417">
        <v>642.45000000000005</v>
      </c>
    </row>
    <row r="34" spans="1:6" s="1362" customFormat="1" ht="18" customHeight="1" x14ac:dyDescent="0.25">
      <c r="A34" s="1922" t="s">
        <v>1044</v>
      </c>
      <c r="B34" s="1922"/>
      <c r="C34" s="1922"/>
      <c r="D34" s="1922"/>
      <c r="E34" s="1922"/>
      <c r="F34" s="1922"/>
    </row>
    <row r="35" spans="1:6" s="1362" customFormat="1" ht="18" customHeight="1" x14ac:dyDescent="0.25">
      <c r="A35" s="1923"/>
      <c r="B35" s="1923"/>
      <c r="C35" s="1923"/>
      <c r="D35" s="1923"/>
      <c r="E35" s="1923"/>
      <c r="F35" s="1923"/>
    </row>
    <row r="36" spans="1:6" s="1362" customFormat="1" ht="18" customHeight="1" x14ac:dyDescent="0.25">
      <c r="A36" s="1923"/>
      <c r="B36" s="1923"/>
      <c r="C36" s="1923"/>
      <c r="D36" s="1923"/>
      <c r="E36" s="1923"/>
      <c r="F36" s="1923"/>
    </row>
    <row r="37" spans="1:6" x14ac:dyDescent="0.45">
      <c r="A37" s="1418" t="s">
        <v>849</v>
      </c>
      <c r="B37" s="1419"/>
      <c r="C37" s="1420"/>
      <c r="D37" s="1420"/>
      <c r="E37" s="1421"/>
    </row>
    <row r="38" spans="1:6" ht="31.15" customHeight="1" x14ac:dyDescent="0.45">
      <c r="A38" s="1915" t="s">
        <v>1045</v>
      </c>
      <c r="B38" s="1916"/>
      <c r="C38" s="1916"/>
      <c r="D38" s="1916"/>
      <c r="E38" s="1916"/>
    </row>
    <row r="39" spans="1:6" ht="49.9" customHeight="1" x14ac:dyDescent="0.45">
      <c r="A39" s="1915" t="s">
        <v>1046</v>
      </c>
      <c r="B39" s="1917"/>
      <c r="C39" s="1917"/>
      <c r="D39" s="1917"/>
      <c r="E39" s="1917"/>
    </row>
    <row r="40" spans="1:6" ht="33" customHeight="1" x14ac:dyDescent="0.45">
      <c r="A40" s="1918" t="s">
        <v>1047</v>
      </c>
      <c r="B40" s="1917"/>
      <c r="C40" s="1917"/>
      <c r="D40" s="1917"/>
      <c r="E40" s="1917"/>
    </row>
  </sheetData>
  <mergeCells count="16">
    <mergeCell ref="A38:E38"/>
    <mergeCell ref="A39:E39"/>
    <mergeCell ref="A40:E40"/>
    <mergeCell ref="B14:F14"/>
    <mergeCell ref="B25:F25"/>
    <mergeCell ref="A34:F36"/>
    <mergeCell ref="C12:C13"/>
    <mergeCell ref="D12:D13"/>
    <mergeCell ref="E12:E13"/>
    <mergeCell ref="F12:F13"/>
    <mergeCell ref="D4:F5"/>
    <mergeCell ref="D6:F6"/>
    <mergeCell ref="D7:F7"/>
    <mergeCell ref="D8:F8"/>
    <mergeCell ref="C10:F11"/>
    <mergeCell ref="D9:F9"/>
  </mergeCells>
  <printOptions horizontalCentered="1" verticalCentered="1"/>
  <pageMargins left="0.39370078740157499" right="0.196850393700787" top="0.59055118110236204" bottom="0.59055118110236204" header="0.511811023622047" footer="0.511811023622047"/>
  <pageSetup paperSize="9" scale="3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7659-B8B7-48B2-B647-6ECF6F0F2A6E}">
  <sheetPr>
    <tabColor rgb="FFFFFF00"/>
  </sheetPr>
  <dimension ref="B2:B9"/>
  <sheetViews>
    <sheetView workbookViewId="0">
      <selection activeCell="E8" sqref="E8"/>
    </sheetView>
  </sheetViews>
  <sheetFormatPr defaultRowHeight="12.5" x14ac:dyDescent="0.25"/>
  <cols>
    <col min="2" max="2" width="106.83203125" customWidth="1"/>
  </cols>
  <sheetData>
    <row r="2" spans="2:2" ht="23.5" x14ac:dyDescent="0.55000000000000004">
      <c r="B2" s="1340" t="s">
        <v>11</v>
      </c>
    </row>
    <row r="4" spans="2:2" ht="14.5" x14ac:dyDescent="0.35">
      <c r="B4" s="1354" t="s">
        <v>12</v>
      </c>
    </row>
    <row r="7" spans="2:2" ht="23.5" x14ac:dyDescent="0.55000000000000004">
      <c r="B7" s="1340" t="s">
        <v>13</v>
      </c>
    </row>
    <row r="9" spans="2:2" ht="14.5" x14ac:dyDescent="0.35">
      <c r="B9" s="1354" t="s">
        <v>14</v>
      </c>
    </row>
  </sheetData>
  <hyperlinks>
    <hyperlink ref="B9" r:id="rId1" xr:uid="{2121CDB7-A9C4-4589-8B93-76D2EDC0E771}"/>
    <hyperlink ref="B4" r:id="rId2" xr:uid="{10983C1C-351A-4AED-AC15-28246703BE73}"/>
  </hyperlinks>
  <pageMargins left="0.7" right="0.7" top="0.75" bottom="0.75" header="0.3" footer="0.3"/>
  <pageSetup paperSize="9" orientation="portrait" verticalDpi="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1276"/>
  <sheetViews>
    <sheetView workbookViewId="0">
      <pane ySplit="1" topLeftCell="A2" activePane="bottomLeft" state="frozen"/>
      <selection activeCell="E16" sqref="E16"/>
      <selection pane="bottomLeft" activeCell="I25" sqref="I25"/>
    </sheetView>
  </sheetViews>
  <sheetFormatPr defaultColWidth="9" defaultRowHeight="14.5" x14ac:dyDescent="0.25"/>
  <cols>
    <col min="1" max="1" width="16.5" style="569" customWidth="1"/>
    <col min="2" max="2" width="13" style="569" bestFit="1" customWidth="1"/>
    <col min="3" max="3" width="13.5" style="570" customWidth="1"/>
    <col min="4" max="4" width="22.25" style="454" customWidth="1"/>
    <col min="5" max="16384" width="9" style="454"/>
  </cols>
  <sheetData>
    <row r="1" spans="1:9" ht="30.75" customHeight="1" thickTop="1" thickBot="1" x14ac:dyDescent="0.3">
      <c r="A1" s="451" t="s">
        <v>1048</v>
      </c>
      <c r="B1" s="452" t="s">
        <v>1049</v>
      </c>
      <c r="C1" s="452" t="s">
        <v>1050</v>
      </c>
      <c r="D1" s="453" t="s">
        <v>1051</v>
      </c>
    </row>
    <row r="2" spans="1:9" ht="15" thickTop="1" x14ac:dyDescent="0.35">
      <c r="A2" s="455">
        <v>1</v>
      </c>
      <c r="B2" s="456" t="s">
        <v>1052</v>
      </c>
      <c r="C2" s="457" t="s">
        <v>1053</v>
      </c>
      <c r="D2" s="458"/>
      <c r="F2" s="673" t="s">
        <v>1054</v>
      </c>
      <c r="G2" s="673"/>
      <c r="H2" s="673"/>
      <c r="I2" s="673"/>
    </row>
    <row r="3" spans="1:9" x14ac:dyDescent="0.35">
      <c r="A3" s="459">
        <v>1</v>
      </c>
      <c r="B3" s="460" t="s">
        <v>1052</v>
      </c>
      <c r="C3" s="461">
        <v>4403</v>
      </c>
      <c r="D3" s="462"/>
    </row>
    <row r="4" spans="1:9" x14ac:dyDescent="0.35">
      <c r="A4" s="463">
        <v>1</v>
      </c>
      <c r="B4" s="464" t="s">
        <v>1055</v>
      </c>
      <c r="C4" s="461" t="s">
        <v>1053</v>
      </c>
      <c r="D4" s="465"/>
    </row>
    <row r="5" spans="1:9" x14ac:dyDescent="0.35">
      <c r="A5" s="466">
        <v>1</v>
      </c>
      <c r="B5" s="467" t="s">
        <v>1055</v>
      </c>
      <c r="C5" s="461">
        <v>4403</v>
      </c>
      <c r="D5" s="465"/>
    </row>
    <row r="6" spans="1:9" x14ac:dyDescent="0.35">
      <c r="A6" s="466">
        <v>1</v>
      </c>
      <c r="B6" s="467" t="s">
        <v>1056</v>
      </c>
      <c r="C6" s="461" t="s">
        <v>1053</v>
      </c>
      <c r="D6" s="465"/>
    </row>
    <row r="7" spans="1:9" x14ac:dyDescent="0.35">
      <c r="A7" s="466">
        <v>1</v>
      </c>
      <c r="B7" s="467" t="s">
        <v>1056</v>
      </c>
      <c r="C7" s="461">
        <v>4403</v>
      </c>
      <c r="D7" s="465"/>
    </row>
    <row r="8" spans="1:9" x14ac:dyDescent="0.35">
      <c r="A8" s="468">
        <v>1</v>
      </c>
      <c r="B8" s="469" t="s">
        <v>1057</v>
      </c>
      <c r="C8" s="461">
        <v>440111</v>
      </c>
      <c r="D8" s="470"/>
    </row>
    <row r="9" spans="1:9" x14ac:dyDescent="0.35">
      <c r="A9" s="468">
        <v>1</v>
      </c>
      <c r="B9" s="469" t="s">
        <v>1057</v>
      </c>
      <c r="C9" s="461">
        <v>440112</v>
      </c>
      <c r="D9" s="470"/>
    </row>
    <row r="10" spans="1:9" ht="15" thickBot="1" x14ac:dyDescent="0.4">
      <c r="A10" s="468">
        <v>1</v>
      </c>
      <c r="B10" s="469" t="s">
        <v>1057</v>
      </c>
      <c r="C10" s="461">
        <v>4403</v>
      </c>
      <c r="D10" s="470"/>
    </row>
    <row r="11" spans="1:9" ht="15" thickTop="1" x14ac:dyDescent="0.35">
      <c r="A11" s="455">
        <v>1.1000000000000001</v>
      </c>
      <c r="B11" s="456" t="s">
        <v>1052</v>
      </c>
      <c r="C11" s="457" t="s">
        <v>1053</v>
      </c>
      <c r="D11" s="465"/>
    </row>
    <row r="12" spans="1:9" x14ac:dyDescent="0.35">
      <c r="A12" s="468" t="s">
        <v>1058</v>
      </c>
      <c r="B12" s="471" t="s">
        <v>1055</v>
      </c>
      <c r="C12" s="472" t="s">
        <v>1053</v>
      </c>
      <c r="D12" s="465"/>
    </row>
    <row r="13" spans="1:9" x14ac:dyDescent="0.35">
      <c r="A13" s="468" t="s">
        <v>1058</v>
      </c>
      <c r="B13" s="471" t="s">
        <v>1056</v>
      </c>
      <c r="C13" s="472" t="s">
        <v>1053</v>
      </c>
      <c r="D13" s="465"/>
    </row>
    <row r="14" spans="1:9" x14ac:dyDescent="0.35">
      <c r="A14" s="468">
        <v>1.1000000000000001</v>
      </c>
      <c r="B14" s="469" t="s">
        <v>1057</v>
      </c>
      <c r="C14" s="472">
        <v>440111</v>
      </c>
      <c r="D14" s="465"/>
    </row>
    <row r="15" spans="1:9" ht="15" thickBot="1" x14ac:dyDescent="0.4">
      <c r="A15" s="473" t="s">
        <v>1058</v>
      </c>
      <c r="B15" s="469" t="s">
        <v>1057</v>
      </c>
      <c r="C15" s="474">
        <v>440112</v>
      </c>
      <c r="D15" s="465"/>
    </row>
    <row r="16" spans="1:9" ht="15" thickTop="1" x14ac:dyDescent="0.35">
      <c r="A16" s="455" t="s">
        <v>1059</v>
      </c>
      <c r="B16" s="456" t="s">
        <v>1052</v>
      </c>
      <c r="C16" s="475" t="s">
        <v>1053</v>
      </c>
      <c r="D16" s="470" t="s">
        <v>1060</v>
      </c>
    </row>
    <row r="17" spans="1:4" x14ac:dyDescent="0.35">
      <c r="A17" s="468" t="s">
        <v>1059</v>
      </c>
      <c r="B17" s="471" t="s">
        <v>1055</v>
      </c>
      <c r="C17" s="476" t="s">
        <v>1053</v>
      </c>
      <c r="D17" s="470" t="s">
        <v>1060</v>
      </c>
    </row>
    <row r="18" spans="1:4" x14ac:dyDescent="0.35">
      <c r="A18" s="468" t="s">
        <v>1059</v>
      </c>
      <c r="B18" s="471" t="s">
        <v>1056</v>
      </c>
      <c r="C18" s="476" t="s">
        <v>1053</v>
      </c>
      <c r="D18" s="470" t="s">
        <v>1060</v>
      </c>
    </row>
    <row r="19" spans="1:4" ht="15" thickBot="1" x14ac:dyDescent="0.4">
      <c r="A19" s="468" t="s">
        <v>1059</v>
      </c>
      <c r="B19" s="469" t="s">
        <v>1057</v>
      </c>
      <c r="C19" s="472">
        <v>440111</v>
      </c>
      <c r="D19" s="465"/>
    </row>
    <row r="20" spans="1:4" ht="15" thickTop="1" x14ac:dyDescent="0.35">
      <c r="A20" s="455" t="s">
        <v>1061</v>
      </c>
      <c r="B20" s="456" t="s">
        <v>1052</v>
      </c>
      <c r="C20" s="475" t="s">
        <v>1053</v>
      </c>
      <c r="D20" s="470" t="s">
        <v>1060</v>
      </c>
    </row>
    <row r="21" spans="1:4" x14ac:dyDescent="0.35">
      <c r="A21" s="468" t="s">
        <v>1061</v>
      </c>
      <c r="B21" s="471" t="s">
        <v>1055</v>
      </c>
      <c r="C21" s="476" t="s">
        <v>1053</v>
      </c>
      <c r="D21" s="470" t="s">
        <v>1060</v>
      </c>
    </row>
    <row r="22" spans="1:4" x14ac:dyDescent="0.35">
      <c r="A22" s="468" t="s">
        <v>1061</v>
      </c>
      <c r="B22" s="471" t="s">
        <v>1056</v>
      </c>
      <c r="C22" s="476" t="s">
        <v>1053</v>
      </c>
      <c r="D22" s="470" t="s">
        <v>1060</v>
      </c>
    </row>
    <row r="23" spans="1:4" ht="15" thickBot="1" x14ac:dyDescent="0.4">
      <c r="A23" s="468" t="s">
        <v>1061</v>
      </c>
      <c r="B23" s="469" t="s">
        <v>1057</v>
      </c>
      <c r="C23" s="472">
        <v>440112</v>
      </c>
      <c r="D23" s="465"/>
    </row>
    <row r="24" spans="1:4" ht="15" thickTop="1" x14ac:dyDescent="0.35">
      <c r="A24" s="455">
        <v>1.2</v>
      </c>
      <c r="B24" s="456" t="s">
        <v>1052</v>
      </c>
      <c r="C24" s="457">
        <v>4403</v>
      </c>
      <c r="D24" s="470"/>
    </row>
    <row r="25" spans="1:4" x14ac:dyDescent="0.35">
      <c r="A25" s="468">
        <v>1.2</v>
      </c>
      <c r="B25" s="471" t="s">
        <v>1055</v>
      </c>
      <c r="C25" s="472">
        <v>4403</v>
      </c>
      <c r="D25" s="470"/>
    </row>
    <row r="26" spans="1:4" x14ac:dyDescent="0.35">
      <c r="A26" s="468">
        <v>1.2</v>
      </c>
      <c r="B26" s="471" t="s">
        <v>1056</v>
      </c>
      <c r="C26" s="472">
        <v>4403</v>
      </c>
      <c r="D26" s="470"/>
    </row>
    <row r="27" spans="1:4" ht="15" thickBot="1" x14ac:dyDescent="0.4">
      <c r="A27" s="477">
        <v>1.2</v>
      </c>
      <c r="B27" s="478" t="s">
        <v>1057</v>
      </c>
      <c r="C27" s="479">
        <v>4403</v>
      </c>
      <c r="D27" s="465"/>
    </row>
    <row r="28" spans="1:4" x14ac:dyDescent="0.35">
      <c r="A28" s="480" t="s">
        <v>56</v>
      </c>
      <c r="B28" s="481" t="s">
        <v>1052</v>
      </c>
      <c r="C28" s="482">
        <v>440310</v>
      </c>
      <c r="D28" s="470" t="s">
        <v>1060</v>
      </c>
    </row>
    <row r="29" spans="1:4" x14ac:dyDescent="0.35">
      <c r="A29" s="459" t="s">
        <v>1062</v>
      </c>
      <c r="B29" s="460" t="s">
        <v>1052</v>
      </c>
      <c r="C29" s="461">
        <v>440320</v>
      </c>
      <c r="D29" s="465"/>
    </row>
    <row r="30" spans="1:4" x14ac:dyDescent="0.35">
      <c r="A30" s="468" t="s">
        <v>56</v>
      </c>
      <c r="B30" s="469" t="s">
        <v>1055</v>
      </c>
      <c r="C30" s="476">
        <v>440310</v>
      </c>
      <c r="D30" s="470" t="s">
        <v>1060</v>
      </c>
    </row>
    <row r="31" spans="1:4" x14ac:dyDescent="0.35">
      <c r="A31" s="468" t="s">
        <v>56</v>
      </c>
      <c r="B31" s="471" t="s">
        <v>1055</v>
      </c>
      <c r="C31" s="472" t="s">
        <v>1063</v>
      </c>
      <c r="D31" s="465"/>
    </row>
    <row r="32" spans="1:4" x14ac:dyDescent="0.35">
      <c r="A32" s="468" t="s">
        <v>56</v>
      </c>
      <c r="B32" s="469" t="s">
        <v>1056</v>
      </c>
      <c r="C32" s="476">
        <v>440310</v>
      </c>
      <c r="D32" s="470" t="s">
        <v>1060</v>
      </c>
    </row>
    <row r="33" spans="1:4" x14ac:dyDescent="0.35">
      <c r="A33" s="468" t="s">
        <v>56</v>
      </c>
      <c r="B33" s="471" t="s">
        <v>1056</v>
      </c>
      <c r="C33" s="472" t="s">
        <v>1063</v>
      </c>
      <c r="D33" s="465"/>
    </row>
    <row r="34" spans="1:4" x14ac:dyDescent="0.35">
      <c r="A34" s="468" t="s">
        <v>56</v>
      </c>
      <c r="B34" s="469" t="s">
        <v>1057</v>
      </c>
      <c r="C34" s="472">
        <v>440311</v>
      </c>
      <c r="D34" s="465"/>
    </row>
    <row r="35" spans="1:4" x14ac:dyDescent="0.35">
      <c r="A35" s="468" t="s">
        <v>56</v>
      </c>
      <c r="B35" s="469" t="s">
        <v>1057</v>
      </c>
      <c r="C35" s="472">
        <v>440321</v>
      </c>
      <c r="D35" s="465"/>
    </row>
    <row r="36" spans="1:4" x14ac:dyDescent="0.35">
      <c r="A36" s="468" t="s">
        <v>56</v>
      </c>
      <c r="B36" s="469" t="s">
        <v>1057</v>
      </c>
      <c r="C36" s="472">
        <v>440322</v>
      </c>
      <c r="D36" s="465"/>
    </row>
    <row r="37" spans="1:4" x14ac:dyDescent="0.35">
      <c r="A37" s="468" t="s">
        <v>56</v>
      </c>
      <c r="B37" s="469" t="s">
        <v>1057</v>
      </c>
      <c r="C37" s="472">
        <v>440323</v>
      </c>
      <c r="D37" s="465"/>
    </row>
    <row r="38" spans="1:4" x14ac:dyDescent="0.35">
      <c r="A38" s="468" t="s">
        <v>56</v>
      </c>
      <c r="B38" s="469" t="s">
        <v>1057</v>
      </c>
      <c r="C38" s="472">
        <v>440324</v>
      </c>
      <c r="D38" s="465"/>
    </row>
    <row r="39" spans="1:4" x14ac:dyDescent="0.35">
      <c r="A39" s="468" t="s">
        <v>56</v>
      </c>
      <c r="B39" s="469" t="s">
        <v>1057</v>
      </c>
      <c r="C39" s="472">
        <v>440325</v>
      </c>
      <c r="D39" s="465"/>
    </row>
    <row r="40" spans="1:4" ht="15" thickBot="1" x14ac:dyDescent="0.4">
      <c r="A40" s="468" t="s">
        <v>56</v>
      </c>
      <c r="B40" s="469" t="s">
        <v>1057</v>
      </c>
      <c r="C40" s="472">
        <v>440326</v>
      </c>
      <c r="D40" s="465"/>
    </row>
    <row r="41" spans="1:4" ht="15" thickTop="1" x14ac:dyDescent="0.35">
      <c r="A41" s="483" t="s">
        <v>65</v>
      </c>
      <c r="B41" s="484" t="s">
        <v>1052</v>
      </c>
      <c r="C41" s="485">
        <v>440310</v>
      </c>
      <c r="D41" s="470" t="s">
        <v>1060</v>
      </c>
    </row>
    <row r="42" spans="1:4" x14ac:dyDescent="0.35">
      <c r="A42" s="468" t="s">
        <v>65</v>
      </c>
      <c r="B42" s="469" t="s">
        <v>1052</v>
      </c>
      <c r="C42" s="472" t="s">
        <v>1064</v>
      </c>
      <c r="D42" s="465"/>
    </row>
    <row r="43" spans="1:4" x14ac:dyDescent="0.35">
      <c r="A43" s="468" t="s">
        <v>65</v>
      </c>
      <c r="B43" s="469" t="s">
        <v>1052</v>
      </c>
      <c r="C43" s="472" t="s">
        <v>1065</v>
      </c>
      <c r="D43" s="465"/>
    </row>
    <row r="44" spans="1:4" x14ac:dyDescent="0.35">
      <c r="A44" s="468" t="s">
        <v>65</v>
      </c>
      <c r="B44" s="469" t="s">
        <v>1052</v>
      </c>
      <c r="C44" s="472" t="s">
        <v>1066</v>
      </c>
      <c r="D44" s="465"/>
    </row>
    <row r="45" spans="1:4" x14ac:dyDescent="0.35">
      <c r="A45" s="468" t="s">
        <v>65</v>
      </c>
      <c r="B45" s="469" t="s">
        <v>1052</v>
      </c>
      <c r="C45" s="472" t="s">
        <v>1067</v>
      </c>
      <c r="D45" s="465"/>
    </row>
    <row r="46" spans="1:4" x14ac:dyDescent="0.35">
      <c r="A46" s="468" t="s">
        <v>1068</v>
      </c>
      <c r="B46" s="469" t="s">
        <v>1052</v>
      </c>
      <c r="C46" s="472" t="s">
        <v>1069</v>
      </c>
      <c r="D46" s="465"/>
    </row>
    <row r="47" spans="1:4" x14ac:dyDescent="0.35">
      <c r="A47" s="468" t="s">
        <v>65</v>
      </c>
      <c r="B47" s="469" t="s">
        <v>1055</v>
      </c>
      <c r="C47" s="476">
        <v>440310</v>
      </c>
      <c r="D47" s="470" t="s">
        <v>1060</v>
      </c>
    </row>
    <row r="48" spans="1:4" x14ac:dyDescent="0.35">
      <c r="A48" s="468" t="s">
        <v>65</v>
      </c>
      <c r="B48" s="469" t="s">
        <v>1055</v>
      </c>
      <c r="C48" s="472" t="s">
        <v>1064</v>
      </c>
      <c r="D48" s="465"/>
    </row>
    <row r="49" spans="1:4" x14ac:dyDescent="0.35">
      <c r="A49" s="468" t="s">
        <v>65</v>
      </c>
      <c r="B49" s="469" t="s">
        <v>1055</v>
      </c>
      <c r="C49" s="472" t="s">
        <v>1065</v>
      </c>
      <c r="D49" s="465"/>
    </row>
    <row r="50" spans="1:4" x14ac:dyDescent="0.35">
      <c r="A50" s="468" t="s">
        <v>65</v>
      </c>
      <c r="B50" s="469" t="s">
        <v>1055</v>
      </c>
      <c r="C50" s="472" t="s">
        <v>1066</v>
      </c>
      <c r="D50" s="465"/>
    </row>
    <row r="51" spans="1:4" x14ac:dyDescent="0.35">
      <c r="A51" s="468" t="s">
        <v>65</v>
      </c>
      <c r="B51" s="469" t="s">
        <v>1055</v>
      </c>
      <c r="C51" s="472" t="s">
        <v>1067</v>
      </c>
      <c r="D51" s="465"/>
    </row>
    <row r="52" spans="1:4" x14ac:dyDescent="0.35">
      <c r="A52" s="468" t="s">
        <v>1068</v>
      </c>
      <c r="B52" s="469" t="s">
        <v>1055</v>
      </c>
      <c r="C52" s="472" t="s">
        <v>1069</v>
      </c>
      <c r="D52" s="465"/>
    </row>
    <row r="53" spans="1:4" x14ac:dyDescent="0.35">
      <c r="A53" s="468" t="s">
        <v>65</v>
      </c>
      <c r="B53" s="469" t="s">
        <v>1056</v>
      </c>
      <c r="C53" s="476">
        <v>440310</v>
      </c>
      <c r="D53" s="470" t="s">
        <v>1060</v>
      </c>
    </row>
    <row r="54" spans="1:4" x14ac:dyDescent="0.35">
      <c r="A54" s="468" t="s">
        <v>65</v>
      </c>
      <c r="B54" s="469" t="s">
        <v>1056</v>
      </c>
      <c r="C54" s="472" t="s">
        <v>1064</v>
      </c>
      <c r="D54" s="465"/>
    </row>
    <row r="55" spans="1:4" x14ac:dyDescent="0.35">
      <c r="A55" s="468" t="s">
        <v>65</v>
      </c>
      <c r="B55" s="469" t="s">
        <v>1056</v>
      </c>
      <c r="C55" s="472" t="s">
        <v>1065</v>
      </c>
      <c r="D55" s="465"/>
    </row>
    <row r="56" spans="1:4" x14ac:dyDescent="0.35">
      <c r="A56" s="468" t="s">
        <v>65</v>
      </c>
      <c r="B56" s="469" t="s">
        <v>1056</v>
      </c>
      <c r="C56" s="472" t="s">
        <v>1066</v>
      </c>
      <c r="D56" s="465"/>
    </row>
    <row r="57" spans="1:4" x14ac:dyDescent="0.35">
      <c r="A57" s="468" t="s">
        <v>65</v>
      </c>
      <c r="B57" s="469" t="s">
        <v>1056</v>
      </c>
      <c r="C57" s="472" t="s">
        <v>1067</v>
      </c>
      <c r="D57" s="465"/>
    </row>
    <row r="58" spans="1:4" x14ac:dyDescent="0.35">
      <c r="A58" s="468" t="s">
        <v>65</v>
      </c>
      <c r="B58" s="469" t="s">
        <v>1056</v>
      </c>
      <c r="C58" s="472">
        <v>440399</v>
      </c>
      <c r="D58" s="465"/>
    </row>
    <row r="59" spans="1:4" x14ac:dyDescent="0.35">
      <c r="A59" s="468" t="s">
        <v>65</v>
      </c>
      <c r="B59" s="469" t="s">
        <v>1057</v>
      </c>
      <c r="C59" s="472">
        <v>440312</v>
      </c>
      <c r="D59" s="465"/>
    </row>
    <row r="60" spans="1:4" x14ac:dyDescent="0.35">
      <c r="A60" s="468" t="s">
        <v>65</v>
      </c>
      <c r="B60" s="469" t="s">
        <v>1057</v>
      </c>
      <c r="C60" s="472">
        <v>440341</v>
      </c>
      <c r="D60" s="465"/>
    </row>
    <row r="61" spans="1:4" x14ac:dyDescent="0.35">
      <c r="A61" s="468" t="s">
        <v>65</v>
      </c>
      <c r="B61" s="469" t="s">
        <v>1057</v>
      </c>
      <c r="C61" s="472">
        <v>440349</v>
      </c>
      <c r="D61" s="465"/>
    </row>
    <row r="62" spans="1:4" x14ac:dyDescent="0.35">
      <c r="A62" s="468" t="s">
        <v>65</v>
      </c>
      <c r="B62" s="469" t="s">
        <v>1057</v>
      </c>
      <c r="C62" s="472">
        <v>440391</v>
      </c>
      <c r="D62" s="465"/>
    </row>
    <row r="63" spans="1:4" x14ac:dyDescent="0.35">
      <c r="A63" s="468" t="s">
        <v>65</v>
      </c>
      <c r="B63" s="469" t="s">
        <v>1057</v>
      </c>
      <c r="C63" s="472">
        <v>440393</v>
      </c>
      <c r="D63" s="465"/>
    </row>
    <row r="64" spans="1:4" x14ac:dyDescent="0.35">
      <c r="A64" s="468" t="s">
        <v>65</v>
      </c>
      <c r="B64" s="469" t="s">
        <v>1057</v>
      </c>
      <c r="C64" s="472">
        <v>440394</v>
      </c>
      <c r="D64" s="465"/>
    </row>
    <row r="65" spans="1:4" x14ac:dyDescent="0.35">
      <c r="A65" s="468" t="s">
        <v>65</v>
      </c>
      <c r="B65" s="469" t="s">
        <v>1057</v>
      </c>
      <c r="C65" s="472">
        <v>440395</v>
      </c>
      <c r="D65" s="465"/>
    </row>
    <row r="66" spans="1:4" x14ac:dyDescent="0.35">
      <c r="A66" s="468" t="s">
        <v>65</v>
      </c>
      <c r="B66" s="469" t="s">
        <v>1057</v>
      </c>
      <c r="C66" s="472">
        <v>440396</v>
      </c>
      <c r="D66" s="465"/>
    </row>
    <row r="67" spans="1:4" x14ac:dyDescent="0.35">
      <c r="A67" s="468" t="s">
        <v>65</v>
      </c>
      <c r="B67" s="469" t="s">
        <v>1057</v>
      </c>
      <c r="C67" s="472">
        <v>440397</v>
      </c>
      <c r="D67" s="465"/>
    </row>
    <row r="68" spans="1:4" x14ac:dyDescent="0.35">
      <c r="A68" s="468" t="s">
        <v>65</v>
      </c>
      <c r="B68" s="469" t="s">
        <v>1057</v>
      </c>
      <c r="C68" s="472">
        <v>440398</v>
      </c>
      <c r="D68" s="465"/>
    </row>
    <row r="69" spans="1:4" ht="15" thickBot="1" x14ac:dyDescent="0.4">
      <c r="A69" s="468" t="s">
        <v>65</v>
      </c>
      <c r="B69" s="486" t="s">
        <v>1057</v>
      </c>
      <c r="C69" s="472">
        <v>440399</v>
      </c>
      <c r="D69" s="465"/>
    </row>
    <row r="70" spans="1:4" ht="15" thickTop="1" x14ac:dyDescent="0.35">
      <c r="A70" s="487" t="s">
        <v>1070</v>
      </c>
      <c r="B70" s="456" t="s">
        <v>1052</v>
      </c>
      <c r="C70" s="488">
        <v>440310</v>
      </c>
      <c r="D70" s="489" t="s">
        <v>1060</v>
      </c>
    </row>
    <row r="71" spans="1:4" x14ac:dyDescent="0.35">
      <c r="A71" s="468" t="s">
        <v>66</v>
      </c>
      <c r="B71" s="460" t="s">
        <v>1052</v>
      </c>
      <c r="C71" s="472" t="s">
        <v>1064</v>
      </c>
      <c r="D71" s="465"/>
    </row>
    <row r="72" spans="1:4" x14ac:dyDescent="0.35">
      <c r="A72" s="490" t="s">
        <v>1070</v>
      </c>
      <c r="B72" s="460" t="s">
        <v>1052</v>
      </c>
      <c r="C72" s="491" t="s">
        <v>1065</v>
      </c>
      <c r="D72" s="465"/>
    </row>
    <row r="73" spans="1:4" x14ac:dyDescent="0.35">
      <c r="A73" s="492" t="s">
        <v>1070</v>
      </c>
      <c r="B73" s="460" t="s">
        <v>1052</v>
      </c>
      <c r="C73" s="493" t="s">
        <v>1069</v>
      </c>
      <c r="D73" s="489" t="s">
        <v>1060</v>
      </c>
    </row>
    <row r="74" spans="1:4" x14ac:dyDescent="0.35">
      <c r="A74" s="463" t="s">
        <v>1070</v>
      </c>
      <c r="B74" s="464" t="s">
        <v>1055</v>
      </c>
      <c r="C74" s="493">
        <v>440310</v>
      </c>
      <c r="D74" s="489" t="s">
        <v>1060</v>
      </c>
    </row>
    <row r="75" spans="1:4" x14ac:dyDescent="0.35">
      <c r="A75" s="463" t="s">
        <v>1070</v>
      </c>
      <c r="B75" s="464" t="s">
        <v>1055</v>
      </c>
      <c r="C75" s="494" t="s">
        <v>1064</v>
      </c>
      <c r="D75" s="465"/>
    </row>
    <row r="76" spans="1:4" x14ac:dyDescent="0.35">
      <c r="A76" s="495" t="s">
        <v>1070</v>
      </c>
      <c r="B76" s="496" t="s">
        <v>1055</v>
      </c>
      <c r="C76" s="497" t="s">
        <v>1065</v>
      </c>
      <c r="D76" s="465"/>
    </row>
    <row r="77" spans="1:4" x14ac:dyDescent="0.35">
      <c r="A77" s="463" t="s">
        <v>1070</v>
      </c>
      <c r="B77" s="464" t="s">
        <v>1055</v>
      </c>
      <c r="C77" s="498" t="s">
        <v>1069</v>
      </c>
      <c r="D77" s="489" t="s">
        <v>1060</v>
      </c>
    </row>
    <row r="78" spans="1:4" x14ac:dyDescent="0.35">
      <c r="A78" s="468" t="s">
        <v>1070</v>
      </c>
      <c r="B78" s="469" t="s">
        <v>1056</v>
      </c>
      <c r="C78" s="493">
        <v>440310</v>
      </c>
      <c r="D78" s="489" t="s">
        <v>1060</v>
      </c>
    </row>
    <row r="79" spans="1:4" x14ac:dyDescent="0.35">
      <c r="A79" s="468" t="s">
        <v>1070</v>
      </c>
      <c r="B79" s="469" t="s">
        <v>1056</v>
      </c>
      <c r="C79" s="472" t="s">
        <v>1064</v>
      </c>
      <c r="D79" s="465"/>
    </row>
    <row r="80" spans="1:4" x14ac:dyDescent="0.35">
      <c r="A80" s="468" t="s">
        <v>1070</v>
      </c>
      <c r="B80" s="469" t="s">
        <v>1056</v>
      </c>
      <c r="C80" s="472" t="s">
        <v>1065</v>
      </c>
      <c r="D80" s="465"/>
    </row>
    <row r="81" spans="1:4" x14ac:dyDescent="0.35">
      <c r="A81" s="468" t="s">
        <v>66</v>
      </c>
      <c r="B81" s="469" t="s">
        <v>1056</v>
      </c>
      <c r="C81" s="476" t="s">
        <v>1069</v>
      </c>
      <c r="D81" s="470" t="s">
        <v>1060</v>
      </c>
    </row>
    <row r="82" spans="1:4" x14ac:dyDescent="0.35">
      <c r="A82" s="468" t="s">
        <v>66</v>
      </c>
      <c r="B82" s="469" t="s">
        <v>1057</v>
      </c>
      <c r="C82" s="476">
        <v>440312</v>
      </c>
      <c r="D82" s="470" t="s">
        <v>1060</v>
      </c>
    </row>
    <row r="83" spans="1:4" x14ac:dyDescent="0.35">
      <c r="A83" s="468" t="s">
        <v>66</v>
      </c>
      <c r="B83" s="469" t="s">
        <v>1057</v>
      </c>
      <c r="C83" s="472">
        <v>440341</v>
      </c>
      <c r="D83" s="465"/>
    </row>
    <row r="84" spans="1:4" ht="15" thickBot="1" x14ac:dyDescent="0.4">
      <c r="A84" s="473" t="s">
        <v>1070</v>
      </c>
      <c r="B84" s="486" t="s">
        <v>1057</v>
      </c>
      <c r="C84" s="474">
        <v>440349</v>
      </c>
      <c r="D84" s="489"/>
    </row>
    <row r="85" spans="1:4" ht="15" thickTop="1" x14ac:dyDescent="0.35">
      <c r="A85" s="487">
        <v>2</v>
      </c>
      <c r="B85" s="456" t="s">
        <v>1052</v>
      </c>
      <c r="C85" s="488">
        <v>440200</v>
      </c>
      <c r="D85" s="489" t="s">
        <v>1060</v>
      </c>
    </row>
    <row r="86" spans="1:4" x14ac:dyDescent="0.35">
      <c r="A86" s="463" t="s">
        <v>1071</v>
      </c>
      <c r="B86" s="464" t="s">
        <v>1055</v>
      </c>
      <c r="C86" s="494" t="s">
        <v>1072</v>
      </c>
      <c r="D86" s="465"/>
    </row>
    <row r="87" spans="1:4" x14ac:dyDescent="0.35">
      <c r="A87" s="499" t="s">
        <v>1071</v>
      </c>
      <c r="B87" s="500" t="s">
        <v>1056</v>
      </c>
      <c r="C87" s="501" t="s">
        <v>1072</v>
      </c>
      <c r="D87" s="465"/>
    </row>
    <row r="88" spans="1:4" ht="15" thickBot="1" x14ac:dyDescent="0.4">
      <c r="A88" s="502" t="s">
        <v>1071</v>
      </c>
      <c r="B88" s="503" t="s">
        <v>1057</v>
      </c>
      <c r="C88" s="504" t="s">
        <v>1072</v>
      </c>
      <c r="D88" s="465"/>
    </row>
    <row r="89" spans="1:4" ht="15" thickTop="1" x14ac:dyDescent="0.35">
      <c r="A89" s="487">
        <v>3</v>
      </c>
      <c r="B89" s="456" t="s">
        <v>1052</v>
      </c>
      <c r="C89" s="505">
        <v>440121</v>
      </c>
      <c r="D89" s="465"/>
    </row>
    <row r="90" spans="1:4" x14ac:dyDescent="0.35">
      <c r="A90" s="490">
        <v>3</v>
      </c>
      <c r="B90" s="460" t="s">
        <v>1052</v>
      </c>
      <c r="C90" s="491">
        <v>440122</v>
      </c>
      <c r="D90" s="465"/>
    </row>
    <row r="91" spans="1:4" x14ac:dyDescent="0.35">
      <c r="A91" s="468">
        <v>3</v>
      </c>
      <c r="B91" s="460" t="s">
        <v>1052</v>
      </c>
      <c r="C91" s="476">
        <v>440130</v>
      </c>
      <c r="D91" s="489" t="s">
        <v>1060</v>
      </c>
    </row>
    <row r="92" spans="1:4" x14ac:dyDescent="0.35">
      <c r="A92" s="463">
        <v>3</v>
      </c>
      <c r="B92" s="464" t="s">
        <v>1055</v>
      </c>
      <c r="C92" s="494" t="s">
        <v>1073</v>
      </c>
      <c r="D92" s="465"/>
    </row>
    <row r="93" spans="1:4" x14ac:dyDescent="0.35">
      <c r="A93" s="468">
        <v>3</v>
      </c>
      <c r="B93" s="469" t="s">
        <v>1055</v>
      </c>
      <c r="C93" s="472" t="s">
        <v>1074</v>
      </c>
      <c r="D93" s="465"/>
    </row>
    <row r="94" spans="1:4" x14ac:dyDescent="0.35">
      <c r="A94" s="468">
        <v>3</v>
      </c>
      <c r="B94" s="469" t="s">
        <v>1055</v>
      </c>
      <c r="C94" s="476">
        <v>440130</v>
      </c>
      <c r="D94" s="489" t="s">
        <v>1060</v>
      </c>
    </row>
    <row r="95" spans="1:4" x14ac:dyDescent="0.35">
      <c r="A95" s="468">
        <v>3</v>
      </c>
      <c r="B95" s="469" t="s">
        <v>1056</v>
      </c>
      <c r="C95" s="472" t="s">
        <v>1073</v>
      </c>
      <c r="D95" s="465"/>
    </row>
    <row r="96" spans="1:4" x14ac:dyDescent="0.35">
      <c r="A96" s="468">
        <v>3</v>
      </c>
      <c r="B96" s="469" t="s">
        <v>1056</v>
      </c>
      <c r="C96" s="472" t="s">
        <v>1074</v>
      </c>
      <c r="D96" s="465"/>
    </row>
    <row r="97" spans="1:4" x14ac:dyDescent="0.35">
      <c r="A97" s="468">
        <v>3</v>
      </c>
      <c r="B97" s="469" t="s">
        <v>1056</v>
      </c>
      <c r="C97" s="476">
        <v>440139</v>
      </c>
      <c r="D97" s="470" t="s">
        <v>1060</v>
      </c>
    </row>
    <row r="98" spans="1:4" x14ac:dyDescent="0.35">
      <c r="A98" s="468">
        <v>3</v>
      </c>
      <c r="B98" s="469" t="s">
        <v>1057</v>
      </c>
      <c r="C98" s="472">
        <v>440121</v>
      </c>
      <c r="D98" s="465"/>
    </row>
    <row r="99" spans="1:4" x14ac:dyDescent="0.35">
      <c r="A99" s="468">
        <v>3</v>
      </c>
      <c r="B99" s="469" t="s">
        <v>1057</v>
      </c>
      <c r="C99" s="472" t="s">
        <v>1074</v>
      </c>
      <c r="D99" s="465"/>
    </row>
    <row r="100" spans="1:4" ht="15" thickBot="1" x14ac:dyDescent="0.4">
      <c r="A100" s="473">
        <v>3</v>
      </c>
      <c r="B100" s="486" t="s">
        <v>1057</v>
      </c>
      <c r="C100" s="474">
        <v>440140</v>
      </c>
      <c r="D100" s="506"/>
    </row>
    <row r="101" spans="1:4" ht="15" thickTop="1" x14ac:dyDescent="0.35">
      <c r="A101" s="487">
        <v>3.1</v>
      </c>
      <c r="B101" s="456" t="s">
        <v>1052</v>
      </c>
      <c r="C101" s="505">
        <v>440121</v>
      </c>
      <c r="D101" s="465"/>
    </row>
    <row r="102" spans="1:4" x14ac:dyDescent="0.35">
      <c r="A102" s="490">
        <v>3.1</v>
      </c>
      <c r="B102" s="460" t="s">
        <v>1052</v>
      </c>
      <c r="C102" s="491">
        <v>440122</v>
      </c>
      <c r="D102" s="465"/>
    </row>
    <row r="103" spans="1:4" x14ac:dyDescent="0.35">
      <c r="A103" s="463" t="s">
        <v>1075</v>
      </c>
      <c r="B103" s="464" t="s">
        <v>1055</v>
      </c>
      <c r="C103" s="494" t="s">
        <v>1073</v>
      </c>
      <c r="D103" s="465"/>
    </row>
    <row r="104" spans="1:4" x14ac:dyDescent="0.35">
      <c r="A104" s="466" t="s">
        <v>1075</v>
      </c>
      <c r="B104" s="467" t="s">
        <v>1055</v>
      </c>
      <c r="C104" s="507" t="s">
        <v>1074</v>
      </c>
      <c r="D104" s="465"/>
    </row>
    <row r="105" spans="1:4" x14ac:dyDescent="0.35">
      <c r="A105" s="466" t="s">
        <v>1075</v>
      </c>
      <c r="B105" s="467" t="s">
        <v>1056</v>
      </c>
      <c r="C105" s="507" t="s">
        <v>1073</v>
      </c>
      <c r="D105" s="465"/>
    </row>
    <row r="106" spans="1:4" x14ac:dyDescent="0.35">
      <c r="A106" s="495" t="s">
        <v>111</v>
      </c>
      <c r="B106" s="496" t="s">
        <v>1056</v>
      </c>
      <c r="C106" s="497" t="s">
        <v>1074</v>
      </c>
      <c r="D106" s="465"/>
    </row>
    <row r="107" spans="1:4" x14ac:dyDescent="0.35">
      <c r="A107" s="495" t="s">
        <v>111</v>
      </c>
      <c r="B107" s="496" t="s">
        <v>1057</v>
      </c>
      <c r="C107" s="507" t="s">
        <v>1073</v>
      </c>
      <c r="D107" s="465"/>
    </row>
    <row r="108" spans="1:4" ht="15" thickBot="1" x14ac:dyDescent="0.4">
      <c r="A108" s="495" t="s">
        <v>111</v>
      </c>
      <c r="B108" s="496" t="s">
        <v>1057</v>
      </c>
      <c r="C108" s="497" t="s">
        <v>1074</v>
      </c>
      <c r="D108" s="465"/>
    </row>
    <row r="109" spans="1:4" ht="15" thickTop="1" x14ac:dyDescent="0.35">
      <c r="A109" s="487">
        <v>3.2</v>
      </c>
      <c r="B109" s="456" t="s">
        <v>1052</v>
      </c>
      <c r="C109" s="488">
        <v>440130</v>
      </c>
      <c r="D109" s="489" t="s">
        <v>1060</v>
      </c>
    </row>
    <row r="110" spans="1:4" x14ac:dyDescent="0.35">
      <c r="A110" s="463" t="s">
        <v>1076</v>
      </c>
      <c r="B110" s="464" t="s">
        <v>1056</v>
      </c>
      <c r="C110" s="498">
        <v>440130</v>
      </c>
      <c r="D110" s="489" t="s">
        <v>1060</v>
      </c>
    </row>
    <row r="111" spans="1:4" x14ac:dyDescent="0.35">
      <c r="A111" s="499" t="s">
        <v>120</v>
      </c>
      <c r="B111" s="500" t="s">
        <v>1056</v>
      </c>
      <c r="C111" s="508" t="s">
        <v>1077</v>
      </c>
      <c r="D111" s="489" t="s">
        <v>1060</v>
      </c>
    </row>
    <row r="112" spans="1:4" ht="15" thickBot="1" x14ac:dyDescent="0.4">
      <c r="A112" s="502" t="s">
        <v>120</v>
      </c>
      <c r="B112" s="503" t="s">
        <v>1057</v>
      </c>
      <c r="C112" s="509">
        <v>440140</v>
      </c>
      <c r="D112" s="489" t="s">
        <v>1060</v>
      </c>
    </row>
    <row r="113" spans="1:4" ht="15" thickTop="1" x14ac:dyDescent="0.35">
      <c r="A113" s="487">
        <v>4</v>
      </c>
      <c r="B113" s="456" t="s">
        <v>1052</v>
      </c>
      <c r="C113" s="488">
        <v>440130</v>
      </c>
      <c r="D113" s="470" t="s">
        <v>1060</v>
      </c>
    </row>
    <row r="114" spans="1:4" x14ac:dyDescent="0.35">
      <c r="A114" s="499">
        <v>4</v>
      </c>
      <c r="B114" s="500" t="s">
        <v>1055</v>
      </c>
      <c r="C114" s="508">
        <v>440130</v>
      </c>
      <c r="D114" s="470" t="s">
        <v>1060</v>
      </c>
    </row>
    <row r="115" spans="1:4" x14ac:dyDescent="0.35">
      <c r="A115" s="499">
        <v>4</v>
      </c>
      <c r="B115" s="500" t="s">
        <v>1056</v>
      </c>
      <c r="C115" s="510">
        <v>440139</v>
      </c>
      <c r="D115" s="470" t="s">
        <v>1060</v>
      </c>
    </row>
    <row r="116" spans="1:4" ht="15" thickBot="1" x14ac:dyDescent="0.4">
      <c r="A116" s="511">
        <v>4</v>
      </c>
      <c r="B116" s="512" t="s">
        <v>1057</v>
      </c>
      <c r="C116" s="509">
        <v>440140</v>
      </c>
      <c r="D116" s="489" t="s">
        <v>1060</v>
      </c>
    </row>
    <row r="117" spans="1:4" ht="15" thickTop="1" x14ac:dyDescent="0.35">
      <c r="A117" s="487">
        <v>5</v>
      </c>
      <c r="B117" s="456" t="s">
        <v>1052</v>
      </c>
      <c r="C117" s="488">
        <v>440130</v>
      </c>
      <c r="D117" s="470" t="s">
        <v>1060</v>
      </c>
    </row>
    <row r="118" spans="1:4" x14ac:dyDescent="0.35">
      <c r="A118" s="499">
        <v>5</v>
      </c>
      <c r="B118" s="500" t="s">
        <v>1055</v>
      </c>
      <c r="C118" s="508">
        <v>440130</v>
      </c>
      <c r="D118" s="470" t="s">
        <v>1060</v>
      </c>
    </row>
    <row r="119" spans="1:4" x14ac:dyDescent="0.35">
      <c r="A119" s="499">
        <v>5</v>
      </c>
      <c r="B119" s="500" t="s">
        <v>1056</v>
      </c>
      <c r="C119" s="497">
        <v>440131</v>
      </c>
      <c r="D119" s="470"/>
    </row>
    <row r="120" spans="1:4" x14ac:dyDescent="0.35">
      <c r="A120" s="499">
        <v>5</v>
      </c>
      <c r="B120" s="500" t="s">
        <v>1056</v>
      </c>
      <c r="C120" s="510">
        <v>440139</v>
      </c>
      <c r="D120" s="470" t="s">
        <v>1060</v>
      </c>
    </row>
    <row r="121" spans="1:4" x14ac:dyDescent="0.35">
      <c r="A121" s="499">
        <v>5</v>
      </c>
      <c r="B121" s="500" t="s">
        <v>1057</v>
      </c>
      <c r="C121" s="497">
        <v>440131</v>
      </c>
      <c r="D121" s="470"/>
    </row>
    <row r="122" spans="1:4" ht="15" thickBot="1" x14ac:dyDescent="0.4">
      <c r="A122" s="511">
        <v>5</v>
      </c>
      <c r="B122" s="512" t="s">
        <v>1057</v>
      </c>
      <c r="C122" s="504">
        <v>440139</v>
      </c>
      <c r="D122" s="489"/>
    </row>
    <row r="123" spans="1:4" ht="15" thickTop="1" x14ac:dyDescent="0.35">
      <c r="A123" s="487">
        <v>5.0999999999999996</v>
      </c>
      <c r="B123" s="456" t="s">
        <v>1052</v>
      </c>
      <c r="C123" s="488">
        <v>440130</v>
      </c>
      <c r="D123" s="470" t="s">
        <v>1060</v>
      </c>
    </row>
    <row r="124" spans="1:4" x14ac:dyDescent="0.35">
      <c r="A124" s="499">
        <v>5.0999999999999996</v>
      </c>
      <c r="B124" s="500" t="s">
        <v>1055</v>
      </c>
      <c r="C124" s="508" t="s">
        <v>1078</v>
      </c>
      <c r="D124" s="489" t="s">
        <v>1060</v>
      </c>
    </row>
    <row r="125" spans="1:4" x14ac:dyDescent="0.35">
      <c r="A125" s="499">
        <v>5.0999999999999996</v>
      </c>
      <c r="B125" s="500" t="s">
        <v>1056</v>
      </c>
      <c r="C125" s="501" t="s">
        <v>1079</v>
      </c>
      <c r="D125" s="506"/>
    </row>
    <row r="126" spans="1:4" ht="15" thickBot="1" x14ac:dyDescent="0.4">
      <c r="A126" s="502">
        <v>5.0999999999999996</v>
      </c>
      <c r="B126" s="503" t="s">
        <v>1057</v>
      </c>
      <c r="C126" s="504" t="s">
        <v>1079</v>
      </c>
      <c r="D126" s="465"/>
    </row>
    <row r="127" spans="1:4" ht="15" thickTop="1" x14ac:dyDescent="0.35">
      <c r="A127" s="487">
        <v>5.2</v>
      </c>
      <c r="B127" s="456" t="s">
        <v>1052</v>
      </c>
      <c r="C127" s="488">
        <v>440130</v>
      </c>
      <c r="D127" s="470" t="s">
        <v>1060</v>
      </c>
    </row>
    <row r="128" spans="1:4" x14ac:dyDescent="0.35">
      <c r="A128" s="499">
        <v>5.2</v>
      </c>
      <c r="B128" s="500" t="s">
        <v>1055</v>
      </c>
      <c r="C128" s="508" t="s">
        <v>1078</v>
      </c>
      <c r="D128" s="489" t="s">
        <v>1060</v>
      </c>
    </row>
    <row r="129" spans="1:4" x14ac:dyDescent="0.35">
      <c r="A129" s="499">
        <v>5.2</v>
      </c>
      <c r="B129" s="500" t="s">
        <v>1056</v>
      </c>
      <c r="C129" s="508">
        <v>440139</v>
      </c>
      <c r="D129" s="489" t="s">
        <v>1060</v>
      </c>
    </row>
    <row r="130" spans="1:4" ht="15" thickBot="1" x14ac:dyDescent="0.4">
      <c r="A130" s="502">
        <v>5.2</v>
      </c>
      <c r="B130" s="503" t="s">
        <v>1057</v>
      </c>
      <c r="C130" s="504">
        <v>440139</v>
      </c>
      <c r="D130" s="506"/>
    </row>
    <row r="131" spans="1:4" ht="15" thickTop="1" x14ac:dyDescent="0.35">
      <c r="A131" s="513">
        <v>6</v>
      </c>
      <c r="B131" s="514" t="s">
        <v>1052</v>
      </c>
      <c r="C131" s="515">
        <v>4406</v>
      </c>
      <c r="D131" s="506"/>
    </row>
    <row r="132" spans="1:4" x14ac:dyDescent="0.35">
      <c r="A132" s="499">
        <v>6</v>
      </c>
      <c r="B132" s="500" t="s">
        <v>1052</v>
      </c>
      <c r="C132" s="501">
        <v>4407</v>
      </c>
      <c r="D132" s="506"/>
    </row>
    <row r="133" spans="1:4" x14ac:dyDescent="0.35">
      <c r="A133" s="499">
        <v>6</v>
      </c>
      <c r="B133" s="500" t="s">
        <v>1055</v>
      </c>
      <c r="C133" s="501">
        <v>4406</v>
      </c>
      <c r="D133" s="506"/>
    </row>
    <row r="134" spans="1:4" x14ac:dyDescent="0.35">
      <c r="A134" s="499">
        <v>6</v>
      </c>
      <c r="B134" s="500" t="s">
        <v>1055</v>
      </c>
      <c r="C134" s="507">
        <v>4407</v>
      </c>
      <c r="D134" s="506"/>
    </row>
    <row r="135" spans="1:4" x14ac:dyDescent="0.35">
      <c r="A135" s="499">
        <v>6</v>
      </c>
      <c r="B135" s="500" t="s">
        <v>1056</v>
      </c>
      <c r="C135" s="507">
        <v>4406</v>
      </c>
      <c r="D135" s="506"/>
    </row>
    <row r="136" spans="1:4" x14ac:dyDescent="0.35">
      <c r="A136" s="499">
        <v>6</v>
      </c>
      <c r="B136" s="500" t="s">
        <v>1056</v>
      </c>
      <c r="C136" s="507">
        <v>4407</v>
      </c>
      <c r="D136" s="506"/>
    </row>
    <row r="137" spans="1:4" x14ac:dyDescent="0.35">
      <c r="A137" s="499">
        <v>6</v>
      </c>
      <c r="B137" s="500" t="s">
        <v>1057</v>
      </c>
      <c r="C137" s="497">
        <v>4406</v>
      </c>
      <c r="D137" s="506"/>
    </row>
    <row r="138" spans="1:4" ht="15" thickBot="1" x14ac:dyDescent="0.4">
      <c r="A138" s="511">
        <v>6</v>
      </c>
      <c r="B138" s="512" t="s">
        <v>1057</v>
      </c>
      <c r="C138" s="504">
        <v>4407</v>
      </c>
      <c r="D138" s="506"/>
    </row>
    <row r="139" spans="1:4" ht="15" thickTop="1" x14ac:dyDescent="0.35">
      <c r="A139" s="513" t="s">
        <v>147</v>
      </c>
      <c r="B139" s="514" t="s">
        <v>1052</v>
      </c>
      <c r="C139" s="516">
        <v>440610</v>
      </c>
      <c r="D139" s="489" t="s">
        <v>1060</v>
      </c>
    </row>
    <row r="140" spans="1:4" x14ac:dyDescent="0.35">
      <c r="A140" s="499" t="s">
        <v>147</v>
      </c>
      <c r="B140" s="500" t="s">
        <v>1052</v>
      </c>
      <c r="C140" s="508">
        <v>440690</v>
      </c>
      <c r="D140" s="489" t="s">
        <v>1060</v>
      </c>
    </row>
    <row r="141" spans="1:4" x14ac:dyDescent="0.35">
      <c r="A141" s="499" t="s">
        <v>147</v>
      </c>
      <c r="B141" s="500" t="s">
        <v>1052</v>
      </c>
      <c r="C141" s="501">
        <v>440710</v>
      </c>
      <c r="D141" s="465"/>
    </row>
    <row r="142" spans="1:4" x14ac:dyDescent="0.35">
      <c r="A142" s="499" t="s">
        <v>147</v>
      </c>
      <c r="B142" s="500" t="s">
        <v>1055</v>
      </c>
      <c r="C142" s="508">
        <v>440610</v>
      </c>
      <c r="D142" s="470" t="s">
        <v>1060</v>
      </c>
    </row>
    <row r="143" spans="1:4" x14ac:dyDescent="0.35">
      <c r="A143" s="499" t="s">
        <v>147</v>
      </c>
      <c r="B143" s="500" t="s">
        <v>1055</v>
      </c>
      <c r="C143" s="508">
        <v>440690</v>
      </c>
      <c r="D143" s="470" t="s">
        <v>1060</v>
      </c>
    </row>
    <row r="144" spans="1:4" x14ac:dyDescent="0.35">
      <c r="A144" s="499" t="s">
        <v>147</v>
      </c>
      <c r="B144" s="500" t="s">
        <v>1055</v>
      </c>
      <c r="C144" s="501">
        <v>440710</v>
      </c>
      <c r="D144" s="465"/>
    </row>
    <row r="145" spans="1:4" x14ac:dyDescent="0.35">
      <c r="A145" s="499" t="s">
        <v>147</v>
      </c>
      <c r="B145" s="500" t="s">
        <v>1056</v>
      </c>
      <c r="C145" s="508">
        <v>440610</v>
      </c>
      <c r="D145" s="470" t="s">
        <v>1060</v>
      </c>
    </row>
    <row r="146" spans="1:4" x14ac:dyDescent="0.35">
      <c r="A146" s="499" t="s">
        <v>147</v>
      </c>
      <c r="B146" s="500" t="s">
        <v>1056</v>
      </c>
      <c r="C146" s="508">
        <v>440690</v>
      </c>
      <c r="D146" s="470" t="s">
        <v>1060</v>
      </c>
    </row>
    <row r="147" spans="1:4" x14ac:dyDescent="0.35">
      <c r="A147" s="499" t="s">
        <v>147</v>
      </c>
      <c r="B147" s="500" t="s">
        <v>1056</v>
      </c>
      <c r="C147" s="501">
        <v>440710</v>
      </c>
      <c r="D147" s="465"/>
    </row>
    <row r="148" spans="1:4" x14ac:dyDescent="0.35">
      <c r="A148" s="499" t="s">
        <v>147</v>
      </c>
      <c r="B148" s="500" t="s">
        <v>1057</v>
      </c>
      <c r="C148" s="501">
        <v>440611</v>
      </c>
      <c r="D148" s="465"/>
    </row>
    <row r="149" spans="1:4" x14ac:dyDescent="0.35">
      <c r="A149" s="499" t="s">
        <v>147</v>
      </c>
      <c r="B149" s="500" t="s">
        <v>1057</v>
      </c>
      <c r="C149" s="501">
        <v>440691</v>
      </c>
      <c r="D149" s="465"/>
    </row>
    <row r="150" spans="1:4" x14ac:dyDescent="0.35">
      <c r="A150" s="499" t="s">
        <v>147</v>
      </c>
      <c r="B150" s="500" t="s">
        <v>1057</v>
      </c>
      <c r="C150" s="501">
        <v>440711</v>
      </c>
      <c r="D150" s="465"/>
    </row>
    <row r="151" spans="1:4" x14ac:dyDescent="0.35">
      <c r="A151" s="499" t="s">
        <v>147</v>
      </c>
      <c r="B151" s="500" t="s">
        <v>1057</v>
      </c>
      <c r="C151" s="501">
        <v>440712</v>
      </c>
      <c r="D151" s="465"/>
    </row>
    <row r="152" spans="1:4" ht="15" thickBot="1" x14ac:dyDescent="0.4">
      <c r="A152" s="499" t="s">
        <v>147</v>
      </c>
      <c r="B152" s="500" t="s">
        <v>1057</v>
      </c>
      <c r="C152" s="501">
        <v>440719</v>
      </c>
      <c r="D152" s="470"/>
    </row>
    <row r="153" spans="1:4" ht="15" thickTop="1" x14ac:dyDescent="0.35">
      <c r="A153" s="513" t="s">
        <v>163</v>
      </c>
      <c r="B153" s="514" t="s">
        <v>1052</v>
      </c>
      <c r="C153" s="516">
        <v>440610</v>
      </c>
      <c r="D153" s="489" t="s">
        <v>1060</v>
      </c>
    </row>
    <row r="154" spans="1:4" x14ac:dyDescent="0.35">
      <c r="A154" s="499" t="s">
        <v>163</v>
      </c>
      <c r="B154" s="500" t="s">
        <v>1052</v>
      </c>
      <c r="C154" s="508">
        <v>440690</v>
      </c>
      <c r="D154" s="489" t="s">
        <v>1060</v>
      </c>
    </row>
    <row r="155" spans="1:4" x14ac:dyDescent="0.35">
      <c r="A155" s="499" t="s">
        <v>163</v>
      </c>
      <c r="B155" s="500" t="s">
        <v>1052</v>
      </c>
      <c r="C155" s="501">
        <v>440724</v>
      </c>
      <c r="D155" s="465"/>
    </row>
    <row r="156" spans="1:4" x14ac:dyDescent="0.35">
      <c r="A156" s="499" t="s">
        <v>163</v>
      </c>
      <c r="B156" s="500" t="s">
        <v>1052</v>
      </c>
      <c r="C156" s="501">
        <v>440725</v>
      </c>
      <c r="D156" s="465"/>
    </row>
    <row r="157" spans="1:4" x14ac:dyDescent="0.35">
      <c r="A157" s="499" t="s">
        <v>163</v>
      </c>
      <c r="B157" s="500" t="s">
        <v>1052</v>
      </c>
      <c r="C157" s="501">
        <v>440726</v>
      </c>
      <c r="D157" s="465"/>
    </row>
    <row r="158" spans="1:4" x14ac:dyDescent="0.35">
      <c r="A158" s="499" t="s">
        <v>163</v>
      </c>
      <c r="B158" s="500" t="s">
        <v>1052</v>
      </c>
      <c r="C158" s="501">
        <v>440729</v>
      </c>
      <c r="D158" s="465"/>
    </row>
    <row r="159" spans="1:4" x14ac:dyDescent="0.35">
      <c r="A159" s="499" t="s">
        <v>163</v>
      </c>
      <c r="B159" s="500" t="s">
        <v>1052</v>
      </c>
      <c r="C159" s="501">
        <v>440791</v>
      </c>
      <c r="D159" s="465"/>
    </row>
    <row r="160" spans="1:4" x14ac:dyDescent="0.35">
      <c r="A160" s="499" t="s">
        <v>163</v>
      </c>
      <c r="B160" s="500" t="s">
        <v>1052</v>
      </c>
      <c r="C160" s="501">
        <v>440792</v>
      </c>
      <c r="D160" s="465"/>
    </row>
    <row r="161" spans="1:4" x14ac:dyDescent="0.35">
      <c r="A161" s="499" t="s">
        <v>163</v>
      </c>
      <c r="B161" s="500" t="s">
        <v>1052</v>
      </c>
      <c r="C161" s="501">
        <v>440799</v>
      </c>
      <c r="D161" s="465"/>
    </row>
    <row r="162" spans="1:4" x14ac:dyDescent="0.35">
      <c r="A162" s="499" t="s">
        <v>163</v>
      </c>
      <c r="B162" s="500" t="s">
        <v>1055</v>
      </c>
      <c r="C162" s="508">
        <v>440610</v>
      </c>
      <c r="D162" s="470" t="s">
        <v>1060</v>
      </c>
    </row>
    <row r="163" spans="1:4" x14ac:dyDescent="0.35">
      <c r="A163" s="499" t="s">
        <v>163</v>
      </c>
      <c r="B163" s="500" t="s">
        <v>1055</v>
      </c>
      <c r="C163" s="508">
        <v>440690</v>
      </c>
      <c r="D163" s="470" t="s">
        <v>1060</v>
      </c>
    </row>
    <row r="164" spans="1:4" x14ac:dyDescent="0.35">
      <c r="A164" s="463" t="s">
        <v>163</v>
      </c>
      <c r="B164" s="464" t="s">
        <v>1055</v>
      </c>
      <c r="C164" s="494" t="s">
        <v>1080</v>
      </c>
      <c r="D164" s="465"/>
    </row>
    <row r="165" spans="1:4" x14ac:dyDescent="0.35">
      <c r="A165" s="466" t="s">
        <v>163</v>
      </c>
      <c r="B165" s="467" t="s">
        <v>1055</v>
      </c>
      <c r="C165" s="507" t="s">
        <v>1081</v>
      </c>
      <c r="D165" s="465"/>
    </row>
    <row r="166" spans="1:4" x14ac:dyDescent="0.35">
      <c r="A166" s="466" t="s">
        <v>163</v>
      </c>
      <c r="B166" s="467" t="s">
        <v>1055</v>
      </c>
      <c r="C166" s="507" t="s">
        <v>1082</v>
      </c>
      <c r="D166" s="465"/>
    </row>
    <row r="167" spans="1:4" x14ac:dyDescent="0.35">
      <c r="A167" s="466" t="s">
        <v>163</v>
      </c>
      <c r="B167" s="467" t="s">
        <v>1055</v>
      </c>
      <c r="C167" s="507" t="s">
        <v>1083</v>
      </c>
      <c r="D167" s="465"/>
    </row>
    <row r="168" spans="1:4" x14ac:dyDescent="0.35">
      <c r="A168" s="466" t="s">
        <v>163</v>
      </c>
      <c r="B168" s="467" t="s">
        <v>1055</v>
      </c>
      <c r="C168" s="507" t="s">
        <v>1084</v>
      </c>
      <c r="D168" s="465"/>
    </row>
    <row r="169" spans="1:4" x14ac:dyDescent="0.35">
      <c r="A169" s="466" t="s">
        <v>163</v>
      </c>
      <c r="B169" s="467" t="s">
        <v>1055</v>
      </c>
      <c r="C169" s="507" t="s">
        <v>1085</v>
      </c>
      <c r="D169" s="465"/>
    </row>
    <row r="170" spans="1:4" x14ac:dyDescent="0.35">
      <c r="A170" s="466" t="s">
        <v>163</v>
      </c>
      <c r="B170" s="467" t="s">
        <v>1055</v>
      </c>
      <c r="C170" s="507" t="s">
        <v>1086</v>
      </c>
      <c r="D170" s="465"/>
    </row>
    <row r="171" spans="1:4" x14ac:dyDescent="0.35">
      <c r="A171" s="466" t="s">
        <v>163</v>
      </c>
      <c r="B171" s="467" t="s">
        <v>1055</v>
      </c>
      <c r="C171" s="507" t="s">
        <v>1087</v>
      </c>
      <c r="D171" s="465"/>
    </row>
    <row r="172" spans="1:4" x14ac:dyDescent="0.35">
      <c r="A172" s="466" t="s">
        <v>163</v>
      </c>
      <c r="B172" s="467" t="s">
        <v>1055</v>
      </c>
      <c r="C172" s="507" t="s">
        <v>1088</v>
      </c>
      <c r="D172" s="465"/>
    </row>
    <row r="173" spans="1:4" x14ac:dyDescent="0.35">
      <c r="A173" s="466" t="s">
        <v>163</v>
      </c>
      <c r="B173" s="467" t="s">
        <v>1055</v>
      </c>
      <c r="C173" s="507" t="s">
        <v>1089</v>
      </c>
      <c r="D173" s="465"/>
    </row>
    <row r="174" spans="1:4" x14ac:dyDescent="0.35">
      <c r="A174" s="466" t="s">
        <v>163</v>
      </c>
      <c r="B174" s="467" t="s">
        <v>1055</v>
      </c>
      <c r="C174" s="507" t="s">
        <v>1090</v>
      </c>
      <c r="D174" s="465"/>
    </row>
    <row r="175" spans="1:4" x14ac:dyDescent="0.35">
      <c r="A175" s="466" t="s">
        <v>163</v>
      </c>
      <c r="B175" s="467" t="s">
        <v>1055</v>
      </c>
      <c r="C175" s="507" t="s">
        <v>1091</v>
      </c>
      <c r="D175" s="465"/>
    </row>
    <row r="176" spans="1:4" x14ac:dyDescent="0.35">
      <c r="A176" s="466" t="s">
        <v>163</v>
      </c>
      <c r="B176" s="467" t="s">
        <v>1055</v>
      </c>
      <c r="C176" s="507" t="s">
        <v>1092</v>
      </c>
      <c r="D176" s="465"/>
    </row>
    <row r="177" spans="1:4" x14ac:dyDescent="0.35">
      <c r="A177" s="466" t="s">
        <v>163</v>
      </c>
      <c r="B177" s="467" t="s">
        <v>1056</v>
      </c>
      <c r="C177" s="517">
        <v>440610</v>
      </c>
      <c r="D177" s="470" t="s">
        <v>1060</v>
      </c>
    </row>
    <row r="178" spans="1:4" x14ac:dyDescent="0.35">
      <c r="A178" s="466" t="s">
        <v>163</v>
      </c>
      <c r="B178" s="467" t="s">
        <v>1056</v>
      </c>
      <c r="C178" s="517">
        <v>440690</v>
      </c>
      <c r="D178" s="470" t="s">
        <v>1060</v>
      </c>
    </row>
    <row r="179" spans="1:4" x14ac:dyDescent="0.35">
      <c r="A179" s="466" t="s">
        <v>163</v>
      </c>
      <c r="B179" s="467" t="s">
        <v>1056</v>
      </c>
      <c r="C179" s="507" t="s">
        <v>1080</v>
      </c>
      <c r="D179" s="465"/>
    </row>
    <row r="180" spans="1:4" x14ac:dyDescent="0.35">
      <c r="A180" s="466" t="s">
        <v>163</v>
      </c>
      <c r="B180" s="467" t="s">
        <v>1056</v>
      </c>
      <c r="C180" s="507" t="s">
        <v>1081</v>
      </c>
      <c r="D180" s="465"/>
    </row>
    <row r="181" spans="1:4" x14ac:dyDescent="0.35">
      <c r="A181" s="466" t="s">
        <v>163</v>
      </c>
      <c r="B181" s="467" t="s">
        <v>1056</v>
      </c>
      <c r="C181" s="507" t="s">
        <v>1082</v>
      </c>
      <c r="D181" s="465"/>
    </row>
    <row r="182" spans="1:4" x14ac:dyDescent="0.35">
      <c r="A182" s="466" t="s">
        <v>163</v>
      </c>
      <c r="B182" s="467" t="s">
        <v>1056</v>
      </c>
      <c r="C182" s="507" t="s">
        <v>1083</v>
      </c>
      <c r="D182" s="465"/>
    </row>
    <row r="183" spans="1:4" x14ac:dyDescent="0.35">
      <c r="A183" s="466" t="s">
        <v>163</v>
      </c>
      <c r="B183" s="467" t="s">
        <v>1056</v>
      </c>
      <c r="C183" s="507" t="s">
        <v>1084</v>
      </c>
      <c r="D183" s="465"/>
    </row>
    <row r="184" spans="1:4" x14ac:dyDescent="0.35">
      <c r="A184" s="466" t="s">
        <v>163</v>
      </c>
      <c r="B184" s="467" t="s">
        <v>1056</v>
      </c>
      <c r="C184" s="507" t="s">
        <v>1085</v>
      </c>
      <c r="D184" s="465"/>
    </row>
    <row r="185" spans="1:4" x14ac:dyDescent="0.35">
      <c r="A185" s="466" t="s">
        <v>163</v>
      </c>
      <c r="B185" s="467" t="s">
        <v>1056</v>
      </c>
      <c r="C185" s="507" t="s">
        <v>1086</v>
      </c>
      <c r="D185" s="465"/>
    </row>
    <row r="186" spans="1:4" x14ac:dyDescent="0.35">
      <c r="A186" s="466" t="s">
        <v>163</v>
      </c>
      <c r="B186" s="467" t="s">
        <v>1056</v>
      </c>
      <c r="C186" s="507" t="s">
        <v>1087</v>
      </c>
      <c r="D186" s="465"/>
    </row>
    <row r="187" spans="1:4" x14ac:dyDescent="0.35">
      <c r="A187" s="466" t="s">
        <v>163</v>
      </c>
      <c r="B187" s="467" t="s">
        <v>1056</v>
      </c>
      <c r="C187" s="507" t="s">
        <v>1088</v>
      </c>
      <c r="D187" s="465"/>
    </row>
    <row r="188" spans="1:4" x14ac:dyDescent="0.35">
      <c r="A188" s="466" t="s">
        <v>163</v>
      </c>
      <c r="B188" s="467" t="s">
        <v>1056</v>
      </c>
      <c r="C188" s="507" t="s">
        <v>1089</v>
      </c>
      <c r="D188" s="465"/>
    </row>
    <row r="189" spans="1:4" x14ac:dyDescent="0.35">
      <c r="A189" s="466" t="s">
        <v>163</v>
      </c>
      <c r="B189" s="467" t="s">
        <v>1056</v>
      </c>
      <c r="C189" s="507" t="s">
        <v>1090</v>
      </c>
      <c r="D189" s="465"/>
    </row>
    <row r="190" spans="1:4" x14ac:dyDescent="0.35">
      <c r="A190" s="466" t="s">
        <v>163</v>
      </c>
      <c r="B190" s="467" t="s">
        <v>1056</v>
      </c>
      <c r="C190" s="507" t="s">
        <v>1091</v>
      </c>
      <c r="D190" s="465"/>
    </row>
    <row r="191" spans="1:4" x14ac:dyDescent="0.35">
      <c r="A191" s="466" t="s">
        <v>163</v>
      </c>
      <c r="B191" s="496" t="s">
        <v>1056</v>
      </c>
      <c r="C191" s="497" t="s">
        <v>1092</v>
      </c>
      <c r="D191" s="465"/>
    </row>
    <row r="192" spans="1:4" x14ac:dyDescent="0.35">
      <c r="A192" s="466" t="s">
        <v>163</v>
      </c>
      <c r="B192" s="496" t="s">
        <v>1057</v>
      </c>
      <c r="C192" s="497">
        <v>4406.12</v>
      </c>
      <c r="D192" s="465"/>
    </row>
    <row r="193" spans="1:4" x14ac:dyDescent="0.35">
      <c r="A193" s="466" t="s">
        <v>163</v>
      </c>
      <c r="B193" s="496" t="s">
        <v>1057</v>
      </c>
      <c r="C193" s="497">
        <v>4406.92</v>
      </c>
      <c r="D193" s="465"/>
    </row>
    <row r="194" spans="1:4" x14ac:dyDescent="0.35">
      <c r="A194" s="466" t="s">
        <v>163</v>
      </c>
      <c r="B194" s="496" t="s">
        <v>1057</v>
      </c>
      <c r="C194" s="497">
        <v>4407.21</v>
      </c>
      <c r="D194" s="465"/>
    </row>
    <row r="195" spans="1:4" x14ac:dyDescent="0.35">
      <c r="A195" s="466" t="s">
        <v>163</v>
      </c>
      <c r="B195" s="496" t="s">
        <v>1057</v>
      </c>
      <c r="C195" s="497">
        <v>4407.22</v>
      </c>
      <c r="D195" s="465"/>
    </row>
    <row r="196" spans="1:4" x14ac:dyDescent="0.35">
      <c r="A196" s="466" t="s">
        <v>163</v>
      </c>
      <c r="B196" s="496" t="s">
        <v>1057</v>
      </c>
      <c r="C196" s="497">
        <v>4407.25</v>
      </c>
      <c r="D196" s="465"/>
    </row>
    <row r="197" spans="1:4" x14ac:dyDescent="0.35">
      <c r="A197" s="466" t="s">
        <v>163</v>
      </c>
      <c r="B197" s="496" t="s">
        <v>1057</v>
      </c>
      <c r="C197" s="497">
        <v>4407.26</v>
      </c>
      <c r="D197" s="465"/>
    </row>
    <row r="198" spans="1:4" x14ac:dyDescent="0.35">
      <c r="A198" s="466" t="s">
        <v>163</v>
      </c>
      <c r="B198" s="496" t="s">
        <v>1057</v>
      </c>
      <c r="C198" s="497">
        <v>4407.2700000000004</v>
      </c>
      <c r="D198" s="465"/>
    </row>
    <row r="199" spans="1:4" x14ac:dyDescent="0.35">
      <c r="A199" s="466" t="s">
        <v>163</v>
      </c>
      <c r="B199" s="496" t="s">
        <v>1057</v>
      </c>
      <c r="C199" s="497">
        <v>4407.28</v>
      </c>
      <c r="D199" s="465"/>
    </row>
    <row r="200" spans="1:4" x14ac:dyDescent="0.35">
      <c r="A200" s="466" t="s">
        <v>163</v>
      </c>
      <c r="B200" s="496" t="s">
        <v>1057</v>
      </c>
      <c r="C200" s="497">
        <v>4407.29</v>
      </c>
      <c r="D200" s="465"/>
    </row>
    <row r="201" spans="1:4" x14ac:dyDescent="0.35">
      <c r="A201" s="466" t="s">
        <v>163</v>
      </c>
      <c r="B201" s="496" t="s">
        <v>1057</v>
      </c>
      <c r="C201" s="497">
        <v>4407.91</v>
      </c>
      <c r="D201" s="465"/>
    </row>
    <row r="202" spans="1:4" x14ac:dyDescent="0.35">
      <c r="A202" s="466" t="s">
        <v>163</v>
      </c>
      <c r="B202" s="496" t="s">
        <v>1057</v>
      </c>
      <c r="C202" s="497">
        <v>4407.92</v>
      </c>
      <c r="D202" s="465"/>
    </row>
    <row r="203" spans="1:4" x14ac:dyDescent="0.35">
      <c r="A203" s="466" t="s">
        <v>163</v>
      </c>
      <c r="B203" s="496" t="s">
        <v>1057</v>
      </c>
      <c r="C203" s="497">
        <v>4407.93</v>
      </c>
      <c r="D203" s="465"/>
    </row>
    <row r="204" spans="1:4" x14ac:dyDescent="0.35">
      <c r="A204" s="466" t="s">
        <v>163</v>
      </c>
      <c r="B204" s="496" t="s">
        <v>1057</v>
      </c>
      <c r="C204" s="497">
        <v>4407.9399999999996</v>
      </c>
      <c r="D204" s="465"/>
    </row>
    <row r="205" spans="1:4" x14ac:dyDescent="0.35">
      <c r="A205" s="466" t="s">
        <v>163</v>
      </c>
      <c r="B205" s="496" t="s">
        <v>1057</v>
      </c>
      <c r="C205" s="497">
        <v>4407.95</v>
      </c>
      <c r="D205" s="465"/>
    </row>
    <row r="206" spans="1:4" x14ac:dyDescent="0.35">
      <c r="A206" s="466" t="s">
        <v>163</v>
      </c>
      <c r="B206" s="496" t="s">
        <v>1057</v>
      </c>
      <c r="C206" s="497">
        <v>4407.96</v>
      </c>
      <c r="D206" s="465"/>
    </row>
    <row r="207" spans="1:4" x14ac:dyDescent="0.35">
      <c r="A207" s="466" t="s">
        <v>163</v>
      </c>
      <c r="B207" s="496" t="s">
        <v>1057</v>
      </c>
      <c r="C207" s="497">
        <v>4407.97</v>
      </c>
      <c r="D207" s="465"/>
    </row>
    <row r="208" spans="1:4" ht="15" thickBot="1" x14ac:dyDescent="0.4">
      <c r="A208" s="502" t="s">
        <v>163</v>
      </c>
      <c r="B208" s="503" t="s">
        <v>1057</v>
      </c>
      <c r="C208" s="504">
        <v>4407.99</v>
      </c>
      <c r="D208" s="465"/>
    </row>
    <row r="209" spans="1:4" ht="15" thickTop="1" x14ac:dyDescent="0.35">
      <c r="A209" s="499" t="s">
        <v>187</v>
      </c>
      <c r="B209" s="500" t="s">
        <v>1052</v>
      </c>
      <c r="C209" s="508">
        <v>440610</v>
      </c>
      <c r="D209" s="489" t="s">
        <v>1060</v>
      </c>
    </row>
    <row r="210" spans="1:4" x14ac:dyDescent="0.35">
      <c r="A210" s="499" t="s">
        <v>187</v>
      </c>
      <c r="B210" s="500" t="s">
        <v>1052</v>
      </c>
      <c r="C210" s="508">
        <v>440690</v>
      </c>
      <c r="D210" s="489" t="s">
        <v>1060</v>
      </c>
    </row>
    <row r="211" spans="1:4" x14ac:dyDescent="0.35">
      <c r="A211" s="499" t="s">
        <v>187</v>
      </c>
      <c r="B211" s="500" t="s">
        <v>1052</v>
      </c>
      <c r="C211" s="501">
        <v>440724</v>
      </c>
      <c r="D211" s="465"/>
    </row>
    <row r="212" spans="1:4" x14ac:dyDescent="0.35">
      <c r="A212" s="499" t="s">
        <v>187</v>
      </c>
      <c r="B212" s="500" t="s">
        <v>1052</v>
      </c>
      <c r="C212" s="501">
        <v>440725</v>
      </c>
      <c r="D212" s="465"/>
    </row>
    <row r="213" spans="1:4" x14ac:dyDescent="0.35">
      <c r="A213" s="499" t="s">
        <v>187</v>
      </c>
      <c r="B213" s="500" t="s">
        <v>1052</v>
      </c>
      <c r="C213" s="501">
        <v>440726</v>
      </c>
      <c r="D213" s="465"/>
    </row>
    <row r="214" spans="1:4" x14ac:dyDescent="0.35">
      <c r="A214" s="499" t="s">
        <v>187</v>
      </c>
      <c r="B214" s="500" t="s">
        <v>1052</v>
      </c>
      <c r="C214" s="501">
        <v>440729</v>
      </c>
      <c r="D214" s="465"/>
    </row>
    <row r="215" spans="1:4" x14ac:dyDescent="0.35">
      <c r="A215" s="499" t="s">
        <v>187</v>
      </c>
      <c r="B215" s="500" t="s">
        <v>1052</v>
      </c>
      <c r="C215" s="508">
        <v>440799</v>
      </c>
      <c r="D215" s="489" t="s">
        <v>1060</v>
      </c>
    </row>
    <row r="216" spans="1:4" x14ac:dyDescent="0.35">
      <c r="A216" s="499" t="s">
        <v>187</v>
      </c>
      <c r="B216" s="500" t="s">
        <v>1055</v>
      </c>
      <c r="C216" s="508">
        <v>440610</v>
      </c>
      <c r="D216" s="489" t="s">
        <v>1060</v>
      </c>
    </row>
    <row r="217" spans="1:4" x14ac:dyDescent="0.35">
      <c r="A217" s="499" t="s">
        <v>187</v>
      </c>
      <c r="B217" s="500" t="s">
        <v>1055</v>
      </c>
      <c r="C217" s="508">
        <v>440690</v>
      </c>
      <c r="D217" s="489" t="s">
        <v>1060</v>
      </c>
    </row>
    <row r="218" spans="1:4" x14ac:dyDescent="0.35">
      <c r="A218" s="466" t="s">
        <v>187</v>
      </c>
      <c r="B218" s="467" t="s">
        <v>1055</v>
      </c>
      <c r="C218" s="507" t="s">
        <v>1080</v>
      </c>
      <c r="D218" s="465"/>
    </row>
    <row r="219" spans="1:4" x14ac:dyDescent="0.35">
      <c r="A219" s="466" t="s">
        <v>187</v>
      </c>
      <c r="B219" s="467" t="s">
        <v>1055</v>
      </c>
      <c r="C219" s="507" t="s">
        <v>1081</v>
      </c>
      <c r="D219" s="465"/>
    </row>
    <row r="220" spans="1:4" x14ac:dyDescent="0.35">
      <c r="A220" s="466" t="s">
        <v>187</v>
      </c>
      <c r="B220" s="467" t="s">
        <v>1055</v>
      </c>
      <c r="C220" s="507" t="s">
        <v>1082</v>
      </c>
      <c r="D220" s="465"/>
    </row>
    <row r="221" spans="1:4" x14ac:dyDescent="0.35">
      <c r="A221" s="466" t="s">
        <v>187</v>
      </c>
      <c r="B221" s="467" t="s">
        <v>1055</v>
      </c>
      <c r="C221" s="507" t="s">
        <v>1083</v>
      </c>
      <c r="D221" s="465"/>
    </row>
    <row r="222" spans="1:4" x14ac:dyDescent="0.35">
      <c r="A222" s="466" t="s">
        <v>187</v>
      </c>
      <c r="B222" s="467" t="s">
        <v>1055</v>
      </c>
      <c r="C222" s="507" t="s">
        <v>1084</v>
      </c>
      <c r="D222" s="465"/>
    </row>
    <row r="223" spans="1:4" x14ac:dyDescent="0.35">
      <c r="A223" s="466" t="s">
        <v>187</v>
      </c>
      <c r="B223" s="467" t="s">
        <v>1055</v>
      </c>
      <c r="C223" s="507" t="s">
        <v>1085</v>
      </c>
      <c r="D223" s="465"/>
    </row>
    <row r="224" spans="1:4" x14ac:dyDescent="0.35">
      <c r="A224" s="466" t="s">
        <v>187</v>
      </c>
      <c r="B224" s="467" t="s">
        <v>1055</v>
      </c>
      <c r="C224" s="507" t="s">
        <v>1086</v>
      </c>
      <c r="D224" s="465"/>
    </row>
    <row r="225" spans="1:4" x14ac:dyDescent="0.35">
      <c r="A225" s="466" t="s">
        <v>187</v>
      </c>
      <c r="B225" s="467" t="s">
        <v>1055</v>
      </c>
      <c r="C225" s="517" t="s">
        <v>1092</v>
      </c>
      <c r="D225" s="489" t="s">
        <v>1060</v>
      </c>
    </row>
    <row r="226" spans="1:4" x14ac:dyDescent="0.35">
      <c r="A226" s="466" t="s">
        <v>187</v>
      </c>
      <c r="B226" s="467" t="s">
        <v>1056</v>
      </c>
      <c r="C226" s="517">
        <v>440610</v>
      </c>
      <c r="D226" s="489" t="s">
        <v>1060</v>
      </c>
    </row>
    <row r="227" spans="1:4" x14ac:dyDescent="0.35">
      <c r="A227" s="466" t="s">
        <v>187</v>
      </c>
      <c r="B227" s="467" t="s">
        <v>1056</v>
      </c>
      <c r="C227" s="517">
        <v>440690</v>
      </c>
      <c r="D227" s="489" t="s">
        <v>1060</v>
      </c>
    </row>
    <row r="228" spans="1:4" x14ac:dyDescent="0.35">
      <c r="A228" s="466" t="s">
        <v>187</v>
      </c>
      <c r="B228" s="467" t="s">
        <v>1056</v>
      </c>
      <c r="C228" s="507" t="s">
        <v>1080</v>
      </c>
      <c r="D228" s="465"/>
    </row>
    <row r="229" spans="1:4" x14ac:dyDescent="0.35">
      <c r="A229" s="466" t="s">
        <v>187</v>
      </c>
      <c r="B229" s="467" t="s">
        <v>1056</v>
      </c>
      <c r="C229" s="507" t="s">
        <v>1081</v>
      </c>
      <c r="D229" s="465"/>
    </row>
    <row r="230" spans="1:4" x14ac:dyDescent="0.35">
      <c r="A230" s="466" t="s">
        <v>187</v>
      </c>
      <c r="B230" s="467" t="s">
        <v>1056</v>
      </c>
      <c r="C230" s="507" t="s">
        <v>1082</v>
      </c>
      <c r="D230" s="465"/>
    </row>
    <row r="231" spans="1:4" x14ac:dyDescent="0.35">
      <c r="A231" s="466" t="s">
        <v>187</v>
      </c>
      <c r="B231" s="467" t="s">
        <v>1056</v>
      </c>
      <c r="C231" s="507" t="s">
        <v>1083</v>
      </c>
      <c r="D231" s="465"/>
    </row>
    <row r="232" spans="1:4" x14ac:dyDescent="0.35">
      <c r="A232" s="466" t="s">
        <v>187</v>
      </c>
      <c r="B232" s="467" t="s">
        <v>1056</v>
      </c>
      <c r="C232" s="507" t="s">
        <v>1084</v>
      </c>
      <c r="D232" s="465"/>
    </row>
    <row r="233" spans="1:4" x14ac:dyDescent="0.35">
      <c r="A233" s="466" t="s">
        <v>187</v>
      </c>
      <c r="B233" s="467" t="s">
        <v>1056</v>
      </c>
      <c r="C233" s="507" t="s">
        <v>1085</v>
      </c>
      <c r="D233" s="465"/>
    </row>
    <row r="234" spans="1:4" x14ac:dyDescent="0.35">
      <c r="A234" s="466" t="s">
        <v>187</v>
      </c>
      <c r="B234" s="467" t="s">
        <v>1056</v>
      </c>
      <c r="C234" s="507" t="s">
        <v>1086</v>
      </c>
      <c r="D234" s="465"/>
    </row>
    <row r="235" spans="1:4" x14ac:dyDescent="0.35">
      <c r="A235" s="495" t="s">
        <v>187</v>
      </c>
      <c r="B235" s="496" t="s">
        <v>1056</v>
      </c>
      <c r="C235" s="510" t="s">
        <v>1092</v>
      </c>
      <c r="D235" s="470" t="s">
        <v>1060</v>
      </c>
    </row>
    <row r="236" spans="1:4" x14ac:dyDescent="0.35">
      <c r="A236" s="495" t="s">
        <v>187</v>
      </c>
      <c r="B236" s="496" t="s">
        <v>1057</v>
      </c>
      <c r="C236" s="510">
        <v>440612</v>
      </c>
      <c r="D236" s="489" t="s">
        <v>1060</v>
      </c>
    </row>
    <row r="237" spans="1:4" x14ac:dyDescent="0.35">
      <c r="A237" s="495" t="s">
        <v>187</v>
      </c>
      <c r="B237" s="496" t="s">
        <v>1057</v>
      </c>
      <c r="C237" s="510">
        <v>440692</v>
      </c>
      <c r="D237" s="489" t="s">
        <v>1060</v>
      </c>
    </row>
    <row r="238" spans="1:4" x14ac:dyDescent="0.35">
      <c r="A238" s="495" t="s">
        <v>187</v>
      </c>
      <c r="B238" s="496" t="s">
        <v>1057</v>
      </c>
      <c r="C238" s="497">
        <v>440721</v>
      </c>
      <c r="D238" s="465"/>
    </row>
    <row r="239" spans="1:4" x14ac:dyDescent="0.35">
      <c r="A239" s="495" t="s">
        <v>187</v>
      </c>
      <c r="B239" s="496" t="s">
        <v>1057</v>
      </c>
      <c r="C239" s="497">
        <v>440722</v>
      </c>
      <c r="D239" s="465"/>
    </row>
    <row r="240" spans="1:4" x14ac:dyDescent="0.35">
      <c r="A240" s="495" t="s">
        <v>187</v>
      </c>
      <c r="B240" s="496" t="s">
        <v>1057</v>
      </c>
      <c r="C240" s="497">
        <v>440725</v>
      </c>
      <c r="D240" s="465"/>
    </row>
    <row r="241" spans="1:4" x14ac:dyDescent="0.35">
      <c r="A241" s="495" t="s">
        <v>187</v>
      </c>
      <c r="B241" s="496" t="s">
        <v>1057</v>
      </c>
      <c r="C241" s="497">
        <v>440726</v>
      </c>
      <c r="D241" s="465"/>
    </row>
    <row r="242" spans="1:4" x14ac:dyDescent="0.35">
      <c r="A242" s="495" t="s">
        <v>187</v>
      </c>
      <c r="B242" s="496" t="s">
        <v>1057</v>
      </c>
      <c r="C242" s="497">
        <v>440727</v>
      </c>
      <c r="D242" s="465"/>
    </row>
    <row r="243" spans="1:4" x14ac:dyDescent="0.35">
      <c r="A243" s="495" t="s">
        <v>187</v>
      </c>
      <c r="B243" s="496" t="s">
        <v>1057</v>
      </c>
      <c r="C243" s="497">
        <v>440728</v>
      </c>
      <c r="D243" s="465"/>
    </row>
    <row r="244" spans="1:4" ht="15" thickBot="1" x14ac:dyDescent="0.4">
      <c r="A244" s="495" t="s">
        <v>187</v>
      </c>
      <c r="B244" s="496" t="s">
        <v>1057</v>
      </c>
      <c r="C244" s="497">
        <v>440729</v>
      </c>
      <c r="D244" s="465"/>
    </row>
    <row r="245" spans="1:4" ht="15" thickTop="1" x14ac:dyDescent="0.35">
      <c r="A245" s="513">
        <v>7</v>
      </c>
      <c r="B245" s="514" t="s">
        <v>1052</v>
      </c>
      <c r="C245" s="515">
        <v>4408</v>
      </c>
      <c r="D245" s="506"/>
    </row>
    <row r="246" spans="1:4" x14ac:dyDescent="0.35">
      <c r="A246" s="466">
        <v>7</v>
      </c>
      <c r="B246" s="467" t="s">
        <v>1055</v>
      </c>
      <c r="C246" s="507">
        <v>4408</v>
      </c>
      <c r="D246" s="465"/>
    </row>
    <row r="247" spans="1:4" x14ac:dyDescent="0.35">
      <c r="A247" s="466">
        <v>7</v>
      </c>
      <c r="B247" s="467" t="s">
        <v>1056</v>
      </c>
      <c r="C247" s="507">
        <v>4408</v>
      </c>
      <c r="D247" s="506"/>
    </row>
    <row r="248" spans="1:4" ht="15" thickBot="1" x14ac:dyDescent="0.4">
      <c r="A248" s="502">
        <v>7</v>
      </c>
      <c r="B248" s="503" t="s">
        <v>1057</v>
      </c>
      <c r="C248" s="507">
        <v>4408</v>
      </c>
      <c r="D248" s="506"/>
    </row>
    <row r="249" spans="1:4" ht="15" thickTop="1" x14ac:dyDescent="0.35">
      <c r="A249" s="513" t="s">
        <v>192</v>
      </c>
      <c r="B249" s="514" t="s">
        <v>1052</v>
      </c>
      <c r="C249" s="515">
        <v>440810</v>
      </c>
      <c r="D249" s="506"/>
    </row>
    <row r="250" spans="1:4" x14ac:dyDescent="0.35">
      <c r="A250" s="466" t="s">
        <v>192</v>
      </c>
      <c r="B250" s="467" t="s">
        <v>1055</v>
      </c>
      <c r="C250" s="507" t="s">
        <v>1093</v>
      </c>
      <c r="D250" s="465"/>
    </row>
    <row r="251" spans="1:4" x14ac:dyDescent="0.35">
      <c r="A251" s="495" t="s">
        <v>192</v>
      </c>
      <c r="B251" s="496" t="s">
        <v>1056</v>
      </c>
      <c r="C251" s="497" t="s">
        <v>1093</v>
      </c>
      <c r="D251" s="465"/>
    </row>
    <row r="252" spans="1:4" ht="15" thickBot="1" x14ac:dyDescent="0.4">
      <c r="A252" s="502" t="s">
        <v>192</v>
      </c>
      <c r="B252" s="503" t="s">
        <v>1057</v>
      </c>
      <c r="C252" s="504" t="s">
        <v>1093</v>
      </c>
      <c r="D252" s="465"/>
    </row>
    <row r="253" spans="1:4" ht="15" thickTop="1" x14ac:dyDescent="0.35">
      <c r="A253" s="513" t="s">
        <v>201</v>
      </c>
      <c r="B253" s="514" t="s">
        <v>1052</v>
      </c>
      <c r="C253" s="518">
        <v>440831</v>
      </c>
      <c r="D253" s="465"/>
    </row>
    <row r="254" spans="1:4" x14ac:dyDescent="0.35">
      <c r="A254" s="499" t="s">
        <v>201</v>
      </c>
      <c r="B254" s="500" t="s">
        <v>1052</v>
      </c>
      <c r="C254" s="519">
        <v>440839</v>
      </c>
      <c r="D254" s="465"/>
    </row>
    <row r="255" spans="1:4" x14ac:dyDescent="0.35">
      <c r="A255" s="499" t="s">
        <v>201</v>
      </c>
      <c r="B255" s="500" t="s">
        <v>1052</v>
      </c>
      <c r="C255" s="501">
        <v>440890</v>
      </c>
      <c r="D255" s="506"/>
    </row>
    <row r="256" spans="1:4" x14ac:dyDescent="0.35">
      <c r="A256" s="466" t="s">
        <v>201</v>
      </c>
      <c r="B256" s="467" t="s">
        <v>1055</v>
      </c>
      <c r="C256" s="507" t="s">
        <v>1094</v>
      </c>
      <c r="D256" s="465"/>
    </row>
    <row r="257" spans="1:4" x14ac:dyDescent="0.35">
      <c r="A257" s="466" t="s">
        <v>201</v>
      </c>
      <c r="B257" s="467" t="s">
        <v>1055</v>
      </c>
      <c r="C257" s="507" t="s">
        <v>1095</v>
      </c>
      <c r="D257" s="465"/>
    </row>
    <row r="258" spans="1:4" x14ac:dyDescent="0.35">
      <c r="A258" s="466" t="s">
        <v>201</v>
      </c>
      <c r="B258" s="467" t="s">
        <v>1055</v>
      </c>
      <c r="C258" s="507" t="s">
        <v>1096</v>
      </c>
      <c r="D258" s="465"/>
    </row>
    <row r="259" spans="1:4" x14ac:dyDescent="0.35">
      <c r="A259" s="466" t="s">
        <v>201</v>
      </c>
      <c r="B259" s="467" t="s">
        <v>1056</v>
      </c>
      <c r="C259" s="507" t="s">
        <v>1094</v>
      </c>
      <c r="D259" s="465"/>
    </row>
    <row r="260" spans="1:4" x14ac:dyDescent="0.35">
      <c r="A260" s="466" t="s">
        <v>201</v>
      </c>
      <c r="B260" s="467" t="s">
        <v>1056</v>
      </c>
      <c r="C260" s="507" t="s">
        <v>1095</v>
      </c>
      <c r="D260" s="465"/>
    </row>
    <row r="261" spans="1:4" x14ac:dyDescent="0.35">
      <c r="A261" s="495" t="s">
        <v>201</v>
      </c>
      <c r="B261" s="496" t="s">
        <v>1056</v>
      </c>
      <c r="C261" s="497" t="s">
        <v>1096</v>
      </c>
      <c r="D261" s="465"/>
    </row>
    <row r="262" spans="1:4" x14ac:dyDescent="0.35">
      <c r="A262" s="495" t="s">
        <v>201</v>
      </c>
      <c r="B262" s="496" t="s">
        <v>1057</v>
      </c>
      <c r="C262" s="497">
        <v>440831</v>
      </c>
      <c r="D262" s="465"/>
    </row>
    <row r="263" spans="1:4" x14ac:dyDescent="0.35">
      <c r="A263" s="495" t="s">
        <v>201</v>
      </c>
      <c r="B263" s="496" t="s">
        <v>1057</v>
      </c>
      <c r="C263" s="497">
        <v>440839</v>
      </c>
      <c r="D263" s="465"/>
    </row>
    <row r="264" spans="1:4" ht="15" thickBot="1" x14ac:dyDescent="0.4">
      <c r="A264" s="495" t="s">
        <v>201</v>
      </c>
      <c r="B264" s="496" t="s">
        <v>1057</v>
      </c>
      <c r="C264" s="504">
        <v>440890</v>
      </c>
      <c r="D264" s="465"/>
    </row>
    <row r="265" spans="1:4" ht="15" thickTop="1" x14ac:dyDescent="0.35">
      <c r="A265" s="513" t="s">
        <v>205</v>
      </c>
      <c r="B265" s="514" t="s">
        <v>1052</v>
      </c>
      <c r="C265" s="518">
        <v>440831</v>
      </c>
      <c r="D265" s="465"/>
    </row>
    <row r="266" spans="1:4" x14ac:dyDescent="0.35">
      <c r="A266" s="499" t="s">
        <v>205</v>
      </c>
      <c r="B266" s="500" t="s">
        <v>1052</v>
      </c>
      <c r="C266" s="519">
        <v>440839</v>
      </c>
      <c r="D266" s="465"/>
    </row>
    <row r="267" spans="1:4" x14ac:dyDescent="0.35">
      <c r="A267" s="499" t="s">
        <v>205</v>
      </c>
      <c r="B267" s="500" t="s">
        <v>1052</v>
      </c>
      <c r="C267" s="508">
        <v>440890</v>
      </c>
      <c r="D267" s="489" t="s">
        <v>1060</v>
      </c>
    </row>
    <row r="268" spans="1:4" x14ac:dyDescent="0.35">
      <c r="A268" s="466" t="s">
        <v>205</v>
      </c>
      <c r="B268" s="467" t="s">
        <v>1055</v>
      </c>
      <c r="C268" s="507" t="s">
        <v>1094</v>
      </c>
      <c r="D268" s="465"/>
    </row>
    <row r="269" spans="1:4" x14ac:dyDescent="0.35">
      <c r="A269" s="466" t="s">
        <v>205</v>
      </c>
      <c r="B269" s="467" t="s">
        <v>1055</v>
      </c>
      <c r="C269" s="507" t="s">
        <v>1095</v>
      </c>
      <c r="D269" s="465"/>
    </row>
    <row r="270" spans="1:4" x14ac:dyDescent="0.35">
      <c r="A270" s="466" t="s">
        <v>205</v>
      </c>
      <c r="B270" s="467" t="s">
        <v>1055</v>
      </c>
      <c r="C270" s="517" t="s">
        <v>1096</v>
      </c>
      <c r="D270" s="489" t="s">
        <v>1060</v>
      </c>
    </row>
    <row r="271" spans="1:4" x14ac:dyDescent="0.35">
      <c r="A271" s="466" t="s">
        <v>205</v>
      </c>
      <c r="B271" s="467" t="s">
        <v>1056</v>
      </c>
      <c r="C271" s="507" t="s">
        <v>1094</v>
      </c>
      <c r="D271" s="465"/>
    </row>
    <row r="272" spans="1:4" x14ac:dyDescent="0.35">
      <c r="A272" s="466" t="s">
        <v>205</v>
      </c>
      <c r="B272" s="467" t="s">
        <v>1056</v>
      </c>
      <c r="C272" s="507" t="s">
        <v>1095</v>
      </c>
      <c r="D272" s="465"/>
    </row>
    <row r="273" spans="1:4" x14ac:dyDescent="0.35">
      <c r="A273" s="495" t="s">
        <v>205</v>
      </c>
      <c r="B273" s="496" t="s">
        <v>1056</v>
      </c>
      <c r="C273" s="510" t="s">
        <v>1096</v>
      </c>
      <c r="D273" s="470" t="s">
        <v>1060</v>
      </c>
    </row>
    <row r="274" spans="1:4" x14ac:dyDescent="0.35">
      <c r="A274" s="495" t="s">
        <v>205</v>
      </c>
      <c r="B274" s="496" t="s">
        <v>1057</v>
      </c>
      <c r="C274" s="497">
        <v>440831</v>
      </c>
      <c r="D274" s="465"/>
    </row>
    <row r="275" spans="1:4" ht="15" thickBot="1" x14ac:dyDescent="0.4">
      <c r="A275" s="502" t="s">
        <v>205</v>
      </c>
      <c r="B275" s="503" t="s">
        <v>1057</v>
      </c>
      <c r="C275" s="504">
        <v>440839</v>
      </c>
      <c r="D275" s="506"/>
    </row>
    <row r="276" spans="1:4" ht="15" thickTop="1" x14ac:dyDescent="0.35">
      <c r="A276" s="499">
        <v>8</v>
      </c>
      <c r="B276" s="500" t="s">
        <v>1052</v>
      </c>
      <c r="C276" s="519">
        <v>4410</v>
      </c>
      <c r="D276" s="506"/>
    </row>
    <row r="277" spans="1:4" x14ac:dyDescent="0.35">
      <c r="A277" s="499">
        <v>8</v>
      </c>
      <c r="B277" s="500" t="s">
        <v>1052</v>
      </c>
      <c r="C277" s="519">
        <v>4411</v>
      </c>
      <c r="D277" s="506"/>
    </row>
    <row r="278" spans="1:4" x14ac:dyDescent="0.35">
      <c r="A278" s="466">
        <v>8</v>
      </c>
      <c r="B278" s="467" t="s">
        <v>1052</v>
      </c>
      <c r="C278" s="461">
        <v>441213</v>
      </c>
      <c r="D278" s="506"/>
    </row>
    <row r="279" spans="1:4" x14ac:dyDescent="0.35">
      <c r="A279" s="466">
        <v>8</v>
      </c>
      <c r="B279" s="467" t="s">
        <v>1052</v>
      </c>
      <c r="C279" s="461">
        <v>441214</v>
      </c>
      <c r="D279" s="506"/>
    </row>
    <row r="280" spans="1:4" x14ac:dyDescent="0.35">
      <c r="A280" s="466">
        <v>8</v>
      </c>
      <c r="B280" s="467" t="s">
        <v>1052</v>
      </c>
      <c r="C280" s="461">
        <v>441219</v>
      </c>
      <c r="D280" s="506"/>
    </row>
    <row r="281" spans="1:4" x14ac:dyDescent="0.35">
      <c r="A281" s="466">
        <v>8</v>
      </c>
      <c r="B281" s="467" t="s">
        <v>1052</v>
      </c>
      <c r="C281" s="520" t="s">
        <v>1097</v>
      </c>
      <c r="D281" s="489" t="s">
        <v>1060</v>
      </c>
    </row>
    <row r="282" spans="1:4" x14ac:dyDescent="0.35">
      <c r="A282" s="466">
        <v>8</v>
      </c>
      <c r="B282" s="467" t="s">
        <v>1055</v>
      </c>
      <c r="C282" s="461" t="s">
        <v>1098</v>
      </c>
      <c r="D282" s="506"/>
    </row>
    <row r="283" spans="1:4" x14ac:dyDescent="0.35">
      <c r="A283" s="466">
        <v>8</v>
      </c>
      <c r="B283" s="467" t="s">
        <v>1055</v>
      </c>
      <c r="C283" s="461">
        <v>4411</v>
      </c>
      <c r="D283" s="506"/>
    </row>
    <row r="284" spans="1:4" x14ac:dyDescent="0.35">
      <c r="A284" s="466">
        <v>8</v>
      </c>
      <c r="B284" s="467" t="s">
        <v>1055</v>
      </c>
      <c r="C284" s="461" t="s">
        <v>1099</v>
      </c>
      <c r="D284" s="506"/>
    </row>
    <row r="285" spans="1:4" x14ac:dyDescent="0.35">
      <c r="A285" s="466">
        <v>8</v>
      </c>
      <c r="B285" s="467" t="s">
        <v>1055</v>
      </c>
      <c r="C285" s="461" t="s">
        <v>1100</v>
      </c>
      <c r="D285" s="506"/>
    </row>
    <row r="286" spans="1:4" x14ac:dyDescent="0.35">
      <c r="A286" s="466">
        <v>8</v>
      </c>
      <c r="B286" s="467" t="s">
        <v>1055</v>
      </c>
      <c r="C286" s="461" t="s">
        <v>1101</v>
      </c>
      <c r="D286" s="506"/>
    </row>
    <row r="287" spans="1:4" x14ac:dyDescent="0.35">
      <c r="A287" s="466">
        <v>8</v>
      </c>
      <c r="B287" s="467" t="s">
        <v>1055</v>
      </c>
      <c r="C287" s="461" t="s">
        <v>1102</v>
      </c>
      <c r="D287" s="506"/>
    </row>
    <row r="288" spans="1:4" x14ac:dyDescent="0.35">
      <c r="A288" s="466">
        <v>8</v>
      </c>
      <c r="B288" s="467" t="s">
        <v>1055</v>
      </c>
      <c r="C288" s="461" t="s">
        <v>1097</v>
      </c>
      <c r="D288" s="506"/>
    </row>
    <row r="289" spans="1:4" x14ac:dyDescent="0.35">
      <c r="A289" s="466">
        <v>8</v>
      </c>
      <c r="B289" s="467" t="s">
        <v>1056</v>
      </c>
      <c r="C289" s="461" t="s">
        <v>1098</v>
      </c>
      <c r="D289" s="506"/>
    </row>
    <row r="290" spans="1:4" x14ac:dyDescent="0.35">
      <c r="A290" s="466">
        <v>8</v>
      </c>
      <c r="B290" s="467" t="s">
        <v>1056</v>
      </c>
      <c r="C290" s="461">
        <v>4411</v>
      </c>
      <c r="D290" s="506"/>
    </row>
    <row r="291" spans="1:4" x14ac:dyDescent="0.35">
      <c r="A291" s="466">
        <v>8</v>
      </c>
      <c r="B291" s="467" t="s">
        <v>1056</v>
      </c>
      <c r="C291" s="461" t="s">
        <v>1099</v>
      </c>
      <c r="D291" s="506"/>
    </row>
    <row r="292" spans="1:4" x14ac:dyDescent="0.35">
      <c r="A292" s="466">
        <v>8</v>
      </c>
      <c r="B292" s="467" t="s">
        <v>1056</v>
      </c>
      <c r="C292" s="461" t="s">
        <v>1100</v>
      </c>
      <c r="D292" s="506"/>
    </row>
    <row r="293" spans="1:4" x14ac:dyDescent="0.35">
      <c r="A293" s="466">
        <v>8</v>
      </c>
      <c r="B293" s="467" t="s">
        <v>1056</v>
      </c>
      <c r="C293" s="461" t="s">
        <v>1101</v>
      </c>
      <c r="D293" s="506"/>
    </row>
    <row r="294" spans="1:4" x14ac:dyDescent="0.35">
      <c r="A294" s="466">
        <v>8</v>
      </c>
      <c r="B294" s="467" t="s">
        <v>1056</v>
      </c>
      <c r="C294" s="461" t="s">
        <v>1102</v>
      </c>
      <c r="D294" s="506"/>
    </row>
    <row r="295" spans="1:4" x14ac:dyDescent="0.35">
      <c r="A295" s="495">
        <v>8</v>
      </c>
      <c r="B295" s="496" t="s">
        <v>1056</v>
      </c>
      <c r="C295" s="461" t="s">
        <v>1097</v>
      </c>
      <c r="D295" s="506"/>
    </row>
    <row r="296" spans="1:4" x14ac:dyDescent="0.35">
      <c r="A296" s="495">
        <v>8</v>
      </c>
      <c r="B296" s="496" t="s">
        <v>1057</v>
      </c>
      <c r="C296" s="461">
        <v>4410</v>
      </c>
      <c r="D296" s="506"/>
    </row>
    <row r="297" spans="1:4" x14ac:dyDescent="0.35">
      <c r="A297" s="495">
        <v>8</v>
      </c>
      <c r="B297" s="496" t="s">
        <v>1057</v>
      </c>
      <c r="C297" s="461">
        <v>4411</v>
      </c>
      <c r="D297" s="506"/>
    </row>
    <row r="298" spans="1:4" x14ac:dyDescent="0.35">
      <c r="A298" s="495">
        <v>8</v>
      </c>
      <c r="B298" s="496" t="s">
        <v>1057</v>
      </c>
      <c r="C298" s="461">
        <v>441231</v>
      </c>
      <c r="D298" s="506"/>
    </row>
    <row r="299" spans="1:4" x14ac:dyDescent="0.35">
      <c r="A299" s="495">
        <v>8</v>
      </c>
      <c r="B299" s="496" t="s">
        <v>1057</v>
      </c>
      <c r="C299" s="461">
        <v>441233</v>
      </c>
      <c r="D299" s="506"/>
    </row>
    <row r="300" spans="1:4" x14ac:dyDescent="0.35">
      <c r="A300" s="495">
        <v>8</v>
      </c>
      <c r="B300" s="496" t="s">
        <v>1057</v>
      </c>
      <c r="C300" s="461">
        <v>441234</v>
      </c>
      <c r="D300" s="506"/>
    </row>
    <row r="301" spans="1:4" x14ac:dyDescent="0.35">
      <c r="A301" s="495">
        <v>8</v>
      </c>
      <c r="B301" s="496" t="s">
        <v>1057</v>
      </c>
      <c r="C301" s="461">
        <v>441239</v>
      </c>
      <c r="D301" s="506"/>
    </row>
    <row r="302" spans="1:4" x14ac:dyDescent="0.35">
      <c r="A302" s="495">
        <v>8</v>
      </c>
      <c r="B302" s="496" t="s">
        <v>1057</v>
      </c>
      <c r="C302" s="461">
        <v>441294</v>
      </c>
      <c r="D302" s="506"/>
    </row>
    <row r="303" spans="1:4" ht="15" thickBot="1" x14ac:dyDescent="0.4">
      <c r="A303" s="495">
        <v>8</v>
      </c>
      <c r="B303" s="496" t="s">
        <v>1057</v>
      </c>
      <c r="C303" s="461">
        <v>441299</v>
      </c>
      <c r="D303" s="506"/>
    </row>
    <row r="304" spans="1:4" ht="15" thickTop="1" x14ac:dyDescent="0.35">
      <c r="A304" s="513">
        <v>8.1</v>
      </c>
      <c r="B304" s="514" t="s">
        <v>1052</v>
      </c>
      <c r="C304" s="515">
        <v>441213</v>
      </c>
      <c r="D304" s="506"/>
    </row>
    <row r="305" spans="1:4" x14ac:dyDescent="0.35">
      <c r="A305" s="499">
        <v>8.1</v>
      </c>
      <c r="B305" s="500" t="s">
        <v>1052</v>
      </c>
      <c r="C305" s="472">
        <v>441214</v>
      </c>
      <c r="D305" s="506"/>
    </row>
    <row r="306" spans="1:4" x14ac:dyDescent="0.35">
      <c r="A306" s="499">
        <v>8.1</v>
      </c>
      <c r="B306" s="500" t="s">
        <v>1052</v>
      </c>
      <c r="C306" s="472">
        <v>441219</v>
      </c>
      <c r="D306" s="506"/>
    </row>
    <row r="307" spans="1:4" x14ac:dyDescent="0.35">
      <c r="A307" s="499">
        <v>8.1</v>
      </c>
      <c r="B307" s="500" t="s">
        <v>1052</v>
      </c>
      <c r="C307" s="476">
        <v>441299</v>
      </c>
      <c r="D307" s="489" t="s">
        <v>1060</v>
      </c>
    </row>
    <row r="308" spans="1:4" x14ac:dyDescent="0.35">
      <c r="A308" s="463">
        <v>8.1</v>
      </c>
      <c r="B308" s="464" t="s">
        <v>1055</v>
      </c>
      <c r="C308" s="494" t="s">
        <v>1099</v>
      </c>
      <c r="D308" s="506"/>
    </row>
    <row r="309" spans="1:4" x14ac:dyDescent="0.35">
      <c r="A309" s="466">
        <v>8.1</v>
      </c>
      <c r="B309" s="467" t="s">
        <v>1055</v>
      </c>
      <c r="C309" s="507" t="s">
        <v>1100</v>
      </c>
      <c r="D309" s="506"/>
    </row>
    <row r="310" spans="1:4" x14ac:dyDescent="0.35">
      <c r="A310" s="466">
        <v>8.1</v>
      </c>
      <c r="B310" s="467" t="s">
        <v>1055</v>
      </c>
      <c r="C310" s="507" t="s">
        <v>1101</v>
      </c>
      <c r="D310" s="506"/>
    </row>
    <row r="311" spans="1:4" x14ac:dyDescent="0.35">
      <c r="A311" s="466">
        <v>8.1</v>
      </c>
      <c r="B311" s="467" t="s">
        <v>1055</v>
      </c>
      <c r="C311" s="507" t="s">
        <v>1102</v>
      </c>
      <c r="D311" s="506"/>
    </row>
    <row r="312" spans="1:4" x14ac:dyDescent="0.35">
      <c r="A312" s="466">
        <v>8.1</v>
      </c>
      <c r="B312" s="467" t="s">
        <v>1055</v>
      </c>
      <c r="C312" s="507" t="s">
        <v>1097</v>
      </c>
      <c r="D312" s="506"/>
    </row>
    <row r="313" spans="1:4" x14ac:dyDescent="0.35">
      <c r="A313" s="499">
        <v>8.1</v>
      </c>
      <c r="B313" s="500" t="s">
        <v>1056</v>
      </c>
      <c r="C313" s="501">
        <v>441231</v>
      </c>
      <c r="D313" s="506"/>
    </row>
    <row r="314" spans="1:4" x14ac:dyDescent="0.35">
      <c r="A314" s="499">
        <v>8.1</v>
      </c>
      <c r="B314" s="500" t="s">
        <v>1056</v>
      </c>
      <c r="C314" s="501">
        <v>441232</v>
      </c>
      <c r="D314" s="506"/>
    </row>
    <row r="315" spans="1:4" x14ac:dyDescent="0.35">
      <c r="A315" s="499">
        <v>8.1</v>
      </c>
      <c r="B315" s="500" t="s">
        <v>1056</v>
      </c>
      <c r="C315" s="501">
        <v>441239</v>
      </c>
      <c r="D315" s="506"/>
    </row>
    <row r="316" spans="1:4" x14ac:dyDescent="0.35">
      <c r="A316" s="499">
        <v>8.1</v>
      </c>
      <c r="B316" s="500" t="s">
        <v>1056</v>
      </c>
      <c r="C316" s="501">
        <v>441294</v>
      </c>
      <c r="D316" s="506"/>
    </row>
    <row r="317" spans="1:4" x14ac:dyDescent="0.35">
      <c r="A317" s="499">
        <v>8.1</v>
      </c>
      <c r="B317" s="500" t="s">
        <v>1056</v>
      </c>
      <c r="C317" s="501">
        <v>441299</v>
      </c>
      <c r="D317" s="506"/>
    </row>
    <row r="318" spans="1:4" x14ac:dyDescent="0.35">
      <c r="A318" s="499">
        <v>8.1</v>
      </c>
      <c r="B318" s="500" t="s">
        <v>1057</v>
      </c>
      <c r="C318" s="501">
        <v>441231</v>
      </c>
      <c r="D318" s="506"/>
    </row>
    <row r="319" spans="1:4" x14ac:dyDescent="0.35">
      <c r="A319" s="499">
        <v>8.1</v>
      </c>
      <c r="B319" s="500" t="s">
        <v>1057</v>
      </c>
      <c r="C319" s="501">
        <v>441233</v>
      </c>
      <c r="D319" s="506"/>
    </row>
    <row r="320" spans="1:4" x14ac:dyDescent="0.35">
      <c r="A320" s="499">
        <v>8.1</v>
      </c>
      <c r="B320" s="500" t="s">
        <v>1057</v>
      </c>
      <c r="C320" s="501">
        <v>441234</v>
      </c>
      <c r="D320" s="506"/>
    </row>
    <row r="321" spans="1:4" x14ac:dyDescent="0.35">
      <c r="A321" s="499">
        <v>8.1</v>
      </c>
      <c r="B321" s="500" t="s">
        <v>1057</v>
      </c>
      <c r="C321" s="501">
        <v>441239</v>
      </c>
      <c r="D321" s="506"/>
    </row>
    <row r="322" spans="1:4" x14ac:dyDescent="0.35">
      <c r="A322" s="499">
        <v>8.1</v>
      </c>
      <c r="B322" s="500" t="s">
        <v>1057</v>
      </c>
      <c r="C322" s="501">
        <v>441294</v>
      </c>
      <c r="D322" s="506"/>
    </row>
    <row r="323" spans="1:4" ht="15" thickBot="1" x14ac:dyDescent="0.4">
      <c r="A323" s="511">
        <v>8.1</v>
      </c>
      <c r="B323" s="500" t="s">
        <v>1057</v>
      </c>
      <c r="C323" s="521">
        <v>441299</v>
      </c>
      <c r="D323" s="506"/>
    </row>
    <row r="324" spans="1:4" ht="15" thickTop="1" x14ac:dyDescent="0.35">
      <c r="A324" s="513" t="s">
        <v>433</v>
      </c>
      <c r="B324" s="514" t="s">
        <v>1052</v>
      </c>
      <c r="C324" s="515">
        <v>441219</v>
      </c>
      <c r="D324" s="506"/>
    </row>
    <row r="325" spans="1:4" x14ac:dyDescent="0.35">
      <c r="A325" s="499" t="s">
        <v>433</v>
      </c>
      <c r="B325" s="500" t="s">
        <v>1052</v>
      </c>
      <c r="C325" s="508">
        <v>441299</v>
      </c>
      <c r="D325" s="489" t="s">
        <v>1060</v>
      </c>
    </row>
    <row r="326" spans="1:4" x14ac:dyDescent="0.35">
      <c r="A326" s="466" t="s">
        <v>433</v>
      </c>
      <c r="B326" s="467" t="s">
        <v>1055</v>
      </c>
      <c r="C326" s="507" t="s">
        <v>1101</v>
      </c>
      <c r="D326" s="465"/>
    </row>
    <row r="327" spans="1:4" x14ac:dyDescent="0.35">
      <c r="A327" s="499" t="s">
        <v>433</v>
      </c>
      <c r="B327" s="500" t="s">
        <v>1055</v>
      </c>
      <c r="C327" s="508">
        <v>441294</v>
      </c>
      <c r="D327" s="489" t="s">
        <v>1060</v>
      </c>
    </row>
    <row r="328" spans="1:4" x14ac:dyDescent="0.35">
      <c r="A328" s="499" t="s">
        <v>433</v>
      </c>
      <c r="B328" s="500" t="s">
        <v>1055</v>
      </c>
      <c r="C328" s="508">
        <v>441299</v>
      </c>
      <c r="D328" s="489" t="s">
        <v>1060</v>
      </c>
    </row>
    <row r="329" spans="1:4" x14ac:dyDescent="0.35">
      <c r="A329" s="468" t="s">
        <v>433</v>
      </c>
      <c r="B329" s="469" t="s">
        <v>1056</v>
      </c>
      <c r="C329" s="472" t="s">
        <v>1101</v>
      </c>
      <c r="D329" s="465"/>
    </row>
    <row r="330" spans="1:4" x14ac:dyDescent="0.35">
      <c r="A330" s="468" t="s">
        <v>433</v>
      </c>
      <c r="B330" s="469" t="s">
        <v>1056</v>
      </c>
      <c r="C330" s="476">
        <v>441294</v>
      </c>
      <c r="D330" s="489" t="s">
        <v>1060</v>
      </c>
    </row>
    <row r="331" spans="1:4" x14ac:dyDescent="0.35">
      <c r="A331" s="468" t="s">
        <v>433</v>
      </c>
      <c r="B331" s="469" t="s">
        <v>1056</v>
      </c>
      <c r="C331" s="476">
        <v>441299</v>
      </c>
      <c r="D331" s="489" t="s">
        <v>1060</v>
      </c>
    </row>
    <row r="332" spans="1:4" x14ac:dyDescent="0.35">
      <c r="A332" s="468" t="s">
        <v>433</v>
      </c>
      <c r="B332" s="469" t="s">
        <v>1057</v>
      </c>
      <c r="C332" s="472">
        <v>441239</v>
      </c>
      <c r="D332" s="506"/>
    </row>
    <row r="333" spans="1:4" x14ac:dyDescent="0.35">
      <c r="A333" s="468" t="s">
        <v>433</v>
      </c>
      <c r="B333" s="469" t="s">
        <v>1057</v>
      </c>
      <c r="C333" s="476">
        <v>441294</v>
      </c>
      <c r="D333" s="489" t="s">
        <v>1060</v>
      </c>
    </row>
    <row r="334" spans="1:4" ht="15" thickBot="1" x14ac:dyDescent="0.4">
      <c r="A334" s="473" t="s">
        <v>433</v>
      </c>
      <c r="B334" s="486" t="s">
        <v>1057</v>
      </c>
      <c r="C334" s="522">
        <v>441299</v>
      </c>
      <c r="D334" s="489" t="s">
        <v>1060</v>
      </c>
    </row>
    <row r="335" spans="1:4" ht="15" thickTop="1" x14ac:dyDescent="0.35">
      <c r="A335" s="483" t="s">
        <v>214</v>
      </c>
      <c r="B335" s="484" t="s">
        <v>1052</v>
      </c>
      <c r="C335" s="523">
        <v>441213</v>
      </c>
      <c r="D335" s="506"/>
    </row>
    <row r="336" spans="1:4" x14ac:dyDescent="0.35">
      <c r="A336" s="468" t="s">
        <v>214</v>
      </c>
      <c r="B336" s="469" t="s">
        <v>1052</v>
      </c>
      <c r="C336" s="472">
        <v>441214</v>
      </c>
      <c r="D336" s="506"/>
    </row>
    <row r="337" spans="1:4" x14ac:dyDescent="0.35">
      <c r="A337" s="468" t="s">
        <v>214</v>
      </c>
      <c r="B337" s="469" t="s">
        <v>1052</v>
      </c>
      <c r="C337" s="476">
        <v>441299</v>
      </c>
      <c r="D337" s="489" t="s">
        <v>1060</v>
      </c>
    </row>
    <row r="338" spans="1:4" x14ac:dyDescent="0.35">
      <c r="A338" s="463" t="s">
        <v>214</v>
      </c>
      <c r="B338" s="464" t="s">
        <v>1055</v>
      </c>
      <c r="C338" s="494" t="s">
        <v>1099</v>
      </c>
      <c r="D338" s="465"/>
    </row>
    <row r="339" spans="1:4" x14ac:dyDescent="0.35">
      <c r="A339" s="466" t="s">
        <v>214</v>
      </c>
      <c r="B339" s="467" t="s">
        <v>1055</v>
      </c>
      <c r="C339" s="507" t="s">
        <v>1100</v>
      </c>
      <c r="D339" s="465"/>
    </row>
    <row r="340" spans="1:4" x14ac:dyDescent="0.35">
      <c r="A340" s="466" t="s">
        <v>214</v>
      </c>
      <c r="B340" s="467" t="s">
        <v>1055</v>
      </c>
      <c r="C340" s="517" t="s">
        <v>1102</v>
      </c>
      <c r="D340" s="470" t="s">
        <v>1060</v>
      </c>
    </row>
    <row r="341" spans="1:4" x14ac:dyDescent="0.35">
      <c r="A341" s="466" t="s">
        <v>214</v>
      </c>
      <c r="B341" s="467" t="s">
        <v>1055</v>
      </c>
      <c r="C341" s="517" t="s">
        <v>1097</v>
      </c>
      <c r="D341" s="470" t="s">
        <v>1060</v>
      </c>
    </row>
    <row r="342" spans="1:4" x14ac:dyDescent="0.35">
      <c r="A342" s="466" t="s">
        <v>214</v>
      </c>
      <c r="B342" s="467" t="s">
        <v>1056</v>
      </c>
      <c r="C342" s="507" t="s">
        <v>1099</v>
      </c>
      <c r="D342" s="465"/>
    </row>
    <row r="343" spans="1:4" x14ac:dyDescent="0.35">
      <c r="A343" s="466" t="s">
        <v>214</v>
      </c>
      <c r="B343" s="467" t="s">
        <v>1056</v>
      </c>
      <c r="C343" s="507" t="s">
        <v>1100</v>
      </c>
      <c r="D343" s="465"/>
    </row>
    <row r="344" spans="1:4" x14ac:dyDescent="0.35">
      <c r="A344" s="466" t="s">
        <v>214</v>
      </c>
      <c r="B344" s="467" t="s">
        <v>1056</v>
      </c>
      <c r="C344" s="517" t="s">
        <v>1102</v>
      </c>
      <c r="D344" s="470" t="s">
        <v>1060</v>
      </c>
    </row>
    <row r="345" spans="1:4" x14ac:dyDescent="0.35">
      <c r="A345" s="495" t="s">
        <v>214</v>
      </c>
      <c r="B345" s="496" t="s">
        <v>1056</v>
      </c>
      <c r="C345" s="510" t="s">
        <v>1097</v>
      </c>
      <c r="D345" s="470" t="s">
        <v>1060</v>
      </c>
    </row>
    <row r="346" spans="1:4" x14ac:dyDescent="0.35">
      <c r="A346" s="495" t="s">
        <v>214</v>
      </c>
      <c r="B346" s="496" t="s">
        <v>1057</v>
      </c>
      <c r="C346" s="497">
        <v>441231</v>
      </c>
      <c r="D346" s="465"/>
    </row>
    <row r="347" spans="1:4" x14ac:dyDescent="0.35">
      <c r="A347" s="495" t="s">
        <v>214</v>
      </c>
      <c r="B347" s="496" t="s">
        <v>1057</v>
      </c>
      <c r="C347" s="497">
        <v>441233</v>
      </c>
      <c r="D347" s="465"/>
    </row>
    <row r="348" spans="1:4" x14ac:dyDescent="0.35">
      <c r="A348" s="495" t="s">
        <v>214</v>
      </c>
      <c r="B348" s="496" t="s">
        <v>1057</v>
      </c>
      <c r="C348" s="497">
        <v>441234</v>
      </c>
      <c r="D348" s="465"/>
    </row>
    <row r="349" spans="1:4" x14ac:dyDescent="0.35">
      <c r="A349" s="495" t="s">
        <v>214</v>
      </c>
      <c r="B349" s="496" t="s">
        <v>1057</v>
      </c>
      <c r="C349" s="510">
        <v>441294</v>
      </c>
      <c r="D349" s="470" t="s">
        <v>1060</v>
      </c>
    </row>
    <row r="350" spans="1:4" ht="15" thickBot="1" x14ac:dyDescent="0.4">
      <c r="A350" s="495" t="s">
        <v>214</v>
      </c>
      <c r="B350" s="496" t="s">
        <v>1057</v>
      </c>
      <c r="C350" s="509">
        <v>441299</v>
      </c>
      <c r="D350" s="470" t="s">
        <v>1060</v>
      </c>
    </row>
    <row r="351" spans="1:4" ht="15" thickTop="1" x14ac:dyDescent="0.35">
      <c r="A351" s="513" t="s">
        <v>217</v>
      </c>
      <c r="B351" s="514" t="s">
        <v>1052</v>
      </c>
      <c r="C351" s="515">
        <v>441213</v>
      </c>
      <c r="D351" s="465"/>
    </row>
    <row r="352" spans="1:4" x14ac:dyDescent="0.35">
      <c r="A352" s="499" t="s">
        <v>217</v>
      </c>
      <c r="B352" s="500" t="s">
        <v>1052</v>
      </c>
      <c r="C352" s="508">
        <v>441214</v>
      </c>
      <c r="D352" s="470" t="s">
        <v>1060</v>
      </c>
    </row>
    <row r="353" spans="1:4" x14ac:dyDescent="0.35">
      <c r="A353" s="499" t="s">
        <v>217</v>
      </c>
      <c r="B353" s="500" t="s">
        <v>1052</v>
      </c>
      <c r="C353" s="476">
        <v>441299</v>
      </c>
      <c r="D353" s="470" t="s">
        <v>1060</v>
      </c>
    </row>
    <row r="354" spans="1:4" x14ac:dyDescent="0.35">
      <c r="A354" s="463" t="s">
        <v>217</v>
      </c>
      <c r="B354" s="464" t="s">
        <v>1055</v>
      </c>
      <c r="C354" s="494" t="s">
        <v>1099</v>
      </c>
      <c r="D354" s="465"/>
    </row>
    <row r="355" spans="1:4" x14ac:dyDescent="0.35">
      <c r="A355" s="466" t="s">
        <v>217</v>
      </c>
      <c r="B355" s="467" t="s">
        <v>1055</v>
      </c>
      <c r="C355" s="517" t="s">
        <v>1100</v>
      </c>
      <c r="D355" s="470" t="s">
        <v>1060</v>
      </c>
    </row>
    <row r="356" spans="1:4" x14ac:dyDescent="0.35">
      <c r="A356" s="466" t="s">
        <v>217</v>
      </c>
      <c r="B356" s="467" t="s">
        <v>1055</v>
      </c>
      <c r="C356" s="517" t="s">
        <v>1102</v>
      </c>
      <c r="D356" s="489" t="s">
        <v>1060</v>
      </c>
    </row>
    <row r="357" spans="1:4" x14ac:dyDescent="0.35">
      <c r="A357" s="466" t="s">
        <v>217</v>
      </c>
      <c r="B357" s="467" t="s">
        <v>1055</v>
      </c>
      <c r="C357" s="517" t="s">
        <v>1097</v>
      </c>
      <c r="D357" s="489" t="s">
        <v>1060</v>
      </c>
    </row>
    <row r="358" spans="1:4" x14ac:dyDescent="0.35">
      <c r="A358" s="466" t="s">
        <v>217</v>
      </c>
      <c r="B358" s="467" t="s">
        <v>1056</v>
      </c>
      <c r="C358" s="507" t="s">
        <v>1099</v>
      </c>
      <c r="D358" s="465"/>
    </row>
    <row r="359" spans="1:4" x14ac:dyDescent="0.35">
      <c r="A359" s="466" t="s">
        <v>217</v>
      </c>
      <c r="B359" s="467" t="s">
        <v>1056</v>
      </c>
      <c r="C359" s="517" t="s">
        <v>1100</v>
      </c>
      <c r="D359" s="489" t="s">
        <v>1060</v>
      </c>
    </row>
    <row r="360" spans="1:4" x14ac:dyDescent="0.35">
      <c r="A360" s="466" t="s">
        <v>217</v>
      </c>
      <c r="B360" s="467" t="s">
        <v>1056</v>
      </c>
      <c r="C360" s="517" t="s">
        <v>1102</v>
      </c>
      <c r="D360" s="489" t="s">
        <v>1060</v>
      </c>
    </row>
    <row r="361" spans="1:4" x14ac:dyDescent="0.35">
      <c r="A361" s="495" t="s">
        <v>217</v>
      </c>
      <c r="B361" s="496" t="s">
        <v>1056</v>
      </c>
      <c r="C361" s="510" t="s">
        <v>1097</v>
      </c>
      <c r="D361" s="489" t="s">
        <v>1060</v>
      </c>
    </row>
    <row r="362" spans="1:4" x14ac:dyDescent="0.35">
      <c r="A362" s="495" t="s">
        <v>217</v>
      </c>
      <c r="B362" s="496" t="s">
        <v>1057</v>
      </c>
      <c r="C362" s="497">
        <v>441231</v>
      </c>
      <c r="D362" s="506"/>
    </row>
    <row r="363" spans="1:4" x14ac:dyDescent="0.35">
      <c r="A363" s="495" t="s">
        <v>217</v>
      </c>
      <c r="B363" s="496" t="s">
        <v>1057</v>
      </c>
      <c r="C363" s="510">
        <v>441294</v>
      </c>
      <c r="D363" s="489" t="s">
        <v>1060</v>
      </c>
    </row>
    <row r="364" spans="1:4" ht="15" thickBot="1" x14ac:dyDescent="0.4">
      <c r="A364" s="495" t="s">
        <v>217</v>
      </c>
      <c r="B364" s="496" t="s">
        <v>1057</v>
      </c>
      <c r="C364" s="509">
        <v>441299</v>
      </c>
      <c r="D364" s="489" t="s">
        <v>1060</v>
      </c>
    </row>
    <row r="365" spans="1:4" ht="15" thickTop="1" x14ac:dyDescent="0.35">
      <c r="A365" s="483">
        <v>8.1999999999999993</v>
      </c>
      <c r="B365" s="484" t="s">
        <v>1052</v>
      </c>
      <c r="C365" s="523">
        <v>4410</v>
      </c>
      <c r="D365" s="465"/>
    </row>
    <row r="366" spans="1:4" x14ac:dyDescent="0.35">
      <c r="A366" s="468">
        <v>8.1999999999999993</v>
      </c>
      <c r="B366" s="469" t="s">
        <v>1055</v>
      </c>
      <c r="C366" s="472">
        <v>4410</v>
      </c>
      <c r="D366" s="465"/>
    </row>
    <row r="367" spans="1:4" x14ac:dyDescent="0.35">
      <c r="A367" s="468">
        <v>8.1999999999999993</v>
      </c>
      <c r="B367" s="469" t="s">
        <v>1056</v>
      </c>
      <c r="C367" s="472">
        <v>4410</v>
      </c>
      <c r="D367" s="465"/>
    </row>
    <row r="368" spans="1:4" ht="15" thickBot="1" x14ac:dyDescent="0.4">
      <c r="A368" s="468">
        <v>8.1999999999999993</v>
      </c>
      <c r="B368" s="469" t="s">
        <v>1057</v>
      </c>
      <c r="C368" s="472">
        <v>4410</v>
      </c>
      <c r="D368" s="465"/>
    </row>
    <row r="369" spans="1:4" ht="15" thickTop="1" x14ac:dyDescent="0.35">
      <c r="A369" s="483" t="s">
        <v>231</v>
      </c>
      <c r="B369" s="484" t="s">
        <v>1052</v>
      </c>
      <c r="C369" s="485">
        <v>441021</v>
      </c>
      <c r="D369" s="470" t="s">
        <v>1060</v>
      </c>
    </row>
    <row r="370" spans="1:4" x14ac:dyDescent="0.35">
      <c r="A370" s="468" t="s">
        <v>231</v>
      </c>
      <c r="B370" s="469" t="s">
        <v>1052</v>
      </c>
      <c r="C370" s="476">
        <v>441029</v>
      </c>
      <c r="D370" s="470" t="s">
        <v>1060</v>
      </c>
    </row>
    <row r="371" spans="1:4" x14ac:dyDescent="0.35">
      <c r="A371" s="463" t="s">
        <v>231</v>
      </c>
      <c r="B371" s="464" t="s">
        <v>1055</v>
      </c>
      <c r="C371" s="494" t="s">
        <v>1103</v>
      </c>
      <c r="D371" s="465"/>
    </row>
    <row r="372" spans="1:4" x14ac:dyDescent="0.35">
      <c r="A372" s="499" t="s">
        <v>231</v>
      </c>
      <c r="B372" s="500" t="s">
        <v>1056</v>
      </c>
      <c r="C372" s="501" t="s">
        <v>1103</v>
      </c>
      <c r="D372" s="465"/>
    </row>
    <row r="373" spans="1:4" ht="15" thickBot="1" x14ac:dyDescent="0.4">
      <c r="A373" s="502" t="s">
        <v>231</v>
      </c>
      <c r="B373" s="503" t="s">
        <v>1057</v>
      </c>
      <c r="C373" s="504" t="s">
        <v>1103</v>
      </c>
      <c r="D373" s="465"/>
    </row>
    <row r="374" spans="1:4" ht="15" thickTop="1" x14ac:dyDescent="0.35">
      <c r="A374" s="483">
        <v>8.3000000000000007</v>
      </c>
      <c r="B374" s="484" t="s">
        <v>1052</v>
      </c>
      <c r="C374" s="523">
        <v>4411</v>
      </c>
      <c r="D374" s="465"/>
    </row>
    <row r="375" spans="1:4" x14ac:dyDescent="0.35">
      <c r="A375" s="463">
        <v>8.3000000000000007</v>
      </c>
      <c r="B375" s="464" t="s">
        <v>1055</v>
      </c>
      <c r="C375" s="494">
        <v>4411</v>
      </c>
      <c r="D375" s="465"/>
    </row>
    <row r="376" spans="1:4" x14ac:dyDescent="0.35">
      <c r="A376" s="468">
        <v>8.3000000000000007</v>
      </c>
      <c r="B376" s="469" t="s">
        <v>1056</v>
      </c>
      <c r="C376" s="472">
        <v>4411</v>
      </c>
      <c r="D376" s="465"/>
    </row>
    <row r="377" spans="1:4" ht="15" thickBot="1" x14ac:dyDescent="0.4">
      <c r="A377" s="468">
        <v>8.3000000000000007</v>
      </c>
      <c r="B377" s="469" t="s">
        <v>1057</v>
      </c>
      <c r="C377" s="472">
        <v>4411</v>
      </c>
      <c r="D377" s="465"/>
    </row>
    <row r="378" spans="1:4" ht="15" thickTop="1" x14ac:dyDescent="0.35">
      <c r="A378" s="483" t="s">
        <v>235</v>
      </c>
      <c r="B378" s="484" t="s">
        <v>1052</v>
      </c>
      <c r="C378" s="485">
        <v>441111</v>
      </c>
      <c r="D378" s="470" t="s">
        <v>1060</v>
      </c>
    </row>
    <row r="379" spans="1:4" x14ac:dyDescent="0.35">
      <c r="A379" s="468" t="s">
        <v>235</v>
      </c>
      <c r="B379" s="469" t="s">
        <v>1052</v>
      </c>
      <c r="C379" s="476">
        <v>441119</v>
      </c>
      <c r="D379" s="470" t="s">
        <v>1060</v>
      </c>
    </row>
    <row r="380" spans="1:4" x14ac:dyDescent="0.35">
      <c r="A380" s="463" t="s">
        <v>235</v>
      </c>
      <c r="B380" s="464" t="s">
        <v>1055</v>
      </c>
      <c r="C380" s="494" t="s">
        <v>1104</v>
      </c>
      <c r="D380" s="465"/>
    </row>
    <row r="381" spans="1:4" x14ac:dyDescent="0.35">
      <c r="A381" s="499" t="s">
        <v>235</v>
      </c>
      <c r="B381" s="500" t="s">
        <v>1056</v>
      </c>
      <c r="C381" s="501" t="s">
        <v>1104</v>
      </c>
      <c r="D381" s="465"/>
    </row>
    <row r="382" spans="1:4" ht="15" thickBot="1" x14ac:dyDescent="0.4">
      <c r="A382" s="502" t="s">
        <v>235</v>
      </c>
      <c r="B382" s="503" t="s">
        <v>1057</v>
      </c>
      <c r="C382" s="504" t="s">
        <v>1104</v>
      </c>
      <c r="D382" s="465"/>
    </row>
    <row r="383" spans="1:4" ht="15" thickTop="1" x14ac:dyDescent="0.35">
      <c r="A383" s="483" t="s">
        <v>238</v>
      </c>
      <c r="B383" s="484" t="s">
        <v>1052</v>
      </c>
      <c r="C383" s="485">
        <v>441111</v>
      </c>
      <c r="D383" s="470" t="s">
        <v>1060</v>
      </c>
    </row>
    <row r="384" spans="1:4" x14ac:dyDescent="0.35">
      <c r="A384" s="468" t="s">
        <v>238</v>
      </c>
      <c r="B384" s="469" t="s">
        <v>1052</v>
      </c>
      <c r="C384" s="476">
        <v>441119</v>
      </c>
      <c r="D384" s="470" t="s">
        <v>1060</v>
      </c>
    </row>
    <row r="385" spans="1:4" x14ac:dyDescent="0.35">
      <c r="A385" s="468" t="s">
        <v>238</v>
      </c>
      <c r="B385" s="469" t="s">
        <v>1052</v>
      </c>
      <c r="C385" s="476">
        <v>441121</v>
      </c>
      <c r="D385" s="470" t="s">
        <v>1060</v>
      </c>
    </row>
    <row r="386" spans="1:4" x14ac:dyDescent="0.35">
      <c r="A386" s="468" t="s">
        <v>238</v>
      </c>
      <c r="B386" s="469" t="s">
        <v>1052</v>
      </c>
      <c r="C386" s="476">
        <v>441129</v>
      </c>
      <c r="D386" s="470" t="s">
        <v>1060</v>
      </c>
    </row>
    <row r="387" spans="1:4" x14ac:dyDescent="0.35">
      <c r="A387" s="463" t="s">
        <v>238</v>
      </c>
      <c r="B387" s="464" t="s">
        <v>1055</v>
      </c>
      <c r="C387" s="494" t="s">
        <v>1105</v>
      </c>
      <c r="D387" s="465"/>
    </row>
    <row r="388" spans="1:4" x14ac:dyDescent="0.35">
      <c r="A388" s="468" t="s">
        <v>238</v>
      </c>
      <c r="B388" s="469" t="s">
        <v>1055</v>
      </c>
      <c r="C388" s="472" t="s">
        <v>1106</v>
      </c>
      <c r="D388" s="465"/>
    </row>
    <row r="389" spans="1:4" x14ac:dyDescent="0.35">
      <c r="A389" s="468" t="s">
        <v>238</v>
      </c>
      <c r="B389" s="469" t="s">
        <v>1055</v>
      </c>
      <c r="C389" s="476" t="s">
        <v>1107</v>
      </c>
      <c r="D389" s="489" t="s">
        <v>1060</v>
      </c>
    </row>
    <row r="390" spans="1:4" x14ac:dyDescent="0.35">
      <c r="A390" s="463" t="s">
        <v>238</v>
      </c>
      <c r="B390" s="464" t="s">
        <v>1056</v>
      </c>
      <c r="C390" s="494" t="s">
        <v>1105</v>
      </c>
      <c r="D390" s="465"/>
    </row>
    <row r="391" spans="1:4" x14ac:dyDescent="0.35">
      <c r="A391" s="466" t="s">
        <v>238</v>
      </c>
      <c r="B391" s="467" t="s">
        <v>1056</v>
      </c>
      <c r="C391" s="507" t="s">
        <v>1106</v>
      </c>
      <c r="D391" s="465"/>
    </row>
    <row r="392" spans="1:4" x14ac:dyDescent="0.35">
      <c r="A392" s="495" t="s">
        <v>238</v>
      </c>
      <c r="B392" s="496" t="s">
        <v>1056</v>
      </c>
      <c r="C392" s="510" t="s">
        <v>1107</v>
      </c>
      <c r="D392" s="489" t="s">
        <v>1060</v>
      </c>
    </row>
    <row r="393" spans="1:4" x14ac:dyDescent="0.35">
      <c r="A393" s="495" t="s">
        <v>238</v>
      </c>
      <c r="B393" s="496" t="s">
        <v>1057</v>
      </c>
      <c r="C393" s="497">
        <v>441112</v>
      </c>
      <c r="D393" s="465"/>
    </row>
    <row r="394" spans="1:4" x14ac:dyDescent="0.35">
      <c r="A394" s="495" t="s">
        <v>238</v>
      </c>
      <c r="B394" s="496" t="s">
        <v>1057</v>
      </c>
      <c r="C394" s="497">
        <v>441113</v>
      </c>
      <c r="D394" s="465"/>
    </row>
    <row r="395" spans="1:4" ht="15" thickBot="1" x14ac:dyDescent="0.4">
      <c r="A395" s="502" t="s">
        <v>238</v>
      </c>
      <c r="B395" s="503" t="s">
        <v>1057</v>
      </c>
      <c r="C395" s="509">
        <v>441114</v>
      </c>
      <c r="D395" s="489" t="s">
        <v>1060</v>
      </c>
    </row>
    <row r="396" spans="1:4" ht="15" thickTop="1" x14ac:dyDescent="0.35">
      <c r="A396" s="513" t="s">
        <v>240</v>
      </c>
      <c r="B396" s="484" t="s">
        <v>1052</v>
      </c>
      <c r="C396" s="515">
        <v>441131</v>
      </c>
      <c r="D396" s="465"/>
    </row>
    <row r="397" spans="1:4" x14ac:dyDescent="0.35">
      <c r="A397" s="499" t="s">
        <v>240</v>
      </c>
      <c r="B397" s="469" t="s">
        <v>1052</v>
      </c>
      <c r="C397" s="501">
        <v>441139</v>
      </c>
      <c r="D397" s="465"/>
    </row>
    <row r="398" spans="1:4" x14ac:dyDescent="0.35">
      <c r="A398" s="499" t="s">
        <v>240</v>
      </c>
      <c r="B398" s="469" t="s">
        <v>1052</v>
      </c>
      <c r="C398" s="501">
        <v>441191</v>
      </c>
      <c r="D398" s="465"/>
    </row>
    <row r="399" spans="1:4" x14ac:dyDescent="0.35">
      <c r="A399" s="499" t="s">
        <v>240</v>
      </c>
      <c r="B399" s="469" t="s">
        <v>1052</v>
      </c>
      <c r="C399" s="501">
        <v>441199</v>
      </c>
      <c r="D399" s="465"/>
    </row>
    <row r="400" spans="1:4" x14ac:dyDescent="0.35">
      <c r="A400" s="499" t="s">
        <v>240</v>
      </c>
      <c r="B400" s="469" t="s">
        <v>1055</v>
      </c>
      <c r="C400" s="508">
        <v>441114</v>
      </c>
      <c r="D400" s="470" t="s">
        <v>1060</v>
      </c>
    </row>
    <row r="401" spans="1:4" x14ac:dyDescent="0.35">
      <c r="A401" s="499" t="s">
        <v>240</v>
      </c>
      <c r="B401" s="464" t="s">
        <v>1055</v>
      </c>
      <c r="C401" s="494" t="s">
        <v>1108</v>
      </c>
      <c r="D401" s="465"/>
    </row>
    <row r="402" spans="1:4" x14ac:dyDescent="0.35">
      <c r="A402" s="499" t="s">
        <v>240</v>
      </c>
      <c r="B402" s="467" t="s">
        <v>1055</v>
      </c>
      <c r="C402" s="507" t="s">
        <v>1109</v>
      </c>
      <c r="D402" s="465"/>
    </row>
    <row r="403" spans="1:4" x14ac:dyDescent="0.35">
      <c r="A403" s="499" t="s">
        <v>240</v>
      </c>
      <c r="B403" s="467" t="s">
        <v>1056</v>
      </c>
      <c r="C403" s="517">
        <v>441114</v>
      </c>
      <c r="D403" s="470" t="s">
        <v>1060</v>
      </c>
    </row>
    <row r="404" spans="1:4" x14ac:dyDescent="0.35">
      <c r="A404" s="499" t="s">
        <v>240</v>
      </c>
      <c r="B404" s="467" t="s">
        <v>1056</v>
      </c>
      <c r="C404" s="507" t="s">
        <v>1108</v>
      </c>
      <c r="D404" s="465"/>
    </row>
    <row r="405" spans="1:4" x14ac:dyDescent="0.35">
      <c r="A405" s="499" t="s">
        <v>240</v>
      </c>
      <c r="B405" s="496" t="s">
        <v>1056</v>
      </c>
      <c r="C405" s="497" t="s">
        <v>1109</v>
      </c>
      <c r="D405" s="465"/>
    </row>
    <row r="406" spans="1:4" x14ac:dyDescent="0.35">
      <c r="A406" s="499" t="s">
        <v>240</v>
      </c>
      <c r="B406" s="496" t="s">
        <v>1057</v>
      </c>
      <c r="C406" s="510">
        <v>441114</v>
      </c>
      <c r="D406" s="489" t="s">
        <v>1060</v>
      </c>
    </row>
    <row r="407" spans="1:4" x14ac:dyDescent="0.35">
      <c r="A407" s="499" t="s">
        <v>240</v>
      </c>
      <c r="B407" s="496" t="s">
        <v>1057</v>
      </c>
      <c r="C407" s="497">
        <v>441193</v>
      </c>
      <c r="D407" s="465"/>
    </row>
    <row r="408" spans="1:4" ht="15" thickBot="1" x14ac:dyDescent="0.4">
      <c r="A408" s="499" t="s">
        <v>240</v>
      </c>
      <c r="B408" s="503" t="s">
        <v>1057</v>
      </c>
      <c r="C408" s="504" t="s">
        <v>1109</v>
      </c>
      <c r="D408" s="465"/>
    </row>
    <row r="409" spans="1:4" ht="15" thickTop="1" x14ac:dyDescent="0.35">
      <c r="A409" s="483">
        <v>9</v>
      </c>
      <c r="B409" s="484" t="s">
        <v>1052</v>
      </c>
      <c r="C409" s="523">
        <v>4701</v>
      </c>
      <c r="D409" s="465"/>
    </row>
    <row r="410" spans="1:4" x14ac:dyDescent="0.35">
      <c r="A410" s="468">
        <v>9</v>
      </c>
      <c r="B410" s="469" t="s">
        <v>1052</v>
      </c>
      <c r="C410" s="472">
        <v>4702</v>
      </c>
      <c r="D410" s="465"/>
    </row>
    <row r="411" spans="1:4" x14ac:dyDescent="0.35">
      <c r="A411" s="468">
        <v>9</v>
      </c>
      <c r="B411" s="469" t="s">
        <v>1052</v>
      </c>
      <c r="C411" s="472">
        <v>4703</v>
      </c>
      <c r="D411" s="465"/>
    </row>
    <row r="412" spans="1:4" x14ac:dyDescent="0.35">
      <c r="A412" s="468">
        <v>9</v>
      </c>
      <c r="B412" s="469" t="s">
        <v>1052</v>
      </c>
      <c r="C412" s="472">
        <v>4704</v>
      </c>
      <c r="D412" s="465"/>
    </row>
    <row r="413" spans="1:4" x14ac:dyDescent="0.35">
      <c r="A413" s="468">
        <v>9</v>
      </c>
      <c r="B413" s="469" t="s">
        <v>1052</v>
      </c>
      <c r="C413" s="472">
        <v>4705</v>
      </c>
      <c r="D413" s="465"/>
    </row>
    <row r="414" spans="1:4" x14ac:dyDescent="0.35">
      <c r="A414" s="499">
        <v>9</v>
      </c>
      <c r="B414" s="500" t="s">
        <v>1055</v>
      </c>
      <c r="C414" s="524">
        <v>4701</v>
      </c>
      <c r="D414" s="465"/>
    </row>
    <row r="415" spans="1:4" x14ac:dyDescent="0.35">
      <c r="A415" s="499">
        <v>9</v>
      </c>
      <c r="B415" s="500" t="s">
        <v>1055</v>
      </c>
      <c r="C415" s="524">
        <v>4702</v>
      </c>
      <c r="D415" s="465"/>
    </row>
    <row r="416" spans="1:4" x14ac:dyDescent="0.35">
      <c r="A416" s="499">
        <v>9</v>
      </c>
      <c r="B416" s="500" t="s">
        <v>1055</v>
      </c>
      <c r="C416" s="524">
        <v>4703</v>
      </c>
      <c r="D416" s="465"/>
    </row>
    <row r="417" spans="1:4" x14ac:dyDescent="0.35">
      <c r="A417" s="499">
        <v>9</v>
      </c>
      <c r="B417" s="500" t="s">
        <v>1055</v>
      </c>
      <c r="C417" s="524">
        <v>4704</v>
      </c>
      <c r="D417" s="465"/>
    </row>
    <row r="418" spans="1:4" x14ac:dyDescent="0.35">
      <c r="A418" s="499">
        <v>9</v>
      </c>
      <c r="B418" s="500" t="s">
        <v>1055</v>
      </c>
      <c r="C418" s="524">
        <v>4705</v>
      </c>
      <c r="D418" s="465"/>
    </row>
    <row r="419" spans="1:4" x14ac:dyDescent="0.35">
      <c r="A419" s="499">
        <v>9</v>
      </c>
      <c r="B419" s="500" t="s">
        <v>1056</v>
      </c>
      <c r="C419" s="524" t="s">
        <v>1110</v>
      </c>
      <c r="D419" s="465"/>
    </row>
    <row r="420" spans="1:4" x14ac:dyDescent="0.35">
      <c r="A420" s="499">
        <v>9</v>
      </c>
      <c r="B420" s="500" t="s">
        <v>1056</v>
      </c>
      <c r="C420" s="524">
        <v>4702</v>
      </c>
      <c r="D420" s="465"/>
    </row>
    <row r="421" spans="1:4" x14ac:dyDescent="0.35">
      <c r="A421" s="499">
        <v>9</v>
      </c>
      <c r="B421" s="500" t="s">
        <v>1056</v>
      </c>
      <c r="C421" s="524">
        <v>4703</v>
      </c>
      <c r="D421" s="465"/>
    </row>
    <row r="422" spans="1:4" x14ac:dyDescent="0.35">
      <c r="A422" s="499">
        <v>9</v>
      </c>
      <c r="B422" s="500" t="s">
        <v>1056</v>
      </c>
      <c r="C422" s="524">
        <v>4704</v>
      </c>
      <c r="D422" s="465"/>
    </row>
    <row r="423" spans="1:4" x14ac:dyDescent="0.35">
      <c r="A423" s="499">
        <v>9</v>
      </c>
      <c r="B423" s="500" t="s">
        <v>1056</v>
      </c>
      <c r="C423" s="524" t="s">
        <v>1111</v>
      </c>
      <c r="D423" s="465"/>
    </row>
    <row r="424" spans="1:4" x14ac:dyDescent="0.35">
      <c r="A424" s="499">
        <v>9</v>
      </c>
      <c r="B424" s="500" t="s">
        <v>1057</v>
      </c>
      <c r="C424" s="524">
        <v>4701</v>
      </c>
      <c r="D424" s="465"/>
    </row>
    <row r="425" spans="1:4" x14ac:dyDescent="0.35">
      <c r="A425" s="499">
        <v>9</v>
      </c>
      <c r="B425" s="500" t="s">
        <v>1057</v>
      </c>
      <c r="C425" s="524">
        <v>4702</v>
      </c>
      <c r="D425" s="465"/>
    </row>
    <row r="426" spans="1:4" x14ac:dyDescent="0.35">
      <c r="A426" s="499">
        <v>9</v>
      </c>
      <c r="B426" s="500" t="s">
        <v>1057</v>
      </c>
      <c r="C426" s="524">
        <v>4703</v>
      </c>
      <c r="D426" s="465"/>
    </row>
    <row r="427" spans="1:4" x14ac:dyDescent="0.35">
      <c r="A427" s="499">
        <v>9</v>
      </c>
      <c r="B427" s="500" t="s">
        <v>1057</v>
      </c>
      <c r="C427" s="524">
        <v>4704</v>
      </c>
      <c r="D427" s="465"/>
    </row>
    <row r="428" spans="1:4" ht="15" thickBot="1" x14ac:dyDescent="0.4">
      <c r="A428" s="499">
        <v>9</v>
      </c>
      <c r="B428" s="500" t="s">
        <v>1057</v>
      </c>
      <c r="C428" s="524">
        <v>4705</v>
      </c>
      <c r="D428" s="465"/>
    </row>
    <row r="429" spans="1:4" ht="15" thickTop="1" x14ac:dyDescent="0.35">
      <c r="A429" s="483">
        <v>9.1</v>
      </c>
      <c r="B429" s="484" t="s">
        <v>1052</v>
      </c>
      <c r="C429" s="523">
        <v>4701</v>
      </c>
      <c r="D429" s="465"/>
    </row>
    <row r="430" spans="1:4" x14ac:dyDescent="0.35">
      <c r="A430" s="468">
        <v>9.1</v>
      </c>
      <c r="B430" s="469" t="s">
        <v>1052</v>
      </c>
      <c r="C430" s="472">
        <v>4705</v>
      </c>
      <c r="D430" s="465"/>
    </row>
    <row r="431" spans="1:4" x14ac:dyDescent="0.35">
      <c r="A431" s="468">
        <v>9.1</v>
      </c>
      <c r="B431" s="469" t="s">
        <v>1055</v>
      </c>
      <c r="C431" s="472" t="s">
        <v>1110</v>
      </c>
      <c r="D431" s="465"/>
    </row>
    <row r="432" spans="1:4" x14ac:dyDescent="0.35">
      <c r="A432" s="468">
        <v>9.1</v>
      </c>
      <c r="B432" s="469" t="s">
        <v>1055</v>
      </c>
      <c r="C432" s="472" t="s">
        <v>1111</v>
      </c>
      <c r="D432" s="465"/>
    </row>
    <row r="433" spans="1:4" x14ac:dyDescent="0.35">
      <c r="A433" s="463">
        <v>9.1</v>
      </c>
      <c r="B433" s="464" t="s">
        <v>1056</v>
      </c>
      <c r="C433" s="494" t="s">
        <v>1110</v>
      </c>
      <c r="D433" s="465"/>
    </row>
    <row r="434" spans="1:4" x14ac:dyDescent="0.35">
      <c r="A434" s="499">
        <v>9.1</v>
      </c>
      <c r="B434" s="500" t="s">
        <v>1056</v>
      </c>
      <c r="C434" s="501" t="s">
        <v>1111</v>
      </c>
      <c r="D434" s="465"/>
    </row>
    <row r="435" spans="1:4" x14ac:dyDescent="0.35">
      <c r="A435" s="499">
        <v>9.1</v>
      </c>
      <c r="B435" s="500" t="s">
        <v>1057</v>
      </c>
      <c r="C435" s="501">
        <v>4701</v>
      </c>
      <c r="D435" s="465"/>
    </row>
    <row r="436" spans="1:4" ht="15" thickBot="1" x14ac:dyDescent="0.4">
      <c r="A436" s="502">
        <v>9.1</v>
      </c>
      <c r="B436" s="503" t="s">
        <v>1057</v>
      </c>
      <c r="C436" s="504">
        <v>4705</v>
      </c>
      <c r="D436" s="465"/>
    </row>
    <row r="437" spans="1:4" ht="15" thickTop="1" x14ac:dyDescent="0.35">
      <c r="A437" s="483">
        <v>9.1999999999999993</v>
      </c>
      <c r="B437" s="484" t="s">
        <v>1052</v>
      </c>
      <c r="C437" s="523">
        <v>4703</v>
      </c>
      <c r="D437" s="465"/>
    </row>
    <row r="438" spans="1:4" x14ac:dyDescent="0.35">
      <c r="A438" s="468">
        <v>9.1999999999999993</v>
      </c>
      <c r="B438" s="469" t="s">
        <v>1052</v>
      </c>
      <c r="C438" s="472">
        <v>4704</v>
      </c>
      <c r="D438" s="465"/>
    </row>
    <row r="439" spans="1:4" x14ac:dyDescent="0.35">
      <c r="A439" s="463">
        <v>9.1999999999999993</v>
      </c>
      <c r="B439" s="464" t="s">
        <v>1055</v>
      </c>
      <c r="C439" s="494">
        <v>4703</v>
      </c>
      <c r="D439" s="465"/>
    </row>
    <row r="440" spans="1:4" x14ac:dyDescent="0.35">
      <c r="A440" s="463">
        <v>9.1999999999999993</v>
      </c>
      <c r="B440" s="464" t="s">
        <v>1055</v>
      </c>
      <c r="C440" s="494">
        <v>4704</v>
      </c>
      <c r="D440" s="465"/>
    </row>
    <row r="441" spans="1:4" x14ac:dyDescent="0.35">
      <c r="A441" s="466">
        <v>9.1999999999999993</v>
      </c>
      <c r="B441" s="467" t="s">
        <v>1056</v>
      </c>
      <c r="C441" s="507">
        <v>4703</v>
      </c>
      <c r="D441" s="465"/>
    </row>
    <row r="442" spans="1:4" x14ac:dyDescent="0.35">
      <c r="A442" s="466">
        <v>9.1999999999999993</v>
      </c>
      <c r="B442" s="467" t="s">
        <v>1056</v>
      </c>
      <c r="C442" s="507">
        <v>4704</v>
      </c>
      <c r="D442" s="465"/>
    </row>
    <row r="443" spans="1:4" x14ac:dyDescent="0.35">
      <c r="A443" s="495">
        <v>9.1999999999999993</v>
      </c>
      <c r="B443" s="496" t="s">
        <v>1057</v>
      </c>
      <c r="C443" s="497">
        <v>4703</v>
      </c>
      <c r="D443" s="465"/>
    </row>
    <row r="444" spans="1:4" ht="15" thickBot="1" x14ac:dyDescent="0.4">
      <c r="A444" s="502">
        <v>9.1999999999999993</v>
      </c>
      <c r="B444" s="503" t="s">
        <v>1057</v>
      </c>
      <c r="C444" s="504">
        <v>4704</v>
      </c>
      <c r="D444" s="465"/>
    </row>
    <row r="445" spans="1:4" ht="15" thickTop="1" x14ac:dyDescent="0.35">
      <c r="A445" s="483" t="s">
        <v>251</v>
      </c>
      <c r="B445" s="484" t="s">
        <v>1052</v>
      </c>
      <c r="C445" s="523">
        <v>4703</v>
      </c>
      <c r="D445" s="465"/>
    </row>
    <row r="446" spans="1:4" x14ac:dyDescent="0.35">
      <c r="A446" s="463" t="s">
        <v>251</v>
      </c>
      <c r="B446" s="464" t="s">
        <v>1055</v>
      </c>
      <c r="C446" s="472">
        <v>4703</v>
      </c>
      <c r="D446" s="465"/>
    </row>
    <row r="447" spans="1:4" x14ac:dyDescent="0.35">
      <c r="A447" s="468" t="s">
        <v>251</v>
      </c>
      <c r="B447" s="467" t="s">
        <v>1056</v>
      </c>
      <c r="C447" s="472">
        <v>4703</v>
      </c>
      <c r="D447" s="465"/>
    </row>
    <row r="448" spans="1:4" ht="15" thickBot="1" x14ac:dyDescent="0.4">
      <c r="A448" s="502" t="s">
        <v>251</v>
      </c>
      <c r="B448" s="467" t="s">
        <v>1057</v>
      </c>
      <c r="C448" s="472">
        <v>4703</v>
      </c>
      <c r="D448" s="465"/>
    </row>
    <row r="449" spans="1:4" ht="15" thickTop="1" x14ac:dyDescent="0.35">
      <c r="A449" s="483" t="s">
        <v>254</v>
      </c>
      <c r="B449" s="484" t="s">
        <v>1052</v>
      </c>
      <c r="C449" s="523">
        <v>470321</v>
      </c>
      <c r="D449" s="465"/>
    </row>
    <row r="450" spans="1:4" x14ac:dyDescent="0.35">
      <c r="A450" s="468" t="s">
        <v>254</v>
      </c>
      <c r="B450" s="469" t="s">
        <v>1052</v>
      </c>
      <c r="C450" s="472">
        <v>470329</v>
      </c>
      <c r="D450" s="465"/>
    </row>
    <row r="451" spans="1:4" x14ac:dyDescent="0.35">
      <c r="A451" s="463" t="s">
        <v>254</v>
      </c>
      <c r="B451" s="464" t="s">
        <v>1055</v>
      </c>
      <c r="C451" s="494" t="s">
        <v>1112</v>
      </c>
      <c r="D451" s="465"/>
    </row>
    <row r="452" spans="1:4" x14ac:dyDescent="0.35">
      <c r="A452" s="466" t="s">
        <v>254</v>
      </c>
      <c r="B452" s="467" t="s">
        <v>1055</v>
      </c>
      <c r="C452" s="507" t="s">
        <v>1113</v>
      </c>
      <c r="D452" s="465"/>
    </row>
    <row r="453" spans="1:4" x14ac:dyDescent="0.35">
      <c r="A453" s="466" t="s">
        <v>254</v>
      </c>
      <c r="B453" s="467" t="s">
        <v>1056</v>
      </c>
      <c r="C453" s="507" t="s">
        <v>1112</v>
      </c>
      <c r="D453" s="465"/>
    </row>
    <row r="454" spans="1:4" x14ac:dyDescent="0.35">
      <c r="A454" s="495" t="s">
        <v>254</v>
      </c>
      <c r="B454" s="496" t="s">
        <v>1056</v>
      </c>
      <c r="C454" s="497" t="s">
        <v>1113</v>
      </c>
      <c r="D454" s="465"/>
    </row>
    <row r="455" spans="1:4" x14ac:dyDescent="0.35">
      <c r="A455" s="495" t="s">
        <v>254</v>
      </c>
      <c r="B455" s="496" t="s">
        <v>1057</v>
      </c>
      <c r="C455" s="497">
        <v>470321</v>
      </c>
      <c r="D455" s="465"/>
    </row>
    <row r="456" spans="1:4" ht="15" thickBot="1" x14ac:dyDescent="0.4">
      <c r="A456" s="502" t="s">
        <v>254</v>
      </c>
      <c r="B456" s="503" t="s">
        <v>1057</v>
      </c>
      <c r="C456" s="504" t="s">
        <v>1113</v>
      </c>
      <c r="D456" s="465"/>
    </row>
    <row r="457" spans="1:4" ht="15" thickTop="1" x14ac:dyDescent="0.35">
      <c r="A457" s="483" t="s">
        <v>257</v>
      </c>
      <c r="B457" s="484" t="s">
        <v>1052</v>
      </c>
      <c r="C457" s="515">
        <v>4704</v>
      </c>
      <c r="D457" s="465"/>
    </row>
    <row r="458" spans="1:4" x14ac:dyDescent="0.35">
      <c r="A458" s="466" t="s">
        <v>257</v>
      </c>
      <c r="B458" s="467" t="s">
        <v>1055</v>
      </c>
      <c r="C458" s="494">
        <v>4704</v>
      </c>
      <c r="D458" s="465"/>
    </row>
    <row r="459" spans="1:4" x14ac:dyDescent="0.35">
      <c r="A459" s="466" t="s">
        <v>257</v>
      </c>
      <c r="B459" s="467" t="s">
        <v>1056</v>
      </c>
      <c r="C459" s="494">
        <v>4704</v>
      </c>
      <c r="D459" s="465"/>
    </row>
    <row r="460" spans="1:4" ht="15" thickBot="1" x14ac:dyDescent="0.4">
      <c r="A460" s="502" t="s">
        <v>257</v>
      </c>
      <c r="B460" s="503" t="s">
        <v>1057</v>
      </c>
      <c r="C460" s="494">
        <v>4704</v>
      </c>
      <c r="D460" s="465"/>
    </row>
    <row r="461" spans="1:4" ht="15" thickTop="1" x14ac:dyDescent="0.35">
      <c r="A461" s="513">
        <v>9.3000000000000007</v>
      </c>
      <c r="B461" s="514" t="s">
        <v>1052</v>
      </c>
      <c r="C461" s="515">
        <v>4702</v>
      </c>
      <c r="D461" s="465"/>
    </row>
    <row r="462" spans="1:4" x14ac:dyDescent="0.35">
      <c r="A462" s="463">
        <v>9.3000000000000007</v>
      </c>
      <c r="B462" s="464" t="s">
        <v>1055</v>
      </c>
      <c r="C462" s="494" t="s">
        <v>1114</v>
      </c>
      <c r="D462" s="465"/>
    </row>
    <row r="463" spans="1:4" x14ac:dyDescent="0.35">
      <c r="A463" s="499">
        <v>9.3000000000000007</v>
      </c>
      <c r="B463" s="500" t="s">
        <v>1056</v>
      </c>
      <c r="C463" s="501" t="s">
        <v>1114</v>
      </c>
      <c r="D463" s="465"/>
    </row>
    <row r="464" spans="1:4" ht="15" thickBot="1" x14ac:dyDescent="0.4">
      <c r="A464" s="502">
        <v>9.3000000000000007</v>
      </c>
      <c r="B464" s="503" t="s">
        <v>1057</v>
      </c>
      <c r="C464" s="504" t="s">
        <v>1114</v>
      </c>
      <c r="D464" s="465"/>
    </row>
    <row r="465" spans="1:4" ht="15" thickTop="1" x14ac:dyDescent="0.35">
      <c r="A465" s="483">
        <v>10</v>
      </c>
      <c r="B465" s="484" t="s">
        <v>1052</v>
      </c>
      <c r="C465" s="515">
        <v>4706</v>
      </c>
      <c r="D465" s="465"/>
    </row>
    <row r="466" spans="1:4" x14ac:dyDescent="0.35">
      <c r="A466" s="499">
        <v>10</v>
      </c>
      <c r="B466" s="500" t="s">
        <v>1055</v>
      </c>
      <c r="C466" s="461">
        <v>4706</v>
      </c>
      <c r="D466" s="465"/>
    </row>
    <row r="467" spans="1:4" x14ac:dyDescent="0.35">
      <c r="A467" s="466">
        <v>10</v>
      </c>
      <c r="B467" s="467" t="s">
        <v>1056</v>
      </c>
      <c r="C467" s="507">
        <v>4706</v>
      </c>
      <c r="D467" s="465"/>
    </row>
    <row r="468" spans="1:4" ht="15" thickBot="1" x14ac:dyDescent="0.4">
      <c r="A468" s="502">
        <v>10</v>
      </c>
      <c r="B468" s="503" t="s">
        <v>1057</v>
      </c>
      <c r="C468" s="504">
        <v>4706</v>
      </c>
      <c r="D468" s="465"/>
    </row>
    <row r="469" spans="1:4" ht="15" thickTop="1" x14ac:dyDescent="0.35">
      <c r="A469" s="513">
        <v>10.1</v>
      </c>
      <c r="B469" s="514" t="s">
        <v>1052</v>
      </c>
      <c r="C469" s="457">
        <v>470610</v>
      </c>
      <c r="D469" s="465"/>
    </row>
    <row r="470" spans="1:4" x14ac:dyDescent="0.35">
      <c r="A470" s="499">
        <v>10.1</v>
      </c>
      <c r="B470" s="500" t="s">
        <v>1052</v>
      </c>
      <c r="C470" s="461">
        <v>470691</v>
      </c>
      <c r="D470" s="465"/>
    </row>
    <row r="471" spans="1:4" x14ac:dyDescent="0.35">
      <c r="A471" s="499">
        <v>10.1</v>
      </c>
      <c r="B471" s="500" t="s">
        <v>1052</v>
      </c>
      <c r="C471" s="461">
        <v>470692</v>
      </c>
      <c r="D471" s="465"/>
    </row>
    <row r="472" spans="1:4" x14ac:dyDescent="0.35">
      <c r="A472" s="499">
        <v>10.1</v>
      </c>
      <c r="B472" s="500" t="s">
        <v>1052</v>
      </c>
      <c r="C472" s="461">
        <v>470693</v>
      </c>
      <c r="D472" s="465"/>
    </row>
    <row r="473" spans="1:4" x14ac:dyDescent="0.35">
      <c r="A473" s="499">
        <v>10.1</v>
      </c>
      <c r="B473" s="500" t="s">
        <v>1055</v>
      </c>
      <c r="C473" s="461" t="s">
        <v>1115</v>
      </c>
      <c r="D473" s="465"/>
    </row>
    <row r="474" spans="1:4" x14ac:dyDescent="0.35">
      <c r="A474" s="466">
        <v>10.1</v>
      </c>
      <c r="B474" s="467" t="s">
        <v>1055</v>
      </c>
      <c r="C474" s="507" t="s">
        <v>1116</v>
      </c>
      <c r="D474" s="465"/>
    </row>
    <row r="475" spans="1:4" x14ac:dyDescent="0.35">
      <c r="A475" s="466">
        <v>10.1</v>
      </c>
      <c r="B475" s="467" t="s">
        <v>1055</v>
      </c>
      <c r="C475" s="507" t="s">
        <v>1117</v>
      </c>
      <c r="D475" s="465"/>
    </row>
    <row r="476" spans="1:4" x14ac:dyDescent="0.35">
      <c r="A476" s="466">
        <v>10.1</v>
      </c>
      <c r="B476" s="467" t="s">
        <v>1055</v>
      </c>
      <c r="C476" s="507" t="s">
        <v>1118</v>
      </c>
      <c r="D476" s="465"/>
    </row>
    <row r="477" spans="1:4" x14ac:dyDescent="0.35">
      <c r="A477" s="466">
        <v>10.1</v>
      </c>
      <c r="B477" s="467" t="s">
        <v>1055</v>
      </c>
      <c r="C477" s="507" t="s">
        <v>1119</v>
      </c>
      <c r="D477" s="465"/>
    </row>
    <row r="478" spans="1:4" x14ac:dyDescent="0.35">
      <c r="A478" s="466">
        <v>10.1</v>
      </c>
      <c r="B478" s="467" t="s">
        <v>1056</v>
      </c>
      <c r="C478" s="507" t="s">
        <v>1115</v>
      </c>
      <c r="D478" s="465"/>
    </row>
    <row r="479" spans="1:4" x14ac:dyDescent="0.35">
      <c r="A479" s="466">
        <v>10.1</v>
      </c>
      <c r="B479" s="467" t="s">
        <v>1056</v>
      </c>
      <c r="C479" s="507" t="s">
        <v>1116</v>
      </c>
      <c r="D479" s="465"/>
    </row>
    <row r="480" spans="1:4" x14ac:dyDescent="0.35">
      <c r="A480" s="466">
        <v>10.1</v>
      </c>
      <c r="B480" s="467" t="s">
        <v>1056</v>
      </c>
      <c r="C480" s="507" t="s">
        <v>1117</v>
      </c>
      <c r="D480" s="465"/>
    </row>
    <row r="481" spans="1:4" x14ac:dyDescent="0.35">
      <c r="A481" s="466">
        <v>10.1</v>
      </c>
      <c r="B481" s="467" t="s">
        <v>1056</v>
      </c>
      <c r="C481" s="507" t="s">
        <v>1118</v>
      </c>
      <c r="D481" s="465"/>
    </row>
    <row r="482" spans="1:4" x14ac:dyDescent="0.35">
      <c r="A482" s="466">
        <v>10.1</v>
      </c>
      <c r="B482" s="496" t="s">
        <v>1056</v>
      </c>
      <c r="C482" s="497" t="s">
        <v>1119</v>
      </c>
      <c r="D482" s="465"/>
    </row>
    <row r="483" spans="1:4" x14ac:dyDescent="0.35">
      <c r="A483" s="466">
        <v>10.1</v>
      </c>
      <c r="B483" s="496" t="s">
        <v>1057</v>
      </c>
      <c r="C483" s="497">
        <v>470610</v>
      </c>
      <c r="D483" s="465"/>
    </row>
    <row r="484" spans="1:4" x14ac:dyDescent="0.35">
      <c r="A484" s="466">
        <v>10.1</v>
      </c>
      <c r="B484" s="496" t="s">
        <v>1057</v>
      </c>
      <c r="C484" s="497">
        <v>470630</v>
      </c>
      <c r="D484" s="465"/>
    </row>
    <row r="485" spans="1:4" x14ac:dyDescent="0.35">
      <c r="A485" s="466">
        <v>10.1</v>
      </c>
      <c r="B485" s="496" t="s">
        <v>1057</v>
      </c>
      <c r="C485" s="497">
        <v>470691</v>
      </c>
      <c r="D485" s="465"/>
    </row>
    <row r="486" spans="1:4" x14ac:dyDescent="0.35">
      <c r="A486" s="466">
        <v>10.1</v>
      </c>
      <c r="B486" s="496" t="s">
        <v>1057</v>
      </c>
      <c r="C486" s="497">
        <v>470692</v>
      </c>
      <c r="D486" s="465"/>
    </row>
    <row r="487" spans="1:4" ht="15" thickBot="1" x14ac:dyDescent="0.4">
      <c r="A487" s="502">
        <v>10.1</v>
      </c>
      <c r="B487" s="496" t="s">
        <v>1057</v>
      </c>
      <c r="C487" s="504" t="s">
        <v>1119</v>
      </c>
      <c r="D487" s="465"/>
    </row>
    <row r="488" spans="1:4" ht="15" thickTop="1" x14ac:dyDescent="0.35">
      <c r="A488" s="513">
        <v>10.199999999999999</v>
      </c>
      <c r="B488" s="514" t="s">
        <v>1052</v>
      </c>
      <c r="C488" s="457">
        <v>470620</v>
      </c>
      <c r="D488" s="465"/>
    </row>
    <row r="489" spans="1:4" x14ac:dyDescent="0.35">
      <c r="A489" s="499">
        <v>10.199999999999999</v>
      </c>
      <c r="B489" s="500" t="s">
        <v>1055</v>
      </c>
      <c r="C489" s="461" t="s">
        <v>1120</v>
      </c>
      <c r="D489" s="465"/>
    </row>
    <row r="490" spans="1:4" x14ac:dyDescent="0.35">
      <c r="A490" s="499">
        <v>10.199999999999999</v>
      </c>
      <c r="B490" s="500" t="s">
        <v>1056</v>
      </c>
      <c r="C490" s="461" t="s">
        <v>1120</v>
      </c>
      <c r="D490" s="465"/>
    </row>
    <row r="491" spans="1:4" ht="15" thickBot="1" x14ac:dyDescent="0.4">
      <c r="A491" s="502">
        <v>10.199999999999999</v>
      </c>
      <c r="B491" s="503" t="s">
        <v>1057</v>
      </c>
      <c r="C491" s="504" t="s">
        <v>1120</v>
      </c>
      <c r="D491" s="465"/>
    </row>
    <row r="492" spans="1:4" ht="15" thickTop="1" x14ac:dyDescent="0.35">
      <c r="A492" s="513">
        <v>11</v>
      </c>
      <c r="B492" s="514" t="s">
        <v>1052</v>
      </c>
      <c r="C492" s="457">
        <v>4707</v>
      </c>
      <c r="D492" s="465"/>
    </row>
    <row r="493" spans="1:4" x14ac:dyDescent="0.35">
      <c r="A493" s="499">
        <v>11</v>
      </c>
      <c r="B493" s="500" t="s">
        <v>1055</v>
      </c>
      <c r="C493" s="461" t="s">
        <v>1121</v>
      </c>
      <c r="D493" s="465"/>
    </row>
    <row r="494" spans="1:4" x14ac:dyDescent="0.35">
      <c r="A494" s="499">
        <v>11</v>
      </c>
      <c r="B494" s="500" t="s">
        <v>1056</v>
      </c>
      <c r="C494" s="461" t="s">
        <v>1121</v>
      </c>
      <c r="D494" s="465"/>
    </row>
    <row r="495" spans="1:4" ht="15" thickBot="1" x14ac:dyDescent="0.4">
      <c r="A495" s="502">
        <v>11</v>
      </c>
      <c r="B495" s="503" t="s">
        <v>1057</v>
      </c>
      <c r="C495" s="504" t="s">
        <v>1121</v>
      </c>
      <c r="D495" s="465"/>
    </row>
    <row r="496" spans="1:4" ht="15" thickTop="1" x14ac:dyDescent="0.35">
      <c r="A496" s="483">
        <v>12</v>
      </c>
      <c r="B496" s="484" t="s">
        <v>1052</v>
      </c>
      <c r="C496" s="523">
        <v>4801</v>
      </c>
      <c r="D496" s="465"/>
    </row>
    <row r="497" spans="1:4" x14ac:dyDescent="0.35">
      <c r="A497" s="468">
        <v>12</v>
      </c>
      <c r="B497" s="469" t="s">
        <v>1052</v>
      </c>
      <c r="C497" s="472">
        <v>4802</v>
      </c>
      <c r="D497" s="465"/>
    </row>
    <row r="498" spans="1:4" x14ac:dyDescent="0.35">
      <c r="A498" s="468">
        <v>12</v>
      </c>
      <c r="B498" s="469" t="s">
        <v>1052</v>
      </c>
      <c r="C498" s="472">
        <v>4803</v>
      </c>
      <c r="D498" s="465"/>
    </row>
    <row r="499" spans="1:4" x14ac:dyDescent="0.35">
      <c r="A499" s="468">
        <v>12</v>
      </c>
      <c r="B499" s="469" t="s">
        <v>1052</v>
      </c>
      <c r="C499" s="472">
        <v>4804</v>
      </c>
      <c r="D499" s="465"/>
    </row>
    <row r="500" spans="1:4" x14ac:dyDescent="0.35">
      <c r="A500" s="468">
        <v>12</v>
      </c>
      <c r="B500" s="469" t="s">
        <v>1052</v>
      </c>
      <c r="C500" s="472">
        <v>4805</v>
      </c>
      <c r="D500" s="465"/>
    </row>
    <row r="501" spans="1:4" x14ac:dyDescent="0.35">
      <c r="A501" s="468">
        <v>12</v>
      </c>
      <c r="B501" s="469" t="s">
        <v>1052</v>
      </c>
      <c r="C501" s="472">
        <v>4806</v>
      </c>
      <c r="D501" s="465"/>
    </row>
    <row r="502" spans="1:4" x14ac:dyDescent="0.35">
      <c r="A502" s="468">
        <v>12</v>
      </c>
      <c r="B502" s="469" t="s">
        <v>1052</v>
      </c>
      <c r="C502" s="472">
        <v>4808</v>
      </c>
      <c r="D502" s="465"/>
    </row>
    <row r="503" spans="1:4" x14ac:dyDescent="0.35">
      <c r="A503" s="468">
        <v>12</v>
      </c>
      <c r="B503" s="469" t="s">
        <v>1052</v>
      </c>
      <c r="C503" s="472">
        <v>4809</v>
      </c>
      <c r="D503" s="465"/>
    </row>
    <row r="504" spans="1:4" x14ac:dyDescent="0.35">
      <c r="A504" s="468">
        <v>12</v>
      </c>
      <c r="B504" s="469" t="s">
        <v>1052</v>
      </c>
      <c r="C504" s="472">
        <v>4810</v>
      </c>
      <c r="D504" s="465"/>
    </row>
    <row r="505" spans="1:4" x14ac:dyDescent="0.35">
      <c r="A505" s="468">
        <v>12</v>
      </c>
      <c r="B505" s="469" t="s">
        <v>1052</v>
      </c>
      <c r="C505" s="472">
        <v>481151</v>
      </c>
      <c r="D505" s="465"/>
    </row>
    <row r="506" spans="1:4" x14ac:dyDescent="0.35">
      <c r="A506" s="468">
        <v>12</v>
      </c>
      <c r="B506" s="469" t="s">
        <v>1052</v>
      </c>
      <c r="C506" s="472">
        <v>481159</v>
      </c>
      <c r="D506" s="465"/>
    </row>
    <row r="507" spans="1:4" x14ac:dyDescent="0.35">
      <c r="A507" s="468">
        <v>12</v>
      </c>
      <c r="B507" s="469" t="s">
        <v>1052</v>
      </c>
      <c r="C507" s="472">
        <v>4812</v>
      </c>
      <c r="D507" s="465"/>
    </row>
    <row r="508" spans="1:4" x14ac:dyDescent="0.35">
      <c r="A508" s="468">
        <v>12</v>
      </c>
      <c r="B508" s="469" t="s">
        <v>1052</v>
      </c>
      <c r="C508" s="472">
        <v>4813</v>
      </c>
      <c r="D508" s="465"/>
    </row>
    <row r="509" spans="1:4" x14ac:dyDescent="0.35">
      <c r="A509" s="499">
        <v>12</v>
      </c>
      <c r="B509" s="500" t="s">
        <v>1055</v>
      </c>
      <c r="C509" s="461" t="s">
        <v>1122</v>
      </c>
      <c r="D509" s="465"/>
    </row>
    <row r="510" spans="1:4" x14ac:dyDescent="0.35">
      <c r="A510" s="468">
        <v>12</v>
      </c>
      <c r="B510" s="469" t="s">
        <v>1055</v>
      </c>
      <c r="C510" s="472">
        <v>4802</v>
      </c>
      <c r="D510" s="465"/>
    </row>
    <row r="511" spans="1:4" x14ac:dyDescent="0.35">
      <c r="A511" s="468">
        <v>12</v>
      </c>
      <c r="B511" s="469" t="s">
        <v>1055</v>
      </c>
      <c r="C511" s="472" t="s">
        <v>1123</v>
      </c>
      <c r="D511" s="465"/>
    </row>
    <row r="512" spans="1:4" x14ac:dyDescent="0.35">
      <c r="A512" s="468">
        <v>12</v>
      </c>
      <c r="B512" s="469" t="s">
        <v>1055</v>
      </c>
      <c r="C512" s="472">
        <v>4804</v>
      </c>
      <c r="D512" s="465"/>
    </row>
    <row r="513" spans="1:4" x14ac:dyDescent="0.35">
      <c r="A513" s="468">
        <v>12</v>
      </c>
      <c r="B513" s="469" t="s">
        <v>1055</v>
      </c>
      <c r="C513" s="472">
        <v>4805</v>
      </c>
      <c r="D513" s="465"/>
    </row>
    <row r="514" spans="1:4" x14ac:dyDescent="0.35">
      <c r="A514" s="468">
        <v>12</v>
      </c>
      <c r="B514" s="469" t="s">
        <v>1055</v>
      </c>
      <c r="C514" s="472">
        <v>4806</v>
      </c>
      <c r="D514" s="465"/>
    </row>
    <row r="515" spans="1:4" x14ac:dyDescent="0.35">
      <c r="A515" s="468">
        <v>12</v>
      </c>
      <c r="B515" s="469" t="s">
        <v>1055</v>
      </c>
      <c r="C515" s="472" t="s">
        <v>1124</v>
      </c>
      <c r="D515" s="465"/>
    </row>
    <row r="516" spans="1:4" x14ac:dyDescent="0.35">
      <c r="A516" s="468">
        <v>12</v>
      </c>
      <c r="B516" s="469" t="s">
        <v>1055</v>
      </c>
      <c r="C516" s="472">
        <v>4809</v>
      </c>
      <c r="D516" s="465"/>
    </row>
    <row r="517" spans="1:4" x14ac:dyDescent="0.35">
      <c r="A517" s="468">
        <v>12</v>
      </c>
      <c r="B517" s="469" t="s">
        <v>1055</v>
      </c>
      <c r="C517" s="472">
        <v>4810</v>
      </c>
      <c r="D517" s="465"/>
    </row>
    <row r="518" spans="1:4" x14ac:dyDescent="0.35">
      <c r="A518" s="468">
        <v>12</v>
      </c>
      <c r="B518" s="469" t="s">
        <v>1055</v>
      </c>
      <c r="C518" s="472" t="s">
        <v>1125</v>
      </c>
      <c r="D518" s="465"/>
    </row>
    <row r="519" spans="1:4" x14ac:dyDescent="0.35">
      <c r="A519" s="468">
        <v>12</v>
      </c>
      <c r="B519" s="469" t="s">
        <v>1055</v>
      </c>
      <c r="C519" s="472" t="s">
        <v>1126</v>
      </c>
      <c r="D519" s="465"/>
    </row>
    <row r="520" spans="1:4" x14ac:dyDescent="0.35">
      <c r="A520" s="468">
        <v>12</v>
      </c>
      <c r="B520" s="469" t="s">
        <v>1055</v>
      </c>
      <c r="C520" s="472" t="s">
        <v>1127</v>
      </c>
      <c r="D520" s="465"/>
    </row>
    <row r="521" spans="1:4" x14ac:dyDescent="0.35">
      <c r="A521" s="468">
        <v>12</v>
      </c>
      <c r="B521" s="469" t="s">
        <v>1055</v>
      </c>
      <c r="C521" s="472" t="s">
        <v>1128</v>
      </c>
      <c r="D521" s="465"/>
    </row>
    <row r="522" spans="1:4" x14ac:dyDescent="0.35">
      <c r="A522" s="468">
        <v>12</v>
      </c>
      <c r="B522" s="469" t="s">
        <v>1056</v>
      </c>
      <c r="C522" s="472" t="s">
        <v>1122</v>
      </c>
      <c r="D522" s="465"/>
    </row>
    <row r="523" spans="1:4" x14ac:dyDescent="0.35">
      <c r="A523" s="468">
        <v>12</v>
      </c>
      <c r="B523" s="469" t="s">
        <v>1056</v>
      </c>
      <c r="C523" s="472">
        <v>4802</v>
      </c>
      <c r="D523" s="465"/>
    </row>
    <row r="524" spans="1:4" x14ac:dyDescent="0.35">
      <c r="A524" s="468">
        <v>12</v>
      </c>
      <c r="B524" s="469" t="s">
        <v>1056</v>
      </c>
      <c r="C524" s="472" t="s">
        <v>1123</v>
      </c>
      <c r="D524" s="465"/>
    </row>
    <row r="525" spans="1:4" x14ac:dyDescent="0.35">
      <c r="A525" s="468">
        <v>12</v>
      </c>
      <c r="B525" s="469" t="s">
        <v>1056</v>
      </c>
      <c r="C525" s="472">
        <v>4804</v>
      </c>
      <c r="D525" s="465"/>
    </row>
    <row r="526" spans="1:4" x14ac:dyDescent="0.35">
      <c r="A526" s="468">
        <v>12</v>
      </c>
      <c r="B526" s="469" t="s">
        <v>1056</v>
      </c>
      <c r="C526" s="472">
        <v>4805</v>
      </c>
      <c r="D526" s="465"/>
    </row>
    <row r="527" spans="1:4" x14ac:dyDescent="0.35">
      <c r="A527" s="468">
        <v>12</v>
      </c>
      <c r="B527" s="469" t="s">
        <v>1056</v>
      </c>
      <c r="C527" s="472">
        <v>4806</v>
      </c>
      <c r="D527" s="465"/>
    </row>
    <row r="528" spans="1:4" x14ac:dyDescent="0.35">
      <c r="A528" s="468">
        <v>12</v>
      </c>
      <c r="B528" s="469" t="s">
        <v>1056</v>
      </c>
      <c r="C528" s="472" t="s">
        <v>1124</v>
      </c>
      <c r="D528" s="465"/>
    </row>
    <row r="529" spans="1:4" x14ac:dyDescent="0.35">
      <c r="A529" s="468">
        <v>12</v>
      </c>
      <c r="B529" s="469" t="s">
        <v>1056</v>
      </c>
      <c r="C529" s="472">
        <v>4809</v>
      </c>
      <c r="D529" s="465"/>
    </row>
    <row r="530" spans="1:4" x14ac:dyDescent="0.35">
      <c r="A530" s="468">
        <v>12</v>
      </c>
      <c r="B530" s="469" t="s">
        <v>1056</v>
      </c>
      <c r="C530" s="472">
        <v>4810</v>
      </c>
      <c r="D530" s="465"/>
    </row>
    <row r="531" spans="1:4" x14ac:dyDescent="0.35">
      <c r="A531" s="468">
        <v>12</v>
      </c>
      <c r="B531" s="469" t="s">
        <v>1056</v>
      </c>
      <c r="C531" s="472" t="s">
        <v>1125</v>
      </c>
      <c r="D531" s="465"/>
    </row>
    <row r="532" spans="1:4" x14ac:dyDescent="0.35">
      <c r="A532" s="468">
        <v>12</v>
      </c>
      <c r="B532" s="469" t="s">
        <v>1056</v>
      </c>
      <c r="C532" s="472" t="s">
        <v>1126</v>
      </c>
      <c r="D532" s="465"/>
    </row>
    <row r="533" spans="1:4" x14ac:dyDescent="0.35">
      <c r="A533" s="468">
        <v>12</v>
      </c>
      <c r="B533" s="469" t="s">
        <v>1056</v>
      </c>
      <c r="C533" s="472" t="s">
        <v>1127</v>
      </c>
      <c r="D533" s="465"/>
    </row>
    <row r="534" spans="1:4" x14ac:dyDescent="0.35">
      <c r="A534" s="468">
        <v>12</v>
      </c>
      <c r="B534" s="469" t="s">
        <v>1056</v>
      </c>
      <c r="C534" s="472" t="s">
        <v>1128</v>
      </c>
      <c r="D534" s="465"/>
    </row>
    <row r="535" spans="1:4" x14ac:dyDescent="0.35">
      <c r="A535" s="468">
        <v>12</v>
      </c>
      <c r="B535" s="469" t="s">
        <v>1057</v>
      </c>
      <c r="C535" s="472">
        <v>4801</v>
      </c>
      <c r="D535" s="465"/>
    </row>
    <row r="536" spans="1:4" x14ac:dyDescent="0.35">
      <c r="A536" s="468">
        <v>12</v>
      </c>
      <c r="B536" s="469" t="s">
        <v>1057</v>
      </c>
      <c r="C536" s="472">
        <v>4802</v>
      </c>
      <c r="D536" s="465"/>
    </row>
    <row r="537" spans="1:4" x14ac:dyDescent="0.35">
      <c r="A537" s="468">
        <v>12</v>
      </c>
      <c r="B537" s="469" t="s">
        <v>1057</v>
      </c>
      <c r="C537" s="472">
        <v>4803</v>
      </c>
      <c r="D537" s="465"/>
    </row>
    <row r="538" spans="1:4" x14ac:dyDescent="0.35">
      <c r="A538" s="468">
        <v>12</v>
      </c>
      <c r="B538" s="469" t="s">
        <v>1057</v>
      </c>
      <c r="C538" s="472">
        <v>4804</v>
      </c>
      <c r="D538" s="465"/>
    </row>
    <row r="539" spans="1:4" x14ac:dyDescent="0.35">
      <c r="A539" s="468">
        <v>12</v>
      </c>
      <c r="B539" s="469" t="s">
        <v>1057</v>
      </c>
      <c r="C539" s="472">
        <v>4805</v>
      </c>
      <c r="D539" s="465"/>
    </row>
    <row r="540" spans="1:4" x14ac:dyDescent="0.35">
      <c r="A540" s="468">
        <v>12</v>
      </c>
      <c r="B540" s="469" t="s">
        <v>1057</v>
      </c>
      <c r="C540" s="472">
        <v>4806</v>
      </c>
      <c r="D540" s="465"/>
    </row>
    <row r="541" spans="1:4" x14ac:dyDescent="0.35">
      <c r="A541" s="468">
        <v>12</v>
      </c>
      <c r="B541" s="469" t="s">
        <v>1057</v>
      </c>
      <c r="C541" s="472">
        <v>4808</v>
      </c>
      <c r="D541" s="465"/>
    </row>
    <row r="542" spans="1:4" x14ac:dyDescent="0.35">
      <c r="A542" s="468">
        <v>12</v>
      </c>
      <c r="B542" s="469" t="s">
        <v>1057</v>
      </c>
      <c r="C542" s="472">
        <v>4809</v>
      </c>
      <c r="D542" s="465"/>
    </row>
    <row r="543" spans="1:4" x14ac:dyDescent="0.35">
      <c r="A543" s="468">
        <v>12</v>
      </c>
      <c r="B543" s="469" t="s">
        <v>1057</v>
      </c>
      <c r="C543" s="472">
        <v>4810</v>
      </c>
      <c r="D543" s="465"/>
    </row>
    <row r="544" spans="1:4" x14ac:dyDescent="0.35">
      <c r="A544" s="468">
        <v>12</v>
      </c>
      <c r="B544" s="469" t="s">
        <v>1057</v>
      </c>
      <c r="C544" s="472">
        <v>481151</v>
      </c>
      <c r="D544" s="465"/>
    </row>
    <row r="545" spans="1:4" x14ac:dyDescent="0.35">
      <c r="A545" s="468">
        <v>12</v>
      </c>
      <c r="B545" s="469" t="s">
        <v>1057</v>
      </c>
      <c r="C545" s="472">
        <v>481159</v>
      </c>
      <c r="D545" s="465"/>
    </row>
    <row r="546" spans="1:4" x14ac:dyDescent="0.35">
      <c r="A546" s="468">
        <v>12</v>
      </c>
      <c r="B546" s="469" t="s">
        <v>1057</v>
      </c>
      <c r="C546" s="472">
        <v>4812</v>
      </c>
      <c r="D546" s="465"/>
    </row>
    <row r="547" spans="1:4" ht="15" thickBot="1" x14ac:dyDescent="0.4">
      <c r="A547" s="468">
        <v>12</v>
      </c>
      <c r="B547" s="469" t="s">
        <v>1057</v>
      </c>
      <c r="C547" s="472">
        <v>4813</v>
      </c>
      <c r="D547" s="465"/>
    </row>
    <row r="548" spans="1:4" ht="15" thickTop="1" x14ac:dyDescent="0.35">
      <c r="A548" s="483">
        <v>12.1</v>
      </c>
      <c r="B548" s="484" t="s">
        <v>1052</v>
      </c>
      <c r="C548" s="523">
        <v>4801</v>
      </c>
      <c r="D548" s="465"/>
    </row>
    <row r="549" spans="1:4" x14ac:dyDescent="0.35">
      <c r="A549" s="468">
        <v>12.1</v>
      </c>
      <c r="B549" s="469" t="s">
        <v>1052</v>
      </c>
      <c r="C549" s="472">
        <v>480210</v>
      </c>
      <c r="D549" s="465"/>
    </row>
    <row r="550" spans="1:4" x14ac:dyDescent="0.35">
      <c r="A550" s="468">
        <v>12.1</v>
      </c>
      <c r="B550" s="469" t="s">
        <v>1052</v>
      </c>
      <c r="C550" s="472">
        <v>480220</v>
      </c>
      <c r="D550" s="465"/>
    </row>
    <row r="551" spans="1:4" x14ac:dyDescent="0.35">
      <c r="A551" s="468">
        <v>12.1</v>
      </c>
      <c r="B551" s="469" t="s">
        <v>1052</v>
      </c>
      <c r="C551" s="472">
        <v>480254</v>
      </c>
      <c r="D551" s="465"/>
    </row>
    <row r="552" spans="1:4" x14ac:dyDescent="0.35">
      <c r="A552" s="468">
        <v>12.1</v>
      </c>
      <c r="B552" s="469" t="s">
        <v>1052</v>
      </c>
      <c r="C552" s="472">
        <v>480255</v>
      </c>
      <c r="D552" s="465"/>
    </row>
    <row r="553" spans="1:4" x14ac:dyDescent="0.35">
      <c r="A553" s="468">
        <v>12.1</v>
      </c>
      <c r="B553" s="469" t="s">
        <v>1052</v>
      </c>
      <c r="C553" s="472">
        <v>480256</v>
      </c>
      <c r="D553" s="465"/>
    </row>
    <row r="554" spans="1:4" x14ac:dyDescent="0.35">
      <c r="A554" s="468">
        <v>12.1</v>
      </c>
      <c r="B554" s="469" t="s">
        <v>1052</v>
      </c>
      <c r="C554" s="472">
        <v>480257</v>
      </c>
      <c r="D554" s="465"/>
    </row>
    <row r="555" spans="1:4" x14ac:dyDescent="0.35">
      <c r="A555" s="468">
        <v>12.1</v>
      </c>
      <c r="B555" s="469" t="s">
        <v>1052</v>
      </c>
      <c r="C555" s="472">
        <v>480258</v>
      </c>
      <c r="D555" s="465"/>
    </row>
    <row r="556" spans="1:4" x14ac:dyDescent="0.35">
      <c r="A556" s="468">
        <v>12.1</v>
      </c>
      <c r="B556" s="469" t="s">
        <v>1052</v>
      </c>
      <c r="C556" s="472">
        <v>480261</v>
      </c>
      <c r="D556" s="465"/>
    </row>
    <row r="557" spans="1:4" x14ac:dyDescent="0.35">
      <c r="A557" s="468">
        <v>12.1</v>
      </c>
      <c r="B557" s="469" t="s">
        <v>1052</v>
      </c>
      <c r="C557" s="472">
        <v>480262</v>
      </c>
      <c r="D557" s="465"/>
    </row>
    <row r="558" spans="1:4" x14ac:dyDescent="0.35">
      <c r="A558" s="468">
        <v>12.1</v>
      </c>
      <c r="B558" s="469" t="s">
        <v>1052</v>
      </c>
      <c r="C558" s="472">
        <v>480269</v>
      </c>
      <c r="D558" s="465"/>
    </row>
    <row r="559" spans="1:4" x14ac:dyDescent="0.35">
      <c r="A559" s="468">
        <v>12.1</v>
      </c>
      <c r="B559" s="469" t="s">
        <v>1052</v>
      </c>
      <c r="C559" s="472">
        <v>4809</v>
      </c>
      <c r="D559" s="465"/>
    </row>
    <row r="560" spans="1:4" x14ac:dyDescent="0.35">
      <c r="A560" s="468">
        <v>12.1</v>
      </c>
      <c r="B560" s="469" t="s">
        <v>1052</v>
      </c>
      <c r="C560" s="472">
        <v>481013</v>
      </c>
      <c r="D560" s="465"/>
    </row>
    <row r="561" spans="1:4" x14ac:dyDescent="0.35">
      <c r="A561" s="468">
        <v>12.1</v>
      </c>
      <c r="B561" s="469" t="s">
        <v>1052</v>
      </c>
      <c r="C561" s="472">
        <v>481014</v>
      </c>
      <c r="D561" s="465"/>
    </row>
    <row r="562" spans="1:4" x14ac:dyDescent="0.35">
      <c r="A562" s="468">
        <v>12.1</v>
      </c>
      <c r="B562" s="469" t="s">
        <v>1052</v>
      </c>
      <c r="C562" s="472">
        <v>481019</v>
      </c>
      <c r="D562" s="465"/>
    </row>
    <row r="563" spans="1:4" x14ac:dyDescent="0.35">
      <c r="A563" s="499">
        <v>12.1</v>
      </c>
      <c r="B563" s="500" t="s">
        <v>1052</v>
      </c>
      <c r="C563" s="461">
        <v>481022</v>
      </c>
      <c r="D563" s="465"/>
    </row>
    <row r="564" spans="1:4" x14ac:dyDescent="0.35">
      <c r="A564" s="499">
        <v>12.1</v>
      </c>
      <c r="B564" s="500" t="s">
        <v>1052</v>
      </c>
      <c r="C564" s="461">
        <v>481029</v>
      </c>
      <c r="D564" s="465"/>
    </row>
    <row r="565" spans="1:4" x14ac:dyDescent="0.35">
      <c r="A565" s="499">
        <v>12.1</v>
      </c>
      <c r="B565" s="500" t="s">
        <v>1055</v>
      </c>
      <c r="C565" s="461" t="s">
        <v>1122</v>
      </c>
      <c r="D565" s="465"/>
    </row>
    <row r="566" spans="1:4" x14ac:dyDescent="0.35">
      <c r="A566" s="468">
        <v>12.1</v>
      </c>
      <c r="B566" s="469" t="s">
        <v>1055</v>
      </c>
      <c r="C566" s="461" t="s">
        <v>1129</v>
      </c>
      <c r="D566" s="465"/>
    </row>
    <row r="567" spans="1:4" x14ac:dyDescent="0.35">
      <c r="A567" s="468">
        <v>12.1</v>
      </c>
      <c r="B567" s="469" t="s">
        <v>1055</v>
      </c>
      <c r="C567" s="461" t="s">
        <v>1130</v>
      </c>
      <c r="D567" s="465"/>
    </row>
    <row r="568" spans="1:4" x14ac:dyDescent="0.35">
      <c r="A568" s="468">
        <v>12.1</v>
      </c>
      <c r="B568" s="469" t="s">
        <v>1055</v>
      </c>
      <c r="C568" s="461" t="s">
        <v>1131</v>
      </c>
      <c r="D568" s="465"/>
    </row>
    <row r="569" spans="1:4" x14ac:dyDescent="0.35">
      <c r="A569" s="468">
        <v>12.1</v>
      </c>
      <c r="B569" s="469" t="s">
        <v>1055</v>
      </c>
      <c r="C569" s="461" t="s">
        <v>1132</v>
      </c>
      <c r="D569" s="465"/>
    </row>
    <row r="570" spans="1:4" x14ac:dyDescent="0.35">
      <c r="A570" s="468">
        <v>12.1</v>
      </c>
      <c r="B570" s="469" t="s">
        <v>1055</v>
      </c>
      <c r="C570" s="461" t="s">
        <v>1133</v>
      </c>
      <c r="D570" s="465"/>
    </row>
    <row r="571" spans="1:4" x14ac:dyDescent="0.35">
      <c r="A571" s="468">
        <v>12.1</v>
      </c>
      <c r="B571" s="469" t="s">
        <v>1055</v>
      </c>
      <c r="C571" s="461" t="s">
        <v>1134</v>
      </c>
      <c r="D571" s="465"/>
    </row>
    <row r="572" spans="1:4" x14ac:dyDescent="0.35">
      <c r="A572" s="468">
        <v>12.1</v>
      </c>
      <c r="B572" s="469" t="s">
        <v>1055</v>
      </c>
      <c r="C572" s="461" t="s">
        <v>1135</v>
      </c>
      <c r="D572" s="465"/>
    </row>
    <row r="573" spans="1:4" x14ac:dyDescent="0.35">
      <c r="A573" s="468">
        <v>12.1</v>
      </c>
      <c r="B573" s="469" t="s">
        <v>1055</v>
      </c>
      <c r="C573" s="461" t="s">
        <v>1136</v>
      </c>
      <c r="D573" s="465"/>
    </row>
    <row r="574" spans="1:4" x14ac:dyDescent="0.35">
      <c r="A574" s="468">
        <v>12.1</v>
      </c>
      <c r="B574" s="469" t="s">
        <v>1055</v>
      </c>
      <c r="C574" s="461" t="s">
        <v>1137</v>
      </c>
      <c r="D574" s="465"/>
    </row>
    <row r="575" spans="1:4" x14ac:dyDescent="0.35">
      <c r="A575" s="468">
        <v>12.1</v>
      </c>
      <c r="B575" s="469" t="s">
        <v>1055</v>
      </c>
      <c r="C575" s="461" t="s">
        <v>1138</v>
      </c>
      <c r="D575" s="465"/>
    </row>
    <row r="576" spans="1:4" x14ac:dyDescent="0.35">
      <c r="A576" s="468">
        <v>12.1</v>
      </c>
      <c r="B576" s="469" t="s">
        <v>1055</v>
      </c>
      <c r="C576" s="461">
        <v>4809</v>
      </c>
      <c r="D576" s="465"/>
    </row>
    <row r="577" spans="1:4" x14ac:dyDescent="0.35">
      <c r="A577" s="468">
        <v>12.1</v>
      </c>
      <c r="B577" s="469" t="s">
        <v>1055</v>
      </c>
      <c r="C577" s="461" t="s">
        <v>1139</v>
      </c>
      <c r="D577" s="465"/>
    </row>
    <row r="578" spans="1:4" x14ac:dyDescent="0.35">
      <c r="A578" s="468">
        <v>12.1</v>
      </c>
      <c r="B578" s="469" t="s">
        <v>1055</v>
      </c>
      <c r="C578" s="461" t="s">
        <v>1140</v>
      </c>
      <c r="D578" s="465"/>
    </row>
    <row r="579" spans="1:4" x14ac:dyDescent="0.35">
      <c r="A579" s="468">
        <v>12.1</v>
      </c>
      <c r="B579" s="469" t="s">
        <v>1055</v>
      </c>
      <c r="C579" s="461" t="s">
        <v>1141</v>
      </c>
      <c r="D579" s="465"/>
    </row>
    <row r="580" spans="1:4" x14ac:dyDescent="0.35">
      <c r="A580" s="468">
        <v>12.1</v>
      </c>
      <c r="B580" s="469" t="s">
        <v>1055</v>
      </c>
      <c r="C580" s="461" t="s">
        <v>1142</v>
      </c>
      <c r="D580" s="465"/>
    </row>
    <row r="581" spans="1:4" x14ac:dyDescent="0.35">
      <c r="A581" s="468">
        <v>12.1</v>
      </c>
      <c r="B581" s="469" t="s">
        <v>1055</v>
      </c>
      <c r="C581" s="461" t="s">
        <v>1143</v>
      </c>
      <c r="D581" s="465"/>
    </row>
    <row r="582" spans="1:4" x14ac:dyDescent="0.35">
      <c r="A582" s="468">
        <v>12.1</v>
      </c>
      <c r="B582" s="469" t="s">
        <v>1056</v>
      </c>
      <c r="C582" s="461" t="s">
        <v>1122</v>
      </c>
      <c r="D582" s="465"/>
    </row>
    <row r="583" spans="1:4" x14ac:dyDescent="0.35">
      <c r="A583" s="468">
        <v>12.1</v>
      </c>
      <c r="B583" s="469" t="s">
        <v>1056</v>
      </c>
      <c r="C583" s="461" t="s">
        <v>1129</v>
      </c>
      <c r="D583" s="465"/>
    </row>
    <row r="584" spans="1:4" x14ac:dyDescent="0.35">
      <c r="A584" s="468">
        <v>12.1</v>
      </c>
      <c r="B584" s="469" t="s">
        <v>1056</v>
      </c>
      <c r="C584" s="461" t="s">
        <v>1130</v>
      </c>
      <c r="D584" s="465"/>
    </row>
    <row r="585" spans="1:4" x14ac:dyDescent="0.35">
      <c r="A585" s="468">
        <v>12.1</v>
      </c>
      <c r="B585" s="469" t="s">
        <v>1056</v>
      </c>
      <c r="C585" s="461" t="s">
        <v>1131</v>
      </c>
      <c r="D585" s="465"/>
    </row>
    <row r="586" spans="1:4" x14ac:dyDescent="0.35">
      <c r="A586" s="468">
        <v>12.1</v>
      </c>
      <c r="B586" s="469" t="s">
        <v>1056</v>
      </c>
      <c r="C586" s="461" t="s">
        <v>1132</v>
      </c>
      <c r="D586" s="465"/>
    </row>
    <row r="587" spans="1:4" x14ac:dyDescent="0.35">
      <c r="A587" s="468">
        <v>12.1</v>
      </c>
      <c r="B587" s="469" t="s">
        <v>1056</v>
      </c>
      <c r="C587" s="461" t="s">
        <v>1133</v>
      </c>
      <c r="D587" s="465"/>
    </row>
    <row r="588" spans="1:4" x14ac:dyDescent="0.35">
      <c r="A588" s="468">
        <v>12.1</v>
      </c>
      <c r="B588" s="469" t="s">
        <v>1056</v>
      </c>
      <c r="C588" s="461" t="s">
        <v>1134</v>
      </c>
      <c r="D588" s="465"/>
    </row>
    <row r="589" spans="1:4" x14ac:dyDescent="0.35">
      <c r="A589" s="468">
        <v>12.1</v>
      </c>
      <c r="B589" s="469" t="s">
        <v>1056</v>
      </c>
      <c r="C589" s="461" t="s">
        <v>1135</v>
      </c>
      <c r="D589" s="465"/>
    </row>
    <row r="590" spans="1:4" x14ac:dyDescent="0.35">
      <c r="A590" s="468">
        <v>12.1</v>
      </c>
      <c r="B590" s="469" t="s">
        <v>1056</v>
      </c>
      <c r="C590" s="461" t="s">
        <v>1136</v>
      </c>
      <c r="D590" s="465"/>
    </row>
    <row r="591" spans="1:4" x14ac:dyDescent="0.35">
      <c r="A591" s="468">
        <v>12.1</v>
      </c>
      <c r="B591" s="469" t="s">
        <v>1056</v>
      </c>
      <c r="C591" s="461" t="s">
        <v>1137</v>
      </c>
      <c r="D591" s="465"/>
    </row>
    <row r="592" spans="1:4" x14ac:dyDescent="0.35">
      <c r="A592" s="468">
        <v>12.1</v>
      </c>
      <c r="B592" s="469" t="s">
        <v>1056</v>
      </c>
      <c r="C592" s="461" t="s">
        <v>1138</v>
      </c>
      <c r="D592" s="465"/>
    </row>
    <row r="593" spans="1:4" x14ac:dyDescent="0.35">
      <c r="A593" s="468">
        <v>12.1</v>
      </c>
      <c r="B593" s="469" t="s">
        <v>1056</v>
      </c>
      <c r="C593" s="461">
        <v>4809</v>
      </c>
      <c r="D593" s="465"/>
    </row>
    <row r="594" spans="1:4" x14ac:dyDescent="0.35">
      <c r="A594" s="468">
        <v>12.1</v>
      </c>
      <c r="B594" s="469" t="s">
        <v>1056</v>
      </c>
      <c r="C594" s="461" t="s">
        <v>1139</v>
      </c>
      <c r="D594" s="465"/>
    </row>
    <row r="595" spans="1:4" x14ac:dyDescent="0.35">
      <c r="A595" s="468">
        <v>12.1</v>
      </c>
      <c r="B595" s="469" t="s">
        <v>1056</v>
      </c>
      <c r="C595" s="461" t="s">
        <v>1140</v>
      </c>
      <c r="D595" s="465"/>
    </row>
    <row r="596" spans="1:4" x14ac:dyDescent="0.35">
      <c r="A596" s="468">
        <v>12.1</v>
      </c>
      <c r="B596" s="469" t="s">
        <v>1056</v>
      </c>
      <c r="C596" s="461" t="s">
        <v>1141</v>
      </c>
      <c r="D596" s="465"/>
    </row>
    <row r="597" spans="1:4" x14ac:dyDescent="0.35">
      <c r="A597" s="468">
        <v>12.1</v>
      </c>
      <c r="B597" s="469" t="s">
        <v>1056</v>
      </c>
      <c r="C597" s="461" t="s">
        <v>1142</v>
      </c>
      <c r="D597" s="465"/>
    </row>
    <row r="598" spans="1:4" x14ac:dyDescent="0.35">
      <c r="A598" s="468">
        <v>12.1</v>
      </c>
      <c r="B598" s="469" t="s">
        <v>1056</v>
      </c>
      <c r="C598" s="461" t="s">
        <v>1143</v>
      </c>
      <c r="D598" s="465"/>
    </row>
    <row r="599" spans="1:4" x14ac:dyDescent="0.35">
      <c r="A599" s="468">
        <v>12.1</v>
      </c>
      <c r="B599" s="469" t="s">
        <v>1057</v>
      </c>
      <c r="C599" s="461">
        <v>4801</v>
      </c>
      <c r="D599" s="465"/>
    </row>
    <row r="600" spans="1:4" x14ac:dyDescent="0.35">
      <c r="A600" s="468">
        <v>12.1</v>
      </c>
      <c r="B600" s="469" t="s">
        <v>1057</v>
      </c>
      <c r="C600" s="461">
        <v>480210</v>
      </c>
      <c r="D600" s="465"/>
    </row>
    <row r="601" spans="1:4" x14ac:dyDescent="0.35">
      <c r="A601" s="468">
        <v>12.1</v>
      </c>
      <c r="B601" s="469" t="s">
        <v>1057</v>
      </c>
      <c r="C601" s="461">
        <v>480220</v>
      </c>
      <c r="D601" s="465"/>
    </row>
    <row r="602" spans="1:4" x14ac:dyDescent="0.35">
      <c r="A602" s="468">
        <v>12.1</v>
      </c>
      <c r="B602" s="469" t="s">
        <v>1057</v>
      </c>
      <c r="C602" s="461">
        <v>480254</v>
      </c>
      <c r="D602" s="465"/>
    </row>
    <row r="603" spans="1:4" x14ac:dyDescent="0.35">
      <c r="A603" s="468">
        <v>12.1</v>
      </c>
      <c r="B603" s="469" t="s">
        <v>1057</v>
      </c>
      <c r="C603" s="461">
        <v>480255</v>
      </c>
      <c r="D603" s="465"/>
    </row>
    <row r="604" spans="1:4" x14ac:dyDescent="0.35">
      <c r="A604" s="468">
        <v>12.1</v>
      </c>
      <c r="B604" s="469" t="s">
        <v>1057</v>
      </c>
      <c r="C604" s="461">
        <v>480256</v>
      </c>
      <c r="D604" s="465"/>
    </row>
    <row r="605" spans="1:4" x14ac:dyDescent="0.35">
      <c r="A605" s="468">
        <v>12.1</v>
      </c>
      <c r="B605" s="469" t="s">
        <v>1057</v>
      </c>
      <c r="C605" s="461">
        <v>480257</v>
      </c>
      <c r="D605" s="465"/>
    </row>
    <row r="606" spans="1:4" x14ac:dyDescent="0.35">
      <c r="A606" s="468">
        <v>12.1</v>
      </c>
      <c r="B606" s="469" t="s">
        <v>1057</v>
      </c>
      <c r="C606" s="461">
        <v>480258</v>
      </c>
      <c r="D606" s="465"/>
    </row>
    <row r="607" spans="1:4" x14ac:dyDescent="0.35">
      <c r="A607" s="468">
        <v>12.1</v>
      </c>
      <c r="B607" s="469" t="s">
        <v>1057</v>
      </c>
      <c r="C607" s="461">
        <v>480261</v>
      </c>
      <c r="D607" s="465"/>
    </row>
    <row r="608" spans="1:4" x14ac:dyDescent="0.35">
      <c r="A608" s="468">
        <v>12.1</v>
      </c>
      <c r="B608" s="469" t="s">
        <v>1057</v>
      </c>
      <c r="C608" s="461">
        <v>480262</v>
      </c>
      <c r="D608" s="465"/>
    </row>
    <row r="609" spans="1:4" x14ac:dyDescent="0.35">
      <c r="A609" s="468">
        <v>12.1</v>
      </c>
      <c r="B609" s="469" t="s">
        <v>1057</v>
      </c>
      <c r="C609" s="461">
        <v>480269</v>
      </c>
      <c r="D609" s="465"/>
    </row>
    <row r="610" spans="1:4" x14ac:dyDescent="0.35">
      <c r="A610" s="468">
        <v>12.1</v>
      </c>
      <c r="B610" s="469" t="s">
        <v>1057</v>
      </c>
      <c r="C610" s="461">
        <v>4809</v>
      </c>
      <c r="D610" s="465"/>
    </row>
    <row r="611" spans="1:4" x14ac:dyDescent="0.35">
      <c r="A611" s="468">
        <v>12.1</v>
      </c>
      <c r="B611" s="469" t="s">
        <v>1057</v>
      </c>
      <c r="C611" s="461">
        <v>481013</v>
      </c>
      <c r="D611" s="465"/>
    </row>
    <row r="612" spans="1:4" x14ac:dyDescent="0.35">
      <c r="A612" s="468">
        <v>12.1</v>
      </c>
      <c r="B612" s="469" t="s">
        <v>1057</v>
      </c>
      <c r="C612" s="461">
        <v>481014</v>
      </c>
      <c r="D612" s="465"/>
    </row>
    <row r="613" spans="1:4" x14ac:dyDescent="0.35">
      <c r="A613" s="468">
        <v>12.1</v>
      </c>
      <c r="B613" s="469" t="s">
        <v>1057</v>
      </c>
      <c r="C613" s="461">
        <v>481019</v>
      </c>
      <c r="D613" s="465"/>
    </row>
    <row r="614" spans="1:4" x14ac:dyDescent="0.35">
      <c r="A614" s="468">
        <v>12.1</v>
      </c>
      <c r="B614" s="469" t="s">
        <v>1057</v>
      </c>
      <c r="C614" s="461">
        <v>481022</v>
      </c>
      <c r="D614" s="465"/>
    </row>
    <row r="615" spans="1:4" ht="15" thickBot="1" x14ac:dyDescent="0.4">
      <c r="A615" s="468">
        <v>12.1</v>
      </c>
      <c r="B615" s="469" t="s">
        <v>1057</v>
      </c>
      <c r="C615" s="461">
        <v>481029</v>
      </c>
      <c r="D615" s="465"/>
    </row>
    <row r="616" spans="1:4" ht="15" thickTop="1" x14ac:dyDescent="0.35">
      <c r="A616" s="513" t="s">
        <v>275</v>
      </c>
      <c r="B616" s="514" t="s">
        <v>1052</v>
      </c>
      <c r="C616" s="457">
        <v>4801</v>
      </c>
      <c r="D616" s="465"/>
    </row>
    <row r="617" spans="1:4" x14ac:dyDescent="0.35">
      <c r="A617" s="499" t="s">
        <v>275</v>
      </c>
      <c r="B617" s="500" t="s">
        <v>1055</v>
      </c>
      <c r="C617" s="461" t="s">
        <v>1122</v>
      </c>
      <c r="D617" s="465"/>
    </row>
    <row r="618" spans="1:4" x14ac:dyDescent="0.35">
      <c r="A618" s="499" t="s">
        <v>275</v>
      </c>
      <c r="B618" s="500" t="s">
        <v>1056</v>
      </c>
      <c r="C618" s="461" t="s">
        <v>1122</v>
      </c>
      <c r="D618" s="465"/>
    </row>
    <row r="619" spans="1:4" ht="15" thickBot="1" x14ac:dyDescent="0.4">
      <c r="A619" s="502" t="s">
        <v>275</v>
      </c>
      <c r="B619" s="503" t="s">
        <v>1057</v>
      </c>
      <c r="C619" s="504" t="s">
        <v>1122</v>
      </c>
      <c r="D619" s="465"/>
    </row>
    <row r="620" spans="1:4" ht="15" thickTop="1" x14ac:dyDescent="0.35">
      <c r="A620" s="483" t="s">
        <v>277</v>
      </c>
      <c r="B620" s="484" t="s">
        <v>1052</v>
      </c>
      <c r="C620" s="523">
        <v>480261</v>
      </c>
      <c r="D620" s="465"/>
    </row>
    <row r="621" spans="1:4" x14ac:dyDescent="0.35">
      <c r="A621" s="468" t="s">
        <v>277</v>
      </c>
      <c r="B621" s="469" t="s">
        <v>1052</v>
      </c>
      <c r="C621" s="472">
        <v>480262</v>
      </c>
      <c r="D621" s="465"/>
    </row>
    <row r="622" spans="1:4" x14ac:dyDescent="0.35">
      <c r="A622" s="468" t="s">
        <v>277</v>
      </c>
      <c r="B622" s="469" t="s">
        <v>1052</v>
      </c>
      <c r="C622" s="472">
        <v>480269</v>
      </c>
      <c r="D622" s="465"/>
    </row>
    <row r="623" spans="1:4" x14ac:dyDescent="0.35">
      <c r="A623" s="499" t="s">
        <v>277</v>
      </c>
      <c r="B623" s="500" t="s">
        <v>1055</v>
      </c>
      <c r="C623" s="461" t="s">
        <v>1136</v>
      </c>
      <c r="D623" s="465"/>
    </row>
    <row r="624" spans="1:4" x14ac:dyDescent="0.35">
      <c r="A624" s="466" t="s">
        <v>277</v>
      </c>
      <c r="B624" s="467" t="s">
        <v>1055</v>
      </c>
      <c r="C624" s="507" t="s">
        <v>1137</v>
      </c>
      <c r="D624" s="465"/>
    </row>
    <row r="625" spans="1:4" x14ac:dyDescent="0.35">
      <c r="A625" s="466" t="s">
        <v>277</v>
      </c>
      <c r="B625" s="467" t="s">
        <v>1055</v>
      </c>
      <c r="C625" s="507" t="s">
        <v>1138</v>
      </c>
      <c r="D625" s="465"/>
    </row>
    <row r="626" spans="1:4" x14ac:dyDescent="0.35">
      <c r="A626" s="466" t="s">
        <v>277</v>
      </c>
      <c r="B626" s="467" t="s">
        <v>1056</v>
      </c>
      <c r="C626" s="507" t="s">
        <v>1136</v>
      </c>
      <c r="D626" s="465"/>
    </row>
    <row r="627" spans="1:4" x14ac:dyDescent="0.35">
      <c r="A627" s="466" t="s">
        <v>277</v>
      </c>
      <c r="B627" s="467" t="s">
        <v>1056</v>
      </c>
      <c r="C627" s="507" t="s">
        <v>1137</v>
      </c>
      <c r="D627" s="465"/>
    </row>
    <row r="628" spans="1:4" x14ac:dyDescent="0.35">
      <c r="A628" s="495" t="s">
        <v>277</v>
      </c>
      <c r="B628" s="496" t="s">
        <v>1056</v>
      </c>
      <c r="C628" s="497" t="s">
        <v>1138</v>
      </c>
      <c r="D628" s="465"/>
    </row>
    <row r="629" spans="1:4" x14ac:dyDescent="0.35">
      <c r="A629" s="466" t="s">
        <v>277</v>
      </c>
      <c r="B629" s="496" t="s">
        <v>1057</v>
      </c>
      <c r="C629" s="497">
        <v>480261</v>
      </c>
      <c r="D629" s="465"/>
    </row>
    <row r="630" spans="1:4" x14ac:dyDescent="0.35">
      <c r="A630" s="466" t="s">
        <v>277</v>
      </c>
      <c r="B630" s="496" t="s">
        <v>1057</v>
      </c>
      <c r="C630" s="497">
        <v>480262</v>
      </c>
      <c r="D630" s="465"/>
    </row>
    <row r="631" spans="1:4" ht="15" thickBot="1" x14ac:dyDescent="0.4">
      <c r="A631" s="495" t="s">
        <v>277</v>
      </c>
      <c r="B631" s="496" t="s">
        <v>1057</v>
      </c>
      <c r="C631" s="497">
        <v>480269</v>
      </c>
      <c r="D631" s="465"/>
    </row>
    <row r="632" spans="1:4" ht="15" thickTop="1" x14ac:dyDescent="0.35">
      <c r="A632" s="483" t="s">
        <v>279</v>
      </c>
      <c r="B632" s="484" t="s">
        <v>1052</v>
      </c>
      <c r="C632" s="523">
        <v>480210</v>
      </c>
      <c r="D632" s="465"/>
    </row>
    <row r="633" spans="1:4" x14ac:dyDescent="0.35">
      <c r="A633" s="468" t="s">
        <v>279</v>
      </c>
      <c r="B633" s="469" t="s">
        <v>1052</v>
      </c>
      <c r="C633" s="472">
        <v>480220</v>
      </c>
      <c r="D633" s="465"/>
    </row>
    <row r="634" spans="1:4" x14ac:dyDescent="0.35">
      <c r="A634" s="468" t="s">
        <v>279</v>
      </c>
      <c r="B634" s="469" t="s">
        <v>1052</v>
      </c>
      <c r="C634" s="472">
        <v>480254</v>
      </c>
      <c r="D634" s="465"/>
    </row>
    <row r="635" spans="1:4" x14ac:dyDescent="0.35">
      <c r="A635" s="468" t="s">
        <v>279</v>
      </c>
      <c r="B635" s="469" t="s">
        <v>1052</v>
      </c>
      <c r="C635" s="472">
        <v>480255</v>
      </c>
      <c r="D635" s="465"/>
    </row>
    <row r="636" spans="1:4" x14ac:dyDescent="0.35">
      <c r="A636" s="468" t="s">
        <v>279</v>
      </c>
      <c r="B636" s="469" t="s">
        <v>1052</v>
      </c>
      <c r="C636" s="472">
        <v>480256</v>
      </c>
      <c r="D636" s="465"/>
    </row>
    <row r="637" spans="1:4" x14ac:dyDescent="0.35">
      <c r="A637" s="468" t="s">
        <v>279</v>
      </c>
      <c r="B637" s="469" t="s">
        <v>1052</v>
      </c>
      <c r="C637" s="472">
        <v>480257</v>
      </c>
      <c r="D637" s="465"/>
    </row>
    <row r="638" spans="1:4" x14ac:dyDescent="0.35">
      <c r="A638" s="468" t="s">
        <v>279</v>
      </c>
      <c r="B638" s="469" t="s">
        <v>1052</v>
      </c>
      <c r="C638" s="472">
        <v>480258</v>
      </c>
      <c r="D638" s="465"/>
    </row>
    <row r="639" spans="1:4" x14ac:dyDescent="0.35">
      <c r="A639" s="463" t="s">
        <v>279</v>
      </c>
      <c r="B639" s="464" t="s">
        <v>1055</v>
      </c>
      <c r="C639" s="494" t="s">
        <v>1129</v>
      </c>
      <c r="D639" s="465"/>
    </row>
    <row r="640" spans="1:4" x14ac:dyDescent="0.35">
      <c r="A640" s="466" t="s">
        <v>279</v>
      </c>
      <c r="B640" s="467" t="s">
        <v>1055</v>
      </c>
      <c r="C640" s="507" t="s">
        <v>1130</v>
      </c>
      <c r="D640" s="465"/>
    </row>
    <row r="641" spans="1:4" x14ac:dyDescent="0.35">
      <c r="A641" s="466" t="s">
        <v>279</v>
      </c>
      <c r="B641" s="467" t="s">
        <v>1055</v>
      </c>
      <c r="C641" s="507" t="s">
        <v>1131</v>
      </c>
      <c r="D641" s="465"/>
    </row>
    <row r="642" spans="1:4" x14ac:dyDescent="0.35">
      <c r="A642" s="466" t="s">
        <v>279</v>
      </c>
      <c r="B642" s="467" t="s">
        <v>1055</v>
      </c>
      <c r="C642" s="507" t="s">
        <v>1132</v>
      </c>
      <c r="D642" s="465"/>
    </row>
    <row r="643" spans="1:4" x14ac:dyDescent="0.35">
      <c r="A643" s="466" t="s">
        <v>279</v>
      </c>
      <c r="B643" s="467" t="s">
        <v>1055</v>
      </c>
      <c r="C643" s="507" t="s">
        <v>1133</v>
      </c>
      <c r="D643" s="465"/>
    </row>
    <row r="644" spans="1:4" x14ac:dyDescent="0.35">
      <c r="A644" s="466" t="s">
        <v>279</v>
      </c>
      <c r="B644" s="467" t="s">
        <v>1055</v>
      </c>
      <c r="C644" s="507" t="s">
        <v>1134</v>
      </c>
      <c r="D644" s="465"/>
    </row>
    <row r="645" spans="1:4" x14ac:dyDescent="0.35">
      <c r="A645" s="466" t="s">
        <v>279</v>
      </c>
      <c r="B645" s="467" t="s">
        <v>1055</v>
      </c>
      <c r="C645" s="507" t="s">
        <v>1135</v>
      </c>
      <c r="D645" s="465"/>
    </row>
    <row r="646" spans="1:4" x14ac:dyDescent="0.35">
      <c r="A646" s="466" t="s">
        <v>279</v>
      </c>
      <c r="B646" s="467" t="s">
        <v>1056</v>
      </c>
      <c r="C646" s="507" t="s">
        <v>1129</v>
      </c>
      <c r="D646" s="465"/>
    </row>
    <row r="647" spans="1:4" x14ac:dyDescent="0.35">
      <c r="A647" s="466" t="s">
        <v>279</v>
      </c>
      <c r="B647" s="467" t="s">
        <v>1056</v>
      </c>
      <c r="C647" s="507" t="s">
        <v>1130</v>
      </c>
      <c r="D647" s="465"/>
    </row>
    <row r="648" spans="1:4" x14ac:dyDescent="0.35">
      <c r="A648" s="466" t="s">
        <v>279</v>
      </c>
      <c r="B648" s="467" t="s">
        <v>1056</v>
      </c>
      <c r="C648" s="507" t="s">
        <v>1131</v>
      </c>
      <c r="D648" s="465"/>
    </row>
    <row r="649" spans="1:4" x14ac:dyDescent="0.35">
      <c r="A649" s="466" t="s">
        <v>279</v>
      </c>
      <c r="B649" s="467" t="s">
        <v>1056</v>
      </c>
      <c r="C649" s="507" t="s">
        <v>1132</v>
      </c>
      <c r="D649" s="465"/>
    </row>
    <row r="650" spans="1:4" x14ac:dyDescent="0.35">
      <c r="A650" s="466" t="s">
        <v>279</v>
      </c>
      <c r="B650" s="467" t="s">
        <v>1056</v>
      </c>
      <c r="C650" s="507" t="s">
        <v>1133</v>
      </c>
      <c r="D650" s="465"/>
    </row>
    <row r="651" spans="1:4" x14ac:dyDescent="0.35">
      <c r="A651" s="466" t="s">
        <v>279</v>
      </c>
      <c r="B651" s="467" t="s">
        <v>1056</v>
      </c>
      <c r="C651" s="507" t="s">
        <v>1134</v>
      </c>
      <c r="D651" s="465"/>
    </row>
    <row r="652" spans="1:4" x14ac:dyDescent="0.35">
      <c r="A652" s="495" t="s">
        <v>279</v>
      </c>
      <c r="B652" s="496" t="s">
        <v>1056</v>
      </c>
      <c r="C652" s="497" t="s">
        <v>1135</v>
      </c>
      <c r="D652" s="465"/>
    </row>
    <row r="653" spans="1:4" x14ac:dyDescent="0.35">
      <c r="A653" s="466" t="s">
        <v>279</v>
      </c>
      <c r="B653" s="467" t="s">
        <v>1057</v>
      </c>
      <c r="C653" s="507">
        <v>480210</v>
      </c>
      <c r="D653" s="465"/>
    </row>
    <row r="654" spans="1:4" x14ac:dyDescent="0.35">
      <c r="A654" s="495" t="s">
        <v>279</v>
      </c>
      <c r="B654" s="496" t="s">
        <v>1057</v>
      </c>
      <c r="C654" s="497">
        <v>480220</v>
      </c>
      <c r="D654" s="465"/>
    </row>
    <row r="655" spans="1:4" x14ac:dyDescent="0.35">
      <c r="A655" s="466" t="s">
        <v>279</v>
      </c>
      <c r="B655" s="467" t="s">
        <v>1057</v>
      </c>
      <c r="C655" s="507">
        <v>480254</v>
      </c>
      <c r="D655" s="465"/>
    </row>
    <row r="656" spans="1:4" x14ac:dyDescent="0.35">
      <c r="A656" s="495" t="s">
        <v>279</v>
      </c>
      <c r="B656" s="496" t="s">
        <v>1057</v>
      </c>
      <c r="C656" s="497">
        <v>480255</v>
      </c>
      <c r="D656" s="465"/>
    </row>
    <row r="657" spans="1:4" x14ac:dyDescent="0.35">
      <c r="A657" s="466" t="s">
        <v>279</v>
      </c>
      <c r="B657" s="467" t="s">
        <v>1057</v>
      </c>
      <c r="C657" s="507">
        <v>480256</v>
      </c>
      <c r="D657" s="465"/>
    </row>
    <row r="658" spans="1:4" x14ac:dyDescent="0.35">
      <c r="A658" s="495" t="s">
        <v>279</v>
      </c>
      <c r="B658" s="496" t="s">
        <v>1057</v>
      </c>
      <c r="C658" s="497">
        <v>480257</v>
      </c>
      <c r="D658" s="465"/>
    </row>
    <row r="659" spans="1:4" ht="15" thickBot="1" x14ac:dyDescent="0.4">
      <c r="A659" s="466" t="s">
        <v>279</v>
      </c>
      <c r="B659" s="467" t="s">
        <v>1057</v>
      </c>
      <c r="C659" s="507">
        <v>480258</v>
      </c>
      <c r="D659" s="465"/>
    </row>
    <row r="660" spans="1:4" ht="15" thickTop="1" x14ac:dyDescent="0.35">
      <c r="A660" s="525" t="s">
        <v>281</v>
      </c>
      <c r="B660" s="514" t="s">
        <v>1052</v>
      </c>
      <c r="C660" s="523">
        <v>4809</v>
      </c>
      <c r="D660" s="465"/>
    </row>
    <row r="661" spans="1:4" x14ac:dyDescent="0.35">
      <c r="A661" s="463" t="s">
        <v>281</v>
      </c>
      <c r="B661" s="500" t="s">
        <v>1052</v>
      </c>
      <c r="C661" s="472">
        <v>481013</v>
      </c>
      <c r="D661" s="465"/>
    </row>
    <row r="662" spans="1:4" x14ac:dyDescent="0.35">
      <c r="A662" s="463" t="s">
        <v>281</v>
      </c>
      <c r="B662" s="500" t="s">
        <v>1052</v>
      </c>
      <c r="C662" s="472">
        <v>481014</v>
      </c>
      <c r="D662" s="465"/>
    </row>
    <row r="663" spans="1:4" x14ac:dyDescent="0.35">
      <c r="A663" s="463" t="s">
        <v>281</v>
      </c>
      <c r="B663" s="500" t="s">
        <v>1052</v>
      </c>
      <c r="C663" s="472">
        <v>481019</v>
      </c>
      <c r="D663" s="465"/>
    </row>
    <row r="664" spans="1:4" x14ac:dyDescent="0.35">
      <c r="A664" s="463" t="s">
        <v>281</v>
      </c>
      <c r="B664" s="500" t="s">
        <v>1052</v>
      </c>
      <c r="C664" s="472">
        <v>481022</v>
      </c>
      <c r="D664" s="465"/>
    </row>
    <row r="665" spans="1:4" x14ac:dyDescent="0.35">
      <c r="A665" s="463" t="s">
        <v>281</v>
      </c>
      <c r="B665" s="500" t="s">
        <v>1052</v>
      </c>
      <c r="C665" s="472">
        <v>481029</v>
      </c>
      <c r="D665" s="465"/>
    </row>
    <row r="666" spans="1:4" x14ac:dyDescent="0.35">
      <c r="A666" s="463" t="s">
        <v>281</v>
      </c>
      <c r="B666" s="464" t="s">
        <v>1055</v>
      </c>
      <c r="C666" s="494">
        <v>4809</v>
      </c>
      <c r="D666" s="465"/>
    </row>
    <row r="667" spans="1:4" x14ac:dyDescent="0.35">
      <c r="A667" s="466" t="s">
        <v>281</v>
      </c>
      <c r="B667" s="467" t="s">
        <v>1055</v>
      </c>
      <c r="C667" s="507" t="s">
        <v>1139</v>
      </c>
      <c r="D667" s="465"/>
    </row>
    <row r="668" spans="1:4" x14ac:dyDescent="0.35">
      <c r="A668" s="466" t="s">
        <v>281</v>
      </c>
      <c r="B668" s="467" t="s">
        <v>1055</v>
      </c>
      <c r="C668" s="507" t="s">
        <v>1140</v>
      </c>
      <c r="D668" s="465"/>
    </row>
    <row r="669" spans="1:4" x14ac:dyDescent="0.35">
      <c r="A669" s="466" t="s">
        <v>281</v>
      </c>
      <c r="B669" s="467" t="s">
        <v>1055</v>
      </c>
      <c r="C669" s="507" t="s">
        <v>1141</v>
      </c>
      <c r="D669" s="465"/>
    </row>
    <row r="670" spans="1:4" x14ac:dyDescent="0.35">
      <c r="A670" s="466" t="s">
        <v>281</v>
      </c>
      <c r="B670" s="467" t="s">
        <v>1055</v>
      </c>
      <c r="C670" s="507" t="s">
        <v>1142</v>
      </c>
      <c r="D670" s="465"/>
    </row>
    <row r="671" spans="1:4" x14ac:dyDescent="0.35">
      <c r="A671" s="466" t="s">
        <v>281</v>
      </c>
      <c r="B671" s="467" t="s">
        <v>1055</v>
      </c>
      <c r="C671" s="507" t="s">
        <v>1143</v>
      </c>
      <c r="D671" s="465"/>
    </row>
    <row r="672" spans="1:4" x14ac:dyDescent="0.35">
      <c r="A672" s="466" t="s">
        <v>281</v>
      </c>
      <c r="B672" s="467" t="s">
        <v>1056</v>
      </c>
      <c r="C672" s="507">
        <v>4809</v>
      </c>
      <c r="D672" s="465"/>
    </row>
    <row r="673" spans="1:4" x14ac:dyDescent="0.35">
      <c r="A673" s="466" t="s">
        <v>281</v>
      </c>
      <c r="B673" s="467" t="s">
        <v>1056</v>
      </c>
      <c r="C673" s="507" t="s">
        <v>1139</v>
      </c>
      <c r="D673" s="465"/>
    </row>
    <row r="674" spans="1:4" x14ac:dyDescent="0.35">
      <c r="A674" s="466" t="s">
        <v>281</v>
      </c>
      <c r="B674" s="467" t="s">
        <v>1056</v>
      </c>
      <c r="C674" s="507" t="s">
        <v>1140</v>
      </c>
      <c r="D674" s="465"/>
    </row>
    <row r="675" spans="1:4" x14ac:dyDescent="0.35">
      <c r="A675" s="466" t="s">
        <v>281</v>
      </c>
      <c r="B675" s="467" t="s">
        <v>1056</v>
      </c>
      <c r="C675" s="507" t="s">
        <v>1141</v>
      </c>
      <c r="D675" s="465"/>
    </row>
    <row r="676" spans="1:4" x14ac:dyDescent="0.35">
      <c r="A676" s="466" t="s">
        <v>281</v>
      </c>
      <c r="B676" s="467" t="s">
        <v>1056</v>
      </c>
      <c r="C676" s="507" t="s">
        <v>1142</v>
      </c>
      <c r="D676" s="465"/>
    </row>
    <row r="677" spans="1:4" x14ac:dyDescent="0.35">
      <c r="A677" s="495" t="s">
        <v>281</v>
      </c>
      <c r="B677" s="496" t="s">
        <v>1056</v>
      </c>
      <c r="C677" s="497" t="s">
        <v>1143</v>
      </c>
      <c r="D677" s="465"/>
    </row>
    <row r="678" spans="1:4" x14ac:dyDescent="0.35">
      <c r="A678" s="466" t="s">
        <v>281</v>
      </c>
      <c r="B678" s="496" t="s">
        <v>1057</v>
      </c>
      <c r="C678" s="497">
        <v>4809</v>
      </c>
      <c r="D678" s="465"/>
    </row>
    <row r="679" spans="1:4" x14ac:dyDescent="0.35">
      <c r="A679" s="495" t="s">
        <v>281</v>
      </c>
      <c r="B679" s="496" t="s">
        <v>1057</v>
      </c>
      <c r="C679" s="497">
        <v>481013</v>
      </c>
      <c r="D679" s="465"/>
    </row>
    <row r="680" spans="1:4" x14ac:dyDescent="0.35">
      <c r="A680" s="466" t="s">
        <v>281</v>
      </c>
      <c r="B680" s="496" t="s">
        <v>1057</v>
      </c>
      <c r="C680" s="497">
        <v>481014</v>
      </c>
      <c r="D680" s="465"/>
    </row>
    <row r="681" spans="1:4" x14ac:dyDescent="0.35">
      <c r="A681" s="495" t="s">
        <v>281</v>
      </c>
      <c r="B681" s="496" t="s">
        <v>1057</v>
      </c>
      <c r="C681" s="497">
        <v>481019</v>
      </c>
      <c r="D681" s="465"/>
    </row>
    <row r="682" spans="1:4" x14ac:dyDescent="0.35">
      <c r="A682" s="466" t="s">
        <v>281</v>
      </c>
      <c r="B682" s="496" t="s">
        <v>1057</v>
      </c>
      <c r="C682" s="497">
        <v>481022</v>
      </c>
      <c r="D682" s="465"/>
    </row>
    <row r="683" spans="1:4" ht="15" thickBot="1" x14ac:dyDescent="0.4">
      <c r="A683" s="495" t="s">
        <v>281</v>
      </c>
      <c r="B683" s="496" t="s">
        <v>1057</v>
      </c>
      <c r="C683" s="504">
        <v>481029</v>
      </c>
      <c r="D683" s="465"/>
    </row>
    <row r="684" spans="1:4" ht="15" thickTop="1" x14ac:dyDescent="0.35">
      <c r="A684" s="513">
        <v>12.2</v>
      </c>
      <c r="B684" s="514" t="s">
        <v>1052</v>
      </c>
      <c r="C684" s="515">
        <v>4803</v>
      </c>
      <c r="D684" s="465"/>
    </row>
    <row r="685" spans="1:4" x14ac:dyDescent="0.35">
      <c r="A685" s="463">
        <v>12.2</v>
      </c>
      <c r="B685" s="464" t="s">
        <v>1055</v>
      </c>
      <c r="C685" s="494" t="s">
        <v>1123</v>
      </c>
      <c r="D685" s="465"/>
    </row>
    <row r="686" spans="1:4" x14ac:dyDescent="0.35">
      <c r="A686" s="499">
        <v>12.2</v>
      </c>
      <c r="B686" s="500" t="s">
        <v>1056</v>
      </c>
      <c r="C686" s="501" t="s">
        <v>1123</v>
      </c>
      <c r="D686" s="465"/>
    </row>
    <row r="687" spans="1:4" ht="15" thickBot="1" x14ac:dyDescent="0.4">
      <c r="A687" s="502">
        <v>12.2</v>
      </c>
      <c r="B687" s="503" t="s">
        <v>1057</v>
      </c>
      <c r="C687" s="504" t="s">
        <v>1123</v>
      </c>
      <c r="D687" s="465"/>
    </row>
    <row r="688" spans="1:4" ht="15" thickTop="1" x14ac:dyDescent="0.35">
      <c r="A688" s="513">
        <v>12.3</v>
      </c>
      <c r="B688" s="514" t="s">
        <v>1052</v>
      </c>
      <c r="C688" s="523">
        <v>480411</v>
      </c>
      <c r="D688" s="465"/>
    </row>
    <row r="689" spans="1:4" x14ac:dyDescent="0.35">
      <c r="A689" s="499">
        <v>12.3</v>
      </c>
      <c r="B689" s="500" t="s">
        <v>1052</v>
      </c>
      <c r="C689" s="472">
        <v>480419</v>
      </c>
      <c r="D689" s="465"/>
    </row>
    <row r="690" spans="1:4" x14ac:dyDescent="0.35">
      <c r="A690" s="499">
        <v>12.3</v>
      </c>
      <c r="B690" s="500" t="s">
        <v>1052</v>
      </c>
      <c r="C690" s="472">
        <v>480421</v>
      </c>
      <c r="D690" s="465"/>
    </row>
    <row r="691" spans="1:4" x14ac:dyDescent="0.35">
      <c r="A691" s="499">
        <v>12.3</v>
      </c>
      <c r="B691" s="500" t="s">
        <v>1052</v>
      </c>
      <c r="C691" s="472">
        <v>480429</v>
      </c>
      <c r="D691" s="465"/>
    </row>
    <row r="692" spans="1:4" x14ac:dyDescent="0.35">
      <c r="A692" s="499">
        <v>12.3</v>
      </c>
      <c r="B692" s="500" t="s">
        <v>1052</v>
      </c>
      <c r="C692" s="472">
        <v>480431</v>
      </c>
      <c r="D692" s="465"/>
    </row>
    <row r="693" spans="1:4" x14ac:dyDescent="0.35">
      <c r="A693" s="499">
        <v>12.3</v>
      </c>
      <c r="B693" s="500" t="s">
        <v>1052</v>
      </c>
      <c r="C693" s="472">
        <v>480439</v>
      </c>
      <c r="D693" s="465"/>
    </row>
    <row r="694" spans="1:4" x14ac:dyDescent="0.35">
      <c r="A694" s="499">
        <v>12.3</v>
      </c>
      <c r="B694" s="500" t="s">
        <v>1052</v>
      </c>
      <c r="C694" s="472">
        <v>480442</v>
      </c>
      <c r="D694" s="465"/>
    </row>
    <row r="695" spans="1:4" x14ac:dyDescent="0.35">
      <c r="A695" s="499">
        <v>12.3</v>
      </c>
      <c r="B695" s="500" t="s">
        <v>1052</v>
      </c>
      <c r="C695" s="472">
        <v>480449</v>
      </c>
      <c r="D695" s="465"/>
    </row>
    <row r="696" spans="1:4" x14ac:dyDescent="0.35">
      <c r="A696" s="499">
        <v>12.3</v>
      </c>
      <c r="B696" s="500" t="s">
        <v>1052</v>
      </c>
      <c r="C696" s="472">
        <v>480451</v>
      </c>
      <c r="D696" s="465"/>
    </row>
    <row r="697" spans="1:4" x14ac:dyDescent="0.35">
      <c r="A697" s="499">
        <v>12.3</v>
      </c>
      <c r="B697" s="500" t="s">
        <v>1052</v>
      </c>
      <c r="C697" s="472">
        <v>480452</v>
      </c>
      <c r="D697" s="465"/>
    </row>
    <row r="698" spans="1:4" x14ac:dyDescent="0.35">
      <c r="A698" s="499">
        <v>12.3</v>
      </c>
      <c r="B698" s="500" t="s">
        <v>1052</v>
      </c>
      <c r="C698" s="472">
        <v>480459</v>
      </c>
      <c r="D698" s="465"/>
    </row>
    <row r="699" spans="1:4" x14ac:dyDescent="0.35">
      <c r="A699" s="499">
        <v>12.3</v>
      </c>
      <c r="B699" s="500" t="s">
        <v>1052</v>
      </c>
      <c r="C699" s="472">
        <v>480511</v>
      </c>
      <c r="D699" s="465"/>
    </row>
    <row r="700" spans="1:4" x14ac:dyDescent="0.35">
      <c r="A700" s="499">
        <v>12.3</v>
      </c>
      <c r="B700" s="500" t="s">
        <v>1052</v>
      </c>
      <c r="C700" s="472">
        <v>480512</v>
      </c>
      <c r="D700" s="465"/>
    </row>
    <row r="701" spans="1:4" x14ac:dyDescent="0.35">
      <c r="A701" s="499">
        <v>12.3</v>
      </c>
      <c r="B701" s="500" t="s">
        <v>1052</v>
      </c>
      <c r="C701" s="472">
        <v>480519</v>
      </c>
      <c r="D701" s="465"/>
    </row>
    <row r="702" spans="1:4" x14ac:dyDescent="0.35">
      <c r="A702" s="499">
        <v>12.3</v>
      </c>
      <c r="B702" s="500" t="s">
        <v>1052</v>
      </c>
      <c r="C702" s="472">
        <v>480524</v>
      </c>
      <c r="D702" s="465"/>
    </row>
    <row r="703" spans="1:4" x14ac:dyDescent="0.35">
      <c r="A703" s="499">
        <v>12.3</v>
      </c>
      <c r="B703" s="500" t="s">
        <v>1052</v>
      </c>
      <c r="C703" s="472">
        <v>480525</v>
      </c>
      <c r="D703" s="465"/>
    </row>
    <row r="704" spans="1:4" x14ac:dyDescent="0.35">
      <c r="A704" s="499">
        <v>12.3</v>
      </c>
      <c r="B704" s="500" t="s">
        <v>1052</v>
      </c>
      <c r="C704" s="472">
        <v>480530</v>
      </c>
      <c r="D704" s="465"/>
    </row>
    <row r="705" spans="1:4" x14ac:dyDescent="0.35">
      <c r="A705" s="499">
        <v>12.3</v>
      </c>
      <c r="B705" s="500" t="s">
        <v>1052</v>
      </c>
      <c r="C705" s="472">
        <v>480591</v>
      </c>
      <c r="D705" s="465"/>
    </row>
    <row r="706" spans="1:4" x14ac:dyDescent="0.35">
      <c r="A706" s="499">
        <v>12.3</v>
      </c>
      <c r="B706" s="500" t="s">
        <v>1052</v>
      </c>
      <c r="C706" s="472">
        <v>480592</v>
      </c>
      <c r="D706" s="465"/>
    </row>
    <row r="707" spans="1:4" x14ac:dyDescent="0.35">
      <c r="A707" s="499">
        <v>12.3</v>
      </c>
      <c r="B707" s="500" t="s">
        <v>1052</v>
      </c>
      <c r="C707" s="472">
        <v>480593</v>
      </c>
      <c r="D707" s="465"/>
    </row>
    <row r="708" spans="1:4" x14ac:dyDescent="0.35">
      <c r="A708" s="499">
        <v>12.3</v>
      </c>
      <c r="B708" s="500" t="s">
        <v>1052</v>
      </c>
      <c r="C708" s="472">
        <v>480610</v>
      </c>
      <c r="D708" s="465"/>
    </row>
    <row r="709" spans="1:4" x14ac:dyDescent="0.35">
      <c r="A709" s="499">
        <v>12.3</v>
      </c>
      <c r="B709" s="500" t="s">
        <v>1052</v>
      </c>
      <c r="C709" s="472">
        <v>480620</v>
      </c>
      <c r="D709" s="465"/>
    </row>
    <row r="710" spans="1:4" x14ac:dyDescent="0.35">
      <c r="A710" s="499">
        <v>12.3</v>
      </c>
      <c r="B710" s="500" t="s">
        <v>1052</v>
      </c>
      <c r="C710" s="472">
        <v>480640</v>
      </c>
      <c r="D710" s="465"/>
    </row>
    <row r="711" spans="1:4" x14ac:dyDescent="0.35">
      <c r="A711" s="499">
        <v>12.3</v>
      </c>
      <c r="B711" s="500" t="s">
        <v>1052</v>
      </c>
      <c r="C711" s="472">
        <v>4808</v>
      </c>
      <c r="D711" s="465"/>
    </row>
    <row r="712" spans="1:4" x14ac:dyDescent="0.35">
      <c r="A712" s="499">
        <v>12.3</v>
      </c>
      <c r="B712" s="500" t="s">
        <v>1052</v>
      </c>
      <c r="C712" s="472">
        <v>481031</v>
      </c>
      <c r="D712" s="465"/>
    </row>
    <row r="713" spans="1:4" x14ac:dyDescent="0.35">
      <c r="A713" s="499">
        <v>12.3</v>
      </c>
      <c r="B713" s="500" t="s">
        <v>1052</v>
      </c>
      <c r="C713" s="472">
        <v>481032</v>
      </c>
      <c r="D713" s="465"/>
    </row>
    <row r="714" spans="1:4" x14ac:dyDescent="0.35">
      <c r="A714" s="499">
        <v>12.3</v>
      </c>
      <c r="B714" s="500" t="s">
        <v>1052</v>
      </c>
      <c r="C714" s="472">
        <v>481039</v>
      </c>
      <c r="D714" s="465"/>
    </row>
    <row r="715" spans="1:4" x14ac:dyDescent="0.35">
      <c r="A715" s="499">
        <v>12.3</v>
      </c>
      <c r="B715" s="500" t="s">
        <v>1052</v>
      </c>
      <c r="C715" s="472">
        <v>481092</v>
      </c>
      <c r="D715" s="465"/>
    </row>
    <row r="716" spans="1:4" x14ac:dyDescent="0.35">
      <c r="A716" s="499">
        <v>12.3</v>
      </c>
      <c r="B716" s="500" t="s">
        <v>1052</v>
      </c>
      <c r="C716" s="472">
        <v>481099</v>
      </c>
      <c r="D716" s="465"/>
    </row>
    <row r="717" spans="1:4" x14ac:dyDescent="0.35">
      <c r="A717" s="499">
        <v>12.3</v>
      </c>
      <c r="B717" s="500" t="s">
        <v>1052</v>
      </c>
      <c r="C717" s="472">
        <v>481151</v>
      </c>
      <c r="D717" s="465"/>
    </row>
    <row r="718" spans="1:4" x14ac:dyDescent="0.35">
      <c r="A718" s="499">
        <v>12.3</v>
      </c>
      <c r="B718" s="500" t="s">
        <v>1052</v>
      </c>
      <c r="C718" s="501">
        <v>481159</v>
      </c>
      <c r="D718" s="465"/>
    </row>
    <row r="719" spans="1:4" x14ac:dyDescent="0.35">
      <c r="A719" s="463">
        <v>12.3</v>
      </c>
      <c r="B719" s="464" t="s">
        <v>1055</v>
      </c>
      <c r="C719" s="494">
        <v>480411</v>
      </c>
      <c r="D719" s="465"/>
    </row>
    <row r="720" spans="1:4" x14ac:dyDescent="0.35">
      <c r="A720" s="499">
        <v>12.3</v>
      </c>
      <c r="B720" s="500" t="s">
        <v>1055</v>
      </c>
      <c r="C720" s="461">
        <v>480419</v>
      </c>
      <c r="D720" s="465"/>
    </row>
    <row r="721" spans="1:4" x14ac:dyDescent="0.35">
      <c r="A721" s="499">
        <v>12.3</v>
      </c>
      <c r="B721" s="500" t="s">
        <v>1055</v>
      </c>
      <c r="C721" s="461">
        <v>480421</v>
      </c>
      <c r="D721" s="465"/>
    </row>
    <row r="722" spans="1:4" x14ac:dyDescent="0.35">
      <c r="A722" s="499">
        <v>12.3</v>
      </c>
      <c r="B722" s="500" t="s">
        <v>1055</v>
      </c>
      <c r="C722" s="461">
        <v>480429</v>
      </c>
      <c r="D722" s="465"/>
    </row>
    <row r="723" spans="1:4" x14ac:dyDescent="0.35">
      <c r="A723" s="499">
        <v>12.3</v>
      </c>
      <c r="B723" s="500" t="s">
        <v>1055</v>
      </c>
      <c r="C723" s="461">
        <v>480431</v>
      </c>
      <c r="D723" s="465"/>
    </row>
    <row r="724" spans="1:4" x14ac:dyDescent="0.35">
      <c r="A724" s="499">
        <v>12.3</v>
      </c>
      <c r="B724" s="500" t="s">
        <v>1055</v>
      </c>
      <c r="C724" s="461">
        <v>480439</v>
      </c>
      <c r="D724" s="465"/>
    </row>
    <row r="725" spans="1:4" x14ac:dyDescent="0.35">
      <c r="A725" s="499">
        <v>12.3</v>
      </c>
      <c r="B725" s="500" t="s">
        <v>1055</v>
      </c>
      <c r="C725" s="461">
        <v>480442</v>
      </c>
      <c r="D725" s="465"/>
    </row>
    <row r="726" spans="1:4" x14ac:dyDescent="0.35">
      <c r="A726" s="499">
        <v>12.3</v>
      </c>
      <c r="B726" s="500" t="s">
        <v>1055</v>
      </c>
      <c r="C726" s="461">
        <v>480449</v>
      </c>
      <c r="D726" s="465"/>
    </row>
    <row r="727" spans="1:4" x14ac:dyDescent="0.35">
      <c r="A727" s="499">
        <v>12.3</v>
      </c>
      <c r="B727" s="500" t="s">
        <v>1055</v>
      </c>
      <c r="C727" s="461">
        <v>480451</v>
      </c>
      <c r="D727" s="465"/>
    </row>
    <row r="728" spans="1:4" x14ac:dyDescent="0.35">
      <c r="A728" s="499">
        <v>12.3</v>
      </c>
      <c r="B728" s="500" t="s">
        <v>1055</v>
      </c>
      <c r="C728" s="461">
        <v>480452</v>
      </c>
      <c r="D728" s="465"/>
    </row>
    <row r="729" spans="1:4" x14ac:dyDescent="0.35">
      <c r="A729" s="499">
        <v>12.3</v>
      </c>
      <c r="B729" s="500" t="s">
        <v>1055</v>
      </c>
      <c r="C729" s="461">
        <v>480459</v>
      </c>
      <c r="D729" s="465"/>
    </row>
    <row r="730" spans="1:4" x14ac:dyDescent="0.35">
      <c r="A730" s="499">
        <v>12.3</v>
      </c>
      <c r="B730" s="500" t="s">
        <v>1055</v>
      </c>
      <c r="C730" s="461">
        <v>480511</v>
      </c>
      <c r="D730" s="465"/>
    </row>
    <row r="731" spans="1:4" x14ac:dyDescent="0.35">
      <c r="A731" s="499">
        <v>12.3</v>
      </c>
      <c r="B731" s="500" t="s">
        <v>1055</v>
      </c>
      <c r="C731" s="461">
        <v>480512</v>
      </c>
      <c r="D731" s="465"/>
    </row>
    <row r="732" spans="1:4" x14ac:dyDescent="0.35">
      <c r="A732" s="499">
        <v>12.3</v>
      </c>
      <c r="B732" s="500" t="s">
        <v>1055</v>
      </c>
      <c r="C732" s="461">
        <v>480519</v>
      </c>
      <c r="D732" s="465"/>
    </row>
    <row r="733" spans="1:4" x14ac:dyDescent="0.35">
      <c r="A733" s="499">
        <v>12.3</v>
      </c>
      <c r="B733" s="500" t="s">
        <v>1055</v>
      </c>
      <c r="C733" s="461">
        <v>480524</v>
      </c>
      <c r="D733" s="465"/>
    </row>
    <row r="734" spans="1:4" x14ac:dyDescent="0.35">
      <c r="A734" s="499">
        <v>12.3</v>
      </c>
      <c r="B734" s="500" t="s">
        <v>1055</v>
      </c>
      <c r="C734" s="461">
        <v>480525</v>
      </c>
      <c r="D734" s="465"/>
    </row>
    <row r="735" spans="1:4" x14ac:dyDescent="0.35">
      <c r="A735" s="499">
        <v>12.3</v>
      </c>
      <c r="B735" s="500" t="s">
        <v>1055</v>
      </c>
      <c r="C735" s="461">
        <v>480530</v>
      </c>
      <c r="D735" s="465"/>
    </row>
    <row r="736" spans="1:4" x14ac:dyDescent="0.35">
      <c r="A736" s="499">
        <v>12.3</v>
      </c>
      <c r="B736" s="500" t="s">
        <v>1055</v>
      </c>
      <c r="C736" s="461">
        <v>480591</v>
      </c>
      <c r="D736" s="465"/>
    </row>
    <row r="737" spans="1:4" x14ac:dyDescent="0.35">
      <c r="A737" s="499">
        <v>12.3</v>
      </c>
      <c r="B737" s="500" t="s">
        <v>1055</v>
      </c>
      <c r="C737" s="461">
        <v>480592</v>
      </c>
      <c r="D737" s="465"/>
    </row>
    <row r="738" spans="1:4" x14ac:dyDescent="0.35">
      <c r="A738" s="499">
        <v>12.3</v>
      </c>
      <c r="B738" s="500" t="s">
        <v>1055</v>
      </c>
      <c r="C738" s="461">
        <v>480593</v>
      </c>
      <c r="D738" s="465"/>
    </row>
    <row r="739" spans="1:4" x14ac:dyDescent="0.35">
      <c r="A739" s="499">
        <v>12.3</v>
      </c>
      <c r="B739" s="500" t="s">
        <v>1055</v>
      </c>
      <c r="C739" s="461">
        <v>480610</v>
      </c>
      <c r="D739" s="465"/>
    </row>
    <row r="740" spans="1:4" x14ac:dyDescent="0.35">
      <c r="A740" s="499">
        <v>12.3</v>
      </c>
      <c r="B740" s="500" t="s">
        <v>1055</v>
      </c>
      <c r="C740" s="461">
        <v>480620</v>
      </c>
      <c r="D740" s="465"/>
    </row>
    <row r="741" spans="1:4" x14ac:dyDescent="0.35">
      <c r="A741" s="499">
        <v>12.3</v>
      </c>
      <c r="B741" s="500" t="s">
        <v>1055</v>
      </c>
      <c r="C741" s="461">
        <v>480640</v>
      </c>
      <c r="D741" s="465"/>
    </row>
    <row r="742" spans="1:4" x14ac:dyDescent="0.35">
      <c r="A742" s="499">
        <v>12.3</v>
      </c>
      <c r="B742" s="500" t="s">
        <v>1055</v>
      </c>
      <c r="C742" s="461">
        <v>4808</v>
      </c>
      <c r="D742" s="465"/>
    </row>
    <row r="743" spans="1:4" x14ac:dyDescent="0.35">
      <c r="A743" s="499">
        <v>12.3</v>
      </c>
      <c r="B743" s="500" t="s">
        <v>1055</v>
      </c>
      <c r="C743" s="461">
        <v>481031</v>
      </c>
      <c r="D743" s="465"/>
    </row>
    <row r="744" spans="1:4" x14ac:dyDescent="0.35">
      <c r="A744" s="499">
        <v>12.3</v>
      </c>
      <c r="B744" s="500" t="s">
        <v>1055</v>
      </c>
      <c r="C744" s="461">
        <v>481032</v>
      </c>
      <c r="D744" s="465"/>
    </row>
    <row r="745" spans="1:4" x14ac:dyDescent="0.35">
      <c r="A745" s="499">
        <v>12.3</v>
      </c>
      <c r="B745" s="500" t="s">
        <v>1055</v>
      </c>
      <c r="C745" s="461">
        <v>481039</v>
      </c>
      <c r="D745" s="465"/>
    </row>
    <row r="746" spans="1:4" x14ac:dyDescent="0.35">
      <c r="A746" s="499">
        <v>12.3</v>
      </c>
      <c r="B746" s="500" t="s">
        <v>1055</v>
      </c>
      <c r="C746" s="461">
        <v>481092</v>
      </c>
      <c r="D746" s="465"/>
    </row>
    <row r="747" spans="1:4" x14ac:dyDescent="0.35">
      <c r="A747" s="499">
        <v>12.3</v>
      </c>
      <c r="B747" s="500" t="s">
        <v>1055</v>
      </c>
      <c r="C747" s="461">
        <v>481099</v>
      </c>
      <c r="D747" s="465"/>
    </row>
    <row r="748" spans="1:4" x14ac:dyDescent="0.35">
      <c r="A748" s="499">
        <v>12.3</v>
      </c>
      <c r="B748" s="500" t="s">
        <v>1055</v>
      </c>
      <c r="C748" s="461">
        <v>481151</v>
      </c>
      <c r="D748" s="465"/>
    </row>
    <row r="749" spans="1:4" x14ac:dyDescent="0.35">
      <c r="A749" s="499">
        <v>12.3</v>
      </c>
      <c r="B749" s="500" t="s">
        <v>1055</v>
      </c>
      <c r="C749" s="461">
        <v>481159</v>
      </c>
      <c r="D749" s="465"/>
    </row>
    <row r="750" spans="1:4" x14ac:dyDescent="0.35">
      <c r="A750" s="499">
        <v>12.3</v>
      </c>
      <c r="B750" s="500" t="s">
        <v>1056</v>
      </c>
      <c r="C750" s="461">
        <v>480411</v>
      </c>
      <c r="D750" s="465"/>
    </row>
    <row r="751" spans="1:4" x14ac:dyDescent="0.35">
      <c r="A751" s="499">
        <v>12.3</v>
      </c>
      <c r="B751" s="500" t="s">
        <v>1056</v>
      </c>
      <c r="C751" s="461">
        <v>480419</v>
      </c>
      <c r="D751" s="465"/>
    </row>
    <row r="752" spans="1:4" x14ac:dyDescent="0.35">
      <c r="A752" s="499">
        <v>12.3</v>
      </c>
      <c r="B752" s="500" t="s">
        <v>1056</v>
      </c>
      <c r="C752" s="461">
        <v>480421</v>
      </c>
      <c r="D752" s="465"/>
    </row>
    <row r="753" spans="1:4" x14ac:dyDescent="0.35">
      <c r="A753" s="499">
        <v>12.3</v>
      </c>
      <c r="B753" s="500" t="s">
        <v>1056</v>
      </c>
      <c r="C753" s="461">
        <v>480429</v>
      </c>
      <c r="D753" s="465"/>
    </row>
    <row r="754" spans="1:4" x14ac:dyDescent="0.35">
      <c r="A754" s="499">
        <v>12.3</v>
      </c>
      <c r="B754" s="500" t="s">
        <v>1056</v>
      </c>
      <c r="C754" s="461">
        <v>480431</v>
      </c>
      <c r="D754" s="465"/>
    </row>
    <row r="755" spans="1:4" x14ac:dyDescent="0.35">
      <c r="A755" s="499">
        <v>12.3</v>
      </c>
      <c r="B755" s="500" t="s">
        <v>1056</v>
      </c>
      <c r="C755" s="461">
        <v>480439</v>
      </c>
      <c r="D755" s="465"/>
    </row>
    <row r="756" spans="1:4" x14ac:dyDescent="0.35">
      <c r="A756" s="499">
        <v>12.3</v>
      </c>
      <c r="B756" s="500" t="s">
        <v>1056</v>
      </c>
      <c r="C756" s="461">
        <v>480442</v>
      </c>
      <c r="D756" s="465"/>
    </row>
    <row r="757" spans="1:4" x14ac:dyDescent="0.35">
      <c r="A757" s="499">
        <v>12.3</v>
      </c>
      <c r="B757" s="500" t="s">
        <v>1056</v>
      </c>
      <c r="C757" s="461">
        <v>480449</v>
      </c>
      <c r="D757" s="465"/>
    </row>
    <row r="758" spans="1:4" x14ac:dyDescent="0.35">
      <c r="A758" s="499">
        <v>12.3</v>
      </c>
      <c r="B758" s="500" t="s">
        <v>1056</v>
      </c>
      <c r="C758" s="461">
        <v>480451</v>
      </c>
      <c r="D758" s="465"/>
    </row>
    <row r="759" spans="1:4" x14ac:dyDescent="0.35">
      <c r="A759" s="499">
        <v>12.3</v>
      </c>
      <c r="B759" s="500" t="s">
        <v>1056</v>
      </c>
      <c r="C759" s="461">
        <v>480452</v>
      </c>
      <c r="D759" s="465"/>
    </row>
    <row r="760" spans="1:4" x14ac:dyDescent="0.35">
      <c r="A760" s="499">
        <v>12.3</v>
      </c>
      <c r="B760" s="500" t="s">
        <v>1056</v>
      </c>
      <c r="C760" s="461">
        <v>480459</v>
      </c>
      <c r="D760" s="465"/>
    </row>
    <row r="761" spans="1:4" x14ac:dyDescent="0.35">
      <c r="A761" s="499">
        <v>12.3</v>
      </c>
      <c r="B761" s="500" t="s">
        <v>1056</v>
      </c>
      <c r="C761" s="461">
        <v>480511</v>
      </c>
      <c r="D761" s="465"/>
    </row>
    <row r="762" spans="1:4" x14ac:dyDescent="0.35">
      <c r="A762" s="499">
        <v>12.3</v>
      </c>
      <c r="B762" s="500" t="s">
        <v>1056</v>
      </c>
      <c r="C762" s="461">
        <v>480512</v>
      </c>
      <c r="D762" s="465"/>
    </row>
    <row r="763" spans="1:4" x14ac:dyDescent="0.35">
      <c r="A763" s="499">
        <v>12.3</v>
      </c>
      <c r="B763" s="500" t="s">
        <v>1056</v>
      </c>
      <c r="C763" s="461">
        <v>480519</v>
      </c>
      <c r="D763" s="465"/>
    </row>
    <row r="764" spans="1:4" x14ac:dyDescent="0.35">
      <c r="A764" s="499">
        <v>12.3</v>
      </c>
      <c r="B764" s="500" t="s">
        <v>1056</v>
      </c>
      <c r="C764" s="461">
        <v>480524</v>
      </c>
      <c r="D764" s="465"/>
    </row>
    <row r="765" spans="1:4" x14ac:dyDescent="0.35">
      <c r="A765" s="499">
        <v>12.3</v>
      </c>
      <c r="B765" s="500" t="s">
        <v>1056</v>
      </c>
      <c r="C765" s="461">
        <v>480525</v>
      </c>
      <c r="D765" s="465"/>
    </row>
    <row r="766" spans="1:4" x14ac:dyDescent="0.35">
      <c r="A766" s="499">
        <v>12.3</v>
      </c>
      <c r="B766" s="500" t="s">
        <v>1056</v>
      </c>
      <c r="C766" s="461">
        <v>480530</v>
      </c>
      <c r="D766" s="465"/>
    </row>
    <row r="767" spans="1:4" x14ac:dyDescent="0.35">
      <c r="A767" s="499">
        <v>12.3</v>
      </c>
      <c r="B767" s="500" t="s">
        <v>1056</v>
      </c>
      <c r="C767" s="461">
        <v>480591</v>
      </c>
      <c r="D767" s="465"/>
    </row>
    <row r="768" spans="1:4" x14ac:dyDescent="0.35">
      <c r="A768" s="499">
        <v>12.3</v>
      </c>
      <c r="B768" s="500" t="s">
        <v>1056</v>
      </c>
      <c r="C768" s="461">
        <v>480592</v>
      </c>
      <c r="D768" s="465"/>
    </row>
    <row r="769" spans="1:4" x14ac:dyDescent="0.35">
      <c r="A769" s="499">
        <v>12.3</v>
      </c>
      <c r="B769" s="500" t="s">
        <v>1056</v>
      </c>
      <c r="C769" s="461">
        <v>480593</v>
      </c>
      <c r="D769" s="465"/>
    </row>
    <row r="770" spans="1:4" x14ac:dyDescent="0.35">
      <c r="A770" s="499">
        <v>12.3</v>
      </c>
      <c r="B770" s="500" t="s">
        <v>1056</v>
      </c>
      <c r="C770" s="461">
        <v>480610</v>
      </c>
      <c r="D770" s="465"/>
    </row>
    <row r="771" spans="1:4" x14ac:dyDescent="0.35">
      <c r="A771" s="499">
        <v>12.3</v>
      </c>
      <c r="B771" s="500" t="s">
        <v>1056</v>
      </c>
      <c r="C771" s="461">
        <v>480620</v>
      </c>
      <c r="D771" s="465"/>
    </row>
    <row r="772" spans="1:4" x14ac:dyDescent="0.35">
      <c r="A772" s="499">
        <v>12.3</v>
      </c>
      <c r="B772" s="500" t="s">
        <v>1056</v>
      </c>
      <c r="C772" s="461">
        <v>480640</v>
      </c>
      <c r="D772" s="465"/>
    </row>
    <row r="773" spans="1:4" x14ac:dyDescent="0.35">
      <c r="A773" s="499">
        <v>12.3</v>
      </c>
      <c r="B773" s="500" t="s">
        <v>1056</v>
      </c>
      <c r="C773" s="461">
        <v>4808</v>
      </c>
      <c r="D773" s="465"/>
    </row>
    <row r="774" spans="1:4" x14ac:dyDescent="0.35">
      <c r="A774" s="468">
        <v>12.3</v>
      </c>
      <c r="B774" s="469" t="s">
        <v>1056</v>
      </c>
      <c r="C774" s="461">
        <v>481031</v>
      </c>
      <c r="D774" s="465"/>
    </row>
    <row r="775" spans="1:4" x14ac:dyDescent="0.35">
      <c r="A775" s="468">
        <v>12.3</v>
      </c>
      <c r="B775" s="469" t="s">
        <v>1056</v>
      </c>
      <c r="C775" s="461">
        <v>481032</v>
      </c>
      <c r="D775" s="465"/>
    </row>
    <row r="776" spans="1:4" x14ac:dyDescent="0.35">
      <c r="A776" s="468">
        <v>12.3</v>
      </c>
      <c r="B776" s="469" t="s">
        <v>1056</v>
      </c>
      <c r="C776" s="461">
        <v>481039</v>
      </c>
      <c r="D776" s="465"/>
    </row>
    <row r="777" spans="1:4" x14ac:dyDescent="0.35">
      <c r="A777" s="468">
        <v>12.3</v>
      </c>
      <c r="B777" s="469" t="s">
        <v>1056</v>
      </c>
      <c r="C777" s="461">
        <v>481092</v>
      </c>
      <c r="D777" s="465"/>
    </row>
    <row r="778" spans="1:4" x14ac:dyDescent="0.35">
      <c r="A778" s="468">
        <v>12.3</v>
      </c>
      <c r="B778" s="469" t="s">
        <v>1056</v>
      </c>
      <c r="C778" s="461">
        <v>481099</v>
      </c>
      <c r="D778" s="465"/>
    </row>
    <row r="779" spans="1:4" x14ac:dyDescent="0.35">
      <c r="A779" s="468">
        <v>12.3</v>
      </c>
      <c r="B779" s="469" t="s">
        <v>1056</v>
      </c>
      <c r="C779" s="461">
        <v>481151</v>
      </c>
      <c r="D779" s="465"/>
    </row>
    <row r="780" spans="1:4" x14ac:dyDescent="0.35">
      <c r="A780" s="468">
        <v>12.3</v>
      </c>
      <c r="B780" s="469" t="s">
        <v>1056</v>
      </c>
      <c r="C780" s="461">
        <v>481159</v>
      </c>
      <c r="D780" s="465"/>
    </row>
    <row r="781" spans="1:4" x14ac:dyDescent="0.35">
      <c r="A781" s="468">
        <v>12.3</v>
      </c>
      <c r="B781" s="469" t="s">
        <v>1057</v>
      </c>
      <c r="C781" s="461">
        <v>480411</v>
      </c>
      <c r="D781" s="465"/>
    </row>
    <row r="782" spans="1:4" x14ac:dyDescent="0.35">
      <c r="A782" s="468">
        <v>12.3</v>
      </c>
      <c r="B782" s="469" t="s">
        <v>1057</v>
      </c>
      <c r="C782" s="461">
        <v>480419</v>
      </c>
      <c r="D782" s="465"/>
    </row>
    <row r="783" spans="1:4" x14ac:dyDescent="0.35">
      <c r="A783" s="468">
        <v>12.3</v>
      </c>
      <c r="B783" s="469" t="s">
        <v>1057</v>
      </c>
      <c r="C783" s="461">
        <v>480421</v>
      </c>
      <c r="D783" s="465"/>
    </row>
    <row r="784" spans="1:4" x14ac:dyDescent="0.35">
      <c r="A784" s="468">
        <v>12.3</v>
      </c>
      <c r="B784" s="469" t="s">
        <v>1057</v>
      </c>
      <c r="C784" s="461">
        <v>480429</v>
      </c>
      <c r="D784" s="465"/>
    </row>
    <row r="785" spans="1:4" x14ac:dyDescent="0.35">
      <c r="A785" s="499">
        <v>12.3</v>
      </c>
      <c r="B785" s="500" t="s">
        <v>1057</v>
      </c>
      <c r="C785" s="461">
        <v>480431</v>
      </c>
      <c r="D785" s="465"/>
    </row>
    <row r="786" spans="1:4" x14ac:dyDescent="0.35">
      <c r="A786" s="499">
        <v>12.3</v>
      </c>
      <c r="B786" s="500" t="s">
        <v>1057</v>
      </c>
      <c r="C786" s="461">
        <v>480439</v>
      </c>
      <c r="D786" s="465"/>
    </row>
    <row r="787" spans="1:4" x14ac:dyDescent="0.35">
      <c r="A787" s="499">
        <v>12.3</v>
      </c>
      <c r="B787" s="500" t="s">
        <v>1057</v>
      </c>
      <c r="C787" s="461">
        <v>480442</v>
      </c>
      <c r="D787" s="465"/>
    </row>
    <row r="788" spans="1:4" x14ac:dyDescent="0.35">
      <c r="A788" s="499">
        <v>12.3</v>
      </c>
      <c r="B788" s="500" t="s">
        <v>1057</v>
      </c>
      <c r="C788" s="461">
        <v>480449</v>
      </c>
      <c r="D788" s="465"/>
    </row>
    <row r="789" spans="1:4" x14ac:dyDescent="0.35">
      <c r="A789" s="499">
        <v>12.3</v>
      </c>
      <c r="B789" s="500" t="s">
        <v>1057</v>
      </c>
      <c r="C789" s="461">
        <v>480451</v>
      </c>
      <c r="D789" s="465"/>
    </row>
    <row r="790" spans="1:4" x14ac:dyDescent="0.35">
      <c r="A790" s="499">
        <v>12.3</v>
      </c>
      <c r="B790" s="500" t="s">
        <v>1057</v>
      </c>
      <c r="C790" s="461">
        <v>480452</v>
      </c>
      <c r="D790" s="465"/>
    </row>
    <row r="791" spans="1:4" x14ac:dyDescent="0.35">
      <c r="A791" s="499">
        <v>12.3</v>
      </c>
      <c r="B791" s="500" t="s">
        <v>1057</v>
      </c>
      <c r="C791" s="461">
        <v>480459</v>
      </c>
      <c r="D791" s="465"/>
    </row>
    <row r="792" spans="1:4" x14ac:dyDescent="0.35">
      <c r="A792" s="499">
        <v>12.3</v>
      </c>
      <c r="B792" s="500" t="s">
        <v>1057</v>
      </c>
      <c r="C792" s="461">
        <v>480511</v>
      </c>
      <c r="D792" s="465"/>
    </row>
    <row r="793" spans="1:4" x14ac:dyDescent="0.35">
      <c r="A793" s="499">
        <v>12.3</v>
      </c>
      <c r="B793" s="500" t="s">
        <v>1057</v>
      </c>
      <c r="C793" s="461">
        <v>480512</v>
      </c>
      <c r="D793" s="465"/>
    </row>
    <row r="794" spans="1:4" x14ac:dyDescent="0.35">
      <c r="A794" s="499">
        <v>12.3</v>
      </c>
      <c r="B794" s="500" t="s">
        <v>1057</v>
      </c>
      <c r="C794" s="461">
        <v>480519</v>
      </c>
      <c r="D794" s="465"/>
    </row>
    <row r="795" spans="1:4" x14ac:dyDescent="0.35">
      <c r="A795" s="499">
        <v>12.3</v>
      </c>
      <c r="B795" s="500" t="s">
        <v>1057</v>
      </c>
      <c r="C795" s="461">
        <v>480524</v>
      </c>
      <c r="D795" s="465"/>
    </row>
    <row r="796" spans="1:4" x14ac:dyDescent="0.35">
      <c r="A796" s="499">
        <v>12.3</v>
      </c>
      <c r="B796" s="500" t="s">
        <v>1057</v>
      </c>
      <c r="C796" s="461">
        <v>480525</v>
      </c>
      <c r="D796" s="465"/>
    </row>
    <row r="797" spans="1:4" x14ac:dyDescent="0.35">
      <c r="A797" s="499">
        <v>12.3</v>
      </c>
      <c r="B797" s="500" t="s">
        <v>1057</v>
      </c>
      <c r="C797" s="461">
        <v>480530</v>
      </c>
      <c r="D797" s="465"/>
    </row>
    <row r="798" spans="1:4" x14ac:dyDescent="0.35">
      <c r="A798" s="499">
        <v>12.3</v>
      </c>
      <c r="B798" s="500" t="s">
        <v>1057</v>
      </c>
      <c r="C798" s="461">
        <v>480591</v>
      </c>
      <c r="D798" s="465"/>
    </row>
    <row r="799" spans="1:4" x14ac:dyDescent="0.35">
      <c r="A799" s="499">
        <v>12.3</v>
      </c>
      <c r="B799" s="500" t="s">
        <v>1057</v>
      </c>
      <c r="C799" s="461">
        <v>480592</v>
      </c>
      <c r="D799" s="465"/>
    </row>
    <row r="800" spans="1:4" x14ac:dyDescent="0.35">
      <c r="A800" s="499">
        <v>12.3</v>
      </c>
      <c r="B800" s="500" t="s">
        <v>1057</v>
      </c>
      <c r="C800" s="461">
        <v>480593</v>
      </c>
      <c r="D800" s="465"/>
    </row>
    <row r="801" spans="1:4" x14ac:dyDescent="0.35">
      <c r="A801" s="499">
        <v>12.3</v>
      </c>
      <c r="B801" s="500" t="s">
        <v>1057</v>
      </c>
      <c r="C801" s="461">
        <v>480610</v>
      </c>
      <c r="D801" s="465"/>
    </row>
    <row r="802" spans="1:4" x14ac:dyDescent="0.35">
      <c r="A802" s="499">
        <v>12.3</v>
      </c>
      <c r="B802" s="500" t="s">
        <v>1057</v>
      </c>
      <c r="C802" s="461">
        <v>480620</v>
      </c>
      <c r="D802" s="465"/>
    </row>
    <row r="803" spans="1:4" x14ac:dyDescent="0.35">
      <c r="A803" s="499">
        <v>12.3</v>
      </c>
      <c r="B803" s="500" t="s">
        <v>1057</v>
      </c>
      <c r="C803" s="461">
        <v>480640</v>
      </c>
      <c r="D803" s="465"/>
    </row>
    <row r="804" spans="1:4" x14ac:dyDescent="0.35">
      <c r="A804" s="499">
        <v>12.3</v>
      </c>
      <c r="B804" s="500" t="s">
        <v>1057</v>
      </c>
      <c r="C804" s="461">
        <v>4808</v>
      </c>
      <c r="D804" s="465"/>
    </row>
    <row r="805" spans="1:4" x14ac:dyDescent="0.35">
      <c r="A805" s="499">
        <v>12.3</v>
      </c>
      <c r="B805" s="500" t="s">
        <v>1057</v>
      </c>
      <c r="C805" s="461">
        <v>481031</v>
      </c>
      <c r="D805" s="465"/>
    </row>
    <row r="806" spans="1:4" x14ac:dyDescent="0.35">
      <c r="A806" s="499">
        <v>12.3</v>
      </c>
      <c r="B806" s="500" t="s">
        <v>1057</v>
      </c>
      <c r="C806" s="461">
        <v>481032</v>
      </c>
      <c r="D806" s="465"/>
    </row>
    <row r="807" spans="1:4" x14ac:dyDescent="0.35">
      <c r="A807" s="499">
        <v>12.3</v>
      </c>
      <c r="B807" s="500" t="s">
        <v>1057</v>
      </c>
      <c r="C807" s="461">
        <v>481039</v>
      </c>
      <c r="D807" s="465"/>
    </row>
    <row r="808" spans="1:4" x14ac:dyDescent="0.35">
      <c r="A808" s="499">
        <v>12.3</v>
      </c>
      <c r="B808" s="500" t="s">
        <v>1057</v>
      </c>
      <c r="C808" s="461">
        <v>481092</v>
      </c>
      <c r="D808" s="465"/>
    </row>
    <row r="809" spans="1:4" x14ac:dyDescent="0.35">
      <c r="A809" s="499">
        <v>12.3</v>
      </c>
      <c r="B809" s="500" t="s">
        <v>1057</v>
      </c>
      <c r="C809" s="461">
        <v>481099</v>
      </c>
      <c r="D809" s="465"/>
    </row>
    <row r="810" spans="1:4" x14ac:dyDescent="0.35">
      <c r="A810" s="499">
        <v>12.3</v>
      </c>
      <c r="B810" s="500" t="s">
        <v>1057</v>
      </c>
      <c r="C810" s="461">
        <v>481151</v>
      </c>
      <c r="D810" s="465"/>
    </row>
    <row r="811" spans="1:4" ht="15" thickBot="1" x14ac:dyDescent="0.4">
      <c r="A811" s="499">
        <v>12.3</v>
      </c>
      <c r="B811" s="500" t="s">
        <v>1057</v>
      </c>
      <c r="C811" s="526">
        <v>481159</v>
      </c>
      <c r="D811" s="465"/>
    </row>
    <row r="812" spans="1:4" ht="15" thickTop="1" x14ac:dyDescent="0.35">
      <c r="A812" s="513" t="s">
        <v>287</v>
      </c>
      <c r="B812" s="514" t="s">
        <v>1052</v>
      </c>
      <c r="C812" s="523">
        <v>480411</v>
      </c>
      <c r="D812" s="465"/>
    </row>
    <row r="813" spans="1:4" x14ac:dyDescent="0.35">
      <c r="A813" s="499" t="s">
        <v>287</v>
      </c>
      <c r="B813" s="500" t="s">
        <v>1052</v>
      </c>
      <c r="C813" s="472">
        <v>480419</v>
      </c>
      <c r="D813" s="465"/>
    </row>
    <row r="814" spans="1:4" x14ac:dyDescent="0.35">
      <c r="A814" s="499" t="s">
        <v>287</v>
      </c>
      <c r="B814" s="500" t="s">
        <v>1052</v>
      </c>
      <c r="C814" s="472">
        <v>480511</v>
      </c>
      <c r="D814" s="465"/>
    </row>
    <row r="815" spans="1:4" x14ac:dyDescent="0.35">
      <c r="A815" s="499" t="s">
        <v>287</v>
      </c>
      <c r="B815" s="500" t="s">
        <v>1052</v>
      </c>
      <c r="C815" s="472">
        <v>480512</v>
      </c>
      <c r="D815" s="465"/>
    </row>
    <row r="816" spans="1:4" x14ac:dyDescent="0.35">
      <c r="A816" s="499" t="s">
        <v>287</v>
      </c>
      <c r="B816" s="500" t="s">
        <v>1052</v>
      </c>
      <c r="C816" s="472">
        <v>480519</v>
      </c>
      <c r="D816" s="465"/>
    </row>
    <row r="817" spans="1:4" x14ac:dyDescent="0.35">
      <c r="A817" s="499" t="s">
        <v>287</v>
      </c>
      <c r="B817" s="500" t="s">
        <v>1052</v>
      </c>
      <c r="C817" s="472">
        <v>480524</v>
      </c>
      <c r="D817" s="465"/>
    </row>
    <row r="818" spans="1:4" x14ac:dyDescent="0.35">
      <c r="A818" s="499" t="s">
        <v>287</v>
      </c>
      <c r="B818" s="500" t="s">
        <v>1052</v>
      </c>
      <c r="C818" s="472">
        <v>480525</v>
      </c>
      <c r="D818" s="465"/>
    </row>
    <row r="819" spans="1:4" x14ac:dyDescent="0.35">
      <c r="A819" s="499" t="s">
        <v>287</v>
      </c>
      <c r="B819" s="500" t="s">
        <v>1052</v>
      </c>
      <c r="C819" s="501">
        <v>480591</v>
      </c>
      <c r="D819" s="465"/>
    </row>
    <row r="820" spans="1:4" x14ac:dyDescent="0.35">
      <c r="A820" s="463" t="s">
        <v>287</v>
      </c>
      <c r="B820" s="464" t="s">
        <v>1055</v>
      </c>
      <c r="C820" s="494">
        <v>480411</v>
      </c>
      <c r="D820" s="465"/>
    </row>
    <row r="821" spans="1:4" x14ac:dyDescent="0.35">
      <c r="A821" s="466" t="s">
        <v>287</v>
      </c>
      <c r="B821" s="467" t="s">
        <v>1055</v>
      </c>
      <c r="C821" s="507">
        <v>480419</v>
      </c>
      <c r="D821" s="465"/>
    </row>
    <row r="822" spans="1:4" x14ac:dyDescent="0.35">
      <c r="A822" s="466" t="s">
        <v>287</v>
      </c>
      <c r="B822" s="467" t="s">
        <v>1055</v>
      </c>
      <c r="C822" s="507">
        <v>480511</v>
      </c>
      <c r="D822" s="465"/>
    </row>
    <row r="823" spans="1:4" x14ac:dyDescent="0.35">
      <c r="A823" s="466" t="s">
        <v>287</v>
      </c>
      <c r="B823" s="467" t="s">
        <v>1055</v>
      </c>
      <c r="C823" s="507">
        <v>480512</v>
      </c>
      <c r="D823" s="465"/>
    </row>
    <row r="824" spans="1:4" x14ac:dyDescent="0.35">
      <c r="A824" s="466" t="s">
        <v>287</v>
      </c>
      <c r="B824" s="467" t="s">
        <v>1055</v>
      </c>
      <c r="C824" s="507">
        <v>480519</v>
      </c>
      <c r="D824" s="465"/>
    </row>
    <row r="825" spans="1:4" x14ac:dyDescent="0.35">
      <c r="A825" s="466" t="s">
        <v>287</v>
      </c>
      <c r="B825" s="467" t="s">
        <v>1055</v>
      </c>
      <c r="C825" s="507">
        <v>480524</v>
      </c>
      <c r="D825" s="465"/>
    </row>
    <row r="826" spans="1:4" x14ac:dyDescent="0.35">
      <c r="A826" s="466" t="s">
        <v>287</v>
      </c>
      <c r="B826" s="467" t="s">
        <v>1055</v>
      </c>
      <c r="C826" s="507">
        <v>480525</v>
      </c>
      <c r="D826" s="465"/>
    </row>
    <row r="827" spans="1:4" x14ac:dyDescent="0.35">
      <c r="A827" s="466" t="s">
        <v>287</v>
      </c>
      <c r="B827" s="467" t="s">
        <v>1055</v>
      </c>
      <c r="C827" s="507">
        <v>480591</v>
      </c>
      <c r="D827" s="465"/>
    </row>
    <row r="828" spans="1:4" x14ac:dyDescent="0.35">
      <c r="A828" s="466" t="s">
        <v>287</v>
      </c>
      <c r="B828" s="496" t="s">
        <v>1056</v>
      </c>
      <c r="C828" s="497">
        <v>480411</v>
      </c>
      <c r="D828" s="465"/>
    </row>
    <row r="829" spans="1:4" x14ac:dyDescent="0.35">
      <c r="A829" s="495" t="s">
        <v>287</v>
      </c>
      <c r="B829" s="496" t="s">
        <v>1056</v>
      </c>
      <c r="C829" s="497">
        <v>480419</v>
      </c>
      <c r="D829" s="465"/>
    </row>
    <row r="830" spans="1:4" x14ac:dyDescent="0.35">
      <c r="A830" s="466" t="s">
        <v>287</v>
      </c>
      <c r="B830" s="496" t="s">
        <v>1056</v>
      </c>
      <c r="C830" s="497">
        <v>480511</v>
      </c>
      <c r="D830" s="465"/>
    </row>
    <row r="831" spans="1:4" x14ac:dyDescent="0.35">
      <c r="A831" s="495" t="s">
        <v>287</v>
      </c>
      <c r="B831" s="496" t="s">
        <v>1056</v>
      </c>
      <c r="C831" s="497">
        <v>480512</v>
      </c>
      <c r="D831" s="465"/>
    </row>
    <row r="832" spans="1:4" x14ac:dyDescent="0.35">
      <c r="A832" s="466" t="s">
        <v>287</v>
      </c>
      <c r="B832" s="496" t="s">
        <v>1056</v>
      </c>
      <c r="C832" s="497">
        <v>480519</v>
      </c>
      <c r="D832" s="465"/>
    </row>
    <row r="833" spans="1:4" x14ac:dyDescent="0.35">
      <c r="A833" s="495" t="s">
        <v>287</v>
      </c>
      <c r="B833" s="496" t="s">
        <v>1056</v>
      </c>
      <c r="C833" s="497">
        <v>480524</v>
      </c>
      <c r="D833" s="465"/>
    </row>
    <row r="834" spans="1:4" x14ac:dyDescent="0.35">
      <c r="A834" s="466" t="s">
        <v>287</v>
      </c>
      <c r="B834" s="496" t="s">
        <v>1056</v>
      </c>
      <c r="C834" s="497">
        <v>480525</v>
      </c>
      <c r="D834" s="465"/>
    </row>
    <row r="835" spans="1:4" ht="15" thickBot="1" x14ac:dyDescent="0.4">
      <c r="A835" s="495" t="s">
        <v>287</v>
      </c>
      <c r="B835" s="503" t="s">
        <v>1056</v>
      </c>
      <c r="C835" s="504">
        <v>480591</v>
      </c>
      <c r="D835" s="465"/>
    </row>
    <row r="836" spans="1:4" ht="15" thickTop="1" x14ac:dyDescent="0.35">
      <c r="A836" s="513" t="s">
        <v>289</v>
      </c>
      <c r="B836" s="514" t="s">
        <v>1052</v>
      </c>
      <c r="C836" s="523">
        <v>480442</v>
      </c>
      <c r="D836" s="465"/>
    </row>
    <row r="837" spans="1:4" x14ac:dyDescent="0.35">
      <c r="A837" s="499" t="s">
        <v>289</v>
      </c>
      <c r="B837" s="500" t="s">
        <v>1052</v>
      </c>
      <c r="C837" s="472">
        <v>480449</v>
      </c>
      <c r="D837" s="465"/>
    </row>
    <row r="838" spans="1:4" x14ac:dyDescent="0.35">
      <c r="A838" s="499" t="s">
        <v>289</v>
      </c>
      <c r="B838" s="500" t="s">
        <v>1052</v>
      </c>
      <c r="C838" s="472">
        <v>480451</v>
      </c>
      <c r="D838" s="465"/>
    </row>
    <row r="839" spans="1:4" x14ac:dyDescent="0.35">
      <c r="A839" s="499" t="s">
        <v>289</v>
      </c>
      <c r="B839" s="500" t="s">
        <v>1052</v>
      </c>
      <c r="C839" s="472">
        <v>480452</v>
      </c>
      <c r="D839" s="465"/>
    </row>
    <row r="840" spans="1:4" x14ac:dyDescent="0.35">
      <c r="A840" s="499" t="s">
        <v>289</v>
      </c>
      <c r="B840" s="500" t="s">
        <v>1052</v>
      </c>
      <c r="C840" s="472">
        <v>480459</v>
      </c>
      <c r="D840" s="465"/>
    </row>
    <row r="841" spans="1:4" x14ac:dyDescent="0.35">
      <c r="A841" s="499" t="s">
        <v>289</v>
      </c>
      <c r="B841" s="500" t="s">
        <v>1052</v>
      </c>
      <c r="C841" s="472">
        <v>480592</v>
      </c>
      <c r="D841" s="465"/>
    </row>
    <row r="842" spans="1:4" x14ac:dyDescent="0.35">
      <c r="A842" s="499" t="s">
        <v>289</v>
      </c>
      <c r="B842" s="500" t="s">
        <v>1052</v>
      </c>
      <c r="C842" s="472">
        <v>481032</v>
      </c>
      <c r="D842" s="465"/>
    </row>
    <row r="843" spans="1:4" x14ac:dyDescent="0.35">
      <c r="A843" s="499" t="s">
        <v>289</v>
      </c>
      <c r="B843" s="500" t="s">
        <v>1052</v>
      </c>
      <c r="C843" s="472">
        <v>481039</v>
      </c>
      <c r="D843" s="465"/>
    </row>
    <row r="844" spans="1:4" x14ac:dyDescent="0.35">
      <c r="A844" s="499" t="s">
        <v>289</v>
      </c>
      <c r="B844" s="500" t="s">
        <v>1052</v>
      </c>
      <c r="C844" s="472">
        <v>481092</v>
      </c>
      <c r="D844" s="465"/>
    </row>
    <row r="845" spans="1:4" x14ac:dyDescent="0.35">
      <c r="A845" s="499" t="s">
        <v>289</v>
      </c>
      <c r="B845" s="500" t="s">
        <v>1052</v>
      </c>
      <c r="C845" s="472">
        <v>481151</v>
      </c>
      <c r="D845" s="465"/>
    </row>
    <row r="846" spans="1:4" x14ac:dyDescent="0.35">
      <c r="A846" s="499" t="s">
        <v>289</v>
      </c>
      <c r="B846" s="500" t="s">
        <v>1052</v>
      </c>
      <c r="C846" s="501">
        <v>481159</v>
      </c>
      <c r="D846" s="465"/>
    </row>
    <row r="847" spans="1:4" x14ac:dyDescent="0.35">
      <c r="A847" s="463" t="s">
        <v>289</v>
      </c>
      <c r="B847" s="464" t="s">
        <v>1055</v>
      </c>
      <c r="C847" s="494">
        <v>480442</v>
      </c>
      <c r="D847" s="465"/>
    </row>
    <row r="848" spans="1:4" x14ac:dyDescent="0.35">
      <c r="A848" s="466" t="s">
        <v>289</v>
      </c>
      <c r="B848" s="467" t="s">
        <v>1055</v>
      </c>
      <c r="C848" s="507">
        <v>480449</v>
      </c>
      <c r="D848" s="465"/>
    </row>
    <row r="849" spans="1:4" x14ac:dyDescent="0.35">
      <c r="A849" s="466" t="s">
        <v>289</v>
      </c>
      <c r="B849" s="467" t="s">
        <v>1055</v>
      </c>
      <c r="C849" s="507">
        <v>480451</v>
      </c>
      <c r="D849" s="465"/>
    </row>
    <row r="850" spans="1:4" x14ac:dyDescent="0.35">
      <c r="A850" s="466" t="s">
        <v>289</v>
      </c>
      <c r="B850" s="467" t="s">
        <v>1055</v>
      </c>
      <c r="C850" s="507">
        <v>480452</v>
      </c>
      <c r="D850" s="465"/>
    </row>
    <row r="851" spans="1:4" x14ac:dyDescent="0.35">
      <c r="A851" s="466" t="s">
        <v>289</v>
      </c>
      <c r="B851" s="467" t="s">
        <v>1055</v>
      </c>
      <c r="C851" s="507">
        <v>480459</v>
      </c>
      <c r="D851" s="465"/>
    </row>
    <row r="852" spans="1:4" x14ac:dyDescent="0.35">
      <c r="A852" s="466" t="s">
        <v>289</v>
      </c>
      <c r="B852" s="467" t="s">
        <v>1055</v>
      </c>
      <c r="C852" s="507">
        <v>480592</v>
      </c>
      <c r="D852" s="465"/>
    </row>
    <row r="853" spans="1:4" x14ac:dyDescent="0.35">
      <c r="A853" s="466" t="s">
        <v>289</v>
      </c>
      <c r="B853" s="467" t="s">
        <v>1055</v>
      </c>
      <c r="C853" s="507">
        <v>481032</v>
      </c>
      <c r="D853" s="465"/>
    </row>
    <row r="854" spans="1:4" x14ac:dyDescent="0.35">
      <c r="A854" s="466" t="s">
        <v>289</v>
      </c>
      <c r="B854" s="467" t="s">
        <v>1055</v>
      </c>
      <c r="C854" s="507">
        <v>481039</v>
      </c>
      <c r="D854" s="465"/>
    </row>
    <row r="855" spans="1:4" x14ac:dyDescent="0.35">
      <c r="A855" s="466" t="s">
        <v>289</v>
      </c>
      <c r="B855" s="467" t="s">
        <v>1055</v>
      </c>
      <c r="C855" s="507">
        <v>481092</v>
      </c>
      <c r="D855" s="465"/>
    </row>
    <row r="856" spans="1:4" x14ac:dyDescent="0.35">
      <c r="A856" s="466" t="s">
        <v>289</v>
      </c>
      <c r="B856" s="467" t="s">
        <v>1055</v>
      </c>
      <c r="C856" s="507">
        <v>481151</v>
      </c>
      <c r="D856" s="465"/>
    </row>
    <row r="857" spans="1:4" x14ac:dyDescent="0.35">
      <c r="A857" s="466" t="s">
        <v>289</v>
      </c>
      <c r="B857" s="467" t="s">
        <v>1055</v>
      </c>
      <c r="C857" s="507">
        <v>481159</v>
      </c>
      <c r="D857" s="465"/>
    </row>
    <row r="858" spans="1:4" x14ac:dyDescent="0.35">
      <c r="A858" s="466" t="s">
        <v>289</v>
      </c>
      <c r="B858" s="467" t="s">
        <v>1056</v>
      </c>
      <c r="C858" s="507">
        <v>480442</v>
      </c>
      <c r="D858" s="465"/>
    </row>
    <row r="859" spans="1:4" x14ac:dyDescent="0.35">
      <c r="A859" s="466" t="s">
        <v>289</v>
      </c>
      <c r="B859" s="467" t="s">
        <v>1056</v>
      </c>
      <c r="C859" s="507">
        <v>480449</v>
      </c>
      <c r="D859" s="465"/>
    </row>
    <row r="860" spans="1:4" x14ac:dyDescent="0.35">
      <c r="A860" s="466" t="s">
        <v>289</v>
      </c>
      <c r="B860" s="467" t="s">
        <v>1056</v>
      </c>
      <c r="C860" s="507">
        <v>480451</v>
      </c>
      <c r="D860" s="465"/>
    </row>
    <row r="861" spans="1:4" x14ac:dyDescent="0.35">
      <c r="A861" s="466" t="s">
        <v>289</v>
      </c>
      <c r="B861" s="467" t="s">
        <v>1056</v>
      </c>
      <c r="C861" s="507">
        <v>480452</v>
      </c>
      <c r="D861" s="465"/>
    </row>
    <row r="862" spans="1:4" x14ac:dyDescent="0.35">
      <c r="A862" s="466" t="s">
        <v>289</v>
      </c>
      <c r="B862" s="467" t="s">
        <v>1056</v>
      </c>
      <c r="C862" s="507">
        <v>480459</v>
      </c>
      <c r="D862" s="465"/>
    </row>
    <row r="863" spans="1:4" x14ac:dyDescent="0.35">
      <c r="A863" s="466" t="s">
        <v>289</v>
      </c>
      <c r="B863" s="467" t="s">
        <v>1056</v>
      </c>
      <c r="C863" s="507">
        <v>480592</v>
      </c>
      <c r="D863" s="465"/>
    </row>
    <row r="864" spans="1:4" x14ac:dyDescent="0.35">
      <c r="A864" s="466" t="s">
        <v>289</v>
      </c>
      <c r="B864" s="467" t="s">
        <v>1056</v>
      </c>
      <c r="C864" s="507">
        <v>481032</v>
      </c>
      <c r="D864" s="465"/>
    </row>
    <row r="865" spans="1:4" x14ac:dyDescent="0.35">
      <c r="A865" s="466" t="s">
        <v>289</v>
      </c>
      <c r="B865" s="467" t="s">
        <v>1056</v>
      </c>
      <c r="C865" s="507">
        <v>481039</v>
      </c>
      <c r="D865" s="465"/>
    </row>
    <row r="866" spans="1:4" x14ac:dyDescent="0.35">
      <c r="A866" s="466" t="s">
        <v>289</v>
      </c>
      <c r="B866" s="467" t="s">
        <v>1056</v>
      </c>
      <c r="C866" s="507">
        <v>481092</v>
      </c>
      <c r="D866" s="465"/>
    </row>
    <row r="867" spans="1:4" x14ac:dyDescent="0.35">
      <c r="A867" s="466" t="s">
        <v>289</v>
      </c>
      <c r="B867" s="467" t="s">
        <v>1056</v>
      </c>
      <c r="C867" s="507">
        <v>481151</v>
      </c>
      <c r="D867" s="465"/>
    </row>
    <row r="868" spans="1:4" x14ac:dyDescent="0.35">
      <c r="A868" s="495" t="s">
        <v>289</v>
      </c>
      <c r="B868" s="496" t="s">
        <v>1056</v>
      </c>
      <c r="C868" s="497">
        <v>481159</v>
      </c>
      <c r="D868" s="465"/>
    </row>
    <row r="869" spans="1:4" x14ac:dyDescent="0.35">
      <c r="A869" s="466" t="s">
        <v>289</v>
      </c>
      <c r="B869" s="496" t="s">
        <v>1057</v>
      </c>
      <c r="C869" s="497">
        <v>480442</v>
      </c>
      <c r="D869" s="465"/>
    </row>
    <row r="870" spans="1:4" x14ac:dyDescent="0.35">
      <c r="A870" s="495" t="s">
        <v>289</v>
      </c>
      <c r="B870" s="496" t="s">
        <v>1057</v>
      </c>
      <c r="C870" s="497">
        <v>480449</v>
      </c>
      <c r="D870" s="465"/>
    </row>
    <row r="871" spans="1:4" x14ac:dyDescent="0.35">
      <c r="A871" s="466" t="s">
        <v>289</v>
      </c>
      <c r="B871" s="496" t="s">
        <v>1057</v>
      </c>
      <c r="C871" s="497">
        <v>480451</v>
      </c>
      <c r="D871" s="465"/>
    </row>
    <row r="872" spans="1:4" x14ac:dyDescent="0.35">
      <c r="A872" s="495" t="s">
        <v>289</v>
      </c>
      <c r="B872" s="496" t="s">
        <v>1057</v>
      </c>
      <c r="C872" s="497">
        <v>480452</v>
      </c>
      <c r="D872" s="465"/>
    </row>
    <row r="873" spans="1:4" x14ac:dyDescent="0.35">
      <c r="A873" s="466" t="s">
        <v>289</v>
      </c>
      <c r="B873" s="496" t="s">
        <v>1057</v>
      </c>
      <c r="C873" s="497">
        <v>480459</v>
      </c>
      <c r="D873" s="465"/>
    </row>
    <row r="874" spans="1:4" x14ac:dyDescent="0.35">
      <c r="A874" s="495" t="s">
        <v>289</v>
      </c>
      <c r="B874" s="496" t="s">
        <v>1057</v>
      </c>
      <c r="C874" s="497">
        <v>480592</v>
      </c>
      <c r="D874" s="465"/>
    </row>
    <row r="875" spans="1:4" x14ac:dyDescent="0.35">
      <c r="A875" s="466" t="s">
        <v>289</v>
      </c>
      <c r="B875" s="496" t="s">
        <v>1057</v>
      </c>
      <c r="C875" s="497">
        <v>481032</v>
      </c>
      <c r="D875" s="465"/>
    </row>
    <row r="876" spans="1:4" x14ac:dyDescent="0.35">
      <c r="A876" s="495" t="s">
        <v>289</v>
      </c>
      <c r="B876" s="496" t="s">
        <v>1057</v>
      </c>
      <c r="C876" s="497">
        <v>481039</v>
      </c>
      <c r="D876" s="465"/>
    </row>
    <row r="877" spans="1:4" x14ac:dyDescent="0.35">
      <c r="A877" s="466" t="s">
        <v>289</v>
      </c>
      <c r="B877" s="496" t="s">
        <v>1057</v>
      </c>
      <c r="C877" s="497">
        <v>481092</v>
      </c>
      <c r="D877" s="465"/>
    </row>
    <row r="878" spans="1:4" x14ac:dyDescent="0.35">
      <c r="A878" s="495" t="s">
        <v>289</v>
      </c>
      <c r="B878" s="496" t="s">
        <v>1057</v>
      </c>
      <c r="C878" s="497">
        <v>481151</v>
      </c>
      <c r="D878" s="465"/>
    </row>
    <row r="879" spans="1:4" ht="15" thickBot="1" x14ac:dyDescent="0.4">
      <c r="A879" s="466" t="s">
        <v>289</v>
      </c>
      <c r="B879" s="496" t="s">
        <v>1057</v>
      </c>
      <c r="C879" s="504">
        <v>481159</v>
      </c>
      <c r="D879" s="465"/>
    </row>
    <row r="880" spans="1:4" ht="15" thickTop="1" x14ac:dyDescent="0.35">
      <c r="A880" s="513" t="s">
        <v>291</v>
      </c>
      <c r="B880" s="514" t="s">
        <v>1052</v>
      </c>
      <c r="C880" s="515">
        <v>480421</v>
      </c>
      <c r="D880" s="465"/>
    </row>
    <row r="881" spans="1:4" x14ac:dyDescent="0.35">
      <c r="A881" s="499" t="s">
        <v>291</v>
      </c>
      <c r="B881" s="500" t="s">
        <v>1052</v>
      </c>
      <c r="C881" s="501" t="s">
        <v>1144</v>
      </c>
      <c r="D881" s="465"/>
    </row>
    <row r="882" spans="1:4" x14ac:dyDescent="0.35">
      <c r="A882" s="499" t="s">
        <v>291</v>
      </c>
      <c r="B882" s="500" t="s">
        <v>1052</v>
      </c>
      <c r="C882" s="501" t="s">
        <v>1145</v>
      </c>
      <c r="D882" s="465"/>
    </row>
    <row r="883" spans="1:4" x14ac:dyDescent="0.35">
      <c r="A883" s="499" t="s">
        <v>291</v>
      </c>
      <c r="B883" s="500" t="s">
        <v>1052</v>
      </c>
      <c r="C883" s="501">
        <v>480439</v>
      </c>
      <c r="D883" s="465"/>
    </row>
    <row r="884" spans="1:4" x14ac:dyDescent="0.35">
      <c r="A884" s="499" t="s">
        <v>291</v>
      </c>
      <c r="B884" s="500" t="s">
        <v>1052</v>
      </c>
      <c r="C884" s="472">
        <v>480530</v>
      </c>
      <c r="D884" s="465"/>
    </row>
    <row r="885" spans="1:4" x14ac:dyDescent="0.35">
      <c r="A885" s="499" t="s">
        <v>291</v>
      </c>
      <c r="B885" s="500" t="s">
        <v>1052</v>
      </c>
      <c r="C885" s="472">
        <v>480610</v>
      </c>
      <c r="D885" s="465"/>
    </row>
    <row r="886" spans="1:4" x14ac:dyDescent="0.35">
      <c r="A886" s="499" t="s">
        <v>291</v>
      </c>
      <c r="B886" s="500" t="s">
        <v>1052</v>
      </c>
      <c r="C886" s="472">
        <v>480620</v>
      </c>
      <c r="D886" s="465"/>
    </row>
    <row r="887" spans="1:4" x14ac:dyDescent="0.35">
      <c r="A887" s="499" t="s">
        <v>291</v>
      </c>
      <c r="B887" s="500" t="s">
        <v>1052</v>
      </c>
      <c r="C887" s="472">
        <v>480640</v>
      </c>
      <c r="D887" s="465"/>
    </row>
    <row r="888" spans="1:4" x14ac:dyDescent="0.35">
      <c r="A888" s="499" t="s">
        <v>291</v>
      </c>
      <c r="B888" s="500" t="s">
        <v>1052</v>
      </c>
      <c r="C888" s="472">
        <v>4808</v>
      </c>
      <c r="D888" s="465"/>
    </row>
    <row r="889" spans="1:4" x14ac:dyDescent="0.35">
      <c r="A889" s="499" t="s">
        <v>291</v>
      </c>
      <c r="B889" s="500" t="s">
        <v>1052</v>
      </c>
      <c r="C889" s="472">
        <v>481031</v>
      </c>
      <c r="D889" s="465"/>
    </row>
    <row r="890" spans="1:4" x14ac:dyDescent="0.35">
      <c r="A890" s="499" t="s">
        <v>291</v>
      </c>
      <c r="B890" s="500" t="s">
        <v>1052</v>
      </c>
      <c r="C890" s="472">
        <v>481099</v>
      </c>
      <c r="D890" s="465"/>
    </row>
    <row r="891" spans="1:4" x14ac:dyDescent="0.35">
      <c r="A891" s="463" t="s">
        <v>291</v>
      </c>
      <c r="B891" s="464" t="s">
        <v>1055</v>
      </c>
      <c r="C891" s="494">
        <v>480421</v>
      </c>
      <c r="D891" s="465"/>
    </row>
    <row r="892" spans="1:4" x14ac:dyDescent="0.35">
      <c r="A892" s="466" t="s">
        <v>291</v>
      </c>
      <c r="B892" s="467" t="s">
        <v>1055</v>
      </c>
      <c r="C892" s="507">
        <v>480429</v>
      </c>
      <c r="D892" s="465"/>
    </row>
    <row r="893" spans="1:4" x14ac:dyDescent="0.35">
      <c r="A893" s="466" t="s">
        <v>291</v>
      </c>
      <c r="B893" s="467" t="s">
        <v>1055</v>
      </c>
      <c r="C893" s="507">
        <v>480431</v>
      </c>
      <c r="D893" s="465"/>
    </row>
    <row r="894" spans="1:4" x14ac:dyDescent="0.35">
      <c r="A894" s="466" t="s">
        <v>291</v>
      </c>
      <c r="B894" s="467" t="s">
        <v>1055</v>
      </c>
      <c r="C894" s="507">
        <v>480439</v>
      </c>
      <c r="D894" s="465"/>
    </row>
    <row r="895" spans="1:4" x14ac:dyDescent="0.35">
      <c r="A895" s="466" t="s">
        <v>291</v>
      </c>
      <c r="B895" s="467" t="s">
        <v>1055</v>
      </c>
      <c r="C895" s="507">
        <v>480530</v>
      </c>
      <c r="D895" s="465"/>
    </row>
    <row r="896" spans="1:4" x14ac:dyDescent="0.35">
      <c r="A896" s="466" t="s">
        <v>291</v>
      </c>
      <c r="B896" s="467" t="s">
        <v>1055</v>
      </c>
      <c r="C896" s="507">
        <v>480610</v>
      </c>
      <c r="D896" s="465"/>
    </row>
    <row r="897" spans="1:4" x14ac:dyDescent="0.35">
      <c r="A897" s="466" t="s">
        <v>291</v>
      </c>
      <c r="B897" s="467" t="s">
        <v>1055</v>
      </c>
      <c r="C897" s="507">
        <v>480620</v>
      </c>
      <c r="D897" s="465"/>
    </row>
    <row r="898" spans="1:4" x14ac:dyDescent="0.35">
      <c r="A898" s="466" t="s">
        <v>291</v>
      </c>
      <c r="B898" s="467" t="s">
        <v>1055</v>
      </c>
      <c r="C898" s="507">
        <v>480640</v>
      </c>
      <c r="D898" s="465"/>
    </row>
    <row r="899" spans="1:4" x14ac:dyDescent="0.35">
      <c r="A899" s="466" t="s">
        <v>291</v>
      </c>
      <c r="B899" s="467" t="s">
        <v>1055</v>
      </c>
      <c r="C899" s="507">
        <v>4808</v>
      </c>
      <c r="D899" s="465"/>
    </row>
    <row r="900" spans="1:4" x14ac:dyDescent="0.35">
      <c r="A900" s="466" t="s">
        <v>291</v>
      </c>
      <c r="B900" s="467" t="s">
        <v>1055</v>
      </c>
      <c r="C900" s="507">
        <v>481031</v>
      </c>
      <c r="D900" s="465"/>
    </row>
    <row r="901" spans="1:4" x14ac:dyDescent="0.35">
      <c r="A901" s="466" t="s">
        <v>291</v>
      </c>
      <c r="B901" s="467" t="s">
        <v>1055</v>
      </c>
      <c r="C901" s="507">
        <v>481099</v>
      </c>
      <c r="D901" s="465"/>
    </row>
    <row r="902" spans="1:4" x14ac:dyDescent="0.35">
      <c r="A902" s="466" t="s">
        <v>291</v>
      </c>
      <c r="B902" s="467" t="s">
        <v>1056</v>
      </c>
      <c r="C902" s="507">
        <v>480421</v>
      </c>
      <c r="D902" s="465"/>
    </row>
    <row r="903" spans="1:4" x14ac:dyDescent="0.35">
      <c r="A903" s="466" t="s">
        <v>291</v>
      </c>
      <c r="B903" s="467" t="s">
        <v>1056</v>
      </c>
      <c r="C903" s="507">
        <v>480429</v>
      </c>
      <c r="D903" s="465"/>
    </row>
    <row r="904" spans="1:4" x14ac:dyDescent="0.35">
      <c r="A904" s="466" t="s">
        <v>291</v>
      </c>
      <c r="B904" s="467" t="s">
        <v>1056</v>
      </c>
      <c r="C904" s="507">
        <v>480431</v>
      </c>
      <c r="D904" s="465"/>
    </row>
    <row r="905" spans="1:4" x14ac:dyDescent="0.35">
      <c r="A905" s="466" t="s">
        <v>291</v>
      </c>
      <c r="B905" s="467" t="s">
        <v>1056</v>
      </c>
      <c r="C905" s="507">
        <v>480439</v>
      </c>
      <c r="D905" s="465"/>
    </row>
    <row r="906" spans="1:4" x14ac:dyDescent="0.35">
      <c r="A906" s="466" t="s">
        <v>291</v>
      </c>
      <c r="B906" s="467" t="s">
        <v>1056</v>
      </c>
      <c r="C906" s="507">
        <v>480530</v>
      </c>
      <c r="D906" s="465"/>
    </row>
    <row r="907" spans="1:4" x14ac:dyDescent="0.35">
      <c r="A907" s="466" t="s">
        <v>291</v>
      </c>
      <c r="B907" s="467" t="s">
        <v>1056</v>
      </c>
      <c r="C907" s="507">
        <v>480610</v>
      </c>
      <c r="D907" s="465"/>
    </row>
    <row r="908" spans="1:4" x14ac:dyDescent="0.35">
      <c r="A908" s="466" t="s">
        <v>291</v>
      </c>
      <c r="B908" s="467" t="s">
        <v>1056</v>
      </c>
      <c r="C908" s="507">
        <v>480620</v>
      </c>
      <c r="D908" s="465"/>
    </row>
    <row r="909" spans="1:4" x14ac:dyDescent="0.35">
      <c r="A909" s="466" t="s">
        <v>291</v>
      </c>
      <c r="B909" s="467" t="s">
        <v>1056</v>
      </c>
      <c r="C909" s="507">
        <v>480640</v>
      </c>
      <c r="D909" s="465"/>
    </row>
    <row r="910" spans="1:4" x14ac:dyDescent="0.35">
      <c r="A910" s="466" t="s">
        <v>291</v>
      </c>
      <c r="B910" s="467" t="s">
        <v>1056</v>
      </c>
      <c r="C910" s="507">
        <v>4808</v>
      </c>
      <c r="D910" s="465"/>
    </row>
    <row r="911" spans="1:4" x14ac:dyDescent="0.35">
      <c r="A911" s="466" t="s">
        <v>291</v>
      </c>
      <c r="B911" s="467" t="s">
        <v>1056</v>
      </c>
      <c r="C911" s="507">
        <v>481031</v>
      </c>
      <c r="D911" s="465"/>
    </row>
    <row r="912" spans="1:4" x14ac:dyDescent="0.35">
      <c r="A912" s="495" t="s">
        <v>291</v>
      </c>
      <c r="B912" s="496" t="s">
        <v>1056</v>
      </c>
      <c r="C912" s="497">
        <v>481099</v>
      </c>
      <c r="D912" s="465"/>
    </row>
    <row r="913" spans="1:4" x14ac:dyDescent="0.35">
      <c r="A913" s="466" t="s">
        <v>291</v>
      </c>
      <c r="B913" s="496" t="s">
        <v>1057</v>
      </c>
      <c r="C913" s="497">
        <v>480421</v>
      </c>
      <c r="D913" s="465"/>
    </row>
    <row r="914" spans="1:4" x14ac:dyDescent="0.35">
      <c r="A914" s="495" t="s">
        <v>291</v>
      </c>
      <c r="B914" s="496" t="s">
        <v>1057</v>
      </c>
      <c r="C914" s="497">
        <v>480429</v>
      </c>
      <c r="D914" s="465"/>
    </row>
    <row r="915" spans="1:4" x14ac:dyDescent="0.35">
      <c r="A915" s="466" t="s">
        <v>291</v>
      </c>
      <c r="B915" s="496" t="s">
        <v>1057</v>
      </c>
      <c r="C915" s="497">
        <v>480431</v>
      </c>
      <c r="D915" s="465"/>
    </row>
    <row r="916" spans="1:4" x14ac:dyDescent="0.35">
      <c r="A916" s="495" t="s">
        <v>291</v>
      </c>
      <c r="B916" s="496" t="s">
        <v>1057</v>
      </c>
      <c r="C916" s="497">
        <v>480439</v>
      </c>
      <c r="D916" s="465"/>
    </row>
    <row r="917" spans="1:4" x14ac:dyDescent="0.35">
      <c r="A917" s="466" t="s">
        <v>291</v>
      </c>
      <c r="B917" s="496" t="s">
        <v>1057</v>
      </c>
      <c r="C917" s="497">
        <v>480530</v>
      </c>
      <c r="D917" s="465"/>
    </row>
    <row r="918" spans="1:4" x14ac:dyDescent="0.35">
      <c r="A918" s="495" t="s">
        <v>291</v>
      </c>
      <c r="B918" s="496" t="s">
        <v>1057</v>
      </c>
      <c r="C918" s="497">
        <v>480610</v>
      </c>
      <c r="D918" s="465"/>
    </row>
    <row r="919" spans="1:4" x14ac:dyDescent="0.35">
      <c r="A919" s="466" t="s">
        <v>291</v>
      </c>
      <c r="B919" s="496" t="s">
        <v>1057</v>
      </c>
      <c r="C919" s="497">
        <v>480620</v>
      </c>
      <c r="D919" s="465"/>
    </row>
    <row r="920" spans="1:4" x14ac:dyDescent="0.35">
      <c r="A920" s="495" t="s">
        <v>291</v>
      </c>
      <c r="B920" s="496" t="s">
        <v>1057</v>
      </c>
      <c r="C920" s="497">
        <v>480640</v>
      </c>
      <c r="D920" s="465"/>
    </row>
    <row r="921" spans="1:4" x14ac:dyDescent="0.35">
      <c r="A921" s="466" t="s">
        <v>291</v>
      </c>
      <c r="B921" s="496" t="s">
        <v>1057</v>
      </c>
      <c r="C921" s="497">
        <v>4808</v>
      </c>
      <c r="D921" s="465"/>
    </row>
    <row r="922" spans="1:4" x14ac:dyDescent="0.35">
      <c r="A922" s="495" t="s">
        <v>291</v>
      </c>
      <c r="B922" s="496" t="s">
        <v>1057</v>
      </c>
      <c r="C922" s="497">
        <v>481031</v>
      </c>
      <c r="D922" s="465"/>
    </row>
    <row r="923" spans="1:4" ht="15" thickBot="1" x14ac:dyDescent="0.4">
      <c r="A923" s="466" t="s">
        <v>291</v>
      </c>
      <c r="B923" s="496" t="s">
        <v>1057</v>
      </c>
      <c r="C923" s="504">
        <v>481099</v>
      </c>
      <c r="D923" s="465"/>
    </row>
    <row r="924" spans="1:4" ht="15" thickTop="1" x14ac:dyDescent="0.35">
      <c r="A924" s="513" t="s">
        <v>293</v>
      </c>
      <c r="B924" s="514" t="s">
        <v>1052</v>
      </c>
      <c r="C924" s="523">
        <v>480593</v>
      </c>
      <c r="D924" s="465"/>
    </row>
    <row r="925" spans="1:4" x14ac:dyDescent="0.35">
      <c r="A925" s="463" t="s">
        <v>293</v>
      </c>
      <c r="B925" s="464" t="s">
        <v>1055</v>
      </c>
      <c r="C925" s="494" t="s">
        <v>1146</v>
      </c>
      <c r="D925" s="465"/>
    </row>
    <row r="926" spans="1:4" x14ac:dyDescent="0.35">
      <c r="A926" s="499" t="s">
        <v>293</v>
      </c>
      <c r="B926" s="500" t="s">
        <v>1056</v>
      </c>
      <c r="C926" s="501" t="s">
        <v>1146</v>
      </c>
      <c r="D926" s="465"/>
    </row>
    <row r="927" spans="1:4" ht="15" thickBot="1" x14ac:dyDescent="0.4">
      <c r="A927" s="502" t="s">
        <v>293</v>
      </c>
      <c r="B927" s="503" t="s">
        <v>1057</v>
      </c>
      <c r="C927" s="504" t="s">
        <v>1146</v>
      </c>
      <c r="D927" s="465"/>
    </row>
    <row r="928" spans="1:4" ht="15" thickTop="1" x14ac:dyDescent="0.35">
      <c r="A928" s="513">
        <v>12.4</v>
      </c>
      <c r="B928" s="514" t="s">
        <v>1052</v>
      </c>
      <c r="C928" s="523">
        <v>480240</v>
      </c>
      <c r="D928" s="465"/>
    </row>
    <row r="929" spans="1:4" x14ac:dyDescent="0.35">
      <c r="A929" s="499">
        <v>12.4</v>
      </c>
      <c r="B929" s="500" t="s">
        <v>1052</v>
      </c>
      <c r="C929" s="472">
        <v>480441</v>
      </c>
      <c r="D929" s="465"/>
    </row>
    <row r="930" spans="1:4" x14ac:dyDescent="0.35">
      <c r="A930" s="499">
        <v>12.4</v>
      </c>
      <c r="B930" s="500" t="s">
        <v>1052</v>
      </c>
      <c r="C930" s="472">
        <v>480540</v>
      </c>
      <c r="D930" s="465"/>
    </row>
    <row r="931" spans="1:4" x14ac:dyDescent="0.35">
      <c r="A931" s="499">
        <v>12.4</v>
      </c>
      <c r="B931" s="500" t="s">
        <v>1052</v>
      </c>
      <c r="C931" s="472">
        <v>480550</v>
      </c>
      <c r="D931" s="465"/>
    </row>
    <row r="932" spans="1:4" x14ac:dyDescent="0.35">
      <c r="A932" s="499">
        <v>12.4</v>
      </c>
      <c r="B932" s="500" t="s">
        <v>1052</v>
      </c>
      <c r="C932" s="472">
        <v>480630</v>
      </c>
      <c r="D932" s="465"/>
    </row>
    <row r="933" spans="1:4" x14ac:dyDescent="0.35">
      <c r="A933" s="499">
        <v>12.4</v>
      </c>
      <c r="B933" s="500" t="s">
        <v>1052</v>
      </c>
      <c r="C933" s="472">
        <v>4812</v>
      </c>
      <c r="D933" s="465"/>
    </row>
    <row r="934" spans="1:4" x14ac:dyDescent="0.35">
      <c r="A934" s="499">
        <v>12.4</v>
      </c>
      <c r="B934" s="500" t="s">
        <v>1052</v>
      </c>
      <c r="C934" s="472">
        <v>4813</v>
      </c>
      <c r="D934" s="465"/>
    </row>
    <row r="935" spans="1:4" x14ac:dyDescent="0.35">
      <c r="A935" s="463">
        <v>12.4</v>
      </c>
      <c r="B935" s="464" t="s">
        <v>1055</v>
      </c>
      <c r="C935" s="494">
        <v>480240</v>
      </c>
      <c r="D935" s="465"/>
    </row>
    <row r="936" spans="1:4" x14ac:dyDescent="0.35">
      <c r="A936" s="466">
        <v>12.4</v>
      </c>
      <c r="B936" s="467" t="s">
        <v>1055</v>
      </c>
      <c r="C936" s="507">
        <v>480441</v>
      </c>
      <c r="D936" s="465"/>
    </row>
    <row r="937" spans="1:4" x14ac:dyDescent="0.35">
      <c r="A937" s="466">
        <v>12.4</v>
      </c>
      <c r="B937" s="467" t="s">
        <v>1055</v>
      </c>
      <c r="C937" s="507">
        <v>480540</v>
      </c>
      <c r="D937" s="465"/>
    </row>
    <row r="938" spans="1:4" x14ac:dyDescent="0.35">
      <c r="A938" s="466">
        <v>12.4</v>
      </c>
      <c r="B938" s="467" t="s">
        <v>1055</v>
      </c>
      <c r="C938" s="507">
        <v>480550</v>
      </c>
      <c r="D938" s="465"/>
    </row>
    <row r="939" spans="1:4" x14ac:dyDescent="0.35">
      <c r="A939" s="466">
        <v>12.4</v>
      </c>
      <c r="B939" s="467" t="s">
        <v>1055</v>
      </c>
      <c r="C939" s="507">
        <v>480630</v>
      </c>
      <c r="D939" s="465"/>
    </row>
    <row r="940" spans="1:4" x14ac:dyDescent="0.35">
      <c r="A940" s="466">
        <v>12.4</v>
      </c>
      <c r="B940" s="467" t="s">
        <v>1055</v>
      </c>
      <c r="C940" s="507">
        <v>4812</v>
      </c>
      <c r="D940" s="465"/>
    </row>
    <row r="941" spans="1:4" x14ac:dyDescent="0.35">
      <c r="A941" s="466">
        <v>12.4</v>
      </c>
      <c r="B941" s="467" t="s">
        <v>1055</v>
      </c>
      <c r="C941" s="507">
        <v>4813</v>
      </c>
      <c r="D941" s="465"/>
    </row>
    <row r="942" spans="1:4" x14ac:dyDescent="0.35">
      <c r="A942" s="466">
        <v>12.4</v>
      </c>
      <c r="B942" s="467" t="s">
        <v>1056</v>
      </c>
      <c r="C942" s="507">
        <v>480240</v>
      </c>
      <c r="D942" s="465"/>
    </row>
    <row r="943" spans="1:4" x14ac:dyDescent="0.35">
      <c r="A943" s="466">
        <v>12.4</v>
      </c>
      <c r="B943" s="467" t="s">
        <v>1056</v>
      </c>
      <c r="C943" s="507">
        <v>480441</v>
      </c>
      <c r="D943" s="465"/>
    </row>
    <row r="944" spans="1:4" x14ac:dyDescent="0.35">
      <c r="A944" s="466">
        <v>12.4</v>
      </c>
      <c r="B944" s="467" t="s">
        <v>1056</v>
      </c>
      <c r="C944" s="507">
        <v>480540</v>
      </c>
      <c r="D944" s="465"/>
    </row>
    <row r="945" spans="1:4" x14ac:dyDescent="0.35">
      <c r="A945" s="466">
        <v>12.4</v>
      </c>
      <c r="B945" s="467" t="s">
        <v>1056</v>
      </c>
      <c r="C945" s="507">
        <v>480550</v>
      </c>
      <c r="D945" s="465"/>
    </row>
    <row r="946" spans="1:4" x14ac:dyDescent="0.35">
      <c r="A946" s="466">
        <v>12.4</v>
      </c>
      <c r="B946" s="467" t="s">
        <v>1056</v>
      </c>
      <c r="C946" s="507">
        <v>480630</v>
      </c>
      <c r="D946" s="465"/>
    </row>
    <row r="947" spans="1:4" x14ac:dyDescent="0.35">
      <c r="A947" s="466">
        <v>12.4</v>
      </c>
      <c r="B947" s="467" t="s">
        <v>1056</v>
      </c>
      <c r="C947" s="507">
        <v>4812</v>
      </c>
      <c r="D947" s="465"/>
    </row>
    <row r="948" spans="1:4" x14ac:dyDescent="0.35">
      <c r="A948" s="495">
        <v>12.4</v>
      </c>
      <c r="B948" s="496" t="s">
        <v>1056</v>
      </c>
      <c r="C948" s="497">
        <v>4813</v>
      </c>
      <c r="D948" s="465"/>
    </row>
    <row r="949" spans="1:4" x14ac:dyDescent="0.35">
      <c r="A949" s="466">
        <v>12.4</v>
      </c>
      <c r="B949" s="496" t="s">
        <v>1057</v>
      </c>
      <c r="C949" s="497">
        <v>480240</v>
      </c>
      <c r="D949" s="465"/>
    </row>
    <row r="950" spans="1:4" x14ac:dyDescent="0.35">
      <c r="A950" s="495">
        <v>12.4</v>
      </c>
      <c r="B950" s="496" t="s">
        <v>1057</v>
      </c>
      <c r="C950" s="497">
        <v>480441</v>
      </c>
      <c r="D950" s="465"/>
    </row>
    <row r="951" spans="1:4" x14ac:dyDescent="0.35">
      <c r="A951" s="466">
        <v>12.4</v>
      </c>
      <c r="B951" s="496" t="s">
        <v>1057</v>
      </c>
      <c r="C951" s="497">
        <v>480540</v>
      </c>
      <c r="D951" s="465"/>
    </row>
    <row r="952" spans="1:4" x14ac:dyDescent="0.35">
      <c r="A952" s="495">
        <v>12.4</v>
      </c>
      <c r="B952" s="496" t="s">
        <v>1057</v>
      </c>
      <c r="C952" s="497">
        <v>480550</v>
      </c>
      <c r="D952" s="465"/>
    </row>
    <row r="953" spans="1:4" x14ac:dyDescent="0.35">
      <c r="A953" s="466">
        <v>12.4</v>
      </c>
      <c r="B953" s="496" t="s">
        <v>1057</v>
      </c>
      <c r="C953" s="497">
        <v>480630</v>
      </c>
      <c r="D953" s="465"/>
    </row>
    <row r="954" spans="1:4" x14ac:dyDescent="0.35">
      <c r="A954" s="495">
        <v>12.4</v>
      </c>
      <c r="B954" s="496" t="s">
        <v>1057</v>
      </c>
      <c r="C954" s="497">
        <v>4812</v>
      </c>
      <c r="D954" s="465"/>
    </row>
    <row r="955" spans="1:4" ht="15" thickBot="1" x14ac:dyDescent="0.4">
      <c r="A955" s="466">
        <v>12.4</v>
      </c>
      <c r="B955" s="496" t="s">
        <v>1057</v>
      </c>
      <c r="C955" s="497">
        <v>4813</v>
      </c>
      <c r="D955" s="465"/>
    </row>
    <row r="956" spans="1:4" ht="15" thickTop="1" x14ac:dyDescent="0.35">
      <c r="A956" s="513">
        <v>13.1</v>
      </c>
      <c r="B956" s="514" t="s">
        <v>1052</v>
      </c>
      <c r="C956" s="515">
        <v>440910</v>
      </c>
      <c r="D956" s="465"/>
    </row>
    <row r="957" spans="1:4" x14ac:dyDescent="0.35">
      <c r="A957" s="499">
        <v>13.1</v>
      </c>
      <c r="B957" s="500" t="s">
        <v>1052</v>
      </c>
      <c r="C957" s="508">
        <v>440920</v>
      </c>
      <c r="D957" s="470"/>
    </row>
    <row r="958" spans="1:4" x14ac:dyDescent="0.35">
      <c r="A958" s="463">
        <v>13.1</v>
      </c>
      <c r="B958" s="464" t="s">
        <v>1055</v>
      </c>
      <c r="C958" s="494" t="s">
        <v>1147</v>
      </c>
      <c r="D958" s="465"/>
    </row>
    <row r="959" spans="1:4" x14ac:dyDescent="0.35">
      <c r="A959" s="495">
        <v>13.1</v>
      </c>
      <c r="B959" s="496" t="s">
        <v>1055</v>
      </c>
      <c r="C959" s="497" t="s">
        <v>1148</v>
      </c>
      <c r="D959" s="465"/>
    </row>
    <row r="960" spans="1:4" x14ac:dyDescent="0.35">
      <c r="A960" s="463">
        <v>13.1</v>
      </c>
      <c r="B960" s="464" t="s">
        <v>1056</v>
      </c>
      <c r="C960" s="494" t="s">
        <v>1147</v>
      </c>
      <c r="D960" s="465"/>
    </row>
    <row r="961" spans="1:4" x14ac:dyDescent="0.35">
      <c r="A961" s="468">
        <v>13.1</v>
      </c>
      <c r="B961" s="469" t="s">
        <v>1056</v>
      </c>
      <c r="C961" s="472" t="s">
        <v>1148</v>
      </c>
      <c r="D961" s="465"/>
    </row>
    <row r="962" spans="1:4" x14ac:dyDescent="0.35">
      <c r="A962" s="463">
        <v>13.1</v>
      </c>
      <c r="B962" s="469" t="s">
        <v>1057</v>
      </c>
      <c r="C962" s="472">
        <v>440910</v>
      </c>
      <c r="D962" s="465"/>
    </row>
    <row r="963" spans="1:4" x14ac:dyDescent="0.35">
      <c r="A963" s="468">
        <v>13.1</v>
      </c>
      <c r="B963" s="469" t="s">
        <v>1057</v>
      </c>
      <c r="C963" s="472">
        <v>440922</v>
      </c>
      <c r="D963" s="465"/>
    </row>
    <row r="964" spans="1:4" ht="15" thickBot="1" x14ac:dyDescent="0.4">
      <c r="A964" s="463">
        <v>13.1</v>
      </c>
      <c r="B964" s="527" t="s">
        <v>1057</v>
      </c>
      <c r="C964" s="528">
        <v>440929</v>
      </c>
      <c r="D964" s="465"/>
    </row>
    <row r="965" spans="1:4" ht="15" thickTop="1" x14ac:dyDescent="0.35">
      <c r="A965" s="483" t="s">
        <v>546</v>
      </c>
      <c r="B965" s="484" t="s">
        <v>1052</v>
      </c>
      <c r="C965" s="523">
        <v>440910</v>
      </c>
      <c r="D965" s="465" t="s">
        <v>1060</v>
      </c>
    </row>
    <row r="966" spans="1:4" x14ac:dyDescent="0.35">
      <c r="A966" s="529" t="s">
        <v>546</v>
      </c>
      <c r="B966" s="530" t="s">
        <v>1055</v>
      </c>
      <c r="C966" s="531" t="s">
        <v>1147</v>
      </c>
      <c r="D966" s="465"/>
    </row>
    <row r="967" spans="1:4" x14ac:dyDescent="0.35">
      <c r="A967" s="532" t="s">
        <v>546</v>
      </c>
      <c r="B967" s="533" t="s">
        <v>1056</v>
      </c>
      <c r="C967" s="534" t="s">
        <v>1147</v>
      </c>
      <c r="D967" s="465"/>
    </row>
    <row r="968" spans="1:4" ht="15" thickBot="1" x14ac:dyDescent="0.4">
      <c r="A968" s="535" t="s">
        <v>546</v>
      </c>
      <c r="B968" s="536" t="s">
        <v>1057</v>
      </c>
      <c r="C968" s="537" t="s">
        <v>1147</v>
      </c>
      <c r="D968" s="465"/>
    </row>
    <row r="969" spans="1:4" ht="15" thickTop="1" x14ac:dyDescent="0.35">
      <c r="A969" s="483" t="s">
        <v>547</v>
      </c>
      <c r="B969" s="484" t="s">
        <v>1052</v>
      </c>
      <c r="C969" s="485">
        <v>440920</v>
      </c>
      <c r="D969" s="470"/>
    </row>
    <row r="970" spans="1:4" x14ac:dyDescent="0.35">
      <c r="A970" s="529" t="s">
        <v>547</v>
      </c>
      <c r="B970" s="530" t="s">
        <v>1055</v>
      </c>
      <c r="C970" s="531" t="s">
        <v>1148</v>
      </c>
      <c r="D970" s="465"/>
    </row>
    <row r="971" spans="1:4" x14ac:dyDescent="0.35">
      <c r="A971" s="532" t="s">
        <v>547</v>
      </c>
      <c r="B971" s="533" t="s">
        <v>1056</v>
      </c>
      <c r="C971" s="534" t="s">
        <v>1148</v>
      </c>
      <c r="D971" s="465"/>
    </row>
    <row r="972" spans="1:4" x14ac:dyDescent="0.35">
      <c r="A972" s="532" t="s">
        <v>547</v>
      </c>
      <c r="B972" s="533" t="s">
        <v>1057</v>
      </c>
      <c r="C972" s="534">
        <v>440922</v>
      </c>
      <c r="D972" s="465"/>
    </row>
    <row r="973" spans="1:4" ht="15" thickBot="1" x14ac:dyDescent="0.4">
      <c r="A973" s="535" t="s">
        <v>547</v>
      </c>
      <c r="B973" s="536" t="s">
        <v>1057</v>
      </c>
      <c r="C973" s="537">
        <v>440929</v>
      </c>
      <c r="D973" s="465"/>
    </row>
    <row r="974" spans="1:4" ht="15" thickTop="1" x14ac:dyDescent="0.35">
      <c r="A974" s="483" t="s">
        <v>548</v>
      </c>
      <c r="B974" s="484" t="s">
        <v>1052</v>
      </c>
      <c r="C974" s="485">
        <v>440920</v>
      </c>
      <c r="D974" s="470" t="s">
        <v>1149</v>
      </c>
    </row>
    <row r="975" spans="1:4" x14ac:dyDescent="0.35">
      <c r="A975" s="529" t="s">
        <v>548</v>
      </c>
      <c r="B975" s="530" t="s">
        <v>1055</v>
      </c>
      <c r="C975" s="538" t="s">
        <v>1148</v>
      </c>
      <c r="D975" s="470"/>
    </row>
    <row r="976" spans="1:4" x14ac:dyDescent="0.35">
      <c r="A976" s="532" t="s">
        <v>548</v>
      </c>
      <c r="B976" s="533" t="s">
        <v>1056</v>
      </c>
      <c r="C976" s="539" t="s">
        <v>1148</v>
      </c>
      <c r="D976" s="470" t="s">
        <v>1149</v>
      </c>
    </row>
    <row r="977" spans="1:4" ht="15" thickBot="1" x14ac:dyDescent="0.4">
      <c r="A977" s="535" t="s">
        <v>548</v>
      </c>
      <c r="B977" s="536" t="s">
        <v>1057</v>
      </c>
      <c r="C977" s="537">
        <v>440922</v>
      </c>
      <c r="D977" s="465" t="s">
        <v>1060</v>
      </c>
    </row>
    <row r="978" spans="1:4" ht="15" thickTop="1" x14ac:dyDescent="0.35">
      <c r="A978" s="540">
        <v>13.2</v>
      </c>
      <c r="B978" s="541" t="s">
        <v>1052</v>
      </c>
      <c r="C978" s="542">
        <v>4415</v>
      </c>
      <c r="D978" s="465" t="s">
        <v>1149</v>
      </c>
    </row>
    <row r="979" spans="1:4" x14ac:dyDescent="0.35">
      <c r="A979" s="468">
        <v>13.2</v>
      </c>
      <c r="B979" s="469" t="s">
        <v>1052</v>
      </c>
      <c r="C979" s="472">
        <v>4416</v>
      </c>
      <c r="D979" s="465"/>
    </row>
    <row r="980" spans="1:4" x14ac:dyDescent="0.35">
      <c r="A980" s="468">
        <v>13.2</v>
      </c>
      <c r="B980" s="530" t="s">
        <v>1055</v>
      </c>
      <c r="C980" s="531">
        <v>4415</v>
      </c>
      <c r="D980" s="465"/>
    </row>
    <row r="981" spans="1:4" x14ac:dyDescent="0.35">
      <c r="A981" s="499">
        <v>13.2</v>
      </c>
      <c r="B981" s="496" t="s">
        <v>1055</v>
      </c>
      <c r="C981" s="501">
        <v>4416</v>
      </c>
      <c r="D981" s="465" t="s">
        <v>1149</v>
      </c>
    </row>
    <row r="982" spans="1:4" x14ac:dyDescent="0.35">
      <c r="A982" s="463">
        <v>13.2</v>
      </c>
      <c r="B982" s="464" t="s">
        <v>1056</v>
      </c>
      <c r="C982" s="494">
        <v>4415</v>
      </c>
      <c r="D982" s="465" t="s">
        <v>1060</v>
      </c>
    </row>
    <row r="983" spans="1:4" x14ac:dyDescent="0.35">
      <c r="A983" s="499">
        <v>13.2</v>
      </c>
      <c r="B983" s="500" t="s">
        <v>1056</v>
      </c>
      <c r="C983" s="501">
        <v>4416</v>
      </c>
      <c r="D983" s="465" t="s">
        <v>1060</v>
      </c>
    </row>
    <row r="984" spans="1:4" x14ac:dyDescent="0.35">
      <c r="A984" s="463">
        <v>13.2</v>
      </c>
      <c r="B984" s="500" t="s">
        <v>1057</v>
      </c>
      <c r="C984" s="501">
        <v>4415</v>
      </c>
      <c r="D984" s="465" t="s">
        <v>1060</v>
      </c>
    </row>
    <row r="985" spans="1:4" ht="15" thickBot="1" x14ac:dyDescent="0.4">
      <c r="A985" s="511">
        <v>13.2</v>
      </c>
      <c r="B985" s="512" t="s">
        <v>1057</v>
      </c>
      <c r="C985" s="521">
        <v>4416</v>
      </c>
      <c r="D985" s="465"/>
    </row>
    <row r="986" spans="1:4" ht="15" thickTop="1" x14ac:dyDescent="0.35">
      <c r="A986" s="513">
        <v>13.3</v>
      </c>
      <c r="B986" s="514" t="s">
        <v>1052</v>
      </c>
      <c r="C986" s="515">
        <v>4414</v>
      </c>
      <c r="D986" s="465"/>
    </row>
    <row r="987" spans="1:4" x14ac:dyDescent="0.35">
      <c r="A987" s="499">
        <v>13.3</v>
      </c>
      <c r="B987" s="500" t="s">
        <v>1052</v>
      </c>
      <c r="C987" s="508">
        <v>4419</v>
      </c>
      <c r="D987" s="470"/>
    </row>
    <row r="988" spans="1:4" x14ac:dyDescent="0.35">
      <c r="A988" s="499">
        <v>13.3</v>
      </c>
      <c r="B988" s="500" t="s">
        <v>1052</v>
      </c>
      <c r="C988" s="501">
        <v>4420</v>
      </c>
      <c r="D988" s="465" t="s">
        <v>1149</v>
      </c>
    </row>
    <row r="989" spans="1:4" x14ac:dyDescent="0.35">
      <c r="A989" s="463">
        <v>13.3</v>
      </c>
      <c r="B989" s="464" t="s">
        <v>1055</v>
      </c>
      <c r="C989" s="494" t="s">
        <v>1150</v>
      </c>
      <c r="D989" s="465"/>
    </row>
    <row r="990" spans="1:4" x14ac:dyDescent="0.35">
      <c r="A990" s="495">
        <v>13.3</v>
      </c>
      <c r="B990" s="496" t="s">
        <v>1055</v>
      </c>
      <c r="C990" s="510" t="s">
        <v>1151</v>
      </c>
      <c r="D990" s="470" t="s">
        <v>1149</v>
      </c>
    </row>
    <row r="991" spans="1:4" x14ac:dyDescent="0.35">
      <c r="A991" s="499">
        <v>13.3</v>
      </c>
      <c r="B991" s="500" t="s">
        <v>1055</v>
      </c>
      <c r="C991" s="501">
        <v>4420</v>
      </c>
      <c r="D991" s="465"/>
    </row>
    <row r="992" spans="1:4" x14ac:dyDescent="0.35">
      <c r="A992" s="463">
        <v>13.3</v>
      </c>
      <c r="B992" s="464" t="s">
        <v>1056</v>
      </c>
      <c r="C992" s="494" t="s">
        <v>1150</v>
      </c>
      <c r="D992" s="465"/>
    </row>
    <row r="993" spans="1:4" x14ac:dyDescent="0.35">
      <c r="A993" s="463">
        <v>13.3</v>
      </c>
      <c r="B993" s="464" t="s">
        <v>1056</v>
      </c>
      <c r="C993" s="498" t="s">
        <v>1151</v>
      </c>
      <c r="D993" s="470" t="s">
        <v>1149</v>
      </c>
    </row>
    <row r="994" spans="1:4" x14ac:dyDescent="0.35">
      <c r="A994" s="463">
        <v>13.3</v>
      </c>
      <c r="B994" s="464" t="s">
        <v>1056</v>
      </c>
      <c r="C994" s="494">
        <v>4420</v>
      </c>
      <c r="D994" s="465"/>
    </row>
    <row r="995" spans="1:4" x14ac:dyDescent="0.35">
      <c r="A995" s="463">
        <v>13.3</v>
      </c>
      <c r="B995" s="500" t="s">
        <v>1057</v>
      </c>
      <c r="C995" s="501">
        <v>4414</v>
      </c>
      <c r="D995" s="465" t="s">
        <v>1060</v>
      </c>
    </row>
    <row r="996" spans="1:4" x14ac:dyDescent="0.35">
      <c r="A996" s="499">
        <v>13.3</v>
      </c>
      <c r="B996" s="500" t="s">
        <v>1057</v>
      </c>
      <c r="C996" s="501">
        <v>441990</v>
      </c>
      <c r="D996" s="465"/>
    </row>
    <row r="997" spans="1:4" ht="15" thickBot="1" x14ac:dyDescent="0.4">
      <c r="A997" s="511">
        <v>13.3</v>
      </c>
      <c r="B997" s="512" t="s">
        <v>1057</v>
      </c>
      <c r="C997" s="521">
        <v>4420</v>
      </c>
      <c r="D997" s="465" t="s">
        <v>1149</v>
      </c>
    </row>
    <row r="998" spans="1:4" ht="15" thickTop="1" x14ac:dyDescent="0.35">
      <c r="A998" s="483">
        <v>13.4</v>
      </c>
      <c r="B998" s="514" t="s">
        <v>1052</v>
      </c>
      <c r="C998" s="523">
        <v>441810</v>
      </c>
      <c r="D998" s="465" t="s">
        <v>1060</v>
      </c>
    </row>
    <row r="999" spans="1:4" x14ac:dyDescent="0.35">
      <c r="A999" s="468">
        <v>13.4</v>
      </c>
      <c r="B999" s="500" t="s">
        <v>1052</v>
      </c>
      <c r="C999" s="472">
        <v>441820</v>
      </c>
      <c r="D999" s="465" t="s">
        <v>1149</v>
      </c>
    </row>
    <row r="1000" spans="1:4" x14ac:dyDescent="0.35">
      <c r="A1000" s="468">
        <v>13.4</v>
      </c>
      <c r="B1000" s="500" t="s">
        <v>1052</v>
      </c>
      <c r="C1000" s="472">
        <v>441830</v>
      </c>
      <c r="D1000" s="465" t="s">
        <v>1149</v>
      </c>
    </row>
    <row r="1001" spans="1:4" x14ac:dyDescent="0.35">
      <c r="A1001" s="468">
        <v>13.4</v>
      </c>
      <c r="B1001" s="500" t="s">
        <v>1052</v>
      </c>
      <c r="C1001" s="472">
        <v>441840</v>
      </c>
      <c r="D1001" s="465" t="s">
        <v>1060</v>
      </c>
    </row>
    <row r="1002" spans="1:4" x14ac:dyDescent="0.35">
      <c r="A1002" s="468">
        <v>13.4</v>
      </c>
      <c r="B1002" s="500" t="s">
        <v>1052</v>
      </c>
      <c r="C1002" s="472">
        <v>441850</v>
      </c>
      <c r="D1002" s="465" t="s">
        <v>1149</v>
      </c>
    </row>
    <row r="1003" spans="1:4" x14ac:dyDescent="0.35">
      <c r="A1003" s="468">
        <v>13.4</v>
      </c>
      <c r="B1003" s="500" t="s">
        <v>1052</v>
      </c>
      <c r="C1003" s="476">
        <v>441890</v>
      </c>
      <c r="D1003" s="470"/>
    </row>
    <row r="1004" spans="1:4" x14ac:dyDescent="0.35">
      <c r="A1004" s="468">
        <v>13.4</v>
      </c>
      <c r="B1004" s="464" t="s">
        <v>1055</v>
      </c>
      <c r="C1004" s="494">
        <v>441810</v>
      </c>
      <c r="D1004" s="465"/>
    </row>
    <row r="1005" spans="1:4" x14ac:dyDescent="0.35">
      <c r="A1005" s="468">
        <v>13.4</v>
      </c>
      <c r="B1005" s="464" t="s">
        <v>1055</v>
      </c>
      <c r="C1005" s="501">
        <v>481820</v>
      </c>
      <c r="D1005" s="465"/>
    </row>
    <row r="1006" spans="1:4" x14ac:dyDescent="0.35">
      <c r="A1006" s="468">
        <v>13.4</v>
      </c>
      <c r="B1006" s="464" t="s">
        <v>1055</v>
      </c>
      <c r="C1006" s="501">
        <v>441840</v>
      </c>
      <c r="D1006" s="465"/>
    </row>
    <row r="1007" spans="1:4" x14ac:dyDescent="0.35">
      <c r="A1007" s="468">
        <v>13.4</v>
      </c>
      <c r="B1007" s="464" t="s">
        <v>1055</v>
      </c>
      <c r="C1007" s="501">
        <v>441850</v>
      </c>
      <c r="D1007" s="465"/>
    </row>
    <row r="1008" spans="1:4" x14ac:dyDescent="0.35">
      <c r="A1008" s="468">
        <v>13.4</v>
      </c>
      <c r="B1008" s="464" t="s">
        <v>1055</v>
      </c>
      <c r="C1008" s="501">
        <v>441860</v>
      </c>
      <c r="D1008" s="465"/>
    </row>
    <row r="1009" spans="1:4" x14ac:dyDescent="0.35">
      <c r="A1009" s="468">
        <v>13.4</v>
      </c>
      <c r="B1009" s="464" t="s">
        <v>1055</v>
      </c>
      <c r="C1009" s="508">
        <v>441871</v>
      </c>
      <c r="D1009" s="470"/>
    </row>
    <row r="1010" spans="1:4" x14ac:dyDescent="0.35">
      <c r="A1010" s="468">
        <v>13.4</v>
      </c>
      <c r="B1010" s="464" t="s">
        <v>1055</v>
      </c>
      <c r="C1010" s="508">
        <v>441872</v>
      </c>
      <c r="D1010" s="470"/>
    </row>
    <row r="1011" spans="1:4" x14ac:dyDescent="0.35">
      <c r="A1011" s="468">
        <v>13.4</v>
      </c>
      <c r="B1011" s="464" t="s">
        <v>1055</v>
      </c>
      <c r="C1011" s="508">
        <v>441879</v>
      </c>
      <c r="D1011" s="470" t="s">
        <v>1060</v>
      </c>
    </row>
    <row r="1012" spans="1:4" x14ac:dyDescent="0.35">
      <c r="A1012" s="468">
        <v>13.4</v>
      </c>
      <c r="B1012" s="500" t="s">
        <v>1055</v>
      </c>
      <c r="C1012" s="508">
        <v>441890</v>
      </c>
      <c r="D1012" s="470" t="s">
        <v>1149</v>
      </c>
    </row>
    <row r="1013" spans="1:4" x14ac:dyDescent="0.35">
      <c r="A1013" s="468">
        <v>13.4</v>
      </c>
      <c r="B1013" s="469" t="s">
        <v>1056</v>
      </c>
      <c r="C1013" s="472">
        <v>441810</v>
      </c>
      <c r="D1013" s="465"/>
    </row>
    <row r="1014" spans="1:4" x14ac:dyDescent="0.35">
      <c r="A1014" s="468">
        <v>13.4</v>
      </c>
      <c r="B1014" s="469" t="s">
        <v>1056</v>
      </c>
      <c r="C1014" s="472">
        <v>441820</v>
      </c>
      <c r="D1014" s="465"/>
    </row>
    <row r="1015" spans="1:4" x14ac:dyDescent="0.35">
      <c r="A1015" s="468">
        <v>13.4</v>
      </c>
      <c r="B1015" s="469" t="s">
        <v>1056</v>
      </c>
      <c r="C1015" s="472">
        <v>441840</v>
      </c>
      <c r="D1015" s="543"/>
    </row>
    <row r="1016" spans="1:4" x14ac:dyDescent="0.35">
      <c r="A1016" s="468">
        <v>13.4</v>
      </c>
      <c r="B1016" s="469" t="s">
        <v>1056</v>
      </c>
      <c r="C1016" s="472">
        <v>441850</v>
      </c>
      <c r="D1016" s="543"/>
    </row>
    <row r="1017" spans="1:4" x14ac:dyDescent="0.35">
      <c r="A1017" s="468">
        <v>13.4</v>
      </c>
      <c r="B1017" s="469" t="s">
        <v>1056</v>
      </c>
      <c r="C1017" s="472">
        <v>441860</v>
      </c>
      <c r="D1017" s="543" t="s">
        <v>1060</v>
      </c>
    </row>
    <row r="1018" spans="1:4" x14ac:dyDescent="0.35">
      <c r="A1018" s="468">
        <v>13.4</v>
      </c>
      <c r="B1018" s="469" t="s">
        <v>1056</v>
      </c>
      <c r="C1018" s="476">
        <v>441871</v>
      </c>
      <c r="D1018" s="470" t="s">
        <v>1060</v>
      </c>
    </row>
    <row r="1019" spans="1:4" x14ac:dyDescent="0.35">
      <c r="A1019" s="468">
        <v>13.4</v>
      </c>
      <c r="B1019" s="469" t="s">
        <v>1056</v>
      </c>
      <c r="C1019" s="476">
        <v>441872</v>
      </c>
      <c r="D1019" s="470" t="s">
        <v>1060</v>
      </c>
    </row>
    <row r="1020" spans="1:4" x14ac:dyDescent="0.35">
      <c r="A1020" s="468">
        <v>13.4</v>
      </c>
      <c r="B1020" s="469" t="s">
        <v>1056</v>
      </c>
      <c r="C1020" s="476">
        <v>441879</v>
      </c>
      <c r="D1020" s="470" t="s">
        <v>1060</v>
      </c>
    </row>
    <row r="1021" spans="1:4" x14ac:dyDescent="0.35">
      <c r="A1021" s="468">
        <v>13.4</v>
      </c>
      <c r="B1021" s="469" t="s">
        <v>1056</v>
      </c>
      <c r="C1021" s="476">
        <v>441890</v>
      </c>
      <c r="D1021" s="470"/>
    </row>
    <row r="1022" spans="1:4" x14ac:dyDescent="0.35">
      <c r="A1022" s="468">
        <v>13.4</v>
      </c>
      <c r="B1022" s="469" t="s">
        <v>1057</v>
      </c>
      <c r="C1022" s="472">
        <v>441810</v>
      </c>
      <c r="D1022" s="543"/>
    </row>
    <row r="1023" spans="1:4" x14ac:dyDescent="0.35">
      <c r="A1023" s="468">
        <v>13.4</v>
      </c>
      <c r="B1023" s="469" t="s">
        <v>1057</v>
      </c>
      <c r="C1023" s="472">
        <v>441820</v>
      </c>
      <c r="D1023" s="543"/>
    </row>
    <row r="1024" spans="1:4" x14ac:dyDescent="0.35">
      <c r="A1024" s="468">
        <v>13.4</v>
      </c>
      <c r="B1024" s="469" t="s">
        <v>1057</v>
      </c>
      <c r="C1024" s="472">
        <v>441840</v>
      </c>
      <c r="D1024" s="543"/>
    </row>
    <row r="1025" spans="1:4" x14ac:dyDescent="0.35">
      <c r="A1025" s="468">
        <v>13.4</v>
      </c>
      <c r="B1025" s="469" t="s">
        <v>1057</v>
      </c>
      <c r="C1025" s="472">
        <v>441850</v>
      </c>
      <c r="D1025" s="543"/>
    </row>
    <row r="1026" spans="1:4" x14ac:dyDescent="0.35">
      <c r="A1026" s="468">
        <v>13.4</v>
      </c>
      <c r="B1026" s="469" t="s">
        <v>1057</v>
      </c>
      <c r="C1026" s="472">
        <v>441860</v>
      </c>
      <c r="D1026" s="543" t="s">
        <v>1060</v>
      </c>
    </row>
    <row r="1027" spans="1:4" x14ac:dyDescent="0.35">
      <c r="A1027" s="468">
        <v>13.4</v>
      </c>
      <c r="B1027" s="469" t="s">
        <v>1057</v>
      </c>
      <c r="C1027" s="472">
        <v>441874</v>
      </c>
      <c r="D1027" s="543" t="s">
        <v>1060</v>
      </c>
    </row>
    <row r="1028" spans="1:4" x14ac:dyDescent="0.35">
      <c r="A1028" s="468">
        <v>13.4</v>
      </c>
      <c r="B1028" s="469" t="s">
        <v>1057</v>
      </c>
      <c r="C1028" s="472">
        <v>441875</v>
      </c>
      <c r="D1028" s="543" t="s">
        <v>1060</v>
      </c>
    </row>
    <row r="1029" spans="1:4" x14ac:dyDescent="0.35">
      <c r="A1029" s="468">
        <v>13.4</v>
      </c>
      <c r="B1029" s="469" t="s">
        <v>1057</v>
      </c>
      <c r="C1029" s="472">
        <v>441879</v>
      </c>
      <c r="D1029" s="543" t="s">
        <v>1060</v>
      </c>
    </row>
    <row r="1030" spans="1:4" ht="15" thickBot="1" x14ac:dyDescent="0.4">
      <c r="A1030" s="468">
        <v>13.4</v>
      </c>
      <c r="B1030" s="469" t="s">
        <v>1057</v>
      </c>
      <c r="C1030" s="474">
        <v>441899</v>
      </c>
      <c r="D1030" s="543"/>
    </row>
    <row r="1031" spans="1:4" ht="15" thickTop="1" x14ac:dyDescent="0.35">
      <c r="A1031" s="483">
        <v>13.5</v>
      </c>
      <c r="B1031" s="484" t="s">
        <v>1052</v>
      </c>
      <c r="C1031" s="523">
        <v>940161</v>
      </c>
      <c r="D1031" s="543"/>
    </row>
    <row r="1032" spans="1:4" x14ac:dyDescent="0.35">
      <c r="A1032" s="468">
        <v>13.5</v>
      </c>
      <c r="B1032" s="469" t="s">
        <v>1052</v>
      </c>
      <c r="C1032" s="472">
        <v>940169</v>
      </c>
      <c r="D1032" s="543"/>
    </row>
    <row r="1033" spans="1:4" x14ac:dyDescent="0.35">
      <c r="A1033" s="468">
        <v>13.5</v>
      </c>
      <c r="B1033" s="469" t="s">
        <v>1052</v>
      </c>
      <c r="C1033" s="476">
        <v>940190</v>
      </c>
      <c r="D1033" s="544"/>
    </row>
    <row r="1034" spans="1:4" x14ac:dyDescent="0.35">
      <c r="A1034" s="468">
        <v>13.5</v>
      </c>
      <c r="B1034" s="469" t="s">
        <v>1052</v>
      </c>
      <c r="C1034" s="545">
        <v>940330</v>
      </c>
      <c r="D1034" s="543"/>
    </row>
    <row r="1035" spans="1:4" x14ac:dyDescent="0.35">
      <c r="A1035" s="468">
        <v>13.5</v>
      </c>
      <c r="B1035" s="469" t="s">
        <v>1052</v>
      </c>
      <c r="C1035" s="545">
        <v>940340</v>
      </c>
      <c r="D1035" s="543"/>
    </row>
    <row r="1036" spans="1:4" x14ac:dyDescent="0.35">
      <c r="A1036" s="468">
        <v>13.5</v>
      </c>
      <c r="B1036" s="469" t="s">
        <v>1052</v>
      </c>
      <c r="C1036" s="545">
        <v>940350</v>
      </c>
      <c r="D1036" s="543"/>
    </row>
    <row r="1037" spans="1:4" x14ac:dyDescent="0.35">
      <c r="A1037" s="468">
        <v>13.5</v>
      </c>
      <c r="B1037" s="469" t="s">
        <v>1052</v>
      </c>
      <c r="C1037" s="545">
        <v>940360</v>
      </c>
      <c r="D1037" s="543"/>
    </row>
    <row r="1038" spans="1:4" x14ac:dyDescent="0.35">
      <c r="A1038" s="468">
        <v>13.5</v>
      </c>
      <c r="B1038" s="469" t="s">
        <v>1052</v>
      </c>
      <c r="C1038" s="546">
        <v>940390</v>
      </c>
      <c r="D1038" s="544"/>
    </row>
    <row r="1039" spans="1:4" x14ac:dyDescent="0.35">
      <c r="A1039" s="468">
        <v>13.5</v>
      </c>
      <c r="B1039" s="530" t="s">
        <v>1055</v>
      </c>
      <c r="C1039" s="531">
        <v>940161</v>
      </c>
      <c r="D1039" s="543"/>
    </row>
    <row r="1040" spans="1:4" x14ac:dyDescent="0.35">
      <c r="A1040" s="468">
        <v>13.5</v>
      </c>
      <c r="B1040" s="547" t="s">
        <v>1055</v>
      </c>
      <c r="C1040" s="545">
        <v>940169</v>
      </c>
      <c r="D1040" s="543"/>
    </row>
    <row r="1041" spans="1:4" x14ac:dyDescent="0.35">
      <c r="A1041" s="468">
        <v>13.5</v>
      </c>
      <c r="B1041" s="547" t="s">
        <v>1055</v>
      </c>
      <c r="C1041" s="546">
        <v>940190</v>
      </c>
      <c r="D1041" s="544" t="s">
        <v>1060</v>
      </c>
    </row>
    <row r="1042" spans="1:4" x14ac:dyDescent="0.35">
      <c r="A1042" s="468">
        <v>13.5</v>
      </c>
      <c r="B1042" s="547" t="s">
        <v>1055</v>
      </c>
      <c r="C1042" s="545">
        <v>940330</v>
      </c>
      <c r="D1042" s="543"/>
    </row>
    <row r="1043" spans="1:4" x14ac:dyDescent="0.35">
      <c r="A1043" s="468">
        <v>13.5</v>
      </c>
      <c r="B1043" s="547" t="s">
        <v>1055</v>
      </c>
      <c r="C1043" s="545">
        <v>940340</v>
      </c>
      <c r="D1043" s="543"/>
    </row>
    <row r="1044" spans="1:4" x14ac:dyDescent="0.35">
      <c r="A1044" s="468">
        <v>13.5</v>
      </c>
      <c r="B1044" s="547" t="s">
        <v>1055</v>
      </c>
      <c r="C1044" s="545">
        <v>940350</v>
      </c>
      <c r="D1044" s="543"/>
    </row>
    <row r="1045" spans="1:4" x14ac:dyDescent="0.35">
      <c r="A1045" s="468">
        <v>13.5</v>
      </c>
      <c r="B1045" s="547" t="s">
        <v>1055</v>
      </c>
      <c r="C1045" s="545">
        <v>940360</v>
      </c>
      <c r="D1045" s="543"/>
    </row>
    <row r="1046" spans="1:4" x14ac:dyDescent="0.35">
      <c r="A1046" s="468">
        <v>13.5</v>
      </c>
      <c r="B1046" s="547" t="s">
        <v>1055</v>
      </c>
      <c r="C1046" s="546">
        <v>940390</v>
      </c>
      <c r="D1046" s="544" t="s">
        <v>1060</v>
      </c>
    </row>
    <row r="1047" spans="1:4" x14ac:dyDescent="0.35">
      <c r="A1047" s="468">
        <v>13.5</v>
      </c>
      <c r="B1047" s="547" t="s">
        <v>1056</v>
      </c>
      <c r="C1047" s="545">
        <v>940161</v>
      </c>
      <c r="D1047" s="543" t="s">
        <v>1149</v>
      </c>
    </row>
    <row r="1048" spans="1:4" x14ac:dyDescent="0.35">
      <c r="A1048" s="468">
        <v>13.5</v>
      </c>
      <c r="B1048" s="547" t="s">
        <v>1056</v>
      </c>
      <c r="C1048" s="545">
        <v>940169</v>
      </c>
      <c r="D1048" s="543" t="s">
        <v>1149</v>
      </c>
    </row>
    <row r="1049" spans="1:4" x14ac:dyDescent="0.35">
      <c r="A1049" s="468">
        <v>13.5</v>
      </c>
      <c r="B1049" s="547" t="s">
        <v>1056</v>
      </c>
      <c r="C1049" s="546">
        <v>940190</v>
      </c>
      <c r="D1049" s="544" t="s">
        <v>1060</v>
      </c>
    </row>
    <row r="1050" spans="1:4" x14ac:dyDescent="0.35">
      <c r="A1050" s="468">
        <v>13.5</v>
      </c>
      <c r="B1050" s="547" t="s">
        <v>1056</v>
      </c>
      <c r="C1050" s="545">
        <v>940330</v>
      </c>
      <c r="D1050" s="543" t="s">
        <v>1149</v>
      </c>
    </row>
    <row r="1051" spans="1:4" x14ac:dyDescent="0.35">
      <c r="A1051" s="468">
        <v>13.5</v>
      </c>
      <c r="B1051" s="547" t="s">
        <v>1056</v>
      </c>
      <c r="C1051" s="545">
        <v>940340</v>
      </c>
      <c r="D1051" s="543" t="s">
        <v>1149</v>
      </c>
    </row>
    <row r="1052" spans="1:4" x14ac:dyDescent="0.35">
      <c r="A1052" s="468">
        <v>13.5</v>
      </c>
      <c r="B1052" s="547" t="s">
        <v>1056</v>
      </c>
      <c r="C1052" s="545">
        <v>940350</v>
      </c>
      <c r="D1052" s="543" t="s">
        <v>1149</v>
      </c>
    </row>
    <row r="1053" spans="1:4" x14ac:dyDescent="0.35">
      <c r="A1053" s="468">
        <v>13.5</v>
      </c>
      <c r="B1053" s="547" t="s">
        <v>1056</v>
      </c>
      <c r="C1053" s="545">
        <v>940360</v>
      </c>
      <c r="D1053" s="543" t="s">
        <v>1149</v>
      </c>
    </row>
    <row r="1054" spans="1:4" x14ac:dyDescent="0.35">
      <c r="A1054" s="468">
        <v>13.5</v>
      </c>
      <c r="B1054" s="548" t="s">
        <v>1056</v>
      </c>
      <c r="C1054" s="549">
        <v>940390</v>
      </c>
      <c r="D1054" s="544" t="s">
        <v>1060</v>
      </c>
    </row>
    <row r="1055" spans="1:4" x14ac:dyDescent="0.35">
      <c r="A1055" s="468">
        <v>13.5</v>
      </c>
      <c r="B1055" s="548" t="s">
        <v>1057</v>
      </c>
      <c r="C1055" s="550">
        <v>940161</v>
      </c>
      <c r="D1055" s="543" t="s">
        <v>1149</v>
      </c>
    </row>
    <row r="1056" spans="1:4" x14ac:dyDescent="0.35">
      <c r="A1056" s="468">
        <v>13.5</v>
      </c>
      <c r="B1056" s="548" t="s">
        <v>1057</v>
      </c>
      <c r="C1056" s="550">
        <v>940169</v>
      </c>
      <c r="D1056" s="543" t="s">
        <v>1149</v>
      </c>
    </row>
    <row r="1057" spans="1:4" x14ac:dyDescent="0.35">
      <c r="A1057" s="468">
        <v>13.5</v>
      </c>
      <c r="B1057" s="548" t="s">
        <v>1057</v>
      </c>
      <c r="C1057" s="549">
        <v>940190</v>
      </c>
      <c r="D1057" s="544" t="s">
        <v>1060</v>
      </c>
    </row>
    <row r="1058" spans="1:4" x14ac:dyDescent="0.35">
      <c r="A1058" s="468">
        <v>13.5</v>
      </c>
      <c r="B1058" s="548" t="s">
        <v>1057</v>
      </c>
      <c r="C1058" s="550">
        <v>940330</v>
      </c>
      <c r="D1058" s="543" t="s">
        <v>1149</v>
      </c>
    </row>
    <row r="1059" spans="1:4" x14ac:dyDescent="0.35">
      <c r="A1059" s="468">
        <v>13.5</v>
      </c>
      <c r="B1059" s="548" t="s">
        <v>1057</v>
      </c>
      <c r="C1059" s="550">
        <v>940340</v>
      </c>
      <c r="D1059" s="543" t="s">
        <v>1149</v>
      </c>
    </row>
    <row r="1060" spans="1:4" x14ac:dyDescent="0.35">
      <c r="A1060" s="468">
        <v>13.5</v>
      </c>
      <c r="B1060" s="548" t="s">
        <v>1057</v>
      </c>
      <c r="C1060" s="550">
        <v>940350</v>
      </c>
      <c r="D1060" s="543" t="s">
        <v>1149</v>
      </c>
    </row>
    <row r="1061" spans="1:4" x14ac:dyDescent="0.35">
      <c r="A1061" s="468">
        <v>13.5</v>
      </c>
      <c r="B1061" s="548" t="s">
        <v>1057</v>
      </c>
      <c r="C1061" s="550">
        <v>940360</v>
      </c>
      <c r="D1061" s="543" t="s">
        <v>1149</v>
      </c>
    </row>
    <row r="1062" spans="1:4" ht="15" thickBot="1" x14ac:dyDescent="0.4">
      <c r="A1062" s="468">
        <v>13.5</v>
      </c>
      <c r="B1062" s="548" t="s">
        <v>1057</v>
      </c>
      <c r="C1062" s="551">
        <v>940390</v>
      </c>
      <c r="D1062" s="544" t="s">
        <v>1060</v>
      </c>
    </row>
    <row r="1063" spans="1:4" ht="15" thickTop="1" x14ac:dyDescent="0.35">
      <c r="A1063" s="483">
        <v>13.6</v>
      </c>
      <c r="B1063" s="484" t="s">
        <v>1052</v>
      </c>
      <c r="C1063" s="485">
        <v>9406</v>
      </c>
      <c r="D1063" s="544"/>
    </row>
    <row r="1064" spans="1:4" x14ac:dyDescent="0.35">
      <c r="A1064" s="463">
        <v>13.6</v>
      </c>
      <c r="B1064" s="464" t="s">
        <v>1055</v>
      </c>
      <c r="C1064" s="498">
        <v>9406</v>
      </c>
      <c r="D1064" s="544"/>
    </row>
    <row r="1065" spans="1:4" x14ac:dyDescent="0.35">
      <c r="A1065" s="499">
        <v>13.6</v>
      </c>
      <c r="B1065" s="500" t="s">
        <v>1056</v>
      </c>
      <c r="C1065" s="508">
        <v>9406</v>
      </c>
      <c r="D1065" s="544" t="s">
        <v>1060</v>
      </c>
    </row>
    <row r="1066" spans="1:4" ht="15" thickBot="1" x14ac:dyDescent="0.4">
      <c r="A1066" s="502">
        <v>13.6</v>
      </c>
      <c r="B1066" s="503" t="s">
        <v>1057</v>
      </c>
      <c r="C1066" s="504">
        <v>940610</v>
      </c>
      <c r="D1066" s="543"/>
    </row>
    <row r="1067" spans="1:4" ht="15" thickTop="1" x14ac:dyDescent="0.35">
      <c r="A1067" s="483">
        <v>13.7</v>
      </c>
      <c r="B1067" s="514" t="s">
        <v>1052</v>
      </c>
      <c r="C1067" s="523">
        <v>4404</v>
      </c>
      <c r="D1067" s="465"/>
    </row>
    <row r="1068" spans="1:4" x14ac:dyDescent="0.35">
      <c r="A1068" s="468">
        <v>13.7</v>
      </c>
      <c r="B1068" s="500" t="s">
        <v>1052</v>
      </c>
      <c r="C1068" s="472">
        <v>4405</v>
      </c>
      <c r="D1068" s="465"/>
    </row>
    <row r="1069" spans="1:4" x14ac:dyDescent="0.35">
      <c r="A1069" s="468">
        <v>13.7</v>
      </c>
      <c r="B1069" s="500" t="s">
        <v>1052</v>
      </c>
      <c r="C1069" s="472">
        <v>4413</v>
      </c>
      <c r="D1069" s="465"/>
    </row>
    <row r="1070" spans="1:4" x14ac:dyDescent="0.35">
      <c r="A1070" s="468">
        <v>13.7</v>
      </c>
      <c r="B1070" s="500" t="s">
        <v>1052</v>
      </c>
      <c r="C1070" s="472">
        <v>4417</v>
      </c>
      <c r="D1070" s="465" t="s">
        <v>1060</v>
      </c>
    </row>
    <row r="1071" spans="1:4" x14ac:dyDescent="0.35">
      <c r="A1071" s="468">
        <v>13.7</v>
      </c>
      <c r="B1071" s="500" t="s">
        <v>1052</v>
      </c>
      <c r="C1071" s="472">
        <v>442110</v>
      </c>
      <c r="D1071" s="465" t="s">
        <v>1060</v>
      </c>
    </row>
    <row r="1072" spans="1:4" x14ac:dyDescent="0.35">
      <c r="A1072" s="468">
        <v>13.7</v>
      </c>
      <c r="B1072" s="500" t="s">
        <v>1052</v>
      </c>
      <c r="C1072" s="476">
        <v>442190</v>
      </c>
      <c r="D1072" s="544" t="s">
        <v>1060</v>
      </c>
    </row>
    <row r="1073" spans="1:4" x14ac:dyDescent="0.35">
      <c r="A1073" s="468">
        <v>13.7</v>
      </c>
      <c r="B1073" s="500" t="s">
        <v>1055</v>
      </c>
      <c r="C1073" s="472">
        <v>4404</v>
      </c>
      <c r="D1073" s="465" t="s">
        <v>1060</v>
      </c>
    </row>
    <row r="1074" spans="1:4" x14ac:dyDescent="0.35">
      <c r="A1074" s="468">
        <v>13.7</v>
      </c>
      <c r="B1074" s="500" t="s">
        <v>1055</v>
      </c>
      <c r="C1074" s="472">
        <v>4405</v>
      </c>
      <c r="D1074" s="465"/>
    </row>
    <row r="1075" spans="1:4" x14ac:dyDescent="0.35">
      <c r="A1075" s="468">
        <v>13.7</v>
      </c>
      <c r="B1075" s="500" t="s">
        <v>1055</v>
      </c>
      <c r="C1075" s="472">
        <v>4413</v>
      </c>
      <c r="D1075" s="465"/>
    </row>
    <row r="1076" spans="1:4" x14ac:dyDescent="0.35">
      <c r="A1076" s="463">
        <v>13.7</v>
      </c>
      <c r="B1076" s="464" t="s">
        <v>1055</v>
      </c>
      <c r="C1076" s="494">
        <v>4417</v>
      </c>
      <c r="D1076" s="465"/>
    </row>
    <row r="1077" spans="1:4" x14ac:dyDescent="0.35">
      <c r="A1077" s="463">
        <v>13.7</v>
      </c>
      <c r="B1077" s="464" t="s">
        <v>1055</v>
      </c>
      <c r="C1077" s="494">
        <v>442110</v>
      </c>
      <c r="D1077" s="465"/>
    </row>
    <row r="1078" spans="1:4" x14ac:dyDescent="0.35">
      <c r="A1078" s="463">
        <v>13.7</v>
      </c>
      <c r="B1078" s="464" t="s">
        <v>1055</v>
      </c>
      <c r="C1078" s="498">
        <v>442190</v>
      </c>
      <c r="D1078" s="544"/>
    </row>
    <row r="1079" spans="1:4" x14ac:dyDescent="0.35">
      <c r="A1079" s="463">
        <v>13.7</v>
      </c>
      <c r="B1079" s="464" t="s">
        <v>1056</v>
      </c>
      <c r="C1079" s="494">
        <v>4404</v>
      </c>
      <c r="D1079" s="465"/>
    </row>
    <row r="1080" spans="1:4" x14ac:dyDescent="0.35">
      <c r="A1080" s="463">
        <v>13.7</v>
      </c>
      <c r="B1080" s="464" t="s">
        <v>1056</v>
      </c>
      <c r="C1080" s="494">
        <v>4405</v>
      </c>
      <c r="D1080" s="465" t="s">
        <v>1060</v>
      </c>
    </row>
    <row r="1081" spans="1:4" x14ac:dyDescent="0.35">
      <c r="A1081" s="463">
        <v>13.7</v>
      </c>
      <c r="B1081" s="464" t="s">
        <v>1056</v>
      </c>
      <c r="C1081" s="494">
        <v>4413</v>
      </c>
      <c r="D1081" s="465"/>
    </row>
    <row r="1082" spans="1:4" x14ac:dyDescent="0.35">
      <c r="A1082" s="463">
        <v>13.7</v>
      </c>
      <c r="B1082" s="464" t="s">
        <v>1056</v>
      </c>
      <c r="C1082" s="494" t="s">
        <v>1152</v>
      </c>
      <c r="D1082" s="465"/>
    </row>
    <row r="1083" spans="1:4" x14ac:dyDescent="0.35">
      <c r="A1083" s="463">
        <v>13.7</v>
      </c>
      <c r="B1083" s="464" t="s">
        <v>1056</v>
      </c>
      <c r="C1083" s="494">
        <v>442110</v>
      </c>
      <c r="D1083" s="465"/>
    </row>
    <row r="1084" spans="1:4" x14ac:dyDescent="0.35">
      <c r="A1084" s="499">
        <v>13.7</v>
      </c>
      <c r="B1084" s="500" t="s">
        <v>1056</v>
      </c>
      <c r="C1084" s="508">
        <v>442190</v>
      </c>
      <c r="D1084" s="544" t="s">
        <v>1149</v>
      </c>
    </row>
    <row r="1085" spans="1:4" x14ac:dyDescent="0.35">
      <c r="A1085" s="463">
        <v>13.7</v>
      </c>
      <c r="B1085" s="500" t="s">
        <v>1057</v>
      </c>
      <c r="C1085" s="501">
        <v>4404</v>
      </c>
      <c r="D1085" s="465" t="s">
        <v>1149</v>
      </c>
    </row>
    <row r="1086" spans="1:4" x14ac:dyDescent="0.35">
      <c r="A1086" s="499">
        <v>13.7</v>
      </c>
      <c r="B1086" s="500" t="s">
        <v>1057</v>
      </c>
      <c r="C1086" s="501">
        <v>4405</v>
      </c>
      <c r="D1086" s="465" t="s">
        <v>1060</v>
      </c>
    </row>
    <row r="1087" spans="1:4" x14ac:dyDescent="0.35">
      <c r="A1087" s="463">
        <v>13.7</v>
      </c>
      <c r="B1087" s="500" t="s">
        <v>1057</v>
      </c>
      <c r="C1087" s="501">
        <v>4413</v>
      </c>
      <c r="D1087" s="465"/>
    </row>
    <row r="1088" spans="1:4" x14ac:dyDescent="0.35">
      <c r="A1088" s="499">
        <v>13.7</v>
      </c>
      <c r="B1088" s="500" t="s">
        <v>1057</v>
      </c>
      <c r="C1088" s="501">
        <v>4417</v>
      </c>
      <c r="D1088" s="465"/>
    </row>
    <row r="1089" spans="1:4" x14ac:dyDescent="0.35">
      <c r="A1089" s="463">
        <v>13.7</v>
      </c>
      <c r="B1089" s="500" t="s">
        <v>1057</v>
      </c>
      <c r="C1089" s="501">
        <v>442110</v>
      </c>
      <c r="D1089" s="465"/>
    </row>
    <row r="1090" spans="1:4" ht="15" thickBot="1" x14ac:dyDescent="0.4">
      <c r="A1090" s="499">
        <v>13.7</v>
      </c>
      <c r="B1090" s="500" t="s">
        <v>1057</v>
      </c>
      <c r="C1090" s="521">
        <v>442199</v>
      </c>
      <c r="D1090" s="465" t="s">
        <v>1149</v>
      </c>
    </row>
    <row r="1091" spans="1:4" ht="15" thickTop="1" x14ac:dyDescent="0.35">
      <c r="A1091" s="483">
        <v>14.1</v>
      </c>
      <c r="B1091" s="484" t="s">
        <v>1052</v>
      </c>
      <c r="C1091" s="523">
        <v>4807</v>
      </c>
      <c r="D1091" s="543"/>
    </row>
    <row r="1092" spans="1:4" x14ac:dyDescent="0.35">
      <c r="A1092" s="463">
        <v>14.1</v>
      </c>
      <c r="B1092" s="464" t="s">
        <v>1055</v>
      </c>
      <c r="C1092" s="494" t="s">
        <v>1153</v>
      </c>
      <c r="D1092" s="543" t="s">
        <v>1060</v>
      </c>
    </row>
    <row r="1093" spans="1:4" x14ac:dyDescent="0.35">
      <c r="A1093" s="499">
        <v>14.1</v>
      </c>
      <c r="B1093" s="500" t="s">
        <v>1056</v>
      </c>
      <c r="C1093" s="501" t="s">
        <v>1153</v>
      </c>
      <c r="D1093" s="543"/>
    </row>
    <row r="1094" spans="1:4" ht="15" thickBot="1" x14ac:dyDescent="0.4">
      <c r="A1094" s="502">
        <v>14.1</v>
      </c>
      <c r="B1094" s="503" t="s">
        <v>1057</v>
      </c>
      <c r="C1094" s="504" t="s">
        <v>1153</v>
      </c>
      <c r="D1094" s="543"/>
    </row>
    <row r="1095" spans="1:4" ht="15" thickTop="1" x14ac:dyDescent="0.35">
      <c r="A1095" s="483">
        <v>14.2</v>
      </c>
      <c r="B1095" s="484" t="s">
        <v>1052</v>
      </c>
      <c r="C1095" s="523">
        <v>481110</v>
      </c>
      <c r="D1095" s="543"/>
    </row>
    <row r="1096" spans="1:4" x14ac:dyDescent="0.35">
      <c r="A1096" s="468">
        <v>14.2</v>
      </c>
      <c r="B1096" s="469" t="s">
        <v>1052</v>
      </c>
      <c r="C1096" s="472">
        <v>481141</v>
      </c>
      <c r="D1096" s="543"/>
    </row>
    <row r="1097" spans="1:4" x14ac:dyDescent="0.35">
      <c r="A1097" s="468">
        <v>14.2</v>
      </c>
      <c r="B1097" s="469" t="s">
        <v>1052</v>
      </c>
      <c r="C1097" s="472">
        <v>481149</v>
      </c>
      <c r="D1097" s="543"/>
    </row>
    <row r="1098" spans="1:4" x14ac:dyDescent="0.35">
      <c r="A1098" s="468">
        <v>14.2</v>
      </c>
      <c r="B1098" s="469" t="s">
        <v>1052</v>
      </c>
      <c r="C1098" s="472">
        <v>481160</v>
      </c>
      <c r="D1098" s="543" t="s">
        <v>1149</v>
      </c>
    </row>
    <row r="1099" spans="1:4" x14ac:dyDescent="0.35">
      <c r="A1099" s="468">
        <v>14.2</v>
      </c>
      <c r="B1099" s="469" t="s">
        <v>1052</v>
      </c>
      <c r="C1099" s="472">
        <v>481190</v>
      </c>
      <c r="D1099" s="543"/>
    </row>
    <row r="1100" spans="1:4" x14ac:dyDescent="0.35">
      <c r="A1100" s="463">
        <v>14.2</v>
      </c>
      <c r="B1100" s="464" t="s">
        <v>1055</v>
      </c>
      <c r="C1100" s="494">
        <v>481110</v>
      </c>
      <c r="D1100" s="543" t="s">
        <v>1149</v>
      </c>
    </row>
    <row r="1101" spans="1:4" x14ac:dyDescent="0.35">
      <c r="A1101" s="552">
        <v>14.2</v>
      </c>
      <c r="B1101" s="553" t="s">
        <v>1055</v>
      </c>
      <c r="C1101" s="554">
        <v>481141</v>
      </c>
      <c r="D1101" s="543"/>
    </row>
    <row r="1102" spans="1:4" x14ac:dyDescent="0.35">
      <c r="A1102" s="552">
        <v>14.2</v>
      </c>
      <c r="B1102" s="553" t="s">
        <v>1055</v>
      </c>
      <c r="C1102" s="554">
        <v>481149</v>
      </c>
      <c r="D1102" s="543" t="s">
        <v>1149</v>
      </c>
    </row>
    <row r="1103" spans="1:4" x14ac:dyDescent="0.35">
      <c r="A1103" s="552">
        <v>14.2</v>
      </c>
      <c r="B1103" s="553" t="s">
        <v>1055</v>
      </c>
      <c r="C1103" s="554">
        <v>481160</v>
      </c>
      <c r="D1103" s="543"/>
    </row>
    <row r="1104" spans="1:4" x14ac:dyDescent="0.35">
      <c r="A1104" s="552">
        <v>14.2</v>
      </c>
      <c r="B1104" s="553" t="s">
        <v>1055</v>
      </c>
      <c r="C1104" s="554">
        <v>481190</v>
      </c>
      <c r="D1104" s="543"/>
    </row>
    <row r="1105" spans="1:4" x14ac:dyDescent="0.35">
      <c r="A1105" s="552">
        <v>14.2</v>
      </c>
      <c r="B1105" s="553" t="s">
        <v>1056</v>
      </c>
      <c r="C1105" s="554">
        <v>481110</v>
      </c>
      <c r="D1105" s="543"/>
    </row>
    <row r="1106" spans="1:4" x14ac:dyDescent="0.35">
      <c r="A1106" s="552">
        <v>14.2</v>
      </c>
      <c r="B1106" s="553" t="s">
        <v>1056</v>
      </c>
      <c r="C1106" s="554">
        <v>481141</v>
      </c>
      <c r="D1106" s="543"/>
    </row>
    <row r="1107" spans="1:4" x14ac:dyDescent="0.35">
      <c r="A1107" s="552">
        <v>14.2</v>
      </c>
      <c r="B1107" s="553" t="s">
        <v>1056</v>
      </c>
      <c r="C1107" s="554">
        <v>481149</v>
      </c>
      <c r="D1107" s="543"/>
    </row>
    <row r="1108" spans="1:4" x14ac:dyDescent="0.35">
      <c r="A1108" s="552">
        <v>14.2</v>
      </c>
      <c r="B1108" s="553" t="s">
        <v>1056</v>
      </c>
      <c r="C1108" s="554">
        <v>481160</v>
      </c>
      <c r="D1108" s="543" t="s">
        <v>1149</v>
      </c>
    </row>
    <row r="1109" spans="1:4" x14ac:dyDescent="0.35">
      <c r="A1109" s="552">
        <v>14.2</v>
      </c>
      <c r="B1109" s="553" t="s">
        <v>1056</v>
      </c>
      <c r="C1109" s="554">
        <v>481190</v>
      </c>
      <c r="D1109" s="543" t="s">
        <v>1149</v>
      </c>
    </row>
    <row r="1110" spans="1:4" x14ac:dyDescent="0.35">
      <c r="A1110" s="552">
        <v>14.2</v>
      </c>
      <c r="B1110" s="553" t="s">
        <v>1057</v>
      </c>
      <c r="C1110" s="554">
        <v>481110</v>
      </c>
      <c r="D1110" s="543" t="s">
        <v>1149</v>
      </c>
    </row>
    <row r="1111" spans="1:4" x14ac:dyDescent="0.35">
      <c r="A1111" s="552">
        <v>14.2</v>
      </c>
      <c r="B1111" s="553" t="s">
        <v>1057</v>
      </c>
      <c r="C1111" s="554">
        <v>481141</v>
      </c>
      <c r="D1111" s="543" t="s">
        <v>1149</v>
      </c>
    </row>
    <row r="1112" spans="1:4" x14ac:dyDescent="0.35">
      <c r="A1112" s="552">
        <v>14.2</v>
      </c>
      <c r="B1112" s="553" t="s">
        <v>1057</v>
      </c>
      <c r="C1112" s="554">
        <v>481149</v>
      </c>
      <c r="D1112" s="543" t="s">
        <v>1149</v>
      </c>
    </row>
    <row r="1113" spans="1:4" x14ac:dyDescent="0.35">
      <c r="A1113" s="552">
        <v>14.2</v>
      </c>
      <c r="B1113" s="553" t="s">
        <v>1057</v>
      </c>
      <c r="C1113" s="554">
        <v>481160</v>
      </c>
      <c r="D1113" s="543" t="s">
        <v>1149</v>
      </c>
    </row>
    <row r="1114" spans="1:4" ht="15" thickBot="1" x14ac:dyDescent="0.4">
      <c r="A1114" s="552">
        <v>14.2</v>
      </c>
      <c r="B1114" s="555" t="s">
        <v>1057</v>
      </c>
      <c r="C1114" s="556">
        <v>481190</v>
      </c>
      <c r="D1114" s="543" t="s">
        <v>1149</v>
      </c>
    </row>
    <row r="1115" spans="1:4" ht="15" thickTop="1" x14ac:dyDescent="0.35">
      <c r="A1115" s="557">
        <v>14.3</v>
      </c>
      <c r="B1115" s="558" t="s">
        <v>1052</v>
      </c>
      <c r="C1115" s="559">
        <v>4818</v>
      </c>
      <c r="D1115" s="543" t="s">
        <v>1149</v>
      </c>
    </row>
    <row r="1116" spans="1:4" x14ac:dyDescent="0.35">
      <c r="A1116" s="552">
        <v>14.3</v>
      </c>
      <c r="B1116" s="533" t="s">
        <v>1055</v>
      </c>
      <c r="C1116" s="534">
        <v>4818</v>
      </c>
      <c r="D1116" s="543" t="s">
        <v>1149</v>
      </c>
    </row>
    <row r="1117" spans="1:4" x14ac:dyDescent="0.35">
      <c r="A1117" s="552">
        <v>14.3</v>
      </c>
      <c r="B1117" s="553" t="s">
        <v>1056</v>
      </c>
      <c r="C1117" s="554">
        <v>4818</v>
      </c>
      <c r="D1117" s="543"/>
    </row>
    <row r="1118" spans="1:4" ht="15" thickBot="1" x14ac:dyDescent="0.4">
      <c r="A1118" s="552">
        <v>14.3</v>
      </c>
      <c r="B1118" s="555" t="s">
        <v>1057</v>
      </c>
      <c r="C1118" s="556">
        <v>4818</v>
      </c>
      <c r="D1118" s="543"/>
    </row>
    <row r="1119" spans="1:4" ht="15" thickTop="1" x14ac:dyDescent="0.35">
      <c r="A1119" s="557">
        <v>14.4</v>
      </c>
      <c r="B1119" s="558" t="s">
        <v>1052</v>
      </c>
      <c r="C1119" s="559">
        <v>4819</v>
      </c>
      <c r="D1119" s="543"/>
    </row>
    <row r="1120" spans="1:4" x14ac:dyDescent="0.35">
      <c r="A1120" s="529">
        <v>14.4</v>
      </c>
      <c r="B1120" s="530" t="s">
        <v>1055</v>
      </c>
      <c r="C1120" s="531">
        <v>4819</v>
      </c>
      <c r="D1120" s="543"/>
    </row>
    <row r="1121" spans="1:4" x14ac:dyDescent="0.35">
      <c r="A1121" s="552">
        <v>14.4</v>
      </c>
      <c r="B1121" s="553" t="s">
        <v>1056</v>
      </c>
      <c r="C1121" s="554">
        <v>4819</v>
      </c>
      <c r="D1121" s="543"/>
    </row>
    <row r="1122" spans="1:4" ht="15" thickBot="1" x14ac:dyDescent="0.4">
      <c r="A1122" s="560">
        <v>14.4</v>
      </c>
      <c r="B1122" s="555" t="s">
        <v>1057</v>
      </c>
      <c r="C1122" s="556">
        <v>4819</v>
      </c>
      <c r="D1122" s="543" t="s">
        <v>1149</v>
      </c>
    </row>
    <row r="1123" spans="1:4" ht="15" thickTop="1" x14ac:dyDescent="0.35">
      <c r="A1123" s="557">
        <v>14.5</v>
      </c>
      <c r="B1123" s="558" t="s">
        <v>1052</v>
      </c>
      <c r="C1123" s="559">
        <v>4814</v>
      </c>
      <c r="D1123" s="543"/>
    </row>
    <row r="1124" spans="1:4" x14ac:dyDescent="0.35">
      <c r="A1124" s="552">
        <v>14.5</v>
      </c>
      <c r="B1124" s="553" t="s">
        <v>1052</v>
      </c>
      <c r="C1124" s="554">
        <v>4816</v>
      </c>
      <c r="D1124" s="543"/>
    </row>
    <row r="1125" spans="1:4" x14ac:dyDescent="0.35">
      <c r="A1125" s="552">
        <v>14.5</v>
      </c>
      <c r="B1125" s="553" t="s">
        <v>1052</v>
      </c>
      <c r="C1125" s="554">
        <v>4817</v>
      </c>
      <c r="D1125" s="543"/>
    </row>
    <row r="1126" spans="1:4" x14ac:dyDescent="0.35">
      <c r="A1126" s="552">
        <v>14.5</v>
      </c>
      <c r="B1126" s="553" t="s">
        <v>1052</v>
      </c>
      <c r="C1126" s="554">
        <v>4820</v>
      </c>
      <c r="D1126" s="543"/>
    </row>
    <row r="1127" spans="1:4" x14ac:dyDescent="0.35">
      <c r="A1127" s="552">
        <v>14.5</v>
      </c>
      <c r="B1127" s="553" t="s">
        <v>1052</v>
      </c>
      <c r="C1127" s="554">
        <v>4821</v>
      </c>
      <c r="D1127" s="543"/>
    </row>
    <row r="1128" spans="1:4" x14ac:dyDescent="0.35">
      <c r="A1128" s="552">
        <v>14.5</v>
      </c>
      <c r="B1128" s="553" t="s">
        <v>1052</v>
      </c>
      <c r="C1128" s="554">
        <v>4822</v>
      </c>
      <c r="D1128" s="543"/>
    </row>
    <row r="1129" spans="1:4" x14ac:dyDescent="0.35">
      <c r="A1129" s="552">
        <v>14.5</v>
      </c>
      <c r="B1129" s="553" t="s">
        <v>1052</v>
      </c>
      <c r="C1129" s="554">
        <v>4823</v>
      </c>
      <c r="D1129" s="543"/>
    </row>
    <row r="1130" spans="1:4" x14ac:dyDescent="0.35">
      <c r="A1130" s="561">
        <v>14.5</v>
      </c>
      <c r="B1130" s="547" t="s">
        <v>1055</v>
      </c>
      <c r="C1130" s="545">
        <v>4814</v>
      </c>
      <c r="D1130" s="543"/>
    </row>
    <row r="1131" spans="1:4" x14ac:dyDescent="0.35">
      <c r="A1131" s="561">
        <v>14.5</v>
      </c>
      <c r="B1131" s="547" t="s">
        <v>1055</v>
      </c>
      <c r="C1131" s="545">
        <v>4816</v>
      </c>
      <c r="D1131" s="543"/>
    </row>
    <row r="1132" spans="1:4" x14ac:dyDescent="0.35">
      <c r="A1132" s="561">
        <v>14.5</v>
      </c>
      <c r="B1132" s="547" t="s">
        <v>1055</v>
      </c>
      <c r="C1132" s="545">
        <v>4817</v>
      </c>
      <c r="D1132" s="543"/>
    </row>
    <row r="1133" spans="1:4" x14ac:dyDescent="0.35">
      <c r="A1133" s="561">
        <v>14.5</v>
      </c>
      <c r="B1133" s="547" t="s">
        <v>1055</v>
      </c>
      <c r="C1133" s="545">
        <v>4820</v>
      </c>
      <c r="D1133" s="543"/>
    </row>
    <row r="1134" spans="1:4" x14ac:dyDescent="0.35">
      <c r="A1134" s="561">
        <v>14.5</v>
      </c>
      <c r="B1134" s="547" t="s">
        <v>1055</v>
      </c>
      <c r="C1134" s="545">
        <v>4821</v>
      </c>
      <c r="D1134" s="543"/>
    </row>
    <row r="1135" spans="1:4" x14ac:dyDescent="0.35">
      <c r="A1135" s="561">
        <v>14.5</v>
      </c>
      <c r="B1135" s="547" t="s">
        <v>1055</v>
      </c>
      <c r="C1135" s="545">
        <v>4822</v>
      </c>
      <c r="D1135" s="543"/>
    </row>
    <row r="1136" spans="1:4" x14ac:dyDescent="0.35">
      <c r="A1136" s="561">
        <v>14.5</v>
      </c>
      <c r="B1136" s="547" t="s">
        <v>1055</v>
      </c>
      <c r="C1136" s="545">
        <v>4823</v>
      </c>
      <c r="D1136" s="543"/>
    </row>
    <row r="1137" spans="1:4" x14ac:dyDescent="0.35">
      <c r="A1137" s="561">
        <v>14.5</v>
      </c>
      <c r="B1137" s="547" t="s">
        <v>1056</v>
      </c>
      <c r="C1137" s="545">
        <v>4814</v>
      </c>
      <c r="D1137" s="543"/>
    </row>
    <row r="1138" spans="1:4" x14ac:dyDescent="0.35">
      <c r="A1138" s="561">
        <v>14.5</v>
      </c>
      <c r="B1138" s="547" t="s">
        <v>1056</v>
      </c>
      <c r="C1138" s="545">
        <v>4816</v>
      </c>
      <c r="D1138" s="543"/>
    </row>
    <row r="1139" spans="1:4" x14ac:dyDescent="0.35">
      <c r="A1139" s="561">
        <v>14.5</v>
      </c>
      <c r="B1139" s="547" t="s">
        <v>1056</v>
      </c>
      <c r="C1139" s="545">
        <v>4817</v>
      </c>
      <c r="D1139" s="543"/>
    </row>
    <row r="1140" spans="1:4" x14ac:dyDescent="0.35">
      <c r="A1140" s="561">
        <v>14.5</v>
      </c>
      <c r="B1140" s="547" t="s">
        <v>1056</v>
      </c>
      <c r="C1140" s="545">
        <v>4820</v>
      </c>
      <c r="D1140" s="543"/>
    </row>
    <row r="1141" spans="1:4" x14ac:dyDescent="0.35">
      <c r="A1141" s="561">
        <v>14.5</v>
      </c>
      <c r="B1141" s="547" t="s">
        <v>1056</v>
      </c>
      <c r="C1141" s="545">
        <v>4821</v>
      </c>
      <c r="D1141" s="543" t="s">
        <v>1149</v>
      </c>
    </row>
    <row r="1142" spans="1:4" x14ac:dyDescent="0.35">
      <c r="A1142" s="561">
        <v>14.5</v>
      </c>
      <c r="B1142" s="547" t="s">
        <v>1056</v>
      </c>
      <c r="C1142" s="545">
        <v>4822</v>
      </c>
      <c r="D1142" s="543"/>
    </row>
    <row r="1143" spans="1:4" x14ac:dyDescent="0.35">
      <c r="A1143" s="561">
        <v>14.5</v>
      </c>
      <c r="B1143" s="547" t="s">
        <v>1056</v>
      </c>
      <c r="C1143" s="545">
        <v>4823</v>
      </c>
      <c r="D1143" s="543"/>
    </row>
    <row r="1144" spans="1:4" x14ac:dyDescent="0.35">
      <c r="A1144" s="561">
        <v>14.5</v>
      </c>
      <c r="B1144" s="547" t="s">
        <v>1057</v>
      </c>
      <c r="C1144" s="545">
        <v>4814</v>
      </c>
      <c r="D1144" s="543"/>
    </row>
    <row r="1145" spans="1:4" x14ac:dyDescent="0.35">
      <c r="A1145" s="561">
        <v>14.5</v>
      </c>
      <c r="B1145" s="547" t="s">
        <v>1057</v>
      </c>
      <c r="C1145" s="545">
        <v>4816</v>
      </c>
      <c r="D1145" s="543" t="s">
        <v>1149</v>
      </c>
    </row>
    <row r="1146" spans="1:4" x14ac:dyDescent="0.35">
      <c r="A1146" s="561">
        <v>14.5</v>
      </c>
      <c r="B1146" s="547" t="s">
        <v>1057</v>
      </c>
      <c r="C1146" s="545">
        <v>4817</v>
      </c>
      <c r="D1146" s="543"/>
    </row>
    <row r="1147" spans="1:4" x14ac:dyDescent="0.35">
      <c r="A1147" s="561">
        <v>14.5</v>
      </c>
      <c r="B1147" s="547" t="s">
        <v>1057</v>
      </c>
      <c r="C1147" s="545">
        <v>4820</v>
      </c>
      <c r="D1147" s="543"/>
    </row>
    <row r="1148" spans="1:4" x14ac:dyDescent="0.35">
      <c r="A1148" s="561">
        <v>14.5</v>
      </c>
      <c r="B1148" s="547" t="s">
        <v>1057</v>
      </c>
      <c r="C1148" s="545">
        <v>4821</v>
      </c>
      <c r="D1148" s="543"/>
    </row>
    <row r="1149" spans="1:4" x14ac:dyDescent="0.35">
      <c r="A1149" s="561">
        <v>14.5</v>
      </c>
      <c r="B1149" s="547" t="s">
        <v>1057</v>
      </c>
      <c r="C1149" s="545">
        <v>4822</v>
      </c>
      <c r="D1149" s="543"/>
    </row>
    <row r="1150" spans="1:4" ht="15" thickBot="1" x14ac:dyDescent="0.4">
      <c r="A1150" s="535">
        <v>14.5</v>
      </c>
      <c r="B1150" s="536" t="s">
        <v>1057</v>
      </c>
      <c r="C1150" s="537">
        <v>4823</v>
      </c>
      <c r="D1150" s="543"/>
    </row>
    <row r="1151" spans="1:4" ht="15" thickTop="1" x14ac:dyDescent="0.35">
      <c r="A1151" s="552" t="s">
        <v>561</v>
      </c>
      <c r="B1151" s="553" t="s">
        <v>1052</v>
      </c>
      <c r="C1151" s="562">
        <v>482390</v>
      </c>
      <c r="D1151" s="544"/>
    </row>
    <row r="1152" spans="1:4" x14ac:dyDescent="0.35">
      <c r="A1152" s="563" t="s">
        <v>561</v>
      </c>
      <c r="B1152" s="547" t="s">
        <v>1055</v>
      </c>
      <c r="C1152" s="546" t="s">
        <v>1154</v>
      </c>
      <c r="D1152" s="544"/>
    </row>
    <row r="1153" spans="1:4" x14ac:dyDescent="0.35">
      <c r="A1153" s="564" t="s">
        <v>561</v>
      </c>
      <c r="B1153" s="548" t="s">
        <v>1056</v>
      </c>
      <c r="C1153" s="549" t="s">
        <v>1154</v>
      </c>
      <c r="D1153" s="544"/>
    </row>
    <row r="1154" spans="1:4" ht="15" thickBot="1" x14ac:dyDescent="0.4">
      <c r="A1154" s="565" t="s">
        <v>561</v>
      </c>
      <c r="B1154" s="536" t="s">
        <v>1057</v>
      </c>
      <c r="C1154" s="551" t="s">
        <v>1154</v>
      </c>
      <c r="D1154" s="544"/>
    </row>
    <row r="1155" spans="1:4" ht="15" thickTop="1" x14ac:dyDescent="0.35">
      <c r="A1155" s="557" t="s">
        <v>563</v>
      </c>
      <c r="B1155" s="558" t="s">
        <v>1052</v>
      </c>
      <c r="C1155" s="559">
        <v>482370</v>
      </c>
      <c r="D1155" s="543"/>
    </row>
    <row r="1156" spans="1:4" x14ac:dyDescent="0.35">
      <c r="A1156" s="563" t="s">
        <v>563</v>
      </c>
      <c r="B1156" s="547" t="s">
        <v>1055</v>
      </c>
      <c r="C1156" s="545" t="s">
        <v>1155</v>
      </c>
      <c r="D1156" s="543"/>
    </row>
    <row r="1157" spans="1:4" x14ac:dyDescent="0.35">
      <c r="A1157" s="564" t="s">
        <v>563</v>
      </c>
      <c r="B1157" s="548" t="s">
        <v>1056</v>
      </c>
      <c r="C1157" s="550" t="s">
        <v>1155</v>
      </c>
      <c r="D1157" s="543"/>
    </row>
    <row r="1158" spans="1:4" ht="15" thickBot="1" x14ac:dyDescent="0.4">
      <c r="A1158" s="565" t="s">
        <v>563</v>
      </c>
      <c r="B1158" s="536" t="s">
        <v>1057</v>
      </c>
      <c r="C1158" s="537" t="s">
        <v>1155</v>
      </c>
      <c r="D1158" s="543"/>
    </row>
    <row r="1159" spans="1:4" ht="15" thickTop="1" x14ac:dyDescent="0.35">
      <c r="A1159" s="557" t="s">
        <v>565</v>
      </c>
      <c r="B1159" s="558" t="s">
        <v>1052</v>
      </c>
      <c r="C1159" s="559" t="s">
        <v>1156</v>
      </c>
      <c r="D1159" s="543" t="s">
        <v>1060</v>
      </c>
    </row>
    <row r="1160" spans="1:4" x14ac:dyDescent="0.35">
      <c r="A1160" s="563" t="s">
        <v>565</v>
      </c>
      <c r="B1160" s="547" t="s">
        <v>1055</v>
      </c>
      <c r="C1160" s="545" t="s">
        <v>1156</v>
      </c>
      <c r="D1160" s="543" t="s">
        <v>1060</v>
      </c>
    </row>
    <row r="1161" spans="1:4" x14ac:dyDescent="0.35">
      <c r="A1161" s="564" t="s">
        <v>565</v>
      </c>
      <c r="B1161" s="548" t="s">
        <v>1056</v>
      </c>
      <c r="C1161" s="550" t="s">
        <v>1156</v>
      </c>
      <c r="D1161" s="566" t="s">
        <v>1060</v>
      </c>
    </row>
    <row r="1162" spans="1:4" ht="15" thickBot="1" x14ac:dyDescent="0.4">
      <c r="A1162" s="565" t="s">
        <v>565</v>
      </c>
      <c r="B1162" s="536" t="s">
        <v>1057</v>
      </c>
      <c r="C1162" s="537" t="s">
        <v>1156</v>
      </c>
      <c r="D1162" s="567" t="s">
        <v>1060</v>
      </c>
    </row>
    <row r="1163" spans="1:4" ht="15" thickTop="1" x14ac:dyDescent="0.35">
      <c r="A1163" s="552">
        <v>12.6</v>
      </c>
      <c r="B1163" s="553" t="s">
        <v>1052</v>
      </c>
      <c r="C1163" s="562">
        <v>482110</v>
      </c>
      <c r="D1163" s="544"/>
    </row>
    <row r="1164" spans="1:4" x14ac:dyDescent="0.35">
      <c r="A1164" s="552">
        <v>12.6</v>
      </c>
      <c r="B1164" s="553" t="s">
        <v>1052</v>
      </c>
      <c r="C1164" s="562">
        <v>482190</v>
      </c>
      <c r="D1164" s="544" t="s">
        <v>1149</v>
      </c>
    </row>
    <row r="1165" spans="1:4" x14ac:dyDescent="0.35">
      <c r="A1165" s="552">
        <v>12.6</v>
      </c>
      <c r="B1165" s="553" t="s">
        <v>1052</v>
      </c>
      <c r="C1165" s="562">
        <v>482210</v>
      </c>
      <c r="D1165" s="544"/>
    </row>
    <row r="1166" spans="1:4" x14ac:dyDescent="0.35">
      <c r="A1166" s="552">
        <v>12.6</v>
      </c>
      <c r="B1166" s="553" t="s">
        <v>1052</v>
      </c>
      <c r="C1166" s="562">
        <v>482290</v>
      </c>
      <c r="D1166" s="544" t="s">
        <v>1149</v>
      </c>
    </row>
    <row r="1167" spans="1:4" x14ac:dyDescent="0.35">
      <c r="A1167" s="552">
        <v>12.6</v>
      </c>
      <c r="B1167" s="553" t="s">
        <v>1052</v>
      </c>
      <c r="C1167" s="562">
        <v>482312</v>
      </c>
      <c r="D1167" s="544"/>
    </row>
    <row r="1168" spans="1:4" x14ac:dyDescent="0.35">
      <c r="A1168" s="552">
        <v>12.6</v>
      </c>
      <c r="B1168" s="553" t="s">
        <v>1052</v>
      </c>
      <c r="C1168" s="562">
        <v>482319</v>
      </c>
      <c r="D1168" s="544" t="s">
        <v>1149</v>
      </c>
    </row>
    <row r="1169" spans="1:4" x14ac:dyDescent="0.35">
      <c r="A1169" s="552">
        <v>12.6</v>
      </c>
      <c r="B1169" s="553" t="s">
        <v>1052</v>
      </c>
      <c r="C1169" s="562">
        <v>482320</v>
      </c>
      <c r="D1169" s="544"/>
    </row>
    <row r="1170" spans="1:4" x14ac:dyDescent="0.35">
      <c r="A1170" s="552">
        <v>12.6</v>
      </c>
      <c r="B1170" s="553" t="s">
        <v>1052</v>
      </c>
      <c r="C1170" s="562">
        <v>482340</v>
      </c>
      <c r="D1170" s="544" t="s">
        <v>1149</v>
      </c>
    </row>
    <row r="1171" spans="1:4" x14ac:dyDescent="0.35">
      <c r="A1171" s="552">
        <v>12.6</v>
      </c>
      <c r="B1171" s="553" t="s">
        <v>1052</v>
      </c>
      <c r="C1171" s="562">
        <v>482360</v>
      </c>
      <c r="D1171" s="544" t="s">
        <v>1060</v>
      </c>
    </row>
    <row r="1172" spans="1:4" x14ac:dyDescent="0.35">
      <c r="A1172" s="552">
        <v>12.6</v>
      </c>
      <c r="B1172" s="553" t="s">
        <v>1052</v>
      </c>
      <c r="C1172" s="562">
        <v>482370</v>
      </c>
      <c r="D1172" s="544" t="s">
        <v>1060</v>
      </c>
    </row>
    <row r="1173" spans="1:4" x14ac:dyDescent="0.35">
      <c r="A1173" s="552">
        <v>12.6</v>
      </c>
      <c r="B1173" s="553" t="s">
        <v>1052</v>
      </c>
      <c r="C1173" s="562">
        <v>482390</v>
      </c>
      <c r="D1173" s="544" t="s">
        <v>1060</v>
      </c>
    </row>
    <row r="1174" spans="1:4" x14ac:dyDescent="0.35">
      <c r="A1174" s="552">
        <v>12.6</v>
      </c>
      <c r="B1174" s="553" t="s">
        <v>1052</v>
      </c>
      <c r="C1174" s="562">
        <v>480210</v>
      </c>
      <c r="D1174" s="544" t="s">
        <v>1060</v>
      </c>
    </row>
    <row r="1175" spans="1:4" x14ac:dyDescent="0.35">
      <c r="A1175" s="552">
        <v>12.6</v>
      </c>
      <c r="B1175" s="553" t="s">
        <v>1052</v>
      </c>
      <c r="C1175" s="562">
        <v>480220</v>
      </c>
      <c r="D1175" s="544" t="s">
        <v>1060</v>
      </c>
    </row>
    <row r="1176" spans="1:4" x14ac:dyDescent="0.35">
      <c r="A1176" s="552">
        <v>12.6</v>
      </c>
      <c r="B1176" s="553" t="s">
        <v>1052</v>
      </c>
      <c r="C1176" s="562">
        <v>480230</v>
      </c>
      <c r="D1176" s="544" t="s">
        <v>1060</v>
      </c>
    </row>
    <row r="1177" spans="1:4" x14ac:dyDescent="0.35">
      <c r="A1177" s="552">
        <v>12.6</v>
      </c>
      <c r="B1177" s="553" t="s">
        <v>1052</v>
      </c>
      <c r="C1177" s="562">
        <v>480240</v>
      </c>
      <c r="D1177" s="544" t="s">
        <v>1060</v>
      </c>
    </row>
    <row r="1178" spans="1:4" x14ac:dyDescent="0.35">
      <c r="A1178" s="552">
        <v>12.6</v>
      </c>
      <c r="B1178" s="553" t="s">
        <v>1052</v>
      </c>
      <c r="C1178" s="562">
        <v>480254</v>
      </c>
      <c r="D1178" s="544" t="s">
        <v>1060</v>
      </c>
    </row>
    <row r="1179" spans="1:4" x14ac:dyDescent="0.35">
      <c r="A1179" s="552">
        <v>12.6</v>
      </c>
      <c r="B1179" s="553" t="s">
        <v>1052</v>
      </c>
      <c r="C1179" s="562">
        <v>480255</v>
      </c>
      <c r="D1179" s="544" t="s">
        <v>1060</v>
      </c>
    </row>
    <row r="1180" spans="1:4" x14ac:dyDescent="0.35">
      <c r="A1180" s="552">
        <v>12.6</v>
      </c>
      <c r="B1180" s="553" t="s">
        <v>1052</v>
      </c>
      <c r="C1180" s="562">
        <v>480256</v>
      </c>
      <c r="D1180" s="544" t="s">
        <v>1060</v>
      </c>
    </row>
    <row r="1181" spans="1:4" x14ac:dyDescent="0.35">
      <c r="A1181" s="552">
        <v>12.6</v>
      </c>
      <c r="B1181" s="553" t="s">
        <v>1052</v>
      </c>
      <c r="C1181" s="562">
        <v>480257</v>
      </c>
      <c r="D1181" s="544" t="s">
        <v>1060</v>
      </c>
    </row>
    <row r="1182" spans="1:4" x14ac:dyDescent="0.35">
      <c r="A1182" s="552">
        <v>12.6</v>
      </c>
      <c r="B1182" s="553" t="s">
        <v>1052</v>
      </c>
      <c r="C1182" s="562">
        <v>480258</v>
      </c>
      <c r="D1182" s="544" t="s">
        <v>1060</v>
      </c>
    </row>
    <row r="1183" spans="1:4" x14ac:dyDescent="0.35">
      <c r="A1183" s="552">
        <v>12.6</v>
      </c>
      <c r="B1183" s="553" t="s">
        <v>1052</v>
      </c>
      <c r="C1183" s="562">
        <v>480261</v>
      </c>
      <c r="D1183" s="544" t="s">
        <v>1060</v>
      </c>
    </row>
    <row r="1184" spans="1:4" x14ac:dyDescent="0.35">
      <c r="A1184" s="552">
        <v>12.6</v>
      </c>
      <c r="B1184" s="553" t="s">
        <v>1052</v>
      </c>
      <c r="C1184" s="562" t="s">
        <v>1157</v>
      </c>
      <c r="D1184" s="544" t="s">
        <v>1060</v>
      </c>
    </row>
    <row r="1185" spans="1:4" x14ac:dyDescent="0.35">
      <c r="A1185" s="552">
        <v>12.6</v>
      </c>
      <c r="B1185" s="553" t="s">
        <v>1052</v>
      </c>
      <c r="C1185" s="562" t="s">
        <v>1158</v>
      </c>
      <c r="D1185" s="544" t="s">
        <v>1060</v>
      </c>
    </row>
    <row r="1186" spans="1:4" x14ac:dyDescent="0.35">
      <c r="A1186" s="552">
        <v>12.6</v>
      </c>
      <c r="B1186" s="553" t="s">
        <v>1052</v>
      </c>
      <c r="C1186" s="562">
        <v>481013</v>
      </c>
      <c r="D1186" s="544" t="s">
        <v>1060</v>
      </c>
    </row>
    <row r="1187" spans="1:4" x14ac:dyDescent="0.35">
      <c r="A1187" s="552">
        <v>12.6</v>
      </c>
      <c r="B1187" s="553" t="s">
        <v>1052</v>
      </c>
      <c r="C1187" s="562">
        <v>481014</v>
      </c>
      <c r="D1187" s="544" t="s">
        <v>1060</v>
      </c>
    </row>
    <row r="1188" spans="1:4" x14ac:dyDescent="0.35">
      <c r="A1188" s="552">
        <v>12.6</v>
      </c>
      <c r="B1188" s="553" t="s">
        <v>1052</v>
      </c>
      <c r="C1188" s="562">
        <v>481019</v>
      </c>
      <c r="D1188" s="544" t="s">
        <v>1060</v>
      </c>
    </row>
    <row r="1189" spans="1:4" x14ac:dyDescent="0.35">
      <c r="A1189" s="552">
        <v>12.6</v>
      </c>
      <c r="B1189" s="553" t="s">
        <v>1052</v>
      </c>
      <c r="C1189" s="562">
        <v>481022</v>
      </c>
      <c r="D1189" s="544" t="s">
        <v>1060</v>
      </c>
    </row>
    <row r="1190" spans="1:4" x14ac:dyDescent="0.35">
      <c r="A1190" s="552">
        <v>12.6</v>
      </c>
      <c r="B1190" s="553" t="s">
        <v>1052</v>
      </c>
      <c r="C1190" s="562">
        <v>481029</v>
      </c>
      <c r="D1190" s="544" t="s">
        <v>1060</v>
      </c>
    </row>
    <row r="1191" spans="1:4" x14ac:dyDescent="0.35">
      <c r="A1191" s="552">
        <v>12.6</v>
      </c>
      <c r="B1191" s="553" t="s">
        <v>1052</v>
      </c>
      <c r="C1191" s="562">
        <v>481031</v>
      </c>
      <c r="D1191" s="544" t="s">
        <v>1060</v>
      </c>
    </row>
    <row r="1192" spans="1:4" x14ac:dyDescent="0.35">
      <c r="A1192" s="552">
        <v>12.6</v>
      </c>
      <c r="B1192" s="553" t="s">
        <v>1052</v>
      </c>
      <c r="C1192" s="562">
        <v>481032</v>
      </c>
      <c r="D1192" s="544" t="s">
        <v>1060</v>
      </c>
    </row>
    <row r="1193" spans="1:4" x14ac:dyDescent="0.35">
      <c r="A1193" s="552">
        <v>12.6</v>
      </c>
      <c r="B1193" s="553" t="s">
        <v>1052</v>
      </c>
      <c r="C1193" s="562">
        <v>481039</v>
      </c>
      <c r="D1193" s="544" t="s">
        <v>1060</v>
      </c>
    </row>
    <row r="1194" spans="1:4" x14ac:dyDescent="0.35">
      <c r="A1194" s="552">
        <v>12.6</v>
      </c>
      <c r="B1194" s="553" t="s">
        <v>1052</v>
      </c>
      <c r="C1194" s="562">
        <v>481092</v>
      </c>
      <c r="D1194" s="544" t="s">
        <v>1060</v>
      </c>
    </row>
    <row r="1195" spans="1:4" x14ac:dyDescent="0.35">
      <c r="A1195" s="552">
        <v>12.6</v>
      </c>
      <c r="B1195" s="553" t="s">
        <v>1052</v>
      </c>
      <c r="C1195" s="562" t="s">
        <v>1159</v>
      </c>
      <c r="D1195" s="544" t="s">
        <v>1060</v>
      </c>
    </row>
    <row r="1196" spans="1:4" x14ac:dyDescent="0.35">
      <c r="A1196" s="563" t="s">
        <v>1160</v>
      </c>
      <c r="B1196" s="547" t="s">
        <v>1055</v>
      </c>
      <c r="C1196" s="545">
        <v>481410</v>
      </c>
      <c r="D1196" s="543" t="s">
        <v>1060</v>
      </c>
    </row>
    <row r="1197" spans="1:4" x14ac:dyDescent="0.35">
      <c r="A1197" s="563" t="s">
        <v>1160</v>
      </c>
      <c r="B1197" s="547" t="s">
        <v>1055</v>
      </c>
      <c r="C1197" s="545">
        <v>481420</v>
      </c>
      <c r="D1197" s="543" t="s">
        <v>1060</v>
      </c>
    </row>
    <row r="1198" spans="1:4" x14ac:dyDescent="0.35">
      <c r="A1198" s="563" t="s">
        <v>1160</v>
      </c>
      <c r="B1198" s="547" t="s">
        <v>1055</v>
      </c>
      <c r="C1198" s="545">
        <v>481490</v>
      </c>
      <c r="D1198" s="543" t="s">
        <v>1060</v>
      </c>
    </row>
    <row r="1199" spans="1:4" x14ac:dyDescent="0.35">
      <c r="A1199" s="563" t="s">
        <v>1160</v>
      </c>
      <c r="B1199" s="547" t="s">
        <v>1055</v>
      </c>
      <c r="C1199" s="545">
        <v>481710</v>
      </c>
      <c r="D1199" s="543" t="s">
        <v>1060</v>
      </c>
    </row>
    <row r="1200" spans="1:4" x14ac:dyDescent="0.35">
      <c r="A1200" s="563" t="s">
        <v>1160</v>
      </c>
      <c r="B1200" s="547" t="s">
        <v>1055</v>
      </c>
      <c r="C1200" s="545">
        <v>481720</v>
      </c>
      <c r="D1200" s="543" t="s">
        <v>1060</v>
      </c>
    </row>
    <row r="1201" spans="1:4" x14ac:dyDescent="0.35">
      <c r="A1201" s="563" t="s">
        <v>1160</v>
      </c>
      <c r="B1201" s="547" t="s">
        <v>1055</v>
      </c>
      <c r="C1201" s="545">
        <v>481730</v>
      </c>
      <c r="D1201" s="543" t="s">
        <v>1060</v>
      </c>
    </row>
    <row r="1202" spans="1:4" x14ac:dyDescent="0.35">
      <c r="A1202" s="563" t="s">
        <v>1160</v>
      </c>
      <c r="B1202" s="547" t="s">
        <v>1055</v>
      </c>
      <c r="C1202" s="545">
        <v>482010</v>
      </c>
      <c r="D1202" s="543" t="s">
        <v>1060</v>
      </c>
    </row>
    <row r="1203" spans="1:4" x14ac:dyDescent="0.35">
      <c r="A1203" s="563" t="s">
        <v>1160</v>
      </c>
      <c r="B1203" s="547" t="s">
        <v>1055</v>
      </c>
      <c r="C1203" s="545">
        <v>482020</v>
      </c>
      <c r="D1203" s="543" t="s">
        <v>1060</v>
      </c>
    </row>
    <row r="1204" spans="1:4" x14ac:dyDescent="0.35">
      <c r="A1204" s="563" t="s">
        <v>1160</v>
      </c>
      <c r="B1204" s="547" t="s">
        <v>1055</v>
      </c>
      <c r="C1204" s="545">
        <v>482030</v>
      </c>
      <c r="D1204" s="543"/>
    </row>
    <row r="1205" spans="1:4" x14ac:dyDescent="0.35">
      <c r="A1205" s="563" t="s">
        <v>1160</v>
      </c>
      <c r="B1205" s="547" t="s">
        <v>1055</v>
      </c>
      <c r="C1205" s="545">
        <v>482040</v>
      </c>
      <c r="D1205" s="543"/>
    </row>
    <row r="1206" spans="1:4" x14ac:dyDescent="0.35">
      <c r="A1206" s="563" t="s">
        <v>1160</v>
      </c>
      <c r="B1206" s="547" t="s">
        <v>1055</v>
      </c>
      <c r="C1206" s="545">
        <v>482050</v>
      </c>
      <c r="D1206" s="543"/>
    </row>
    <row r="1207" spans="1:4" x14ac:dyDescent="0.35">
      <c r="A1207" s="563" t="s">
        <v>1160</v>
      </c>
      <c r="B1207" s="547" t="s">
        <v>1055</v>
      </c>
      <c r="C1207" s="545">
        <v>482090</v>
      </c>
      <c r="D1207" s="543"/>
    </row>
    <row r="1208" spans="1:4" x14ac:dyDescent="0.35">
      <c r="A1208" s="563" t="s">
        <v>1160</v>
      </c>
      <c r="B1208" s="547" t="s">
        <v>1055</v>
      </c>
      <c r="C1208" s="545">
        <v>482110</v>
      </c>
      <c r="D1208" s="543"/>
    </row>
    <row r="1209" spans="1:4" x14ac:dyDescent="0.35">
      <c r="A1209" s="561">
        <v>12.6</v>
      </c>
      <c r="B1209" s="547" t="s">
        <v>1055</v>
      </c>
      <c r="C1209" s="545">
        <v>482190</v>
      </c>
      <c r="D1209" s="543"/>
    </row>
    <row r="1210" spans="1:4" x14ac:dyDescent="0.35">
      <c r="A1210" s="561">
        <v>12.6</v>
      </c>
      <c r="B1210" s="547" t="s">
        <v>1055</v>
      </c>
      <c r="C1210" s="545">
        <v>482210</v>
      </c>
      <c r="D1210" s="543" t="s">
        <v>1149</v>
      </c>
    </row>
    <row r="1211" spans="1:4" x14ac:dyDescent="0.35">
      <c r="A1211" s="561">
        <v>12.6</v>
      </c>
      <c r="B1211" s="547" t="s">
        <v>1055</v>
      </c>
      <c r="C1211" s="545">
        <v>482290</v>
      </c>
      <c r="D1211" s="543"/>
    </row>
    <row r="1212" spans="1:4" x14ac:dyDescent="0.35">
      <c r="A1212" s="561">
        <v>12.6</v>
      </c>
      <c r="B1212" s="547" t="s">
        <v>1055</v>
      </c>
      <c r="C1212" s="545">
        <v>482320</v>
      </c>
      <c r="D1212" s="543"/>
    </row>
    <row r="1213" spans="1:4" x14ac:dyDescent="0.35">
      <c r="A1213" s="561">
        <v>12.6</v>
      </c>
      <c r="B1213" s="547" t="s">
        <v>1055</v>
      </c>
      <c r="C1213" s="545">
        <v>482340</v>
      </c>
      <c r="D1213" s="543"/>
    </row>
    <row r="1214" spans="1:4" x14ac:dyDescent="0.35">
      <c r="A1214" s="561">
        <v>12.6</v>
      </c>
      <c r="B1214" s="547" t="s">
        <v>1055</v>
      </c>
      <c r="C1214" s="545">
        <v>482361</v>
      </c>
      <c r="D1214" s="543"/>
    </row>
    <row r="1215" spans="1:4" x14ac:dyDescent="0.35">
      <c r="A1215" s="561">
        <v>12.6</v>
      </c>
      <c r="B1215" s="547" t="s">
        <v>1055</v>
      </c>
      <c r="C1215" s="545">
        <v>482369</v>
      </c>
      <c r="D1215" s="543"/>
    </row>
    <row r="1216" spans="1:4" x14ac:dyDescent="0.35">
      <c r="A1216" s="561">
        <v>12.6</v>
      </c>
      <c r="B1216" s="547" t="s">
        <v>1055</v>
      </c>
      <c r="C1216" s="545">
        <v>482370</v>
      </c>
      <c r="D1216" s="543"/>
    </row>
    <row r="1217" spans="1:4" x14ac:dyDescent="0.35">
      <c r="A1217" s="561">
        <v>12.6</v>
      </c>
      <c r="B1217" s="547" t="s">
        <v>1055</v>
      </c>
      <c r="C1217" s="545">
        <v>482390</v>
      </c>
      <c r="D1217" s="543"/>
    </row>
    <row r="1218" spans="1:4" x14ac:dyDescent="0.35">
      <c r="A1218" s="563" t="s">
        <v>1160</v>
      </c>
      <c r="B1218" s="547" t="s">
        <v>1056</v>
      </c>
      <c r="C1218" s="545">
        <v>481420</v>
      </c>
      <c r="D1218" s="543"/>
    </row>
    <row r="1219" spans="1:4" x14ac:dyDescent="0.35">
      <c r="A1219" s="563" t="s">
        <v>1160</v>
      </c>
      <c r="B1219" s="547" t="s">
        <v>1056</v>
      </c>
      <c r="C1219" s="545">
        <v>481490</v>
      </c>
      <c r="D1219" s="543"/>
    </row>
    <row r="1220" spans="1:4" x14ac:dyDescent="0.35">
      <c r="A1220" s="563" t="s">
        <v>1160</v>
      </c>
      <c r="B1220" s="547" t="s">
        <v>1056</v>
      </c>
      <c r="C1220" s="545">
        <v>481710</v>
      </c>
      <c r="D1220" s="543"/>
    </row>
    <row r="1221" spans="1:4" x14ac:dyDescent="0.35">
      <c r="A1221" s="563" t="s">
        <v>1160</v>
      </c>
      <c r="B1221" s="547" t="s">
        <v>1056</v>
      </c>
      <c r="C1221" s="545">
        <v>481720</v>
      </c>
      <c r="D1221" s="543"/>
    </row>
    <row r="1222" spans="1:4" x14ac:dyDescent="0.35">
      <c r="A1222" s="563" t="s">
        <v>1160</v>
      </c>
      <c r="B1222" s="547" t="s">
        <v>1056</v>
      </c>
      <c r="C1222" s="545">
        <v>481730</v>
      </c>
      <c r="D1222" s="543"/>
    </row>
    <row r="1223" spans="1:4" x14ac:dyDescent="0.35">
      <c r="A1223" s="563" t="s">
        <v>1160</v>
      </c>
      <c r="B1223" s="547" t="s">
        <v>1056</v>
      </c>
      <c r="C1223" s="545">
        <v>482020</v>
      </c>
      <c r="D1223" s="543"/>
    </row>
    <row r="1224" spans="1:4" x14ac:dyDescent="0.35">
      <c r="A1224" s="563" t="s">
        <v>1160</v>
      </c>
      <c r="B1224" s="547" t="s">
        <v>1056</v>
      </c>
      <c r="C1224" s="545">
        <v>482030</v>
      </c>
      <c r="D1224" s="543"/>
    </row>
    <row r="1225" spans="1:4" x14ac:dyDescent="0.35">
      <c r="A1225" s="563" t="s">
        <v>1160</v>
      </c>
      <c r="B1225" s="547" t="s">
        <v>1056</v>
      </c>
      <c r="C1225" s="545">
        <v>482040</v>
      </c>
      <c r="D1225" s="543"/>
    </row>
    <row r="1226" spans="1:4" x14ac:dyDescent="0.35">
      <c r="A1226" s="563" t="s">
        <v>1160</v>
      </c>
      <c r="B1226" s="547" t="s">
        <v>1056</v>
      </c>
      <c r="C1226" s="545">
        <v>482050</v>
      </c>
      <c r="D1226" s="543" t="s">
        <v>1149</v>
      </c>
    </row>
    <row r="1227" spans="1:4" x14ac:dyDescent="0.35">
      <c r="A1227" s="563" t="s">
        <v>1160</v>
      </c>
      <c r="B1227" s="547" t="s">
        <v>1056</v>
      </c>
      <c r="C1227" s="545">
        <v>482090</v>
      </c>
      <c r="D1227" s="543"/>
    </row>
    <row r="1228" spans="1:4" x14ac:dyDescent="0.35">
      <c r="A1228" s="563" t="s">
        <v>1160</v>
      </c>
      <c r="B1228" s="547" t="s">
        <v>1056</v>
      </c>
      <c r="C1228" s="545">
        <v>482110</v>
      </c>
      <c r="D1228" s="543"/>
    </row>
    <row r="1229" spans="1:4" x14ac:dyDescent="0.35">
      <c r="A1229" s="563" t="s">
        <v>1160</v>
      </c>
      <c r="B1229" s="547" t="s">
        <v>1056</v>
      </c>
      <c r="C1229" s="545">
        <v>482190</v>
      </c>
      <c r="D1229" s="543"/>
    </row>
    <row r="1230" spans="1:4" x14ac:dyDescent="0.35">
      <c r="A1230" s="563" t="s">
        <v>1160</v>
      </c>
      <c r="B1230" s="547" t="s">
        <v>1056</v>
      </c>
      <c r="C1230" s="545">
        <v>482210</v>
      </c>
      <c r="D1230" s="543"/>
    </row>
    <row r="1231" spans="1:4" x14ac:dyDescent="0.35">
      <c r="A1231" s="563" t="s">
        <v>1160</v>
      </c>
      <c r="B1231" s="547" t="s">
        <v>1056</v>
      </c>
      <c r="C1231" s="545">
        <v>482290</v>
      </c>
      <c r="D1231" s="543"/>
    </row>
    <row r="1232" spans="1:4" x14ac:dyDescent="0.35">
      <c r="A1232" s="563" t="s">
        <v>1160</v>
      </c>
      <c r="B1232" s="547" t="s">
        <v>1056</v>
      </c>
      <c r="C1232" s="545">
        <v>482320</v>
      </c>
      <c r="D1232" s="543"/>
    </row>
    <row r="1233" spans="1:4" x14ac:dyDescent="0.35">
      <c r="A1233" s="563" t="s">
        <v>1160</v>
      </c>
      <c r="B1233" s="547" t="s">
        <v>1056</v>
      </c>
      <c r="C1233" s="545">
        <v>482340</v>
      </c>
      <c r="D1233" s="543"/>
    </row>
    <row r="1234" spans="1:4" x14ac:dyDescent="0.35">
      <c r="A1234" s="563" t="s">
        <v>1160</v>
      </c>
      <c r="B1234" s="547" t="s">
        <v>1056</v>
      </c>
      <c r="C1234" s="545">
        <v>482361</v>
      </c>
      <c r="D1234" s="543"/>
    </row>
    <row r="1235" spans="1:4" x14ac:dyDescent="0.35">
      <c r="A1235" s="563" t="s">
        <v>1160</v>
      </c>
      <c r="B1235" s="547" t="s">
        <v>1056</v>
      </c>
      <c r="C1235" s="545">
        <v>482369</v>
      </c>
      <c r="D1235" s="543"/>
    </row>
    <row r="1236" spans="1:4" x14ac:dyDescent="0.35">
      <c r="A1236" s="563" t="s">
        <v>1160</v>
      </c>
      <c r="B1236" s="547" t="s">
        <v>1056</v>
      </c>
      <c r="C1236" s="545">
        <v>482370</v>
      </c>
      <c r="D1236" s="543"/>
    </row>
    <row r="1237" spans="1:4" ht="15" thickBot="1" x14ac:dyDescent="0.4">
      <c r="A1237" s="565" t="s">
        <v>1160</v>
      </c>
      <c r="B1237" s="536" t="s">
        <v>1056</v>
      </c>
      <c r="C1237" s="537">
        <v>482390</v>
      </c>
      <c r="D1237" s="543"/>
    </row>
    <row r="1238" spans="1:4" ht="15" thickTop="1" x14ac:dyDescent="0.35">
      <c r="A1238" s="557" t="s">
        <v>1161</v>
      </c>
      <c r="B1238" s="558" t="s">
        <v>1052</v>
      </c>
      <c r="C1238" s="568">
        <v>480210</v>
      </c>
      <c r="D1238" s="544"/>
    </row>
    <row r="1239" spans="1:4" x14ac:dyDescent="0.35">
      <c r="A1239" s="552" t="s">
        <v>1161</v>
      </c>
      <c r="B1239" s="553" t="s">
        <v>1052</v>
      </c>
      <c r="C1239" s="562">
        <v>480220</v>
      </c>
      <c r="D1239" s="544"/>
    </row>
    <row r="1240" spans="1:4" x14ac:dyDescent="0.35">
      <c r="A1240" s="552" t="s">
        <v>1161</v>
      </c>
      <c r="B1240" s="553" t="s">
        <v>1052</v>
      </c>
      <c r="C1240" s="562">
        <v>480230</v>
      </c>
      <c r="D1240" s="544"/>
    </row>
    <row r="1241" spans="1:4" x14ac:dyDescent="0.35">
      <c r="A1241" s="552" t="s">
        <v>1161</v>
      </c>
      <c r="B1241" s="553" t="s">
        <v>1052</v>
      </c>
      <c r="C1241" s="562">
        <v>480240</v>
      </c>
      <c r="D1241" s="544"/>
    </row>
    <row r="1242" spans="1:4" x14ac:dyDescent="0.35">
      <c r="A1242" s="552" t="s">
        <v>1161</v>
      </c>
      <c r="B1242" s="553" t="s">
        <v>1052</v>
      </c>
      <c r="C1242" s="562">
        <v>480254</v>
      </c>
      <c r="D1242" s="544"/>
    </row>
    <row r="1243" spans="1:4" x14ac:dyDescent="0.35">
      <c r="A1243" s="552" t="s">
        <v>1161</v>
      </c>
      <c r="B1243" s="553" t="s">
        <v>1052</v>
      </c>
      <c r="C1243" s="562">
        <v>480255</v>
      </c>
      <c r="D1243" s="544"/>
    </row>
    <row r="1244" spans="1:4" x14ac:dyDescent="0.35">
      <c r="A1244" s="552" t="s">
        <v>1161</v>
      </c>
      <c r="B1244" s="553" t="s">
        <v>1052</v>
      </c>
      <c r="C1244" s="562">
        <v>480256</v>
      </c>
      <c r="D1244" s="544"/>
    </row>
    <row r="1245" spans="1:4" x14ac:dyDescent="0.35">
      <c r="A1245" s="552" t="s">
        <v>1161</v>
      </c>
      <c r="B1245" s="553" t="s">
        <v>1052</v>
      </c>
      <c r="C1245" s="562">
        <v>480257</v>
      </c>
      <c r="D1245" s="544"/>
    </row>
    <row r="1246" spans="1:4" x14ac:dyDescent="0.35">
      <c r="A1246" s="552" t="s">
        <v>1161</v>
      </c>
      <c r="B1246" s="553" t="s">
        <v>1052</v>
      </c>
      <c r="C1246" s="562">
        <v>480258</v>
      </c>
      <c r="D1246" s="544" t="s">
        <v>1060</v>
      </c>
    </row>
    <row r="1247" spans="1:4" x14ac:dyDescent="0.35">
      <c r="A1247" s="552" t="s">
        <v>1161</v>
      </c>
      <c r="B1247" s="553" t="s">
        <v>1052</v>
      </c>
      <c r="C1247" s="562">
        <v>480261</v>
      </c>
      <c r="D1247" s="544" t="s">
        <v>1060</v>
      </c>
    </row>
    <row r="1248" spans="1:4" x14ac:dyDescent="0.35">
      <c r="A1248" s="552" t="s">
        <v>1161</v>
      </c>
      <c r="B1248" s="553" t="s">
        <v>1052</v>
      </c>
      <c r="C1248" s="562" t="s">
        <v>1157</v>
      </c>
      <c r="D1248" s="544" t="s">
        <v>1060</v>
      </c>
    </row>
    <row r="1249" spans="1:4" x14ac:dyDescent="0.35">
      <c r="A1249" s="552" t="s">
        <v>1161</v>
      </c>
      <c r="B1249" s="553" t="s">
        <v>1052</v>
      </c>
      <c r="C1249" s="562" t="s">
        <v>1158</v>
      </c>
      <c r="D1249" s="544" t="s">
        <v>1060</v>
      </c>
    </row>
    <row r="1250" spans="1:4" x14ac:dyDescent="0.35">
      <c r="A1250" s="552" t="s">
        <v>1161</v>
      </c>
      <c r="B1250" s="553" t="s">
        <v>1052</v>
      </c>
      <c r="C1250" s="562">
        <v>481013</v>
      </c>
      <c r="D1250" s="544" t="s">
        <v>1060</v>
      </c>
    </row>
    <row r="1251" spans="1:4" x14ac:dyDescent="0.35">
      <c r="A1251" s="552" t="s">
        <v>1161</v>
      </c>
      <c r="B1251" s="553" t="s">
        <v>1052</v>
      </c>
      <c r="C1251" s="562">
        <v>481014</v>
      </c>
      <c r="D1251" s="544" t="s">
        <v>1060</v>
      </c>
    </row>
    <row r="1252" spans="1:4" x14ac:dyDescent="0.35">
      <c r="A1252" s="552" t="s">
        <v>1161</v>
      </c>
      <c r="B1252" s="553" t="s">
        <v>1052</v>
      </c>
      <c r="C1252" s="562">
        <v>481019</v>
      </c>
      <c r="D1252" s="544" t="s">
        <v>1060</v>
      </c>
    </row>
    <row r="1253" spans="1:4" x14ac:dyDescent="0.35">
      <c r="A1253" s="552" t="s">
        <v>1161</v>
      </c>
      <c r="B1253" s="553" t="s">
        <v>1052</v>
      </c>
      <c r="C1253" s="562">
        <v>481022</v>
      </c>
      <c r="D1253" s="544" t="s">
        <v>1060</v>
      </c>
    </row>
    <row r="1254" spans="1:4" x14ac:dyDescent="0.35">
      <c r="A1254" s="552" t="s">
        <v>1161</v>
      </c>
      <c r="B1254" s="553" t="s">
        <v>1052</v>
      </c>
      <c r="C1254" s="562">
        <v>481029</v>
      </c>
      <c r="D1254" s="544" t="s">
        <v>1060</v>
      </c>
    </row>
    <row r="1255" spans="1:4" x14ac:dyDescent="0.35">
      <c r="A1255" s="552" t="s">
        <v>1161</v>
      </c>
      <c r="B1255" s="553" t="s">
        <v>1052</v>
      </c>
      <c r="C1255" s="562">
        <v>481031</v>
      </c>
      <c r="D1255" s="544" t="s">
        <v>1060</v>
      </c>
    </row>
    <row r="1256" spans="1:4" x14ac:dyDescent="0.35">
      <c r="A1256" s="552" t="s">
        <v>1161</v>
      </c>
      <c r="B1256" s="553" t="s">
        <v>1052</v>
      </c>
      <c r="C1256" s="562">
        <v>481032</v>
      </c>
      <c r="D1256" s="544" t="s">
        <v>1060</v>
      </c>
    </row>
    <row r="1257" spans="1:4" x14ac:dyDescent="0.35">
      <c r="A1257" s="552" t="s">
        <v>1161</v>
      </c>
      <c r="B1257" s="553" t="s">
        <v>1052</v>
      </c>
      <c r="C1257" s="562">
        <v>481039</v>
      </c>
      <c r="D1257" s="544" t="s">
        <v>1060</v>
      </c>
    </row>
    <row r="1258" spans="1:4" x14ac:dyDescent="0.35">
      <c r="A1258" s="552" t="s">
        <v>1161</v>
      </c>
      <c r="B1258" s="553" t="s">
        <v>1052</v>
      </c>
      <c r="C1258" s="562">
        <v>481092</v>
      </c>
      <c r="D1258" s="544" t="s">
        <v>1060</v>
      </c>
    </row>
    <row r="1259" spans="1:4" x14ac:dyDescent="0.35">
      <c r="A1259" s="552" t="s">
        <v>1161</v>
      </c>
      <c r="B1259" s="553" t="s">
        <v>1052</v>
      </c>
      <c r="C1259" s="562" t="s">
        <v>1159</v>
      </c>
      <c r="D1259" s="544" t="s">
        <v>1060</v>
      </c>
    </row>
    <row r="1260" spans="1:4" x14ac:dyDescent="0.35">
      <c r="A1260" s="552" t="s">
        <v>1161</v>
      </c>
      <c r="B1260" s="553" t="s">
        <v>1052</v>
      </c>
      <c r="C1260" s="562">
        <v>482390</v>
      </c>
      <c r="D1260" s="544" t="s">
        <v>1060</v>
      </c>
    </row>
    <row r="1261" spans="1:4" x14ac:dyDescent="0.35">
      <c r="A1261" s="563" t="s">
        <v>1161</v>
      </c>
      <c r="B1261" s="547" t="s">
        <v>1055</v>
      </c>
      <c r="C1261" s="546" t="s">
        <v>1154</v>
      </c>
      <c r="D1261" s="544" t="s">
        <v>1060</v>
      </c>
    </row>
    <row r="1262" spans="1:4" ht="15" thickBot="1" x14ac:dyDescent="0.4">
      <c r="A1262" s="565" t="s">
        <v>1161</v>
      </c>
      <c r="B1262" s="536" t="s">
        <v>1056</v>
      </c>
      <c r="C1262" s="551" t="s">
        <v>1154</v>
      </c>
      <c r="D1262" s="544" t="s">
        <v>1060</v>
      </c>
    </row>
    <row r="1263" spans="1:4" ht="15" thickTop="1" x14ac:dyDescent="0.35">
      <c r="A1263" s="557" t="s">
        <v>1162</v>
      </c>
      <c r="B1263" s="558" t="s">
        <v>1052</v>
      </c>
      <c r="C1263" s="559">
        <v>482370</v>
      </c>
      <c r="D1263" s="543" t="s">
        <v>1060</v>
      </c>
    </row>
    <row r="1264" spans="1:4" x14ac:dyDescent="0.35">
      <c r="A1264" s="563" t="s">
        <v>1162</v>
      </c>
      <c r="B1264" s="547" t="s">
        <v>1055</v>
      </c>
      <c r="C1264" s="545" t="s">
        <v>1155</v>
      </c>
      <c r="D1264" s="543" t="s">
        <v>1060</v>
      </c>
    </row>
    <row r="1265" spans="1:4" ht="15" thickBot="1" x14ac:dyDescent="0.4">
      <c r="A1265" s="565" t="s">
        <v>1162</v>
      </c>
      <c r="B1265" s="536" t="s">
        <v>1056</v>
      </c>
      <c r="C1265" s="537" t="s">
        <v>1155</v>
      </c>
      <c r="D1265" s="543" t="s">
        <v>1060</v>
      </c>
    </row>
    <row r="1266" spans="1:4" ht="15" thickTop="1" x14ac:dyDescent="0.35">
      <c r="A1266" s="557" t="s">
        <v>1163</v>
      </c>
      <c r="B1266" s="558" t="s">
        <v>1052</v>
      </c>
      <c r="C1266" s="559" t="s">
        <v>1156</v>
      </c>
      <c r="D1266" s="543" t="s">
        <v>1060</v>
      </c>
    </row>
    <row r="1267" spans="1:4" x14ac:dyDescent="0.35">
      <c r="A1267" s="563" t="s">
        <v>1163</v>
      </c>
      <c r="B1267" s="547" t="s">
        <v>1055</v>
      </c>
      <c r="C1267" s="545" t="s">
        <v>1156</v>
      </c>
      <c r="D1267" s="543" t="s">
        <v>1060</v>
      </c>
    </row>
    <row r="1268" spans="1:4" ht="15" thickBot="1" x14ac:dyDescent="0.4">
      <c r="A1268" s="565" t="s">
        <v>1163</v>
      </c>
      <c r="B1268" s="536" t="s">
        <v>1056</v>
      </c>
      <c r="C1268" s="537" t="s">
        <v>1156</v>
      </c>
      <c r="D1268" s="567" t="s">
        <v>1060</v>
      </c>
    </row>
    <row r="1269" spans="1:4" ht="15" thickTop="1" x14ac:dyDescent="0.25">
      <c r="D1269" s="454" t="s">
        <v>1060</v>
      </c>
    </row>
    <row r="1270" spans="1:4" x14ac:dyDescent="0.25">
      <c r="D1270" s="454" t="s">
        <v>1060</v>
      </c>
    </row>
    <row r="1272" spans="1:4" x14ac:dyDescent="0.25">
      <c r="D1272" s="454" t="s">
        <v>1149</v>
      </c>
    </row>
    <row r="1273" spans="1:4" x14ac:dyDescent="0.25">
      <c r="D1273" s="454" t="s">
        <v>1149</v>
      </c>
    </row>
    <row r="1275" spans="1:4" x14ac:dyDescent="0.25">
      <c r="D1275" s="454" t="s">
        <v>1149</v>
      </c>
    </row>
    <row r="1276" spans="1:4" x14ac:dyDescent="0.25">
      <c r="D1276" s="454" t="s">
        <v>1149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autoFilter ref="A1:D1268" xr:uid="{00000000-0009-0000-0000-00001A000000}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/>
  <dimension ref="A1"/>
  <sheetViews>
    <sheetView workbookViewId="0">
      <selection activeCell="A43" sqref="A43:E43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/>
  <dimension ref="B1:B2"/>
  <sheetViews>
    <sheetView workbookViewId="0">
      <selection activeCell="A43" sqref="A43:E43"/>
    </sheetView>
  </sheetViews>
  <sheetFormatPr defaultRowHeight="12.5" x14ac:dyDescent="0.25"/>
  <sheetData>
    <row r="1" spans="2:2" x14ac:dyDescent="0.25">
      <c r="B1" t="s">
        <v>1164</v>
      </c>
    </row>
    <row r="2" spans="2:2" x14ac:dyDescent="0.25">
      <c r="B2" s="42">
        <f>'CB1-Производство'!D13+'СВ2 | Первич. | Торговля'!D12+'СВ2 | Первич. | Торговля'!H12</f>
        <v>0.5</v>
      </c>
    </row>
  </sheetData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9"/>
  <dimension ref="A1:G1"/>
  <sheetViews>
    <sheetView workbookViewId="0">
      <selection activeCell="A43" sqref="A43:E43"/>
    </sheetView>
  </sheetViews>
  <sheetFormatPr defaultRowHeight="12.5" x14ac:dyDescent="0.25"/>
  <cols>
    <col min="1" max="1" width="10" bestFit="1" customWidth="1"/>
    <col min="2" max="2" width="13" bestFit="1" customWidth="1"/>
    <col min="3" max="3" width="16" bestFit="1" customWidth="1"/>
    <col min="4" max="4" width="8" bestFit="1" customWidth="1"/>
    <col min="5" max="5" width="13" bestFit="1" customWidth="1"/>
    <col min="6" max="7" width="8" bestFit="1" customWidth="1"/>
  </cols>
  <sheetData>
    <row r="1" spans="1:7" x14ac:dyDescent="0.25">
      <c r="A1" t="s">
        <v>1165</v>
      </c>
      <c r="B1" t="s">
        <v>1166</v>
      </c>
      <c r="C1" t="s">
        <v>1167</v>
      </c>
      <c r="D1" t="s">
        <v>1168</v>
      </c>
      <c r="E1" t="s">
        <v>1169</v>
      </c>
      <c r="F1" t="s">
        <v>1170</v>
      </c>
      <c r="G1" t="s">
        <v>1171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6833-38DC-4722-B281-DC9C17333F91}">
  <sheetPr>
    <pageSetUpPr fitToPage="1"/>
  </sheetPr>
  <dimension ref="A1:AC147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1" sqref="D11:D12"/>
    </sheetView>
  </sheetViews>
  <sheetFormatPr defaultRowHeight="15.5" x14ac:dyDescent="0.35"/>
  <cols>
    <col min="1" max="1" width="11.25" style="985" customWidth="1"/>
    <col min="2" max="2" width="43.58203125" style="985" customWidth="1"/>
    <col min="3" max="3" width="9.08203125" style="985" customWidth="1"/>
    <col min="4" max="9" width="12" style="985" customWidth="1"/>
    <col min="10" max="10" width="49.5" style="985" customWidth="1"/>
    <col min="11" max="11" width="12.83203125" style="985" customWidth="1"/>
    <col min="12" max="12" width="22.25" style="985" customWidth="1"/>
    <col min="13" max="13" width="14.75" style="985" customWidth="1"/>
    <col min="14" max="14" width="20.75" style="985" customWidth="1"/>
    <col min="15" max="15" width="39" style="985" customWidth="1"/>
    <col min="16" max="16" width="9.58203125" style="985" customWidth="1"/>
    <col min="17" max="17" width="11.25" style="985" customWidth="1"/>
    <col min="18" max="18" width="19.5" style="985" customWidth="1"/>
    <col min="266" max="266" width="9.58203125" customWidth="1"/>
    <col min="267" max="267" width="9.08203125" customWidth="1"/>
    <col min="268" max="268" width="43.58203125" customWidth="1"/>
    <col min="269" max="269" width="9.58203125" customWidth="1"/>
    <col min="270" max="270" width="11.25" customWidth="1"/>
    <col min="271" max="271" width="19.5" customWidth="1"/>
    <col min="272" max="272" width="14.75" customWidth="1"/>
    <col min="273" max="273" width="20.75" customWidth="1"/>
    <col min="274" max="274" width="129.83203125" customWidth="1"/>
    <col min="522" max="522" width="9.58203125" customWidth="1"/>
    <col min="523" max="523" width="9.08203125" customWidth="1"/>
    <col min="524" max="524" width="43.58203125" customWidth="1"/>
    <col min="525" max="525" width="9.58203125" customWidth="1"/>
    <col min="526" max="526" width="11.25" customWidth="1"/>
    <col min="527" max="527" width="19.5" customWidth="1"/>
    <col min="528" max="528" width="14.75" customWidth="1"/>
    <col min="529" max="529" width="20.75" customWidth="1"/>
    <col min="530" max="530" width="129.83203125" customWidth="1"/>
    <col min="778" max="778" width="9.58203125" customWidth="1"/>
    <col min="779" max="779" width="9.08203125" customWidth="1"/>
    <col min="780" max="780" width="43.58203125" customWidth="1"/>
    <col min="781" max="781" width="9.58203125" customWidth="1"/>
    <col min="782" max="782" width="11.25" customWidth="1"/>
    <col min="783" max="783" width="19.5" customWidth="1"/>
    <col min="784" max="784" width="14.75" customWidth="1"/>
    <col min="785" max="785" width="20.75" customWidth="1"/>
    <col min="786" max="786" width="129.83203125" customWidth="1"/>
    <col min="1034" max="1034" width="9.58203125" customWidth="1"/>
    <col min="1035" max="1035" width="9.08203125" customWidth="1"/>
    <col min="1036" max="1036" width="43.58203125" customWidth="1"/>
    <col min="1037" max="1037" width="9.58203125" customWidth="1"/>
    <col min="1038" max="1038" width="11.25" customWidth="1"/>
    <col min="1039" max="1039" width="19.5" customWidth="1"/>
    <col min="1040" max="1040" width="14.75" customWidth="1"/>
    <col min="1041" max="1041" width="20.75" customWidth="1"/>
    <col min="1042" max="1042" width="129.83203125" customWidth="1"/>
    <col min="1290" max="1290" width="9.58203125" customWidth="1"/>
    <col min="1291" max="1291" width="9.08203125" customWidth="1"/>
    <col min="1292" max="1292" width="43.58203125" customWidth="1"/>
    <col min="1293" max="1293" width="9.58203125" customWidth="1"/>
    <col min="1294" max="1294" width="11.25" customWidth="1"/>
    <col min="1295" max="1295" width="19.5" customWidth="1"/>
    <col min="1296" max="1296" width="14.75" customWidth="1"/>
    <col min="1297" max="1297" width="20.75" customWidth="1"/>
    <col min="1298" max="1298" width="129.83203125" customWidth="1"/>
    <col min="1546" max="1546" width="9.58203125" customWidth="1"/>
    <col min="1547" max="1547" width="9.08203125" customWidth="1"/>
    <col min="1548" max="1548" width="43.58203125" customWidth="1"/>
    <col min="1549" max="1549" width="9.58203125" customWidth="1"/>
    <col min="1550" max="1550" width="11.25" customWidth="1"/>
    <col min="1551" max="1551" width="19.5" customWidth="1"/>
    <col min="1552" max="1552" width="14.75" customWidth="1"/>
    <col min="1553" max="1553" width="20.75" customWidth="1"/>
    <col min="1554" max="1554" width="129.83203125" customWidth="1"/>
    <col min="1802" max="1802" width="9.58203125" customWidth="1"/>
    <col min="1803" max="1803" width="9.08203125" customWidth="1"/>
    <col min="1804" max="1804" width="43.58203125" customWidth="1"/>
    <col min="1805" max="1805" width="9.58203125" customWidth="1"/>
    <col min="1806" max="1806" width="11.25" customWidth="1"/>
    <col min="1807" max="1807" width="19.5" customWidth="1"/>
    <col min="1808" max="1808" width="14.75" customWidth="1"/>
    <col min="1809" max="1809" width="20.75" customWidth="1"/>
    <col min="1810" max="1810" width="129.83203125" customWidth="1"/>
    <col min="2058" max="2058" width="9.58203125" customWidth="1"/>
    <col min="2059" max="2059" width="9.08203125" customWidth="1"/>
    <col min="2060" max="2060" width="43.58203125" customWidth="1"/>
    <col min="2061" max="2061" width="9.58203125" customWidth="1"/>
    <col min="2062" max="2062" width="11.25" customWidth="1"/>
    <col min="2063" max="2063" width="19.5" customWidth="1"/>
    <col min="2064" max="2064" width="14.75" customWidth="1"/>
    <col min="2065" max="2065" width="20.75" customWidth="1"/>
    <col min="2066" max="2066" width="129.83203125" customWidth="1"/>
    <col min="2314" max="2314" width="9.58203125" customWidth="1"/>
    <col min="2315" max="2315" width="9.08203125" customWidth="1"/>
    <col min="2316" max="2316" width="43.58203125" customWidth="1"/>
    <col min="2317" max="2317" width="9.58203125" customWidth="1"/>
    <col min="2318" max="2318" width="11.25" customWidth="1"/>
    <col min="2319" max="2319" width="19.5" customWidth="1"/>
    <col min="2320" max="2320" width="14.75" customWidth="1"/>
    <col min="2321" max="2321" width="20.75" customWidth="1"/>
    <col min="2322" max="2322" width="129.83203125" customWidth="1"/>
    <col min="2570" max="2570" width="9.58203125" customWidth="1"/>
    <col min="2571" max="2571" width="9.08203125" customWidth="1"/>
    <col min="2572" max="2572" width="43.58203125" customWidth="1"/>
    <col min="2573" max="2573" width="9.58203125" customWidth="1"/>
    <col min="2574" max="2574" width="11.25" customWidth="1"/>
    <col min="2575" max="2575" width="19.5" customWidth="1"/>
    <col min="2576" max="2576" width="14.75" customWidth="1"/>
    <col min="2577" max="2577" width="20.75" customWidth="1"/>
    <col min="2578" max="2578" width="129.83203125" customWidth="1"/>
    <col min="2826" max="2826" width="9.58203125" customWidth="1"/>
    <col min="2827" max="2827" width="9.08203125" customWidth="1"/>
    <col min="2828" max="2828" width="43.58203125" customWidth="1"/>
    <col min="2829" max="2829" width="9.58203125" customWidth="1"/>
    <col min="2830" max="2830" width="11.25" customWidth="1"/>
    <col min="2831" max="2831" width="19.5" customWidth="1"/>
    <col min="2832" max="2832" width="14.75" customWidth="1"/>
    <col min="2833" max="2833" width="20.75" customWidth="1"/>
    <col min="2834" max="2834" width="129.83203125" customWidth="1"/>
    <col min="3082" max="3082" width="9.58203125" customWidth="1"/>
    <col min="3083" max="3083" width="9.08203125" customWidth="1"/>
    <col min="3084" max="3084" width="43.58203125" customWidth="1"/>
    <col min="3085" max="3085" width="9.58203125" customWidth="1"/>
    <col min="3086" max="3086" width="11.25" customWidth="1"/>
    <col min="3087" max="3087" width="19.5" customWidth="1"/>
    <col min="3088" max="3088" width="14.75" customWidth="1"/>
    <col min="3089" max="3089" width="20.75" customWidth="1"/>
    <col min="3090" max="3090" width="129.83203125" customWidth="1"/>
    <col min="3338" max="3338" width="9.58203125" customWidth="1"/>
    <col min="3339" max="3339" width="9.08203125" customWidth="1"/>
    <col min="3340" max="3340" width="43.58203125" customWidth="1"/>
    <col min="3341" max="3341" width="9.58203125" customWidth="1"/>
    <col min="3342" max="3342" width="11.25" customWidth="1"/>
    <col min="3343" max="3343" width="19.5" customWidth="1"/>
    <col min="3344" max="3344" width="14.75" customWidth="1"/>
    <col min="3345" max="3345" width="20.75" customWidth="1"/>
    <col min="3346" max="3346" width="129.83203125" customWidth="1"/>
    <col min="3594" max="3594" width="9.58203125" customWidth="1"/>
    <col min="3595" max="3595" width="9.08203125" customWidth="1"/>
    <col min="3596" max="3596" width="43.58203125" customWidth="1"/>
    <col min="3597" max="3597" width="9.58203125" customWidth="1"/>
    <col min="3598" max="3598" width="11.25" customWidth="1"/>
    <col min="3599" max="3599" width="19.5" customWidth="1"/>
    <col min="3600" max="3600" width="14.75" customWidth="1"/>
    <col min="3601" max="3601" width="20.75" customWidth="1"/>
    <col min="3602" max="3602" width="129.83203125" customWidth="1"/>
    <col min="3850" max="3850" width="9.58203125" customWidth="1"/>
    <col min="3851" max="3851" width="9.08203125" customWidth="1"/>
    <col min="3852" max="3852" width="43.58203125" customWidth="1"/>
    <col min="3853" max="3853" width="9.58203125" customWidth="1"/>
    <col min="3854" max="3854" width="11.25" customWidth="1"/>
    <col min="3855" max="3855" width="19.5" customWidth="1"/>
    <col min="3856" max="3856" width="14.75" customWidth="1"/>
    <col min="3857" max="3857" width="20.75" customWidth="1"/>
    <col min="3858" max="3858" width="129.83203125" customWidth="1"/>
    <col min="4106" max="4106" width="9.58203125" customWidth="1"/>
    <col min="4107" max="4107" width="9.08203125" customWidth="1"/>
    <col min="4108" max="4108" width="43.58203125" customWidth="1"/>
    <col min="4109" max="4109" width="9.58203125" customWidth="1"/>
    <col min="4110" max="4110" width="11.25" customWidth="1"/>
    <col min="4111" max="4111" width="19.5" customWidth="1"/>
    <col min="4112" max="4112" width="14.75" customWidth="1"/>
    <col min="4113" max="4113" width="20.75" customWidth="1"/>
    <col min="4114" max="4114" width="129.83203125" customWidth="1"/>
    <col min="4362" max="4362" width="9.58203125" customWidth="1"/>
    <col min="4363" max="4363" width="9.08203125" customWidth="1"/>
    <col min="4364" max="4364" width="43.58203125" customWidth="1"/>
    <col min="4365" max="4365" width="9.58203125" customWidth="1"/>
    <col min="4366" max="4366" width="11.25" customWidth="1"/>
    <col min="4367" max="4367" width="19.5" customWidth="1"/>
    <col min="4368" max="4368" width="14.75" customWidth="1"/>
    <col min="4369" max="4369" width="20.75" customWidth="1"/>
    <col min="4370" max="4370" width="129.83203125" customWidth="1"/>
    <col min="4618" max="4618" width="9.58203125" customWidth="1"/>
    <col min="4619" max="4619" width="9.08203125" customWidth="1"/>
    <col min="4620" max="4620" width="43.58203125" customWidth="1"/>
    <col min="4621" max="4621" width="9.58203125" customWidth="1"/>
    <col min="4622" max="4622" width="11.25" customWidth="1"/>
    <col min="4623" max="4623" width="19.5" customWidth="1"/>
    <col min="4624" max="4624" width="14.75" customWidth="1"/>
    <col min="4625" max="4625" width="20.75" customWidth="1"/>
    <col min="4626" max="4626" width="129.83203125" customWidth="1"/>
    <col min="4874" max="4874" width="9.58203125" customWidth="1"/>
    <col min="4875" max="4875" width="9.08203125" customWidth="1"/>
    <col min="4876" max="4876" width="43.58203125" customWidth="1"/>
    <col min="4877" max="4877" width="9.58203125" customWidth="1"/>
    <col min="4878" max="4878" width="11.25" customWidth="1"/>
    <col min="4879" max="4879" width="19.5" customWidth="1"/>
    <col min="4880" max="4880" width="14.75" customWidth="1"/>
    <col min="4881" max="4881" width="20.75" customWidth="1"/>
    <col min="4882" max="4882" width="129.83203125" customWidth="1"/>
    <col min="5130" max="5130" width="9.58203125" customWidth="1"/>
    <col min="5131" max="5131" width="9.08203125" customWidth="1"/>
    <col min="5132" max="5132" width="43.58203125" customWidth="1"/>
    <col min="5133" max="5133" width="9.58203125" customWidth="1"/>
    <col min="5134" max="5134" width="11.25" customWidth="1"/>
    <col min="5135" max="5135" width="19.5" customWidth="1"/>
    <col min="5136" max="5136" width="14.75" customWidth="1"/>
    <col min="5137" max="5137" width="20.75" customWidth="1"/>
    <col min="5138" max="5138" width="129.83203125" customWidth="1"/>
    <col min="5386" max="5386" width="9.58203125" customWidth="1"/>
    <col min="5387" max="5387" width="9.08203125" customWidth="1"/>
    <col min="5388" max="5388" width="43.58203125" customWidth="1"/>
    <col min="5389" max="5389" width="9.58203125" customWidth="1"/>
    <col min="5390" max="5390" width="11.25" customWidth="1"/>
    <col min="5391" max="5391" width="19.5" customWidth="1"/>
    <col min="5392" max="5392" width="14.75" customWidth="1"/>
    <col min="5393" max="5393" width="20.75" customWidth="1"/>
    <col min="5394" max="5394" width="129.83203125" customWidth="1"/>
    <col min="5642" max="5642" width="9.58203125" customWidth="1"/>
    <col min="5643" max="5643" width="9.08203125" customWidth="1"/>
    <col min="5644" max="5644" width="43.58203125" customWidth="1"/>
    <col min="5645" max="5645" width="9.58203125" customWidth="1"/>
    <col min="5646" max="5646" width="11.25" customWidth="1"/>
    <col min="5647" max="5647" width="19.5" customWidth="1"/>
    <col min="5648" max="5648" width="14.75" customWidth="1"/>
    <col min="5649" max="5649" width="20.75" customWidth="1"/>
    <col min="5650" max="5650" width="129.83203125" customWidth="1"/>
    <col min="5898" max="5898" width="9.58203125" customWidth="1"/>
    <col min="5899" max="5899" width="9.08203125" customWidth="1"/>
    <col min="5900" max="5900" width="43.58203125" customWidth="1"/>
    <col min="5901" max="5901" width="9.58203125" customWidth="1"/>
    <col min="5902" max="5902" width="11.25" customWidth="1"/>
    <col min="5903" max="5903" width="19.5" customWidth="1"/>
    <col min="5904" max="5904" width="14.75" customWidth="1"/>
    <col min="5905" max="5905" width="20.75" customWidth="1"/>
    <col min="5906" max="5906" width="129.83203125" customWidth="1"/>
    <col min="6154" max="6154" width="9.58203125" customWidth="1"/>
    <col min="6155" max="6155" width="9.08203125" customWidth="1"/>
    <col min="6156" max="6156" width="43.58203125" customWidth="1"/>
    <col min="6157" max="6157" width="9.58203125" customWidth="1"/>
    <col min="6158" max="6158" width="11.25" customWidth="1"/>
    <col min="6159" max="6159" width="19.5" customWidth="1"/>
    <col min="6160" max="6160" width="14.75" customWidth="1"/>
    <col min="6161" max="6161" width="20.75" customWidth="1"/>
    <col min="6162" max="6162" width="129.83203125" customWidth="1"/>
    <col min="6410" max="6410" width="9.58203125" customWidth="1"/>
    <col min="6411" max="6411" width="9.08203125" customWidth="1"/>
    <col min="6412" max="6412" width="43.58203125" customWidth="1"/>
    <col min="6413" max="6413" width="9.58203125" customWidth="1"/>
    <col min="6414" max="6414" width="11.25" customWidth="1"/>
    <col min="6415" max="6415" width="19.5" customWidth="1"/>
    <col min="6416" max="6416" width="14.75" customWidth="1"/>
    <col min="6417" max="6417" width="20.75" customWidth="1"/>
    <col min="6418" max="6418" width="129.83203125" customWidth="1"/>
    <col min="6666" max="6666" width="9.58203125" customWidth="1"/>
    <col min="6667" max="6667" width="9.08203125" customWidth="1"/>
    <col min="6668" max="6668" width="43.58203125" customWidth="1"/>
    <col min="6669" max="6669" width="9.58203125" customWidth="1"/>
    <col min="6670" max="6670" width="11.25" customWidth="1"/>
    <col min="6671" max="6671" width="19.5" customWidth="1"/>
    <col min="6672" max="6672" width="14.75" customWidth="1"/>
    <col min="6673" max="6673" width="20.75" customWidth="1"/>
    <col min="6674" max="6674" width="129.83203125" customWidth="1"/>
    <col min="6922" max="6922" width="9.58203125" customWidth="1"/>
    <col min="6923" max="6923" width="9.08203125" customWidth="1"/>
    <col min="6924" max="6924" width="43.58203125" customWidth="1"/>
    <col min="6925" max="6925" width="9.58203125" customWidth="1"/>
    <col min="6926" max="6926" width="11.25" customWidth="1"/>
    <col min="6927" max="6927" width="19.5" customWidth="1"/>
    <col min="6928" max="6928" width="14.75" customWidth="1"/>
    <col min="6929" max="6929" width="20.75" customWidth="1"/>
    <col min="6930" max="6930" width="129.83203125" customWidth="1"/>
    <col min="7178" max="7178" width="9.58203125" customWidth="1"/>
    <col min="7179" max="7179" width="9.08203125" customWidth="1"/>
    <col min="7180" max="7180" width="43.58203125" customWidth="1"/>
    <col min="7181" max="7181" width="9.58203125" customWidth="1"/>
    <col min="7182" max="7182" width="11.25" customWidth="1"/>
    <col min="7183" max="7183" width="19.5" customWidth="1"/>
    <col min="7184" max="7184" width="14.75" customWidth="1"/>
    <col min="7185" max="7185" width="20.75" customWidth="1"/>
    <col min="7186" max="7186" width="129.83203125" customWidth="1"/>
    <col min="7434" max="7434" width="9.58203125" customWidth="1"/>
    <col min="7435" max="7435" width="9.08203125" customWidth="1"/>
    <col min="7436" max="7436" width="43.58203125" customWidth="1"/>
    <col min="7437" max="7437" width="9.58203125" customWidth="1"/>
    <col min="7438" max="7438" width="11.25" customWidth="1"/>
    <col min="7439" max="7439" width="19.5" customWidth="1"/>
    <col min="7440" max="7440" width="14.75" customWidth="1"/>
    <col min="7441" max="7441" width="20.75" customWidth="1"/>
    <col min="7442" max="7442" width="129.83203125" customWidth="1"/>
    <col min="7690" max="7690" width="9.58203125" customWidth="1"/>
    <col min="7691" max="7691" width="9.08203125" customWidth="1"/>
    <col min="7692" max="7692" width="43.58203125" customWidth="1"/>
    <col min="7693" max="7693" width="9.58203125" customWidth="1"/>
    <col min="7694" max="7694" width="11.25" customWidth="1"/>
    <col min="7695" max="7695" width="19.5" customWidth="1"/>
    <col min="7696" max="7696" width="14.75" customWidth="1"/>
    <col min="7697" max="7697" width="20.75" customWidth="1"/>
    <col min="7698" max="7698" width="129.83203125" customWidth="1"/>
    <col min="7946" max="7946" width="9.58203125" customWidth="1"/>
    <col min="7947" max="7947" width="9.08203125" customWidth="1"/>
    <col min="7948" max="7948" width="43.58203125" customWidth="1"/>
    <col min="7949" max="7949" width="9.58203125" customWidth="1"/>
    <col min="7950" max="7950" width="11.25" customWidth="1"/>
    <col min="7951" max="7951" width="19.5" customWidth="1"/>
    <col min="7952" max="7952" width="14.75" customWidth="1"/>
    <col min="7953" max="7953" width="20.75" customWidth="1"/>
    <col min="7954" max="7954" width="129.83203125" customWidth="1"/>
    <col min="8202" max="8202" width="9.58203125" customWidth="1"/>
    <col min="8203" max="8203" width="9.08203125" customWidth="1"/>
    <col min="8204" max="8204" width="43.58203125" customWidth="1"/>
    <col min="8205" max="8205" width="9.58203125" customWidth="1"/>
    <col min="8206" max="8206" width="11.25" customWidth="1"/>
    <col min="8207" max="8207" width="19.5" customWidth="1"/>
    <col min="8208" max="8208" width="14.75" customWidth="1"/>
    <col min="8209" max="8209" width="20.75" customWidth="1"/>
    <col min="8210" max="8210" width="129.83203125" customWidth="1"/>
    <col min="8458" max="8458" width="9.58203125" customWidth="1"/>
    <col min="8459" max="8459" width="9.08203125" customWidth="1"/>
    <col min="8460" max="8460" width="43.58203125" customWidth="1"/>
    <col min="8461" max="8461" width="9.58203125" customWidth="1"/>
    <col min="8462" max="8462" width="11.25" customWidth="1"/>
    <col min="8463" max="8463" width="19.5" customWidth="1"/>
    <col min="8464" max="8464" width="14.75" customWidth="1"/>
    <col min="8465" max="8465" width="20.75" customWidth="1"/>
    <col min="8466" max="8466" width="129.83203125" customWidth="1"/>
    <col min="8714" max="8714" width="9.58203125" customWidth="1"/>
    <col min="8715" max="8715" width="9.08203125" customWidth="1"/>
    <col min="8716" max="8716" width="43.58203125" customWidth="1"/>
    <col min="8717" max="8717" width="9.58203125" customWidth="1"/>
    <col min="8718" max="8718" width="11.25" customWidth="1"/>
    <col min="8719" max="8719" width="19.5" customWidth="1"/>
    <col min="8720" max="8720" width="14.75" customWidth="1"/>
    <col min="8721" max="8721" width="20.75" customWidth="1"/>
    <col min="8722" max="8722" width="129.83203125" customWidth="1"/>
    <col min="8970" max="8970" width="9.58203125" customWidth="1"/>
    <col min="8971" max="8971" width="9.08203125" customWidth="1"/>
    <col min="8972" max="8972" width="43.58203125" customWidth="1"/>
    <col min="8973" max="8973" width="9.58203125" customWidth="1"/>
    <col min="8974" max="8974" width="11.25" customWidth="1"/>
    <col min="8975" max="8975" width="19.5" customWidth="1"/>
    <col min="8976" max="8976" width="14.75" customWidth="1"/>
    <col min="8977" max="8977" width="20.75" customWidth="1"/>
    <col min="8978" max="8978" width="129.83203125" customWidth="1"/>
    <col min="9226" max="9226" width="9.58203125" customWidth="1"/>
    <col min="9227" max="9227" width="9.08203125" customWidth="1"/>
    <col min="9228" max="9228" width="43.58203125" customWidth="1"/>
    <col min="9229" max="9229" width="9.58203125" customWidth="1"/>
    <col min="9230" max="9230" width="11.25" customWidth="1"/>
    <col min="9231" max="9231" width="19.5" customWidth="1"/>
    <col min="9232" max="9232" width="14.75" customWidth="1"/>
    <col min="9233" max="9233" width="20.75" customWidth="1"/>
    <col min="9234" max="9234" width="129.83203125" customWidth="1"/>
    <col min="9482" max="9482" width="9.58203125" customWidth="1"/>
    <col min="9483" max="9483" width="9.08203125" customWidth="1"/>
    <col min="9484" max="9484" width="43.58203125" customWidth="1"/>
    <col min="9485" max="9485" width="9.58203125" customWidth="1"/>
    <col min="9486" max="9486" width="11.25" customWidth="1"/>
    <col min="9487" max="9487" width="19.5" customWidth="1"/>
    <col min="9488" max="9488" width="14.75" customWidth="1"/>
    <col min="9489" max="9489" width="20.75" customWidth="1"/>
    <col min="9490" max="9490" width="129.83203125" customWidth="1"/>
    <col min="9738" max="9738" width="9.58203125" customWidth="1"/>
    <col min="9739" max="9739" width="9.08203125" customWidth="1"/>
    <col min="9740" max="9740" width="43.58203125" customWidth="1"/>
    <col min="9741" max="9741" width="9.58203125" customWidth="1"/>
    <col min="9742" max="9742" width="11.25" customWidth="1"/>
    <col min="9743" max="9743" width="19.5" customWidth="1"/>
    <col min="9744" max="9744" width="14.75" customWidth="1"/>
    <col min="9745" max="9745" width="20.75" customWidth="1"/>
    <col min="9746" max="9746" width="129.83203125" customWidth="1"/>
    <col min="9994" max="9994" width="9.58203125" customWidth="1"/>
    <col min="9995" max="9995" width="9.08203125" customWidth="1"/>
    <col min="9996" max="9996" width="43.58203125" customWidth="1"/>
    <col min="9997" max="9997" width="9.58203125" customWidth="1"/>
    <col min="9998" max="9998" width="11.25" customWidth="1"/>
    <col min="9999" max="9999" width="19.5" customWidth="1"/>
    <col min="10000" max="10000" width="14.75" customWidth="1"/>
    <col min="10001" max="10001" width="20.75" customWidth="1"/>
    <col min="10002" max="10002" width="129.83203125" customWidth="1"/>
    <col min="10250" max="10250" width="9.58203125" customWidth="1"/>
    <col min="10251" max="10251" width="9.08203125" customWidth="1"/>
    <col min="10252" max="10252" width="43.58203125" customWidth="1"/>
    <col min="10253" max="10253" width="9.58203125" customWidth="1"/>
    <col min="10254" max="10254" width="11.25" customWidth="1"/>
    <col min="10255" max="10255" width="19.5" customWidth="1"/>
    <col min="10256" max="10256" width="14.75" customWidth="1"/>
    <col min="10257" max="10257" width="20.75" customWidth="1"/>
    <col min="10258" max="10258" width="129.83203125" customWidth="1"/>
    <col min="10506" max="10506" width="9.58203125" customWidth="1"/>
    <col min="10507" max="10507" width="9.08203125" customWidth="1"/>
    <col min="10508" max="10508" width="43.58203125" customWidth="1"/>
    <col min="10509" max="10509" width="9.58203125" customWidth="1"/>
    <col min="10510" max="10510" width="11.25" customWidth="1"/>
    <col min="10511" max="10511" width="19.5" customWidth="1"/>
    <col min="10512" max="10512" width="14.75" customWidth="1"/>
    <col min="10513" max="10513" width="20.75" customWidth="1"/>
    <col min="10514" max="10514" width="129.83203125" customWidth="1"/>
    <col min="10762" max="10762" width="9.58203125" customWidth="1"/>
    <col min="10763" max="10763" width="9.08203125" customWidth="1"/>
    <col min="10764" max="10764" width="43.58203125" customWidth="1"/>
    <col min="10765" max="10765" width="9.58203125" customWidth="1"/>
    <col min="10766" max="10766" width="11.25" customWidth="1"/>
    <col min="10767" max="10767" width="19.5" customWidth="1"/>
    <col min="10768" max="10768" width="14.75" customWidth="1"/>
    <col min="10769" max="10769" width="20.75" customWidth="1"/>
    <col min="10770" max="10770" width="129.83203125" customWidth="1"/>
    <col min="11018" max="11018" width="9.58203125" customWidth="1"/>
    <col min="11019" max="11019" width="9.08203125" customWidth="1"/>
    <col min="11020" max="11020" width="43.58203125" customWidth="1"/>
    <col min="11021" max="11021" width="9.58203125" customWidth="1"/>
    <col min="11022" max="11022" width="11.25" customWidth="1"/>
    <col min="11023" max="11023" width="19.5" customWidth="1"/>
    <col min="11024" max="11024" width="14.75" customWidth="1"/>
    <col min="11025" max="11025" width="20.75" customWidth="1"/>
    <col min="11026" max="11026" width="129.83203125" customWidth="1"/>
    <col min="11274" max="11274" width="9.58203125" customWidth="1"/>
    <col min="11275" max="11275" width="9.08203125" customWidth="1"/>
    <col min="11276" max="11276" width="43.58203125" customWidth="1"/>
    <col min="11277" max="11277" width="9.58203125" customWidth="1"/>
    <col min="11278" max="11278" width="11.25" customWidth="1"/>
    <col min="11279" max="11279" width="19.5" customWidth="1"/>
    <col min="11280" max="11280" width="14.75" customWidth="1"/>
    <col min="11281" max="11281" width="20.75" customWidth="1"/>
    <col min="11282" max="11282" width="129.83203125" customWidth="1"/>
    <col min="11530" max="11530" width="9.58203125" customWidth="1"/>
    <col min="11531" max="11531" width="9.08203125" customWidth="1"/>
    <col min="11532" max="11532" width="43.58203125" customWidth="1"/>
    <col min="11533" max="11533" width="9.58203125" customWidth="1"/>
    <col min="11534" max="11534" width="11.25" customWidth="1"/>
    <col min="11535" max="11535" width="19.5" customWidth="1"/>
    <col min="11536" max="11536" width="14.75" customWidth="1"/>
    <col min="11537" max="11537" width="20.75" customWidth="1"/>
    <col min="11538" max="11538" width="129.83203125" customWidth="1"/>
    <col min="11786" max="11786" width="9.58203125" customWidth="1"/>
    <col min="11787" max="11787" width="9.08203125" customWidth="1"/>
    <col min="11788" max="11788" width="43.58203125" customWidth="1"/>
    <col min="11789" max="11789" width="9.58203125" customWidth="1"/>
    <col min="11790" max="11790" width="11.25" customWidth="1"/>
    <col min="11791" max="11791" width="19.5" customWidth="1"/>
    <col min="11792" max="11792" width="14.75" customWidth="1"/>
    <col min="11793" max="11793" width="20.75" customWidth="1"/>
    <col min="11794" max="11794" width="129.83203125" customWidth="1"/>
    <col min="12042" max="12042" width="9.58203125" customWidth="1"/>
    <col min="12043" max="12043" width="9.08203125" customWidth="1"/>
    <col min="12044" max="12044" width="43.58203125" customWidth="1"/>
    <col min="12045" max="12045" width="9.58203125" customWidth="1"/>
    <col min="12046" max="12046" width="11.25" customWidth="1"/>
    <col min="12047" max="12047" width="19.5" customWidth="1"/>
    <col min="12048" max="12048" width="14.75" customWidth="1"/>
    <col min="12049" max="12049" width="20.75" customWidth="1"/>
    <col min="12050" max="12050" width="129.83203125" customWidth="1"/>
    <col min="12298" max="12298" width="9.58203125" customWidth="1"/>
    <col min="12299" max="12299" width="9.08203125" customWidth="1"/>
    <col min="12300" max="12300" width="43.58203125" customWidth="1"/>
    <col min="12301" max="12301" width="9.58203125" customWidth="1"/>
    <col min="12302" max="12302" width="11.25" customWidth="1"/>
    <col min="12303" max="12303" width="19.5" customWidth="1"/>
    <col min="12304" max="12304" width="14.75" customWidth="1"/>
    <col min="12305" max="12305" width="20.75" customWidth="1"/>
    <col min="12306" max="12306" width="129.83203125" customWidth="1"/>
    <col min="12554" max="12554" width="9.58203125" customWidth="1"/>
    <col min="12555" max="12555" width="9.08203125" customWidth="1"/>
    <col min="12556" max="12556" width="43.58203125" customWidth="1"/>
    <col min="12557" max="12557" width="9.58203125" customWidth="1"/>
    <col min="12558" max="12558" width="11.25" customWidth="1"/>
    <col min="12559" max="12559" width="19.5" customWidth="1"/>
    <col min="12560" max="12560" width="14.75" customWidth="1"/>
    <col min="12561" max="12561" width="20.75" customWidth="1"/>
    <col min="12562" max="12562" width="129.83203125" customWidth="1"/>
    <col min="12810" max="12810" width="9.58203125" customWidth="1"/>
    <col min="12811" max="12811" width="9.08203125" customWidth="1"/>
    <col min="12812" max="12812" width="43.58203125" customWidth="1"/>
    <col min="12813" max="12813" width="9.58203125" customWidth="1"/>
    <col min="12814" max="12814" width="11.25" customWidth="1"/>
    <col min="12815" max="12815" width="19.5" customWidth="1"/>
    <col min="12816" max="12816" width="14.75" customWidth="1"/>
    <col min="12817" max="12817" width="20.75" customWidth="1"/>
    <col min="12818" max="12818" width="129.83203125" customWidth="1"/>
    <col min="13066" max="13066" width="9.58203125" customWidth="1"/>
    <col min="13067" max="13067" width="9.08203125" customWidth="1"/>
    <col min="13068" max="13068" width="43.58203125" customWidth="1"/>
    <col min="13069" max="13069" width="9.58203125" customWidth="1"/>
    <col min="13070" max="13070" width="11.25" customWidth="1"/>
    <col min="13071" max="13071" width="19.5" customWidth="1"/>
    <col min="13072" max="13072" width="14.75" customWidth="1"/>
    <col min="13073" max="13073" width="20.75" customWidth="1"/>
    <col min="13074" max="13074" width="129.83203125" customWidth="1"/>
    <col min="13322" max="13322" width="9.58203125" customWidth="1"/>
    <col min="13323" max="13323" width="9.08203125" customWidth="1"/>
    <col min="13324" max="13324" width="43.58203125" customWidth="1"/>
    <col min="13325" max="13325" width="9.58203125" customWidth="1"/>
    <col min="13326" max="13326" width="11.25" customWidth="1"/>
    <col min="13327" max="13327" width="19.5" customWidth="1"/>
    <col min="13328" max="13328" width="14.75" customWidth="1"/>
    <col min="13329" max="13329" width="20.75" customWidth="1"/>
    <col min="13330" max="13330" width="129.83203125" customWidth="1"/>
    <col min="13578" max="13578" width="9.58203125" customWidth="1"/>
    <col min="13579" max="13579" width="9.08203125" customWidth="1"/>
    <col min="13580" max="13580" width="43.58203125" customWidth="1"/>
    <col min="13581" max="13581" width="9.58203125" customWidth="1"/>
    <col min="13582" max="13582" width="11.25" customWidth="1"/>
    <col min="13583" max="13583" width="19.5" customWidth="1"/>
    <col min="13584" max="13584" width="14.75" customWidth="1"/>
    <col min="13585" max="13585" width="20.75" customWidth="1"/>
    <col min="13586" max="13586" width="129.83203125" customWidth="1"/>
    <col min="13834" max="13834" width="9.58203125" customWidth="1"/>
    <col min="13835" max="13835" width="9.08203125" customWidth="1"/>
    <col min="13836" max="13836" width="43.58203125" customWidth="1"/>
    <col min="13837" max="13837" width="9.58203125" customWidth="1"/>
    <col min="13838" max="13838" width="11.25" customWidth="1"/>
    <col min="13839" max="13839" width="19.5" customWidth="1"/>
    <col min="13840" max="13840" width="14.75" customWidth="1"/>
    <col min="13841" max="13841" width="20.75" customWidth="1"/>
    <col min="13842" max="13842" width="129.83203125" customWidth="1"/>
    <col min="14090" max="14090" width="9.58203125" customWidth="1"/>
    <col min="14091" max="14091" width="9.08203125" customWidth="1"/>
    <col min="14092" max="14092" width="43.58203125" customWidth="1"/>
    <col min="14093" max="14093" width="9.58203125" customWidth="1"/>
    <col min="14094" max="14094" width="11.25" customWidth="1"/>
    <col min="14095" max="14095" width="19.5" customWidth="1"/>
    <col min="14096" max="14096" width="14.75" customWidth="1"/>
    <col min="14097" max="14097" width="20.75" customWidth="1"/>
    <col min="14098" max="14098" width="129.83203125" customWidth="1"/>
    <col min="14346" max="14346" width="9.58203125" customWidth="1"/>
    <col min="14347" max="14347" width="9.08203125" customWidth="1"/>
    <col min="14348" max="14348" width="43.58203125" customWidth="1"/>
    <col min="14349" max="14349" width="9.58203125" customWidth="1"/>
    <col min="14350" max="14350" width="11.25" customWidth="1"/>
    <col min="14351" max="14351" width="19.5" customWidth="1"/>
    <col min="14352" max="14352" width="14.75" customWidth="1"/>
    <col min="14353" max="14353" width="20.75" customWidth="1"/>
    <col min="14354" max="14354" width="129.83203125" customWidth="1"/>
    <col min="14602" max="14602" width="9.58203125" customWidth="1"/>
    <col min="14603" max="14603" width="9.08203125" customWidth="1"/>
    <col min="14604" max="14604" width="43.58203125" customWidth="1"/>
    <col min="14605" max="14605" width="9.58203125" customWidth="1"/>
    <col min="14606" max="14606" width="11.25" customWidth="1"/>
    <col min="14607" max="14607" width="19.5" customWidth="1"/>
    <col min="14608" max="14608" width="14.75" customWidth="1"/>
    <col min="14609" max="14609" width="20.75" customWidth="1"/>
    <col min="14610" max="14610" width="129.83203125" customWidth="1"/>
    <col min="14858" max="14858" width="9.58203125" customWidth="1"/>
    <col min="14859" max="14859" width="9.08203125" customWidth="1"/>
    <col min="14860" max="14860" width="43.58203125" customWidth="1"/>
    <col min="14861" max="14861" width="9.58203125" customWidth="1"/>
    <col min="14862" max="14862" width="11.25" customWidth="1"/>
    <col min="14863" max="14863" width="19.5" customWidth="1"/>
    <col min="14864" max="14864" width="14.75" customWidth="1"/>
    <col min="14865" max="14865" width="20.75" customWidth="1"/>
    <col min="14866" max="14866" width="129.83203125" customWidth="1"/>
    <col min="15114" max="15114" width="9.58203125" customWidth="1"/>
    <col min="15115" max="15115" width="9.08203125" customWidth="1"/>
    <col min="15116" max="15116" width="43.58203125" customWidth="1"/>
    <col min="15117" max="15117" width="9.58203125" customWidth="1"/>
    <col min="15118" max="15118" width="11.25" customWidth="1"/>
    <col min="15119" max="15119" width="19.5" customWidth="1"/>
    <col min="15120" max="15120" width="14.75" customWidth="1"/>
    <col min="15121" max="15121" width="20.75" customWidth="1"/>
    <col min="15122" max="15122" width="129.83203125" customWidth="1"/>
    <col min="15370" max="15370" width="9.58203125" customWidth="1"/>
    <col min="15371" max="15371" width="9.08203125" customWidth="1"/>
    <col min="15372" max="15372" width="43.58203125" customWidth="1"/>
    <col min="15373" max="15373" width="9.58203125" customWidth="1"/>
    <col min="15374" max="15374" width="11.25" customWidth="1"/>
    <col min="15375" max="15375" width="19.5" customWidth="1"/>
    <col min="15376" max="15376" width="14.75" customWidth="1"/>
    <col min="15377" max="15377" width="20.75" customWidth="1"/>
    <col min="15378" max="15378" width="129.83203125" customWidth="1"/>
    <col min="15626" max="15626" width="9.58203125" customWidth="1"/>
    <col min="15627" max="15627" width="9.08203125" customWidth="1"/>
    <col min="15628" max="15628" width="43.58203125" customWidth="1"/>
    <col min="15629" max="15629" width="9.58203125" customWidth="1"/>
    <col min="15630" max="15630" width="11.25" customWidth="1"/>
    <col min="15631" max="15631" width="19.5" customWidth="1"/>
    <col min="15632" max="15632" width="14.75" customWidth="1"/>
    <col min="15633" max="15633" width="20.75" customWidth="1"/>
    <col min="15634" max="15634" width="129.83203125" customWidth="1"/>
    <col min="15882" max="15882" width="9.58203125" customWidth="1"/>
    <col min="15883" max="15883" width="9.08203125" customWidth="1"/>
    <col min="15884" max="15884" width="43.58203125" customWidth="1"/>
    <col min="15885" max="15885" width="9.58203125" customWidth="1"/>
    <col min="15886" max="15886" width="11.25" customWidth="1"/>
    <col min="15887" max="15887" width="19.5" customWidth="1"/>
    <col min="15888" max="15888" width="14.75" customWidth="1"/>
    <col min="15889" max="15889" width="20.75" customWidth="1"/>
    <col min="15890" max="15890" width="129.83203125" customWidth="1"/>
    <col min="16138" max="16138" width="9.58203125" customWidth="1"/>
    <col min="16139" max="16139" width="9.08203125" customWidth="1"/>
    <col min="16140" max="16140" width="43.58203125" customWidth="1"/>
    <col min="16141" max="16141" width="9.58203125" customWidth="1"/>
    <col min="16142" max="16142" width="11.25" customWidth="1"/>
    <col min="16143" max="16143" width="19.5" customWidth="1"/>
    <col min="16144" max="16144" width="14.75" customWidth="1"/>
    <col min="16145" max="16145" width="20.75" customWidth="1"/>
    <col min="16146" max="16146" width="129.83203125" customWidth="1"/>
  </cols>
  <sheetData>
    <row r="1" spans="1:18" hidden="1" x14ac:dyDescent="0.35">
      <c r="A1" s="983"/>
      <c r="B1" s="984" t="s">
        <v>6</v>
      </c>
      <c r="C1" s="984"/>
      <c r="M1" s="986"/>
      <c r="P1" s="986"/>
      <c r="Q1" s="986"/>
      <c r="R1" s="987"/>
    </row>
    <row r="2" spans="1:18" s="992" customFormat="1" ht="11.5" hidden="1" customHeight="1" x14ac:dyDescent="0.5">
      <c r="A2" s="988"/>
      <c r="B2" s="1738" t="s">
        <v>15</v>
      </c>
      <c r="C2" s="1738"/>
      <c r="D2" s="1738"/>
      <c r="E2" s="1738"/>
      <c r="F2" s="1738"/>
      <c r="G2" s="1738"/>
      <c r="H2" s="1738"/>
      <c r="I2" s="989"/>
      <c r="J2" s="989"/>
      <c r="K2" s="989"/>
      <c r="L2" s="989"/>
      <c r="M2" s="990"/>
      <c r="N2" s="989"/>
      <c r="O2" s="989"/>
      <c r="P2" s="989"/>
      <c r="Q2" s="989"/>
      <c r="R2" s="991"/>
    </row>
    <row r="3" spans="1:18" s="992" customFormat="1" ht="11.5" hidden="1" customHeight="1" x14ac:dyDescent="0.5">
      <c r="A3" s="988"/>
      <c r="B3" s="1738"/>
      <c r="C3" s="1738"/>
      <c r="D3" s="1738"/>
      <c r="E3" s="1738"/>
      <c r="F3" s="1738"/>
      <c r="G3" s="1738"/>
      <c r="H3" s="1738"/>
      <c r="I3" s="989"/>
      <c r="J3" s="989"/>
      <c r="K3" s="989"/>
      <c r="L3" s="989"/>
      <c r="M3" s="990"/>
      <c r="N3" s="989"/>
      <c r="O3" s="989"/>
      <c r="P3" s="989"/>
      <c r="Q3" s="989"/>
      <c r="R3" s="991"/>
    </row>
    <row r="4" spans="1:18" ht="18" x14ac:dyDescent="0.4">
      <c r="A4" s="993"/>
      <c r="B4" s="1739" t="s">
        <v>16</v>
      </c>
      <c r="C4" s="1739"/>
      <c r="D4" s="1739"/>
      <c r="E4" s="1739"/>
      <c r="F4" s="1739"/>
      <c r="G4" s="1739"/>
      <c r="H4" s="1739"/>
      <c r="M4" s="994"/>
      <c r="R4" s="995"/>
    </row>
    <row r="5" spans="1:18" ht="18" x14ac:dyDescent="0.4">
      <c r="A5" s="993"/>
      <c r="B5" s="1739" t="s">
        <v>17</v>
      </c>
      <c r="C5" s="1739"/>
      <c r="D5" s="1739"/>
      <c r="E5" s="1739"/>
      <c r="F5" s="1739"/>
      <c r="G5" s="1739"/>
      <c r="H5" s="1739"/>
      <c r="M5" s="994"/>
      <c r="R5" s="995"/>
    </row>
    <row r="6" spans="1:18" x14ac:dyDescent="0.35">
      <c r="B6" s="1740" t="s">
        <v>18</v>
      </c>
      <c r="C6" s="1740"/>
      <c r="D6" s="1740"/>
      <c r="E6" s="1740"/>
      <c r="F6" s="1740"/>
      <c r="G6" s="1740"/>
      <c r="H6" s="1740"/>
      <c r="I6" s="996"/>
      <c r="J6" s="996"/>
      <c r="K6" s="996"/>
      <c r="L6" s="996"/>
      <c r="M6" s="996"/>
      <c r="O6" s="996"/>
      <c r="P6" s="996"/>
      <c r="Q6" s="996"/>
      <c r="R6" s="997"/>
    </row>
    <row r="7" spans="1:18" x14ac:dyDescent="0.35">
      <c r="B7" s="1741" t="s">
        <v>19</v>
      </c>
      <c r="C7" s="1741"/>
      <c r="D7" s="1741"/>
      <c r="E7" s="1741"/>
      <c r="F7" s="1741"/>
      <c r="G7" s="1741"/>
      <c r="H7" s="1741"/>
      <c r="I7" s="996"/>
      <c r="J7" s="996"/>
      <c r="K7" s="996"/>
      <c r="L7" s="996"/>
      <c r="M7" s="996"/>
      <c r="N7" s="996"/>
      <c r="O7" s="996"/>
      <c r="P7" s="996"/>
      <c r="Q7" s="996"/>
      <c r="R7" s="997"/>
    </row>
    <row r="8" spans="1:18" ht="16" thickBot="1" x14ac:dyDescent="0.4">
      <c r="A8" s="998"/>
      <c r="B8" s="1737" t="s">
        <v>20</v>
      </c>
      <c r="C8" s="1737"/>
      <c r="D8" s="1737"/>
      <c r="E8" s="1737"/>
      <c r="F8" s="1737"/>
      <c r="G8" s="1737"/>
      <c r="H8" s="1737"/>
      <c r="O8" s="998"/>
      <c r="Q8" s="998"/>
      <c r="R8" s="999"/>
    </row>
    <row r="9" spans="1:18" ht="25" customHeight="1" x14ac:dyDescent="0.25">
      <c r="A9" s="1725" t="s">
        <v>21</v>
      </c>
      <c r="B9" s="1725" t="s">
        <v>22</v>
      </c>
      <c r="C9" s="1728" t="s">
        <v>23</v>
      </c>
      <c r="D9" s="1731" t="s">
        <v>24</v>
      </c>
      <c r="E9" s="1731"/>
      <c r="F9" s="1731"/>
      <c r="G9" s="1731"/>
      <c r="H9" s="1731"/>
      <c r="I9" s="1731"/>
      <c r="J9" s="1732"/>
      <c r="K9" s="1733" t="s">
        <v>25</v>
      </c>
      <c r="L9" s="1734"/>
      <c r="M9" s="1718" t="s">
        <v>26</v>
      </c>
      <c r="N9" s="1699"/>
      <c r="O9" s="1700"/>
      <c r="P9" s="1698" t="s">
        <v>27</v>
      </c>
      <c r="Q9" s="1699"/>
      <c r="R9" s="1700"/>
    </row>
    <row r="10" spans="1:18" ht="39" x14ac:dyDescent="0.25">
      <c r="A10" s="1726"/>
      <c r="B10" s="1726"/>
      <c r="C10" s="1729"/>
      <c r="D10" s="1701" t="s">
        <v>28</v>
      </c>
      <c r="E10" s="1701"/>
      <c r="F10" s="1702"/>
      <c r="G10" s="1703" t="s">
        <v>29</v>
      </c>
      <c r="H10" s="1701"/>
      <c r="I10" s="1702"/>
      <c r="J10" s="1704" t="s">
        <v>30</v>
      </c>
      <c r="K10" s="1001" t="s">
        <v>28</v>
      </c>
      <c r="L10" s="1707" t="s">
        <v>30</v>
      </c>
      <c r="M10" s="1002" t="s">
        <v>28</v>
      </c>
      <c r="N10" s="1003" t="s">
        <v>29</v>
      </c>
      <c r="O10" s="1710" t="s">
        <v>30</v>
      </c>
      <c r="P10" s="1004" t="s">
        <v>28</v>
      </c>
      <c r="Q10" s="1004" t="s">
        <v>31</v>
      </c>
      <c r="R10" s="1005" t="s">
        <v>29</v>
      </c>
    </row>
    <row r="11" spans="1:18" x14ac:dyDescent="0.25">
      <c r="A11" s="1726"/>
      <c r="B11" s="1726"/>
      <c r="C11" s="1729"/>
      <c r="D11" s="1712" t="s">
        <v>32</v>
      </c>
      <c r="E11" s="1714" t="s">
        <v>32</v>
      </c>
      <c r="F11" s="1714" t="s">
        <v>32</v>
      </c>
      <c r="G11" s="1716" t="s">
        <v>33</v>
      </c>
      <c r="H11" s="1716" t="s">
        <v>33</v>
      </c>
      <c r="I11" s="1716" t="s">
        <v>33</v>
      </c>
      <c r="J11" s="1705"/>
      <c r="K11" s="1735" t="s">
        <v>32</v>
      </c>
      <c r="L11" s="1708"/>
      <c r="M11" s="1719" t="s">
        <v>32</v>
      </c>
      <c r="N11" s="1721" t="s">
        <v>33</v>
      </c>
      <c r="O11" s="1710"/>
      <c r="P11" s="1723" t="s">
        <v>32</v>
      </c>
      <c r="Q11" s="1721" t="s">
        <v>34</v>
      </c>
      <c r="R11" s="1006" t="s">
        <v>35</v>
      </c>
    </row>
    <row r="12" spans="1:18" ht="16" thickBot="1" x14ac:dyDescent="0.3">
      <c r="A12" s="1727"/>
      <c r="B12" s="1727"/>
      <c r="C12" s="1730"/>
      <c r="D12" s="1713"/>
      <c r="E12" s="1715"/>
      <c r="F12" s="1715"/>
      <c r="G12" s="1717"/>
      <c r="H12" s="1717"/>
      <c r="I12" s="1717"/>
      <c r="J12" s="1706"/>
      <c r="K12" s="1736"/>
      <c r="L12" s="1709"/>
      <c r="M12" s="1720"/>
      <c r="N12" s="1722"/>
      <c r="O12" s="1711"/>
      <c r="P12" s="1724"/>
      <c r="Q12" s="1722"/>
      <c r="R12" s="1007" t="s">
        <v>36</v>
      </c>
    </row>
    <row r="13" spans="1:18" ht="18" customHeight="1" thickBot="1" x14ac:dyDescent="0.4">
      <c r="A13" s="1008"/>
      <c r="B13" s="1009"/>
      <c r="C13" s="1010"/>
      <c r="D13" s="1011" t="s">
        <v>37</v>
      </c>
      <c r="E13" s="1012" t="s">
        <v>38</v>
      </c>
      <c r="F13" s="1012" t="s">
        <v>39</v>
      </c>
      <c r="G13" s="1012" t="s">
        <v>37</v>
      </c>
      <c r="H13" s="1012" t="s">
        <v>38</v>
      </c>
      <c r="I13" s="1012" t="s">
        <v>39</v>
      </c>
      <c r="J13" s="1013"/>
      <c r="K13" s="1014"/>
      <c r="L13" s="1015"/>
      <c r="M13" s="1014"/>
      <c r="N13" s="1015"/>
      <c r="O13" s="1016"/>
      <c r="P13" s="1017"/>
      <c r="Q13" s="1015"/>
      <c r="R13" s="1000"/>
    </row>
    <row r="14" spans="1:18" ht="18" customHeight="1" x14ac:dyDescent="0.35">
      <c r="A14" s="1018">
        <v>1</v>
      </c>
      <c r="B14" s="1019" t="s">
        <v>40</v>
      </c>
      <c r="C14" s="1020" t="s">
        <v>41</v>
      </c>
      <c r="D14" s="1021"/>
      <c r="E14" s="1022"/>
      <c r="F14" s="1022"/>
      <c r="G14" s="1023"/>
      <c r="H14" s="1023"/>
      <c r="I14" s="1023"/>
      <c r="J14" s="1024"/>
      <c r="K14" s="1664"/>
      <c r="L14" s="1665"/>
      <c r="M14" s="1025"/>
      <c r="N14" s="1026"/>
      <c r="O14" s="1027"/>
      <c r="P14" s="1028"/>
      <c r="Q14" s="1029"/>
      <c r="R14" s="1030"/>
    </row>
    <row r="15" spans="1:18" ht="18" customHeight="1" x14ac:dyDescent="0.35">
      <c r="A15" s="1018">
        <v>1.1000000000000001</v>
      </c>
      <c r="B15" s="1031" t="s">
        <v>42</v>
      </c>
      <c r="C15" s="1032" t="s">
        <v>41</v>
      </c>
      <c r="D15" s="1033"/>
      <c r="E15" s="1034"/>
      <c r="F15" s="1034"/>
      <c r="G15" s="1034"/>
      <c r="H15" s="1034"/>
      <c r="I15" s="1034"/>
      <c r="J15" s="1035"/>
      <c r="K15" s="1666"/>
      <c r="L15" s="1667"/>
      <c r="M15" s="1036"/>
      <c r="N15" s="1037"/>
      <c r="O15" s="1038"/>
      <c r="P15" s="1039">
        <v>1.38</v>
      </c>
      <c r="Q15" s="1040"/>
      <c r="R15" s="1041"/>
    </row>
    <row r="16" spans="1:18" ht="18" customHeight="1" x14ac:dyDescent="0.35">
      <c r="A16" s="1018" t="s">
        <v>43</v>
      </c>
      <c r="B16" s="1042" t="s">
        <v>44</v>
      </c>
      <c r="C16" s="1043" t="s">
        <v>41</v>
      </c>
      <c r="D16" s="1044">
        <v>1.64</v>
      </c>
      <c r="E16" s="1045"/>
      <c r="F16" s="1045"/>
      <c r="G16" s="1045"/>
      <c r="H16" s="1045"/>
      <c r="I16" s="1045"/>
      <c r="J16" s="1046" t="s">
        <v>45</v>
      </c>
      <c r="K16" s="1666"/>
      <c r="L16" s="1667"/>
      <c r="M16" s="1036" t="s">
        <v>46</v>
      </c>
      <c r="N16" s="1047"/>
      <c r="O16" s="1038" t="s">
        <v>47</v>
      </c>
      <c r="P16" s="1048">
        <v>1.6</v>
      </c>
      <c r="Q16" s="1040"/>
      <c r="R16" s="1041"/>
    </row>
    <row r="17" spans="1:18" ht="18" customHeight="1" x14ac:dyDescent="0.35">
      <c r="A17" s="1018"/>
      <c r="B17" s="1042"/>
      <c r="C17" s="1043" t="s">
        <v>41</v>
      </c>
      <c r="D17" s="1049"/>
      <c r="E17" s="1050"/>
      <c r="F17" s="1050"/>
      <c r="G17" s="1051"/>
      <c r="H17" s="1051"/>
      <c r="I17" s="1051"/>
      <c r="J17" s="1052"/>
      <c r="K17" s="1666"/>
      <c r="L17" s="1667"/>
      <c r="M17" s="1053" t="s">
        <v>48</v>
      </c>
      <c r="N17" s="1047"/>
      <c r="O17" s="1038" t="s">
        <v>49</v>
      </c>
      <c r="P17" s="1054"/>
      <c r="Q17" s="1040"/>
      <c r="R17" s="1041"/>
    </row>
    <row r="18" spans="1:18" ht="18" customHeight="1" x14ac:dyDescent="0.35">
      <c r="A18" s="1018" t="s">
        <v>50</v>
      </c>
      <c r="B18" s="1042" t="s">
        <v>51</v>
      </c>
      <c r="C18" s="1055" t="s">
        <v>41</v>
      </c>
      <c r="D18" s="1044">
        <v>1.1100000000000001</v>
      </c>
      <c r="E18" s="1045"/>
      <c r="F18" s="1045"/>
      <c r="G18" s="1045"/>
      <c r="H18" s="1045"/>
      <c r="I18" s="1045"/>
      <c r="J18" s="1046" t="s">
        <v>45</v>
      </c>
      <c r="K18" s="1666"/>
      <c r="L18" s="1667"/>
      <c r="M18" s="1053" t="s">
        <v>52</v>
      </c>
      <c r="N18" s="1047"/>
      <c r="O18" s="1038" t="s">
        <v>53</v>
      </c>
      <c r="P18" s="1048">
        <v>1.33</v>
      </c>
      <c r="Q18" s="1040"/>
      <c r="R18" s="1041"/>
    </row>
    <row r="19" spans="1:18" ht="18" customHeight="1" x14ac:dyDescent="0.35">
      <c r="A19" s="1018"/>
      <c r="B19" s="1042"/>
      <c r="C19" s="1043" t="s">
        <v>41</v>
      </c>
      <c r="D19" s="1049"/>
      <c r="E19" s="1050"/>
      <c r="F19" s="1050"/>
      <c r="G19" s="1050"/>
      <c r="H19" s="1050"/>
      <c r="I19" s="1050"/>
      <c r="J19" s="1052"/>
      <c r="K19" s="1666"/>
      <c r="L19" s="1667"/>
      <c r="M19" s="1053" t="s">
        <v>54</v>
      </c>
      <c r="N19" s="1047"/>
      <c r="O19" s="1038"/>
      <c r="P19" s="1054"/>
      <c r="Q19" s="1040"/>
      <c r="R19" s="1041"/>
    </row>
    <row r="20" spans="1:18" ht="18" customHeight="1" x14ac:dyDescent="0.35">
      <c r="A20" s="1018">
        <v>1.2</v>
      </c>
      <c r="B20" s="1056" t="s">
        <v>55</v>
      </c>
      <c r="C20" s="1057" t="s">
        <v>41</v>
      </c>
      <c r="D20" s="1058"/>
      <c r="E20" s="1059"/>
      <c r="F20" s="1059"/>
      <c r="G20" s="1059"/>
      <c r="H20" s="1059"/>
      <c r="I20" s="1059"/>
      <c r="J20" s="1024"/>
      <c r="K20" s="1666"/>
      <c r="L20" s="1667"/>
      <c r="M20" s="1053"/>
      <c r="N20" s="1040"/>
      <c r="O20" s="1038"/>
      <c r="P20" s="1060"/>
      <c r="Q20" s="1040"/>
      <c r="R20" s="1041"/>
    </row>
    <row r="21" spans="1:18" ht="18" customHeight="1" x14ac:dyDescent="0.35">
      <c r="A21" s="1018" t="s">
        <v>56</v>
      </c>
      <c r="B21" s="1042" t="s">
        <v>44</v>
      </c>
      <c r="C21" s="1032" t="s">
        <v>41</v>
      </c>
      <c r="D21" s="1058">
        <f>AVERAGE(D27,D35)</f>
        <v>1.105</v>
      </c>
      <c r="E21" s="1061">
        <f t="shared" ref="E21:F21" si="0">AVERAGE(E27,E35)</f>
        <v>1.08</v>
      </c>
      <c r="F21" s="1061">
        <f t="shared" si="0"/>
        <v>1.27</v>
      </c>
      <c r="G21" s="1062"/>
      <c r="H21" s="1062"/>
      <c r="I21" s="1062"/>
      <c r="J21" s="1063" t="s">
        <v>57</v>
      </c>
      <c r="K21" s="1666"/>
      <c r="L21" s="1667"/>
      <c r="M21" s="1064">
        <v>1.1000000000000001</v>
      </c>
      <c r="N21" s="1040"/>
      <c r="O21" s="1038" t="s">
        <v>58</v>
      </c>
      <c r="P21" s="1039"/>
      <c r="Q21" s="1040"/>
      <c r="R21" s="1041"/>
    </row>
    <row r="22" spans="1:18" ht="18" customHeight="1" x14ac:dyDescent="0.35">
      <c r="A22" s="1018" t="s">
        <v>59</v>
      </c>
      <c r="B22" s="1065" t="s">
        <v>60</v>
      </c>
      <c r="C22" s="1032" t="s">
        <v>41</v>
      </c>
      <c r="D22" s="1066"/>
      <c r="E22" s="1059"/>
      <c r="F22" s="1059"/>
      <c r="G22" s="1059"/>
      <c r="H22" s="1059"/>
      <c r="I22" s="1059"/>
      <c r="J22" s="1024" t="s">
        <v>6</v>
      </c>
      <c r="K22" s="1666"/>
      <c r="L22" s="1667"/>
      <c r="M22" s="1067">
        <v>1.21</v>
      </c>
      <c r="N22" s="1040"/>
      <c r="O22" s="1038" t="s">
        <v>61</v>
      </c>
      <c r="P22" s="1060"/>
      <c r="Q22" s="1040"/>
      <c r="R22" s="1041"/>
    </row>
    <row r="23" spans="1:18" ht="18" customHeight="1" x14ac:dyDescent="0.35">
      <c r="A23" s="1018" t="s">
        <v>62</v>
      </c>
      <c r="B23" s="1065" t="s">
        <v>63</v>
      </c>
      <c r="C23" s="1032" t="s">
        <v>41</v>
      </c>
      <c r="D23" s="1066"/>
      <c r="E23" s="1059"/>
      <c r="F23" s="1059"/>
      <c r="G23" s="1059"/>
      <c r="H23" s="1059"/>
      <c r="I23" s="1059"/>
      <c r="J23" s="1024"/>
      <c r="K23" s="1666"/>
      <c r="L23" s="1667"/>
      <c r="M23" s="1067">
        <v>1.075</v>
      </c>
      <c r="N23" s="1040"/>
      <c r="O23" s="1038" t="s">
        <v>64</v>
      </c>
      <c r="P23" s="1060"/>
      <c r="Q23" s="1040"/>
      <c r="R23" s="1041"/>
    </row>
    <row r="24" spans="1:18" ht="18" customHeight="1" x14ac:dyDescent="0.35">
      <c r="A24" s="1018" t="s">
        <v>65</v>
      </c>
      <c r="B24" s="1042" t="s">
        <v>51</v>
      </c>
      <c r="C24" s="1032" t="s">
        <v>41</v>
      </c>
      <c r="D24" s="1058">
        <f>AVERAGE(D28,D36)</f>
        <v>0.97499999999999998</v>
      </c>
      <c r="E24" s="1061">
        <f t="shared" ref="E24:F24" si="1">AVERAGE(E28,E36)</f>
        <v>1.0150000000000001</v>
      </c>
      <c r="F24" s="1061">
        <f t="shared" si="1"/>
        <v>1.145</v>
      </c>
      <c r="G24" s="1061"/>
      <c r="H24" s="1061"/>
      <c r="I24" s="1061"/>
      <c r="J24" s="1068"/>
      <c r="K24" s="1666"/>
      <c r="L24" s="1667"/>
      <c r="M24" s="1067">
        <v>0.91</v>
      </c>
      <c r="N24" s="1037"/>
      <c r="O24" s="1038" t="s">
        <v>58</v>
      </c>
      <c r="P24" s="1060"/>
      <c r="Q24" s="1040"/>
      <c r="R24" s="1041"/>
    </row>
    <row r="25" spans="1:18" ht="18" customHeight="1" x14ac:dyDescent="0.35">
      <c r="A25" s="1018" t="s">
        <v>66</v>
      </c>
      <c r="B25" s="1065" t="s">
        <v>67</v>
      </c>
      <c r="C25" s="1032" t="s">
        <v>41</v>
      </c>
      <c r="D25" s="1066"/>
      <c r="E25" s="1059"/>
      <c r="F25" s="1059"/>
      <c r="G25" s="1059"/>
      <c r="H25" s="1059"/>
      <c r="I25" s="1059"/>
      <c r="J25" s="1024"/>
      <c r="K25" s="1666"/>
      <c r="L25" s="1667"/>
      <c r="M25" s="1036" t="s">
        <v>68</v>
      </c>
      <c r="N25" s="1040"/>
      <c r="O25" s="1038" t="s">
        <v>69</v>
      </c>
      <c r="P25" s="1039">
        <f>1/0.73</f>
        <v>1.3698630136986301</v>
      </c>
      <c r="Q25" s="1040"/>
      <c r="R25" s="1041"/>
    </row>
    <row r="26" spans="1:18" ht="18" customHeight="1" x14ac:dyDescent="0.35">
      <c r="A26" s="1069" t="s">
        <v>70</v>
      </c>
      <c r="B26" s="1042" t="s">
        <v>71</v>
      </c>
      <c r="C26" s="1032" t="s">
        <v>41</v>
      </c>
      <c r="D26" s="1058">
        <f>AVERAGE(D27,D28)</f>
        <v>1.0350000000000001</v>
      </c>
      <c r="E26" s="1061">
        <f t="shared" ref="E26:F26" si="2">AVERAGE(E27,E28)</f>
        <v>0.96</v>
      </c>
      <c r="F26" s="1061">
        <f t="shared" si="2"/>
        <v>1.115</v>
      </c>
      <c r="G26" s="1061"/>
      <c r="H26" s="1061"/>
      <c r="I26" s="1061"/>
      <c r="J26" s="1068" t="s">
        <v>72</v>
      </c>
      <c r="K26" s="1666"/>
      <c r="L26" s="1667"/>
      <c r="M26" s="1036">
        <v>1.05</v>
      </c>
      <c r="N26" s="1037"/>
      <c r="O26" s="1038" t="s">
        <v>73</v>
      </c>
      <c r="P26" s="1039"/>
      <c r="Q26" s="1040"/>
      <c r="R26" s="1041"/>
    </row>
    <row r="27" spans="1:18" ht="18" customHeight="1" x14ac:dyDescent="0.35">
      <c r="A27" s="1069" t="s">
        <v>74</v>
      </c>
      <c r="B27" s="1065" t="s">
        <v>44</v>
      </c>
      <c r="C27" s="1032" t="s">
        <v>41</v>
      </c>
      <c r="D27" s="1070">
        <v>1.1000000000000001</v>
      </c>
      <c r="E27" s="1071">
        <v>1</v>
      </c>
      <c r="F27" s="1071">
        <v>1.19</v>
      </c>
      <c r="G27" s="1061"/>
      <c r="H27" s="1061"/>
      <c r="I27" s="1061"/>
      <c r="J27" s="1068"/>
      <c r="K27" s="1666"/>
      <c r="L27" s="1667"/>
      <c r="M27" s="1036">
        <v>1.07</v>
      </c>
      <c r="N27" s="1037"/>
      <c r="O27" s="1038" t="s">
        <v>75</v>
      </c>
      <c r="P27" s="1039">
        <f>1.43</f>
        <v>1.43</v>
      </c>
      <c r="Q27" s="1040"/>
      <c r="R27" s="1041"/>
    </row>
    <row r="28" spans="1:18" ht="18" customHeight="1" x14ac:dyDescent="0.35">
      <c r="A28" s="1069" t="s">
        <v>76</v>
      </c>
      <c r="B28" s="1065" t="s">
        <v>51</v>
      </c>
      <c r="C28" s="1032" t="s">
        <v>41</v>
      </c>
      <c r="D28" s="1070">
        <v>0.97</v>
      </c>
      <c r="E28" s="1071">
        <v>0.92</v>
      </c>
      <c r="F28" s="1071">
        <v>1.04</v>
      </c>
      <c r="G28" s="1061"/>
      <c r="H28" s="1061"/>
      <c r="I28" s="1061"/>
      <c r="J28" s="1068"/>
      <c r="K28" s="1666"/>
      <c r="L28" s="1667"/>
      <c r="M28" s="1036">
        <v>0.91</v>
      </c>
      <c r="N28" s="1037"/>
      <c r="O28" s="1038" t="s">
        <v>77</v>
      </c>
      <c r="P28" s="1039">
        <v>1.25</v>
      </c>
      <c r="Q28" s="1040"/>
      <c r="R28" s="1041"/>
    </row>
    <row r="29" spans="1:18" ht="18" customHeight="1" x14ac:dyDescent="0.35">
      <c r="A29" s="1069" t="s">
        <v>78</v>
      </c>
      <c r="B29" s="1072" t="s">
        <v>79</v>
      </c>
      <c r="C29" s="1032" t="s">
        <v>41</v>
      </c>
      <c r="D29" s="1033"/>
      <c r="E29" s="1034"/>
      <c r="F29" s="1034"/>
      <c r="G29" s="1034"/>
      <c r="H29" s="1034"/>
      <c r="I29" s="1034"/>
      <c r="J29" s="1035"/>
      <c r="K29" s="1666"/>
      <c r="L29" s="1667"/>
      <c r="M29" s="1036">
        <v>0.92</v>
      </c>
      <c r="N29" s="1037"/>
      <c r="O29" s="1038" t="s">
        <v>80</v>
      </c>
      <c r="P29" s="1039"/>
      <c r="Q29" s="1040"/>
      <c r="R29" s="1041"/>
    </row>
    <row r="30" spans="1:18" ht="18" customHeight="1" x14ac:dyDescent="0.35">
      <c r="A30" s="1069" t="s">
        <v>81</v>
      </c>
      <c r="B30" s="1072" t="s">
        <v>82</v>
      </c>
      <c r="C30" s="1032" t="s">
        <v>41</v>
      </c>
      <c r="D30" s="1033"/>
      <c r="E30" s="1034"/>
      <c r="F30" s="1034"/>
      <c r="G30" s="1034"/>
      <c r="H30" s="1034"/>
      <c r="I30" s="1034"/>
      <c r="J30" s="1035"/>
      <c r="K30" s="1666"/>
      <c r="L30" s="1667"/>
      <c r="M30" s="1036">
        <v>0.88</v>
      </c>
      <c r="N30" s="1037"/>
      <c r="O30" s="1038" t="s">
        <v>80</v>
      </c>
      <c r="P30" s="1039"/>
      <c r="Q30" s="1040"/>
      <c r="R30" s="1041"/>
    </row>
    <row r="31" spans="1:18" ht="18" customHeight="1" x14ac:dyDescent="0.35">
      <c r="A31" s="1069" t="s">
        <v>83</v>
      </c>
      <c r="B31" s="1072" t="s">
        <v>84</v>
      </c>
      <c r="C31" s="1032" t="s">
        <v>41</v>
      </c>
      <c r="D31" s="1033"/>
      <c r="E31" s="1034"/>
      <c r="F31" s="1034"/>
      <c r="G31" s="1034"/>
      <c r="H31" s="1034"/>
      <c r="I31" s="1034"/>
      <c r="J31" s="1035"/>
      <c r="K31" s="1666"/>
      <c r="L31" s="1667"/>
      <c r="M31" s="1036">
        <v>0.77</v>
      </c>
      <c r="N31" s="1037"/>
      <c r="O31" s="1038" t="s">
        <v>85</v>
      </c>
      <c r="P31" s="1039"/>
      <c r="Q31" s="1040"/>
      <c r="R31" s="1041"/>
    </row>
    <row r="32" spans="1:18" ht="18" customHeight="1" x14ac:dyDescent="0.35">
      <c r="A32" s="1069" t="s">
        <v>86</v>
      </c>
      <c r="B32" s="1072" t="s">
        <v>87</v>
      </c>
      <c r="C32" s="1032" t="s">
        <v>41</v>
      </c>
      <c r="D32" s="1033"/>
      <c r="E32" s="1034"/>
      <c r="F32" s="1034"/>
      <c r="G32" s="1034"/>
      <c r="H32" s="1034"/>
      <c r="I32" s="1034"/>
      <c r="J32" s="1035"/>
      <c r="K32" s="1666"/>
      <c r="L32" s="1667"/>
      <c r="M32" s="1036">
        <v>0.88</v>
      </c>
      <c r="N32" s="1037"/>
      <c r="O32" s="1038" t="s">
        <v>80</v>
      </c>
      <c r="P32" s="1039"/>
      <c r="Q32" s="1040"/>
      <c r="R32" s="1041"/>
    </row>
    <row r="33" spans="1:18" ht="18" customHeight="1" x14ac:dyDescent="0.35">
      <c r="A33" s="1069" t="s">
        <v>88</v>
      </c>
      <c r="B33" s="1072" t="s">
        <v>89</v>
      </c>
      <c r="C33" s="1032" t="s">
        <v>41</v>
      </c>
      <c r="D33" s="1033"/>
      <c r="E33" s="1034"/>
      <c r="F33" s="1034"/>
      <c r="G33" s="1034"/>
      <c r="H33" s="1034"/>
      <c r="I33" s="1034"/>
      <c r="J33" s="1035"/>
      <c r="K33" s="1666"/>
      <c r="L33" s="1667"/>
      <c r="M33" s="1036">
        <v>1.06</v>
      </c>
      <c r="N33" s="1037"/>
      <c r="O33" s="1038" t="s">
        <v>80</v>
      </c>
      <c r="P33" s="1039"/>
      <c r="Q33" s="1040"/>
      <c r="R33" s="1041"/>
    </row>
    <row r="34" spans="1:18" ht="18" customHeight="1" x14ac:dyDescent="0.35">
      <c r="A34" s="1069" t="s">
        <v>90</v>
      </c>
      <c r="B34" s="1042" t="s">
        <v>91</v>
      </c>
      <c r="C34" s="1032" t="s">
        <v>41</v>
      </c>
      <c r="D34" s="1058">
        <f>AVERAGE(D35,D36)</f>
        <v>1.0449999999999999</v>
      </c>
      <c r="E34" s="1061">
        <f t="shared" ref="E34:F34" si="3">AVERAGE(E35,E36)</f>
        <v>1.135</v>
      </c>
      <c r="F34" s="1061">
        <f t="shared" si="3"/>
        <v>1.3</v>
      </c>
      <c r="G34" s="1061"/>
      <c r="H34" s="1061"/>
      <c r="I34" s="1061"/>
      <c r="J34" s="1068" t="s">
        <v>72</v>
      </c>
      <c r="K34" s="1666"/>
      <c r="L34" s="1667"/>
      <c r="M34" s="1036">
        <v>1.08</v>
      </c>
      <c r="N34" s="1037"/>
      <c r="O34" s="1038" t="s">
        <v>92</v>
      </c>
      <c r="P34" s="1039">
        <v>1.48</v>
      </c>
      <c r="Q34" s="1040"/>
      <c r="R34" s="1041"/>
    </row>
    <row r="35" spans="1:18" ht="18" customHeight="1" x14ac:dyDescent="0.35">
      <c r="A35" s="1069" t="s">
        <v>93</v>
      </c>
      <c r="B35" s="1065" t="s">
        <v>44</v>
      </c>
      <c r="C35" s="1032" t="s">
        <v>41</v>
      </c>
      <c r="D35" s="1073">
        <v>1.1100000000000001</v>
      </c>
      <c r="E35" s="1074">
        <v>1.1599999999999999</v>
      </c>
      <c r="F35" s="1074">
        <v>1.35</v>
      </c>
      <c r="G35" s="1074"/>
      <c r="H35" s="1074"/>
      <c r="I35" s="1074"/>
      <c r="J35" s="1075"/>
      <c r="K35" s="1666"/>
      <c r="L35" s="1667"/>
      <c r="M35" s="1036">
        <v>1.1200000000000001</v>
      </c>
      <c r="N35" s="1047"/>
      <c r="O35" s="1038" t="s">
        <v>94</v>
      </c>
      <c r="P35" s="1039">
        <v>1.54</v>
      </c>
      <c r="Q35" s="1040"/>
      <c r="R35" s="1076"/>
    </row>
    <row r="36" spans="1:18" ht="18" customHeight="1" x14ac:dyDescent="0.35">
      <c r="A36" s="1069" t="s">
        <v>95</v>
      </c>
      <c r="B36" s="1065" t="s">
        <v>51</v>
      </c>
      <c r="C36" s="1032" t="s">
        <v>41</v>
      </c>
      <c r="D36" s="1070">
        <v>0.98</v>
      </c>
      <c r="E36" s="1071">
        <v>1.1100000000000001</v>
      </c>
      <c r="F36" s="1071">
        <v>1.25</v>
      </c>
      <c r="G36" s="1077"/>
      <c r="H36" s="1077"/>
      <c r="I36" s="1077"/>
      <c r="J36" s="1078"/>
      <c r="K36" s="1666"/>
      <c r="L36" s="1667"/>
      <c r="M36" s="1036">
        <v>0.91</v>
      </c>
      <c r="N36" s="1047"/>
      <c r="O36" s="1038" t="s">
        <v>96</v>
      </c>
      <c r="P36" s="1039">
        <v>1.33</v>
      </c>
      <c r="Q36" s="1040"/>
      <c r="R36" s="1076"/>
    </row>
    <row r="37" spans="1:18" ht="18" customHeight="1" x14ac:dyDescent="0.25">
      <c r="A37" s="1069" t="s">
        <v>97</v>
      </c>
      <c r="B37" s="1042" t="s">
        <v>98</v>
      </c>
      <c r="C37" s="1032" t="s">
        <v>41</v>
      </c>
      <c r="D37" s="1079"/>
      <c r="E37" s="1080"/>
      <c r="F37" s="1080"/>
      <c r="G37" s="1080"/>
      <c r="H37" s="1080"/>
      <c r="I37" s="1080"/>
      <c r="J37" s="1081"/>
      <c r="K37" s="1666"/>
      <c r="L37" s="1667"/>
      <c r="M37" s="1036">
        <v>1.07</v>
      </c>
      <c r="N37" s="1082"/>
      <c r="O37" s="1083"/>
      <c r="P37" s="1039">
        <v>1.33</v>
      </c>
      <c r="Q37" s="1040"/>
      <c r="R37" s="1076"/>
    </row>
    <row r="38" spans="1:18" ht="18" customHeight="1" x14ac:dyDescent="0.35">
      <c r="A38" s="1069" t="s">
        <v>99</v>
      </c>
      <c r="B38" s="1065" t="s">
        <v>44</v>
      </c>
      <c r="C38" s="1032" t="s">
        <v>41</v>
      </c>
      <c r="D38" s="1070">
        <f>D35</f>
        <v>1.1100000000000001</v>
      </c>
      <c r="E38" s="1071">
        <f t="shared" ref="E38:F39" si="4">E35</f>
        <v>1.1599999999999999</v>
      </c>
      <c r="F38" s="1071">
        <f t="shared" si="4"/>
        <v>1.35</v>
      </c>
      <c r="G38" s="1057"/>
      <c r="H38" s="1057"/>
      <c r="I38" s="1057"/>
      <c r="J38" s="1084" t="s">
        <v>100</v>
      </c>
      <c r="K38" s="1666"/>
      <c r="L38" s="1667"/>
      <c r="M38" s="1036">
        <v>1.1200000000000001</v>
      </c>
      <c r="N38" s="1082"/>
      <c r="O38" s="1038" t="s">
        <v>101</v>
      </c>
      <c r="P38" s="1039">
        <v>1.43</v>
      </c>
      <c r="Q38" s="1040"/>
      <c r="R38" s="1076"/>
    </row>
    <row r="39" spans="1:18" ht="18" customHeight="1" thickBot="1" x14ac:dyDescent="0.3">
      <c r="A39" s="1085" t="s">
        <v>102</v>
      </c>
      <c r="B39" s="1086" t="s">
        <v>51</v>
      </c>
      <c r="C39" s="1087" t="s">
        <v>41</v>
      </c>
      <c r="D39" s="1088">
        <f>D36</f>
        <v>0.98</v>
      </c>
      <c r="E39" s="1089">
        <f t="shared" si="4"/>
        <v>1.1100000000000001</v>
      </c>
      <c r="F39" s="1089">
        <f t="shared" si="4"/>
        <v>1.25</v>
      </c>
      <c r="G39" s="1090"/>
      <c r="H39" s="1090"/>
      <c r="I39" s="1090"/>
      <c r="J39" s="1091"/>
      <c r="K39" s="1666"/>
      <c r="L39" s="1667"/>
      <c r="M39" s="1092">
        <v>0.91</v>
      </c>
      <c r="N39" s="1093"/>
      <c r="O39" s="1094" t="s">
        <v>103</v>
      </c>
      <c r="P39" s="1095">
        <v>1.25</v>
      </c>
      <c r="Q39" s="1096"/>
      <c r="R39" s="1097"/>
    </row>
    <row r="40" spans="1:18" ht="18" customHeight="1" x14ac:dyDescent="0.25">
      <c r="A40" s="1098">
        <v>2</v>
      </c>
      <c r="B40" s="1099" t="s">
        <v>104</v>
      </c>
      <c r="C40" s="1100" t="s">
        <v>105</v>
      </c>
      <c r="D40" s="1101"/>
      <c r="E40" s="1102"/>
      <c r="F40" s="1102"/>
      <c r="G40" s="1102" t="s">
        <v>106</v>
      </c>
      <c r="H40" s="1102"/>
      <c r="I40" s="1102"/>
      <c r="J40" s="1103"/>
      <c r="K40" s="1666"/>
      <c r="L40" s="1667"/>
      <c r="M40" s="1104">
        <v>5.35</v>
      </c>
      <c r="N40" s="1105"/>
      <c r="O40" s="1105" t="s">
        <v>107</v>
      </c>
      <c r="P40" s="1106">
        <v>6</v>
      </c>
      <c r="Q40" s="1029"/>
      <c r="R40" s="1107"/>
    </row>
    <row r="41" spans="1:18" ht="18" customHeight="1" x14ac:dyDescent="0.25">
      <c r="A41" s="1108" t="s">
        <v>108</v>
      </c>
      <c r="B41" s="1109" t="s">
        <v>109</v>
      </c>
      <c r="C41" s="1055" t="s">
        <v>110</v>
      </c>
      <c r="D41" s="1110"/>
      <c r="E41" s="1111"/>
      <c r="F41" s="1111"/>
      <c r="G41" s="1111"/>
      <c r="H41" s="1111"/>
      <c r="I41" s="1111"/>
      <c r="J41" s="1103"/>
      <c r="K41" s="1666"/>
      <c r="L41" s="1667"/>
      <c r="M41" s="1112"/>
      <c r="N41" s="1113"/>
      <c r="O41" s="1083"/>
      <c r="P41" s="1114"/>
      <c r="Q41" s="1040"/>
      <c r="R41" s="1081"/>
    </row>
    <row r="42" spans="1:18" ht="18" customHeight="1" x14ac:dyDescent="0.35">
      <c r="A42" s="1018" t="s">
        <v>111</v>
      </c>
      <c r="B42" s="1115" t="s">
        <v>112</v>
      </c>
      <c r="C42" s="1055" t="s">
        <v>110</v>
      </c>
      <c r="D42" s="1116">
        <v>1.2050000000000001</v>
      </c>
      <c r="E42" s="1117">
        <v>1.07</v>
      </c>
      <c r="F42" s="1117"/>
      <c r="G42" s="1117">
        <v>1.21</v>
      </c>
      <c r="H42" s="1117">
        <v>1.08</v>
      </c>
      <c r="I42" s="1117"/>
      <c r="J42" s="1118" t="s">
        <v>113</v>
      </c>
      <c r="K42" s="1666"/>
      <c r="L42" s="1667"/>
      <c r="M42" s="1025" t="s">
        <v>114</v>
      </c>
      <c r="N42" s="1119">
        <f>2.41/2</f>
        <v>1.2050000000000001</v>
      </c>
      <c r="O42" s="1038" t="s">
        <v>115</v>
      </c>
      <c r="P42" s="1120">
        <v>1.6</v>
      </c>
      <c r="Q42" s="1040"/>
      <c r="R42" s="1121"/>
    </row>
    <row r="43" spans="1:18" ht="18" customHeight="1" x14ac:dyDescent="0.35">
      <c r="A43" s="1018"/>
      <c r="B43" s="1109"/>
      <c r="C43" s="1055" t="s">
        <v>110</v>
      </c>
      <c r="D43" s="1122"/>
      <c r="E43" s="1123"/>
      <c r="F43" s="1123"/>
      <c r="G43" s="1123"/>
      <c r="H43" s="1123"/>
      <c r="I43" s="1123"/>
      <c r="J43" s="1124"/>
      <c r="K43" s="1666"/>
      <c r="L43" s="1667"/>
      <c r="M43" s="1025" t="s">
        <v>116</v>
      </c>
      <c r="N43" s="1125">
        <f>2.01/1.79</f>
        <v>1.1229050279329607</v>
      </c>
      <c r="O43" s="1038" t="s">
        <v>117</v>
      </c>
      <c r="P43" s="1120"/>
      <c r="Q43" s="1040"/>
      <c r="R43" s="1084"/>
    </row>
    <row r="44" spans="1:18" ht="18" customHeight="1" x14ac:dyDescent="0.35">
      <c r="A44" s="1018"/>
      <c r="B44" s="1126"/>
      <c r="C44" s="1055" t="s">
        <v>110</v>
      </c>
      <c r="D44" s="1101"/>
      <c r="E44" s="1102"/>
      <c r="F44" s="1102"/>
      <c r="G44" s="1102"/>
      <c r="H44" s="1102"/>
      <c r="I44" s="1102"/>
      <c r="J44" s="1127" t="s">
        <v>118</v>
      </c>
      <c r="K44" s="1666"/>
      <c r="L44" s="1667"/>
      <c r="M44" s="1025" t="s">
        <v>119</v>
      </c>
      <c r="N44" s="1128"/>
      <c r="O44" s="1038"/>
      <c r="P44" s="1129"/>
      <c r="Q44" s="1040"/>
      <c r="R44" s="1130"/>
    </row>
    <row r="45" spans="1:18" ht="18" customHeight="1" x14ac:dyDescent="0.35">
      <c r="A45" s="1069" t="s">
        <v>120</v>
      </c>
      <c r="B45" s="1115" t="s">
        <v>121</v>
      </c>
      <c r="C45" s="1131" t="s">
        <v>110</v>
      </c>
      <c r="D45" s="1132">
        <f>D42</f>
        <v>1.2050000000000001</v>
      </c>
      <c r="E45" s="1133">
        <f>E42</f>
        <v>1.07</v>
      </c>
      <c r="F45" s="1133"/>
      <c r="G45" s="1134">
        <f>G42</f>
        <v>1.21</v>
      </c>
      <c r="H45" s="1134">
        <f>H42</f>
        <v>1.08</v>
      </c>
      <c r="I45" s="1134"/>
      <c r="J45" s="1118" t="s">
        <v>122</v>
      </c>
      <c r="K45" s="1666"/>
      <c r="L45" s="1667"/>
      <c r="M45" s="1036" t="s">
        <v>123</v>
      </c>
      <c r="N45" s="1119"/>
      <c r="O45" s="1038" t="s">
        <v>124</v>
      </c>
      <c r="P45" s="1120">
        <v>1.5</v>
      </c>
      <c r="Q45" s="1040"/>
      <c r="R45" s="1084"/>
    </row>
    <row r="46" spans="1:18" ht="18" customHeight="1" x14ac:dyDescent="0.35">
      <c r="A46" s="1069"/>
      <c r="B46" s="1109"/>
      <c r="C46" s="1057" t="s">
        <v>110</v>
      </c>
      <c r="D46" s="1135">
        <v>2.12</v>
      </c>
      <c r="E46" s="1134"/>
      <c r="F46" s="1134"/>
      <c r="G46" s="1136">
        <v>2.0699999999999998</v>
      </c>
      <c r="H46" s="1136"/>
      <c r="I46" s="1136"/>
      <c r="J46" s="1137"/>
      <c r="K46" s="1666"/>
      <c r="L46" s="1667"/>
      <c r="M46" s="1053" t="s">
        <v>125</v>
      </c>
      <c r="N46" s="1138">
        <f>1000/(420*1.15)</f>
        <v>2.0703933747412009</v>
      </c>
      <c r="O46" s="1038" t="s">
        <v>126</v>
      </c>
      <c r="P46" s="1129"/>
      <c r="Q46" s="1139"/>
      <c r="R46" s="1130"/>
    </row>
    <row r="47" spans="1:18" ht="18" customHeight="1" x14ac:dyDescent="0.35">
      <c r="A47" s="1140" t="s">
        <v>127</v>
      </c>
      <c r="B47" s="1141" t="s">
        <v>128</v>
      </c>
      <c r="C47" s="1142" t="s">
        <v>110</v>
      </c>
      <c r="D47" s="1116">
        <v>1.2050000000000001</v>
      </c>
      <c r="E47" s="1117">
        <v>1.07</v>
      </c>
      <c r="F47" s="1117"/>
      <c r="G47" s="1117">
        <v>1.21</v>
      </c>
      <c r="H47" s="1117">
        <v>1.08</v>
      </c>
      <c r="I47" s="1117"/>
      <c r="J47" s="1118" t="s">
        <v>122</v>
      </c>
      <c r="K47" s="1666"/>
      <c r="L47" s="1667"/>
      <c r="M47" s="1053"/>
      <c r="N47" s="1138"/>
      <c r="O47" s="1143"/>
      <c r="P47" s="1129"/>
      <c r="Q47" s="1139"/>
      <c r="R47" s="1130"/>
    </row>
    <row r="48" spans="1:18" ht="18" customHeight="1" x14ac:dyDescent="0.35">
      <c r="A48" s="1144" t="s">
        <v>129</v>
      </c>
      <c r="B48" s="1145" t="s">
        <v>130</v>
      </c>
      <c r="C48" s="1032" t="s">
        <v>131</v>
      </c>
      <c r="D48" s="1146"/>
      <c r="E48" s="1147"/>
      <c r="F48" s="1147"/>
      <c r="G48" s="1147"/>
      <c r="H48" s="1147"/>
      <c r="I48" s="1147"/>
      <c r="J48" s="1137"/>
      <c r="K48" s="1666"/>
      <c r="L48" s="1667"/>
      <c r="M48" s="1053"/>
      <c r="N48" s="1138"/>
      <c r="O48" s="1038" t="s">
        <v>132</v>
      </c>
      <c r="P48" s="1129"/>
      <c r="Q48" s="1139"/>
      <c r="R48" s="1130"/>
    </row>
    <row r="49" spans="1:18" ht="18" customHeight="1" x14ac:dyDescent="0.35">
      <c r="A49" s="1069" t="s">
        <v>133</v>
      </c>
      <c r="B49" s="1109" t="s">
        <v>134</v>
      </c>
      <c r="C49" s="1148" t="s">
        <v>105</v>
      </c>
      <c r="D49" s="1146"/>
      <c r="E49" s="1147"/>
      <c r="F49" s="1147"/>
      <c r="G49" s="1147"/>
      <c r="H49" s="1147"/>
      <c r="I49" s="1147"/>
      <c r="J49" s="1149"/>
      <c r="K49" s="1666"/>
      <c r="L49" s="1667"/>
      <c r="M49" s="1036"/>
      <c r="N49" s="1150"/>
      <c r="O49" s="1038"/>
      <c r="P49" s="1151"/>
      <c r="Q49" s="1152"/>
      <c r="R49" s="1084"/>
    </row>
    <row r="50" spans="1:18" ht="18" customHeight="1" x14ac:dyDescent="0.35">
      <c r="A50" s="1069" t="s">
        <v>135</v>
      </c>
      <c r="B50" s="1031" t="s">
        <v>136</v>
      </c>
      <c r="C50" s="1153" t="s">
        <v>105</v>
      </c>
      <c r="D50" s="1154">
        <v>1.54</v>
      </c>
      <c r="E50" s="1136">
        <v>1.45</v>
      </c>
      <c r="F50" s="1136">
        <v>1.54</v>
      </c>
      <c r="G50" s="1136">
        <v>1.51</v>
      </c>
      <c r="H50" s="1136">
        <v>1.44</v>
      </c>
      <c r="I50" s="1133" t="s">
        <v>137</v>
      </c>
      <c r="J50" s="1149" t="s">
        <v>138</v>
      </c>
      <c r="K50" s="1666"/>
      <c r="L50" s="1667"/>
      <c r="M50" s="1036">
        <v>1.51</v>
      </c>
      <c r="N50" s="1150">
        <v>1.44</v>
      </c>
      <c r="O50" s="1038" t="s">
        <v>139</v>
      </c>
      <c r="P50" s="1151"/>
      <c r="Q50" s="1152"/>
      <c r="R50" s="1084"/>
    </row>
    <row r="51" spans="1:18" ht="18" customHeight="1" thickBot="1" x14ac:dyDescent="0.3">
      <c r="A51" s="1069" t="s">
        <v>140</v>
      </c>
      <c r="B51" s="1155" t="s">
        <v>141</v>
      </c>
      <c r="C51" s="1142" t="s">
        <v>105</v>
      </c>
      <c r="D51" s="1156">
        <v>1.1200000000000001</v>
      </c>
      <c r="E51" s="1117" t="s">
        <v>137</v>
      </c>
      <c r="F51" s="1117" t="s">
        <v>137</v>
      </c>
      <c r="G51" s="1157">
        <v>2.3199999999999998</v>
      </c>
      <c r="H51" s="1117" t="s">
        <v>137</v>
      </c>
      <c r="I51" s="1117" t="s">
        <v>137</v>
      </c>
      <c r="J51" s="1158" t="s">
        <v>142</v>
      </c>
      <c r="K51" s="1666"/>
      <c r="L51" s="1667"/>
      <c r="M51" s="1112">
        <v>1.31</v>
      </c>
      <c r="N51" s="1159">
        <v>2.29</v>
      </c>
      <c r="O51" s="1094" t="s">
        <v>143</v>
      </c>
      <c r="P51" s="1160"/>
      <c r="Q51" s="1096"/>
      <c r="R51" s="1161"/>
    </row>
    <row r="52" spans="1:18" ht="18" customHeight="1" x14ac:dyDescent="0.35">
      <c r="A52" s="1162" t="s">
        <v>144</v>
      </c>
      <c r="B52" s="1163" t="s">
        <v>145</v>
      </c>
      <c r="C52" s="1164" t="s">
        <v>110</v>
      </c>
      <c r="D52" s="1165"/>
      <c r="E52" s="1166"/>
      <c r="F52" s="1166"/>
      <c r="G52" s="1167"/>
      <c r="H52" s="1167"/>
      <c r="I52" s="1167"/>
      <c r="J52" s="1168"/>
      <c r="K52" s="1666"/>
      <c r="L52" s="1667"/>
      <c r="M52" s="1169"/>
      <c r="N52" s="1105"/>
      <c r="O52" s="1105"/>
      <c r="P52" s="1170"/>
      <c r="Q52" s="1029"/>
      <c r="R52" s="1107" t="s">
        <v>146</v>
      </c>
    </row>
    <row r="53" spans="1:18" ht="18" customHeight="1" x14ac:dyDescent="0.35">
      <c r="A53" s="1018" t="s">
        <v>147</v>
      </c>
      <c r="B53" s="1031" t="s">
        <v>44</v>
      </c>
      <c r="C53" s="1055" t="s">
        <v>110</v>
      </c>
      <c r="D53" s="1132">
        <v>1.202</v>
      </c>
      <c r="E53" s="1133"/>
      <c r="F53" s="1133"/>
      <c r="G53" s="1134">
        <v>1.69</v>
      </c>
      <c r="H53" s="1133">
        <v>1.62</v>
      </c>
      <c r="I53" s="1133">
        <v>1.85</v>
      </c>
      <c r="J53" s="1118" t="s">
        <v>148</v>
      </c>
      <c r="K53" s="1666"/>
      <c r="L53" s="1667"/>
      <c r="M53" s="1053" t="s">
        <v>149</v>
      </c>
      <c r="N53" s="1119" t="s">
        <v>150</v>
      </c>
      <c r="O53" s="1038" t="s">
        <v>151</v>
      </c>
      <c r="P53" s="1048">
        <v>1.82</v>
      </c>
      <c r="Q53" s="1040"/>
      <c r="R53" s="1171"/>
    </row>
    <row r="54" spans="1:18" ht="18" customHeight="1" x14ac:dyDescent="0.35">
      <c r="A54" s="1018"/>
      <c r="B54" s="1031"/>
      <c r="C54" s="1055" t="s">
        <v>110</v>
      </c>
      <c r="D54" s="1132">
        <v>1.82</v>
      </c>
      <c r="E54" s="1133">
        <v>1.72</v>
      </c>
      <c r="F54" s="1133" t="s">
        <v>152</v>
      </c>
      <c r="G54" s="1133">
        <v>2</v>
      </c>
      <c r="H54" s="1133">
        <v>1.69</v>
      </c>
      <c r="I54" s="1133">
        <v>2.0499999999999998</v>
      </c>
      <c r="J54" s="1118" t="s">
        <v>153</v>
      </c>
      <c r="K54" s="1666"/>
      <c r="L54" s="1667"/>
      <c r="M54" s="1053" t="s">
        <v>154</v>
      </c>
      <c r="N54" s="1119" t="s">
        <v>155</v>
      </c>
      <c r="O54" s="1038" t="s">
        <v>156</v>
      </c>
      <c r="P54" s="1172"/>
      <c r="Q54" s="1040"/>
      <c r="R54" s="1081"/>
    </row>
    <row r="55" spans="1:18" ht="18" customHeight="1" x14ac:dyDescent="0.35">
      <c r="A55" s="1018"/>
      <c r="B55" s="1173"/>
      <c r="C55" s="1055" t="s">
        <v>110</v>
      </c>
      <c r="D55" s="1132"/>
      <c r="E55" s="1133"/>
      <c r="F55" s="1133"/>
      <c r="G55" s="1133">
        <v>2.2599999999999998</v>
      </c>
      <c r="H55" s="1133">
        <v>2.08</v>
      </c>
      <c r="I55" s="1133" t="s">
        <v>137</v>
      </c>
      <c r="J55" s="1118" t="s">
        <v>157</v>
      </c>
      <c r="K55" s="1666"/>
      <c r="L55" s="1667"/>
      <c r="M55" s="1053"/>
      <c r="N55" s="1119" t="s">
        <v>158</v>
      </c>
      <c r="O55" s="1038"/>
      <c r="P55" s="1054"/>
      <c r="Q55" s="1040"/>
      <c r="R55" s="1130"/>
    </row>
    <row r="56" spans="1:18" ht="18" customHeight="1" x14ac:dyDescent="0.35">
      <c r="A56" s="1018" t="s">
        <v>159</v>
      </c>
      <c r="B56" s="1042" t="s">
        <v>160</v>
      </c>
      <c r="C56" s="1055" t="s">
        <v>110</v>
      </c>
      <c r="D56" s="1132"/>
      <c r="E56" s="1133"/>
      <c r="F56" s="1133"/>
      <c r="G56" s="1133"/>
      <c r="H56" s="1133"/>
      <c r="I56" s="1133"/>
      <c r="J56" s="1118"/>
      <c r="K56" s="1666"/>
      <c r="L56" s="1667"/>
      <c r="M56" s="1053">
        <v>2.16</v>
      </c>
      <c r="N56" s="1119"/>
      <c r="O56" s="1038" t="s">
        <v>161</v>
      </c>
      <c r="P56" s="1172"/>
      <c r="Q56" s="1040"/>
      <c r="R56" s="1081"/>
    </row>
    <row r="57" spans="1:18" ht="18" customHeight="1" x14ac:dyDescent="0.35">
      <c r="A57" s="1018" t="s">
        <v>162</v>
      </c>
      <c r="B57" s="1174" t="s">
        <v>63</v>
      </c>
      <c r="C57" s="1057" t="s">
        <v>110</v>
      </c>
      <c r="D57" s="1132"/>
      <c r="E57" s="1133"/>
      <c r="F57" s="1133"/>
      <c r="G57" s="1133"/>
      <c r="H57" s="1133"/>
      <c r="I57" s="1133"/>
      <c r="J57" s="1118"/>
      <c r="K57" s="1666"/>
      <c r="L57" s="1667"/>
      <c r="M57" s="1053">
        <v>1.72</v>
      </c>
      <c r="N57" s="1119"/>
      <c r="O57" s="1038" t="s">
        <v>161</v>
      </c>
      <c r="P57" s="1172"/>
      <c r="Q57" s="1040"/>
      <c r="R57" s="1081"/>
    </row>
    <row r="58" spans="1:18" ht="18" customHeight="1" x14ac:dyDescent="0.35">
      <c r="A58" s="1018" t="s">
        <v>163</v>
      </c>
      <c r="B58" s="1031" t="s">
        <v>51</v>
      </c>
      <c r="C58" s="1057" t="s">
        <v>110</v>
      </c>
      <c r="D58" s="1132">
        <v>1.04</v>
      </c>
      <c r="E58" s="1134"/>
      <c r="F58" s="1134"/>
      <c r="G58" s="1133">
        <v>1.89</v>
      </c>
      <c r="H58" s="1133">
        <v>1.79</v>
      </c>
      <c r="I58" s="1133" t="s">
        <v>137</v>
      </c>
      <c r="J58" s="1175" t="s">
        <v>164</v>
      </c>
      <c r="K58" s="1666"/>
      <c r="L58" s="1667"/>
      <c r="M58" s="1053" t="s">
        <v>165</v>
      </c>
      <c r="N58" s="1119" t="s">
        <v>166</v>
      </c>
      <c r="O58" s="1038" t="s">
        <v>167</v>
      </c>
      <c r="P58" s="1048">
        <v>1.43</v>
      </c>
      <c r="Q58" s="1040"/>
      <c r="R58" s="1171"/>
    </row>
    <row r="59" spans="1:18" ht="18" customHeight="1" x14ac:dyDescent="0.35">
      <c r="A59" s="1018"/>
      <c r="B59" s="1031"/>
      <c r="C59" s="1176" t="s">
        <v>110</v>
      </c>
      <c r="D59" s="1132">
        <v>1.43</v>
      </c>
      <c r="E59" s="1133" t="s">
        <v>168</v>
      </c>
      <c r="F59" s="1133" t="s">
        <v>168</v>
      </c>
      <c r="G59" s="1133">
        <v>2.0099999999999998</v>
      </c>
      <c r="H59" s="1133">
        <v>1.92</v>
      </c>
      <c r="I59" s="1133" t="s">
        <v>137</v>
      </c>
      <c r="J59" s="1118" t="s">
        <v>148</v>
      </c>
      <c r="K59" s="1666"/>
      <c r="L59" s="1667"/>
      <c r="M59" s="1177" t="s">
        <v>169</v>
      </c>
      <c r="N59" s="1128" t="s">
        <v>170</v>
      </c>
      <c r="O59" s="1038" t="s">
        <v>171</v>
      </c>
      <c r="P59" s="1172"/>
      <c r="Q59" s="1040"/>
      <c r="R59" s="1081"/>
    </row>
    <row r="60" spans="1:18" ht="18" customHeight="1" x14ac:dyDescent="0.35">
      <c r="A60" s="1018"/>
      <c r="B60" s="1031"/>
      <c r="C60" s="1176" t="s">
        <v>110</v>
      </c>
      <c r="D60" s="1132"/>
      <c r="E60" s="1133"/>
      <c r="F60" s="1133"/>
      <c r="G60" s="1133">
        <v>3.25</v>
      </c>
      <c r="H60" s="1133">
        <v>3.38</v>
      </c>
      <c r="I60" s="1133" t="s">
        <v>137</v>
      </c>
      <c r="J60" s="1118" t="s">
        <v>157</v>
      </c>
      <c r="K60" s="1666"/>
      <c r="L60" s="1667"/>
      <c r="M60" s="1178"/>
      <c r="N60" s="1128" t="s">
        <v>172</v>
      </c>
      <c r="O60" s="1038"/>
      <c r="P60" s="1172"/>
      <c r="Q60" s="1040"/>
      <c r="R60" s="1081"/>
    </row>
    <row r="61" spans="1:18" ht="18" customHeight="1" x14ac:dyDescent="0.35">
      <c r="A61" s="1018" t="s">
        <v>173</v>
      </c>
      <c r="B61" s="1042" t="s">
        <v>174</v>
      </c>
      <c r="C61" s="1055" t="s">
        <v>110</v>
      </c>
      <c r="D61" s="1132"/>
      <c r="E61" s="1133"/>
      <c r="F61" s="1133"/>
      <c r="G61" s="1133"/>
      <c r="H61" s="1133"/>
      <c r="I61" s="1133"/>
      <c r="J61" s="1127"/>
      <c r="K61" s="1666"/>
      <c r="L61" s="1667"/>
      <c r="M61" s="1178">
        <v>1.47</v>
      </c>
      <c r="N61" s="1128"/>
      <c r="O61" s="1038" t="s">
        <v>175</v>
      </c>
      <c r="P61" s="1114"/>
      <c r="Q61" s="1040"/>
      <c r="R61" s="1081"/>
    </row>
    <row r="62" spans="1:18" ht="18" customHeight="1" x14ac:dyDescent="0.35">
      <c r="A62" s="1018" t="s">
        <v>176</v>
      </c>
      <c r="B62" s="1042" t="s">
        <v>79</v>
      </c>
      <c r="C62" s="1055" t="s">
        <v>110</v>
      </c>
      <c r="D62" s="1132"/>
      <c r="E62" s="1133"/>
      <c r="F62" s="1133"/>
      <c r="G62" s="1133"/>
      <c r="H62" s="1133"/>
      <c r="I62" s="1133"/>
      <c r="J62" s="1127"/>
      <c r="K62" s="1666"/>
      <c r="L62" s="1667"/>
      <c r="M62" s="1178">
        <v>1.42</v>
      </c>
      <c r="N62" s="1128"/>
      <c r="O62" s="1038" t="s">
        <v>177</v>
      </c>
      <c r="P62" s="1114"/>
      <c r="Q62" s="1040"/>
      <c r="R62" s="1081"/>
    </row>
    <row r="63" spans="1:18" ht="18" customHeight="1" x14ac:dyDescent="0.35">
      <c r="A63" s="1018" t="s">
        <v>178</v>
      </c>
      <c r="B63" s="1042" t="s">
        <v>82</v>
      </c>
      <c r="C63" s="1055" t="s">
        <v>110</v>
      </c>
      <c r="D63" s="1132"/>
      <c r="E63" s="1133"/>
      <c r="F63" s="1133"/>
      <c r="G63" s="1133"/>
      <c r="H63" s="1133"/>
      <c r="I63" s="1133"/>
      <c r="J63" s="1127"/>
      <c r="K63" s="1666"/>
      <c r="L63" s="1667"/>
      <c r="M63" s="1178">
        <v>1.47</v>
      </c>
      <c r="N63" s="1128"/>
      <c r="O63" s="1038" t="s">
        <v>177</v>
      </c>
      <c r="P63" s="1114"/>
      <c r="Q63" s="1040"/>
      <c r="R63" s="1081"/>
    </row>
    <row r="64" spans="1:18" ht="18" customHeight="1" x14ac:dyDescent="0.35">
      <c r="A64" s="1018" t="s">
        <v>179</v>
      </c>
      <c r="B64" s="1042" t="s">
        <v>180</v>
      </c>
      <c r="C64" s="1055" t="s">
        <v>110</v>
      </c>
      <c r="D64" s="1132"/>
      <c r="E64" s="1133"/>
      <c r="F64" s="1133"/>
      <c r="G64" s="1133"/>
      <c r="H64" s="1133"/>
      <c r="I64" s="1133"/>
      <c r="J64" s="1127"/>
      <c r="K64" s="1666"/>
      <c r="L64" s="1667"/>
      <c r="M64" s="1178">
        <v>1.62</v>
      </c>
      <c r="N64" s="1128"/>
      <c r="O64" s="1038" t="s">
        <v>181</v>
      </c>
      <c r="P64" s="1114"/>
      <c r="Q64" s="1040"/>
      <c r="R64" s="1081"/>
    </row>
    <row r="65" spans="1:18" ht="18" customHeight="1" x14ac:dyDescent="0.35">
      <c r="A65" s="1018" t="s">
        <v>182</v>
      </c>
      <c r="B65" s="1042" t="s">
        <v>183</v>
      </c>
      <c r="C65" s="1055" t="s">
        <v>110</v>
      </c>
      <c r="D65" s="1132"/>
      <c r="E65" s="1133"/>
      <c r="F65" s="1133"/>
      <c r="G65" s="1133"/>
      <c r="H65" s="1133"/>
      <c r="I65" s="1133"/>
      <c r="J65" s="1127"/>
      <c r="K65" s="1666"/>
      <c r="L65" s="1667"/>
      <c r="M65" s="1178">
        <v>1.35</v>
      </c>
      <c r="N65" s="1128"/>
      <c r="O65" s="1038" t="s">
        <v>184</v>
      </c>
      <c r="P65" s="1114"/>
      <c r="Q65" s="1040"/>
      <c r="R65" s="1081"/>
    </row>
    <row r="66" spans="1:18" ht="18" customHeight="1" x14ac:dyDescent="0.35">
      <c r="A66" s="1018" t="s">
        <v>185</v>
      </c>
      <c r="B66" s="1042" t="s">
        <v>87</v>
      </c>
      <c r="C66" s="1055" t="s">
        <v>110</v>
      </c>
      <c r="D66" s="1132"/>
      <c r="E66" s="1133"/>
      <c r="F66" s="1133"/>
      <c r="G66" s="1133"/>
      <c r="H66" s="1133"/>
      <c r="I66" s="1133"/>
      <c r="J66" s="1127"/>
      <c r="K66" s="1666"/>
      <c r="L66" s="1667"/>
      <c r="M66" s="1178">
        <v>1.38</v>
      </c>
      <c r="N66" s="1128"/>
      <c r="O66" s="1038" t="s">
        <v>177</v>
      </c>
      <c r="P66" s="1114"/>
      <c r="Q66" s="1040"/>
      <c r="R66" s="1081"/>
    </row>
    <row r="67" spans="1:18" ht="18" customHeight="1" x14ac:dyDescent="0.35">
      <c r="A67" s="1018" t="s">
        <v>186</v>
      </c>
      <c r="B67" s="1174" t="s">
        <v>89</v>
      </c>
      <c r="C67" s="1057" t="s">
        <v>110</v>
      </c>
      <c r="D67" s="1132"/>
      <c r="E67" s="1133"/>
      <c r="F67" s="1133" t="s">
        <v>6</v>
      </c>
      <c r="G67" s="1133"/>
      <c r="H67" s="1133"/>
      <c r="I67" s="1133"/>
      <c r="J67" s="1127"/>
      <c r="K67" s="1666"/>
      <c r="L67" s="1667"/>
      <c r="M67" s="1178">
        <v>2.29</v>
      </c>
      <c r="N67" s="1128"/>
      <c r="O67" s="1038" t="s">
        <v>177</v>
      </c>
      <c r="P67" s="1060"/>
      <c r="Q67" s="1139"/>
      <c r="R67" s="1130"/>
    </row>
    <row r="68" spans="1:18" ht="18" customHeight="1" thickBot="1" x14ac:dyDescent="0.3">
      <c r="A68" s="1179" t="s">
        <v>187</v>
      </c>
      <c r="B68" s="1180" t="s">
        <v>67</v>
      </c>
      <c r="C68" s="1181" t="s">
        <v>110</v>
      </c>
      <c r="D68" s="1116"/>
      <c r="E68" s="1117"/>
      <c r="F68" s="1117"/>
      <c r="G68" s="1117"/>
      <c r="H68" s="1117"/>
      <c r="I68" s="1117"/>
      <c r="J68" s="1182"/>
      <c r="K68" s="1666"/>
      <c r="L68" s="1667"/>
      <c r="M68" s="1183">
        <v>1.38</v>
      </c>
      <c r="N68" s="1184"/>
      <c r="O68" s="1094" t="s">
        <v>188</v>
      </c>
      <c r="P68" s="1185"/>
      <c r="Q68" s="1186"/>
      <c r="R68" s="1187"/>
    </row>
    <row r="69" spans="1:18" ht="18" customHeight="1" x14ac:dyDescent="0.25">
      <c r="A69" s="1018" t="s">
        <v>189</v>
      </c>
      <c r="B69" s="1109" t="s">
        <v>190</v>
      </c>
      <c r="C69" s="1100" t="s">
        <v>110</v>
      </c>
      <c r="D69" s="1188"/>
      <c r="E69" s="1167"/>
      <c r="F69" s="1167"/>
      <c r="G69" s="1167"/>
      <c r="H69" s="1167"/>
      <c r="I69" s="1167"/>
      <c r="J69" s="1103"/>
      <c r="K69" s="1666"/>
      <c r="L69" s="1667"/>
      <c r="M69" s="1053"/>
      <c r="N69" s="1113"/>
      <c r="O69" s="1105"/>
      <c r="P69" s="1060">
        <v>1.33</v>
      </c>
      <c r="Q69" s="1189">
        <v>2.5000000000000001E-3</v>
      </c>
      <c r="R69" s="1130" t="s">
        <v>191</v>
      </c>
    </row>
    <row r="70" spans="1:18" ht="18" customHeight="1" x14ac:dyDescent="0.35">
      <c r="A70" s="1018" t="s">
        <v>192</v>
      </c>
      <c r="B70" s="1031" t="s">
        <v>44</v>
      </c>
      <c r="C70" s="1055" t="s">
        <v>110</v>
      </c>
      <c r="D70" s="1190">
        <v>1.05</v>
      </c>
      <c r="E70" s="1134"/>
      <c r="F70" s="1134"/>
      <c r="G70" s="1134">
        <v>1.95</v>
      </c>
      <c r="H70" s="1134">
        <v>1.5</v>
      </c>
      <c r="I70" s="1133"/>
      <c r="J70" s="1118" t="s">
        <v>193</v>
      </c>
      <c r="K70" s="1666"/>
      <c r="L70" s="1667"/>
      <c r="M70" s="1053" t="s">
        <v>194</v>
      </c>
      <c r="N70" s="1119" t="s">
        <v>195</v>
      </c>
      <c r="O70" s="1038" t="s">
        <v>196</v>
      </c>
      <c r="P70" s="1191"/>
      <c r="Q70" s="1192">
        <v>3.0000000000000001E-3</v>
      </c>
      <c r="R70" s="1171"/>
    </row>
    <row r="71" spans="1:18" ht="18" customHeight="1" x14ac:dyDescent="0.35">
      <c r="A71" s="1018"/>
      <c r="B71" s="1174"/>
      <c r="C71" s="1055" t="s">
        <v>110</v>
      </c>
      <c r="D71" s="1132">
        <v>1.8</v>
      </c>
      <c r="E71" s="1133" t="s">
        <v>168</v>
      </c>
      <c r="F71" s="1133" t="s">
        <v>168</v>
      </c>
      <c r="G71" s="1133">
        <v>2.08</v>
      </c>
      <c r="H71" s="1133">
        <v>1.6</v>
      </c>
      <c r="I71" s="1133" t="s">
        <v>137</v>
      </c>
      <c r="J71" s="1118" t="s">
        <v>197</v>
      </c>
      <c r="K71" s="1666"/>
      <c r="L71" s="1667"/>
      <c r="M71" s="1053" t="s">
        <v>198</v>
      </c>
      <c r="N71" s="1119" t="s">
        <v>199</v>
      </c>
      <c r="O71" s="1038" t="s">
        <v>200</v>
      </c>
      <c r="P71" s="1060"/>
      <c r="Q71" s="1193"/>
      <c r="R71" s="1130"/>
    </row>
    <row r="72" spans="1:18" ht="18" customHeight="1" x14ac:dyDescent="0.35">
      <c r="A72" s="1018" t="s">
        <v>201</v>
      </c>
      <c r="B72" s="1031" t="s">
        <v>51</v>
      </c>
      <c r="C72" s="1176" t="s">
        <v>110</v>
      </c>
      <c r="D72" s="1190">
        <v>1.1499999999999999</v>
      </c>
      <c r="E72" s="1134" t="s">
        <v>168</v>
      </c>
      <c r="F72" s="1134" t="s">
        <v>168</v>
      </c>
      <c r="G72" s="1133">
        <v>2.11</v>
      </c>
      <c r="H72" s="1133">
        <v>1.89</v>
      </c>
      <c r="I72" s="1133"/>
      <c r="J72" s="1118" t="s">
        <v>193</v>
      </c>
      <c r="K72" s="1666"/>
      <c r="L72" s="1667"/>
      <c r="M72" s="1053" t="s">
        <v>165</v>
      </c>
      <c r="N72" s="1119" t="s">
        <v>195</v>
      </c>
      <c r="O72" s="1038" t="s">
        <v>202</v>
      </c>
      <c r="P72" s="1048"/>
      <c r="Q72" s="1194">
        <v>1E-3</v>
      </c>
      <c r="R72" s="1171"/>
    </row>
    <row r="73" spans="1:18" ht="18" customHeight="1" x14ac:dyDescent="0.35">
      <c r="A73" s="1018"/>
      <c r="B73" s="1174"/>
      <c r="C73" s="1055" t="s">
        <v>110</v>
      </c>
      <c r="D73" s="1132">
        <v>1.7</v>
      </c>
      <c r="E73" s="1133" t="s">
        <v>168</v>
      </c>
      <c r="F73" s="1133" t="s">
        <v>168</v>
      </c>
      <c r="G73" s="1133">
        <v>2.25</v>
      </c>
      <c r="H73" s="1133">
        <v>2</v>
      </c>
      <c r="I73" s="1133" t="s">
        <v>137</v>
      </c>
      <c r="J73" s="1195" t="s">
        <v>197</v>
      </c>
      <c r="K73" s="1666"/>
      <c r="L73" s="1667"/>
      <c r="M73" s="1177" t="s">
        <v>203</v>
      </c>
      <c r="N73" s="1119" t="s">
        <v>199</v>
      </c>
      <c r="O73" s="1038" t="s">
        <v>204</v>
      </c>
      <c r="P73" s="1054"/>
      <c r="Q73" s="1196"/>
      <c r="R73" s="1130"/>
    </row>
    <row r="74" spans="1:18" ht="18" customHeight="1" thickBot="1" x14ac:dyDescent="0.3">
      <c r="A74" s="1018" t="s">
        <v>205</v>
      </c>
      <c r="B74" s="1042" t="s">
        <v>67</v>
      </c>
      <c r="C74" s="1032" t="s">
        <v>110</v>
      </c>
      <c r="D74" s="1116"/>
      <c r="E74" s="1117"/>
      <c r="F74" s="1117"/>
      <c r="G74" s="1117"/>
      <c r="H74" s="1117"/>
      <c r="I74" s="1117"/>
      <c r="J74" s="1127"/>
      <c r="K74" s="1666"/>
      <c r="L74" s="1667"/>
      <c r="M74" s="1112"/>
      <c r="N74" s="1119"/>
      <c r="O74" s="1094"/>
      <c r="P74" s="1114"/>
      <c r="Q74" s="1197"/>
      <c r="R74" s="1081"/>
    </row>
    <row r="75" spans="1:18" ht="18" customHeight="1" x14ac:dyDescent="0.25">
      <c r="A75" s="1162" t="s">
        <v>206</v>
      </c>
      <c r="B75" s="1099" t="s">
        <v>207</v>
      </c>
      <c r="C75" s="1164" t="s">
        <v>110</v>
      </c>
      <c r="D75" s="1188"/>
      <c r="E75" s="1167"/>
      <c r="F75" s="1167"/>
      <c r="G75" s="1166"/>
      <c r="H75" s="1166"/>
      <c r="I75" s="1167"/>
      <c r="J75" s="1198"/>
      <c r="K75" s="1666"/>
      <c r="L75" s="1667"/>
      <c r="M75" s="1169"/>
      <c r="N75" s="1105"/>
      <c r="O75" s="1105"/>
      <c r="P75" s="1199"/>
      <c r="Q75" s="1200"/>
      <c r="R75" s="1107">
        <v>1.6</v>
      </c>
    </row>
    <row r="76" spans="1:18" ht="18" customHeight="1" x14ac:dyDescent="0.25">
      <c r="A76" s="1018" t="s">
        <v>208</v>
      </c>
      <c r="B76" s="1031" t="s">
        <v>209</v>
      </c>
      <c r="C76" s="1032" t="s">
        <v>110</v>
      </c>
      <c r="D76" s="1132"/>
      <c r="E76" s="1133"/>
      <c r="F76" s="1133"/>
      <c r="G76" s="1134"/>
      <c r="H76" s="1134"/>
      <c r="I76" s="1133"/>
      <c r="J76" s="1118"/>
      <c r="K76" s="1666"/>
      <c r="L76" s="1667"/>
      <c r="M76" s="1025"/>
      <c r="N76" s="1119"/>
      <c r="O76" s="1083"/>
      <c r="P76" s="1191">
        <v>1.54</v>
      </c>
      <c r="Q76" s="1201">
        <v>0.105</v>
      </c>
      <c r="R76" s="1171" t="s">
        <v>210</v>
      </c>
    </row>
    <row r="77" spans="1:18" ht="18" customHeight="1" x14ac:dyDescent="0.25">
      <c r="A77" s="1018" t="s">
        <v>211</v>
      </c>
      <c r="B77" s="1042" t="s">
        <v>44</v>
      </c>
      <c r="C77" s="1032" t="s">
        <v>110</v>
      </c>
      <c r="D77" s="1132">
        <v>1.67</v>
      </c>
      <c r="E77" s="1133" t="s">
        <v>152</v>
      </c>
      <c r="F77" s="1133" t="s">
        <v>152</v>
      </c>
      <c r="G77" s="1133">
        <v>2.16</v>
      </c>
      <c r="H77" s="1133">
        <v>1.92</v>
      </c>
      <c r="I77" s="1133" t="s">
        <v>137</v>
      </c>
      <c r="J77" s="1118"/>
      <c r="K77" s="1666"/>
      <c r="L77" s="1667"/>
      <c r="M77" s="1036">
        <v>1.69</v>
      </c>
      <c r="N77" s="1119">
        <v>2.12</v>
      </c>
      <c r="O77" s="1202" t="s">
        <v>212</v>
      </c>
      <c r="P77" s="1039"/>
      <c r="Q77" s="1203" t="s">
        <v>213</v>
      </c>
      <c r="R77" s="1084"/>
    </row>
    <row r="78" spans="1:18" ht="18" customHeight="1" x14ac:dyDescent="0.25">
      <c r="A78" s="1018" t="s">
        <v>214</v>
      </c>
      <c r="B78" s="1042" t="s">
        <v>51</v>
      </c>
      <c r="C78" s="1032" t="s">
        <v>110</v>
      </c>
      <c r="D78" s="1132">
        <v>1.54</v>
      </c>
      <c r="E78" s="1133" t="s">
        <v>152</v>
      </c>
      <c r="F78" s="1133" t="s">
        <v>152</v>
      </c>
      <c r="G78" s="1133">
        <v>2.54</v>
      </c>
      <c r="H78" s="1133">
        <v>2.14</v>
      </c>
      <c r="I78" s="1133" t="s">
        <v>137</v>
      </c>
      <c r="J78" s="1118"/>
      <c r="K78" s="1666"/>
      <c r="L78" s="1667"/>
      <c r="M78" s="1053">
        <v>1.54</v>
      </c>
      <c r="N78" s="1119">
        <v>1.92</v>
      </c>
      <c r="O78" s="1204" t="s">
        <v>215</v>
      </c>
      <c r="P78" s="1060"/>
      <c r="Q78" s="1189" t="s">
        <v>216</v>
      </c>
      <c r="R78" s="1130"/>
    </row>
    <row r="79" spans="1:18" ht="18" customHeight="1" x14ac:dyDescent="0.25">
      <c r="A79" s="1018" t="s">
        <v>217</v>
      </c>
      <c r="B79" s="1205" t="s">
        <v>67</v>
      </c>
      <c r="C79" s="1032" t="s">
        <v>110</v>
      </c>
      <c r="D79" s="1132"/>
      <c r="E79" s="1133"/>
      <c r="F79" s="1133"/>
      <c r="G79" s="1133"/>
      <c r="H79" s="1133"/>
      <c r="I79" s="1133"/>
      <c r="J79" s="1118"/>
      <c r="K79" s="1668"/>
      <c r="L79" s="1669"/>
      <c r="M79" s="1112"/>
      <c r="N79" s="1119"/>
      <c r="O79" s="1083"/>
      <c r="P79" s="1206"/>
      <c r="Q79" s="1207"/>
      <c r="R79" s="1208"/>
    </row>
    <row r="80" spans="1:18" ht="18" customHeight="1" x14ac:dyDescent="0.25">
      <c r="A80" s="1209" t="s">
        <v>218</v>
      </c>
      <c r="B80" s="1141" t="s">
        <v>219</v>
      </c>
      <c r="C80" s="1032" t="s">
        <v>110</v>
      </c>
      <c r="D80" s="1670"/>
      <c r="E80" s="1671"/>
      <c r="F80" s="1671"/>
      <c r="G80" s="1671"/>
      <c r="H80" s="1671"/>
      <c r="I80" s="1671"/>
      <c r="J80" s="1672"/>
      <c r="K80" s="1210">
        <v>1.69</v>
      </c>
      <c r="L80" s="1118" t="s">
        <v>220</v>
      </c>
      <c r="M80" s="1112"/>
      <c r="N80" s="1119"/>
      <c r="O80" s="1083"/>
      <c r="P80" s="1206"/>
      <c r="Q80" s="1211"/>
      <c r="R80" s="1208"/>
    </row>
    <row r="81" spans="1:18" ht="18" customHeight="1" x14ac:dyDescent="0.25">
      <c r="A81" s="1209" t="s">
        <v>221</v>
      </c>
      <c r="B81" s="1212" t="s">
        <v>44</v>
      </c>
      <c r="C81" s="1032" t="s">
        <v>110</v>
      </c>
      <c r="D81" s="1673"/>
      <c r="E81" s="1674"/>
      <c r="F81" s="1674"/>
      <c r="G81" s="1674"/>
      <c r="H81" s="1674"/>
      <c r="I81" s="1674"/>
      <c r="J81" s="1675"/>
      <c r="K81" s="1210">
        <v>1.69</v>
      </c>
      <c r="L81" s="1118" t="s">
        <v>220</v>
      </c>
      <c r="M81" s="1112"/>
      <c r="N81" s="1119"/>
      <c r="O81" s="1083"/>
      <c r="P81" s="1206"/>
      <c r="Q81" s="1211"/>
      <c r="R81" s="1208"/>
    </row>
    <row r="82" spans="1:18" ht="18" customHeight="1" x14ac:dyDescent="0.25">
      <c r="A82" s="1209" t="s">
        <v>222</v>
      </c>
      <c r="B82" s="1212" t="s">
        <v>51</v>
      </c>
      <c r="C82" s="1032" t="s">
        <v>110</v>
      </c>
      <c r="D82" s="1673"/>
      <c r="E82" s="1674"/>
      <c r="F82" s="1674"/>
      <c r="G82" s="1674"/>
      <c r="H82" s="1674"/>
      <c r="I82" s="1674"/>
      <c r="J82" s="1675"/>
      <c r="K82" s="1210" t="s">
        <v>223</v>
      </c>
      <c r="L82" s="1118"/>
      <c r="M82" s="1112"/>
      <c r="N82" s="1119"/>
      <c r="O82" s="1083"/>
      <c r="P82" s="1206"/>
      <c r="Q82" s="1211"/>
      <c r="R82" s="1208"/>
    </row>
    <row r="83" spans="1:18" ht="18" customHeight="1" x14ac:dyDescent="0.25">
      <c r="A83" s="1209" t="s">
        <v>224</v>
      </c>
      <c r="B83" s="1213" t="s">
        <v>67</v>
      </c>
      <c r="C83" s="1032" t="s">
        <v>110</v>
      </c>
      <c r="D83" s="1676"/>
      <c r="E83" s="1677"/>
      <c r="F83" s="1677"/>
      <c r="G83" s="1677"/>
      <c r="H83" s="1677"/>
      <c r="I83" s="1677"/>
      <c r="J83" s="1678"/>
      <c r="K83" s="1210" t="s">
        <v>223</v>
      </c>
      <c r="L83" s="1118"/>
      <c r="M83" s="1112"/>
      <c r="N83" s="1119"/>
      <c r="O83" s="1083"/>
      <c r="P83" s="1206"/>
      <c r="Q83" s="1211"/>
      <c r="R83" s="1208"/>
    </row>
    <row r="84" spans="1:18" ht="18" customHeight="1" x14ac:dyDescent="0.25">
      <c r="A84" s="1018" t="s">
        <v>225</v>
      </c>
      <c r="B84" s="1214" t="s">
        <v>226</v>
      </c>
      <c r="C84" s="1032" t="s">
        <v>110</v>
      </c>
      <c r="D84" s="1132"/>
      <c r="E84" s="1133"/>
      <c r="F84" s="1133"/>
      <c r="G84" s="1133"/>
      <c r="H84" s="1133"/>
      <c r="I84" s="1133"/>
      <c r="J84" s="1215"/>
      <c r="K84" s="1689"/>
      <c r="L84" s="1690"/>
      <c r="M84" s="1036"/>
      <c r="N84" s="1119"/>
      <c r="O84" s="1083"/>
      <c r="P84" s="1039">
        <v>1.54</v>
      </c>
      <c r="Q84" s="1216"/>
      <c r="R84" s="1217"/>
    </row>
    <row r="85" spans="1:18" ht="18" customHeight="1" x14ac:dyDescent="0.25">
      <c r="A85" s="1018" t="s">
        <v>227</v>
      </c>
      <c r="B85" s="1214" t="s">
        <v>228</v>
      </c>
      <c r="C85" s="1032" t="s">
        <v>110</v>
      </c>
      <c r="D85" s="1154">
        <v>1.54</v>
      </c>
      <c r="E85" s="1133" t="s">
        <v>152</v>
      </c>
      <c r="F85" s="1133" t="s">
        <v>152</v>
      </c>
      <c r="G85" s="1136">
        <v>1.51</v>
      </c>
      <c r="H85" s="1136">
        <v>1.54</v>
      </c>
      <c r="I85" s="1133" t="s">
        <v>137</v>
      </c>
      <c r="J85" s="1218" t="s">
        <v>229</v>
      </c>
      <c r="K85" s="1691"/>
      <c r="L85" s="1692"/>
      <c r="M85" s="1178">
        <v>1.53</v>
      </c>
      <c r="N85" s="1150">
        <v>1.5</v>
      </c>
      <c r="O85" s="1083"/>
      <c r="P85" s="1060"/>
      <c r="Q85" s="1219" t="s">
        <v>230</v>
      </c>
      <c r="R85" s="1220"/>
    </row>
    <row r="86" spans="1:18" ht="18" customHeight="1" x14ac:dyDescent="0.25">
      <c r="A86" s="1018" t="s">
        <v>231</v>
      </c>
      <c r="B86" s="1221" t="s">
        <v>232</v>
      </c>
      <c r="C86" s="1032" t="s">
        <v>110</v>
      </c>
      <c r="D86" s="1132">
        <v>1.64</v>
      </c>
      <c r="E86" s="1133" t="s">
        <v>152</v>
      </c>
      <c r="F86" s="1133" t="s">
        <v>152</v>
      </c>
      <c r="G86" s="1133">
        <v>1.72</v>
      </c>
      <c r="H86" s="1133">
        <v>1.63</v>
      </c>
      <c r="I86" s="1133" t="s">
        <v>137</v>
      </c>
      <c r="J86" s="1218" t="s">
        <v>229</v>
      </c>
      <c r="K86" s="1691"/>
      <c r="L86" s="1692"/>
      <c r="M86" s="1112">
        <v>1.67</v>
      </c>
      <c r="N86" s="1119">
        <v>1.63</v>
      </c>
      <c r="O86" s="1083"/>
      <c r="P86" s="1114"/>
      <c r="Q86" s="1222" t="s">
        <v>230</v>
      </c>
      <c r="R86" s="1223"/>
    </row>
    <row r="87" spans="1:18" ht="18" customHeight="1" x14ac:dyDescent="0.25">
      <c r="A87" s="1018" t="s">
        <v>233</v>
      </c>
      <c r="B87" s="1031" t="s">
        <v>234</v>
      </c>
      <c r="C87" s="1032" t="s">
        <v>110</v>
      </c>
      <c r="D87" s="1132"/>
      <c r="E87" s="1133"/>
      <c r="F87" s="1133"/>
      <c r="G87" s="1133" t="s">
        <v>137</v>
      </c>
      <c r="H87" s="1133" t="s">
        <v>137</v>
      </c>
      <c r="I87" s="1133" t="s">
        <v>137</v>
      </c>
      <c r="J87" s="1218" t="s">
        <v>229</v>
      </c>
      <c r="K87" s="1691"/>
      <c r="L87" s="1692"/>
      <c r="M87" s="1036"/>
      <c r="N87" s="1119"/>
      <c r="O87" s="1083"/>
      <c r="P87" s="1224"/>
      <c r="Q87" s="1225"/>
      <c r="R87" s="1084"/>
    </row>
    <row r="88" spans="1:18" ht="18" customHeight="1" x14ac:dyDescent="0.25">
      <c r="A88" s="1018" t="s">
        <v>235</v>
      </c>
      <c r="B88" s="1042" t="s">
        <v>236</v>
      </c>
      <c r="C88" s="1032" t="s">
        <v>110</v>
      </c>
      <c r="D88" s="1132">
        <v>1.06</v>
      </c>
      <c r="E88" s="1133" t="s">
        <v>152</v>
      </c>
      <c r="F88" s="1133" t="s">
        <v>152</v>
      </c>
      <c r="G88" s="1133">
        <v>2.2000000000000002</v>
      </c>
      <c r="H88" s="1133">
        <v>1.77</v>
      </c>
      <c r="I88" s="1133" t="s">
        <v>137</v>
      </c>
      <c r="J88" s="1218" t="s">
        <v>229</v>
      </c>
      <c r="K88" s="1691"/>
      <c r="L88" s="1692"/>
      <c r="M88" s="1112">
        <v>1.06</v>
      </c>
      <c r="N88" s="1119">
        <v>1.93</v>
      </c>
      <c r="O88" s="1083" t="s">
        <v>237</v>
      </c>
      <c r="P88" s="1114">
        <v>1.0529999999999999</v>
      </c>
      <c r="Q88" s="1226">
        <v>5.0000000000000001E-3</v>
      </c>
      <c r="R88" s="1081"/>
    </row>
    <row r="89" spans="1:18" ht="18" customHeight="1" x14ac:dyDescent="0.25">
      <c r="A89" s="1018" t="s">
        <v>238</v>
      </c>
      <c r="B89" s="1042" t="s">
        <v>239</v>
      </c>
      <c r="C89" s="1032" t="s">
        <v>110</v>
      </c>
      <c r="D89" s="1154">
        <v>1.35</v>
      </c>
      <c r="E89" s="1133" t="s">
        <v>152</v>
      </c>
      <c r="F89" s="1133" t="s">
        <v>152</v>
      </c>
      <c r="G89" s="1136">
        <v>1.8</v>
      </c>
      <c r="H89" s="1136">
        <v>1.53</v>
      </c>
      <c r="I89" s="1133" t="s">
        <v>137</v>
      </c>
      <c r="J89" s="1218" t="s">
        <v>229</v>
      </c>
      <c r="K89" s="1691"/>
      <c r="L89" s="1692"/>
      <c r="M89" s="1036">
        <v>1.37</v>
      </c>
      <c r="N89" s="1150">
        <v>1.7</v>
      </c>
      <c r="O89" s="1083" t="s">
        <v>237</v>
      </c>
      <c r="P89" s="1039">
        <v>2</v>
      </c>
      <c r="Q89" s="1227">
        <v>1.6E-2</v>
      </c>
      <c r="R89" s="1084"/>
    </row>
    <row r="90" spans="1:18" ht="18" customHeight="1" thickBot="1" x14ac:dyDescent="0.3">
      <c r="A90" s="1018" t="s">
        <v>240</v>
      </c>
      <c r="B90" s="1180" t="s">
        <v>241</v>
      </c>
      <c r="C90" s="1131" t="s">
        <v>110</v>
      </c>
      <c r="D90" s="1116">
        <v>3.85</v>
      </c>
      <c r="E90" s="1117" t="s">
        <v>152</v>
      </c>
      <c r="F90" s="1117" t="s">
        <v>152</v>
      </c>
      <c r="G90" s="1117">
        <v>0.68</v>
      </c>
      <c r="H90" s="1117">
        <v>0.71</v>
      </c>
      <c r="I90" s="1117" t="s">
        <v>137</v>
      </c>
      <c r="J90" s="1228" t="s">
        <v>229</v>
      </c>
      <c r="K90" s="1691"/>
      <c r="L90" s="1692"/>
      <c r="M90" s="1183">
        <v>3.44</v>
      </c>
      <c r="N90" s="1184">
        <v>0.71</v>
      </c>
      <c r="O90" s="1094" t="s">
        <v>242</v>
      </c>
      <c r="P90" s="1229">
        <v>4</v>
      </c>
      <c r="Q90" s="1230">
        <v>2.5000000000000001E-2</v>
      </c>
      <c r="R90" s="1091"/>
    </row>
    <row r="91" spans="1:18" ht="18" customHeight="1" x14ac:dyDescent="0.25">
      <c r="A91" s="1231" t="s">
        <v>243</v>
      </c>
      <c r="B91" s="1163" t="s">
        <v>244</v>
      </c>
      <c r="C91" s="1164" t="s">
        <v>105</v>
      </c>
      <c r="D91" s="1188"/>
      <c r="E91" s="1167"/>
      <c r="F91" s="1167"/>
      <c r="G91" s="1167">
        <v>3.7</v>
      </c>
      <c r="H91" s="1167" t="s">
        <v>137</v>
      </c>
      <c r="I91" s="1167">
        <v>3.76</v>
      </c>
      <c r="J91" s="1232" t="s">
        <v>245</v>
      </c>
      <c r="K91" s="1691"/>
      <c r="L91" s="1692"/>
      <c r="M91" s="1695"/>
      <c r="N91" s="1105">
        <v>3.86</v>
      </c>
      <c r="O91" s="1105"/>
      <c r="P91" s="1233"/>
      <c r="Q91" s="1234"/>
      <c r="R91" s="1235">
        <v>3.37</v>
      </c>
    </row>
    <row r="92" spans="1:18" ht="18" customHeight="1" x14ac:dyDescent="0.25">
      <c r="A92" s="1069" t="s">
        <v>246</v>
      </c>
      <c r="B92" s="1173" t="s">
        <v>247</v>
      </c>
      <c r="C92" s="1032" t="s">
        <v>105</v>
      </c>
      <c r="D92" s="1154"/>
      <c r="E92" s="1136"/>
      <c r="F92" s="1136"/>
      <c r="G92" s="1136">
        <v>2.585</v>
      </c>
      <c r="H92" s="1136">
        <v>2.4500000000000002</v>
      </c>
      <c r="I92" s="1136">
        <v>2.94</v>
      </c>
      <c r="J92" s="1236" t="s">
        <v>245</v>
      </c>
      <c r="K92" s="1691"/>
      <c r="L92" s="1692"/>
      <c r="M92" s="1696"/>
      <c r="N92" s="1150">
        <v>2.6</v>
      </c>
      <c r="O92" s="1083" t="s">
        <v>248</v>
      </c>
      <c r="P92" s="1037"/>
      <c r="Q92" s="1040"/>
      <c r="R92" s="1084"/>
    </row>
    <row r="93" spans="1:18" ht="18" customHeight="1" x14ac:dyDescent="0.25">
      <c r="A93" s="1069" t="s">
        <v>249</v>
      </c>
      <c r="B93" s="1237" t="s">
        <v>250</v>
      </c>
      <c r="C93" s="1032" t="s">
        <v>105</v>
      </c>
      <c r="D93" s="1154"/>
      <c r="E93" s="1136"/>
      <c r="F93" s="1136"/>
      <c r="G93" s="1136">
        <v>4.8</v>
      </c>
      <c r="H93" s="1136">
        <v>4.29</v>
      </c>
      <c r="I93" s="1136">
        <v>4.0999999999999996</v>
      </c>
      <c r="J93" s="1236" t="s">
        <v>245</v>
      </c>
      <c r="K93" s="1691"/>
      <c r="L93" s="1692"/>
      <c r="M93" s="1696"/>
      <c r="N93" s="1159">
        <v>4.9000000000000004</v>
      </c>
      <c r="O93" s="1238"/>
      <c r="P93" s="1037"/>
      <c r="Q93" s="1040"/>
      <c r="R93" s="1081"/>
    </row>
    <row r="94" spans="1:18" ht="18" customHeight="1" x14ac:dyDescent="0.25">
      <c r="A94" s="1069" t="s">
        <v>251</v>
      </c>
      <c r="B94" s="1042" t="s">
        <v>252</v>
      </c>
      <c r="C94" s="1032" t="s">
        <v>105</v>
      </c>
      <c r="D94" s="1154"/>
      <c r="E94" s="1136"/>
      <c r="F94" s="1136"/>
      <c r="G94" s="1136">
        <v>4.5</v>
      </c>
      <c r="H94" s="1133" t="s">
        <v>137</v>
      </c>
      <c r="I94" s="1136">
        <v>4.5999999999999996</v>
      </c>
      <c r="J94" s="1236" t="s">
        <v>245</v>
      </c>
      <c r="K94" s="1691"/>
      <c r="L94" s="1692"/>
      <c r="M94" s="1696"/>
      <c r="N94" s="1150">
        <v>4.57</v>
      </c>
      <c r="O94" s="1083" t="s">
        <v>253</v>
      </c>
      <c r="P94" s="1037"/>
      <c r="Q94" s="1040"/>
      <c r="R94" s="1084"/>
    </row>
    <row r="95" spans="1:18" ht="18" customHeight="1" x14ac:dyDescent="0.25">
      <c r="A95" s="1069" t="s">
        <v>254</v>
      </c>
      <c r="B95" s="1065" t="s">
        <v>255</v>
      </c>
      <c r="C95" s="1032" t="s">
        <v>105</v>
      </c>
      <c r="D95" s="1154"/>
      <c r="E95" s="1136"/>
      <c r="F95" s="1136"/>
      <c r="G95" s="1136">
        <v>4.5</v>
      </c>
      <c r="H95" s="1133" t="s">
        <v>137</v>
      </c>
      <c r="I95" s="1136">
        <v>4.9000000000000004</v>
      </c>
      <c r="J95" s="1236" t="s">
        <v>245</v>
      </c>
      <c r="K95" s="1691"/>
      <c r="L95" s="1692"/>
      <c r="M95" s="1696"/>
      <c r="N95" s="1150">
        <v>4.5</v>
      </c>
      <c r="O95" s="1083" t="s">
        <v>256</v>
      </c>
      <c r="P95" s="1037"/>
      <c r="Q95" s="1040"/>
      <c r="R95" s="1081"/>
    </row>
    <row r="96" spans="1:18" ht="18" customHeight="1" x14ac:dyDescent="0.25">
      <c r="A96" s="1069" t="s">
        <v>257</v>
      </c>
      <c r="B96" s="1174" t="s">
        <v>258</v>
      </c>
      <c r="C96" s="1032" t="s">
        <v>105</v>
      </c>
      <c r="D96" s="1154"/>
      <c r="E96" s="1136"/>
      <c r="F96" s="1136"/>
      <c r="G96" s="1136">
        <v>4.7300000000000004</v>
      </c>
      <c r="H96" s="1133" t="s">
        <v>137</v>
      </c>
      <c r="I96" s="1136">
        <v>4.1500000000000004</v>
      </c>
      <c r="J96" s="1236" t="s">
        <v>245</v>
      </c>
      <c r="K96" s="1691"/>
      <c r="L96" s="1692"/>
      <c r="M96" s="1696"/>
      <c r="N96" s="1150">
        <v>4.83</v>
      </c>
      <c r="O96" s="1083" t="s">
        <v>259</v>
      </c>
      <c r="P96" s="1037"/>
      <c r="Q96" s="1040"/>
      <c r="R96" s="1084"/>
    </row>
    <row r="97" spans="1:18" ht="18" customHeight="1" thickBot="1" x14ac:dyDescent="0.3">
      <c r="A97" s="1085" t="s">
        <v>260</v>
      </c>
      <c r="B97" s="1155" t="s">
        <v>261</v>
      </c>
      <c r="C97" s="1087" t="s">
        <v>105</v>
      </c>
      <c r="D97" s="1156"/>
      <c r="E97" s="1157"/>
      <c r="F97" s="1157"/>
      <c r="G97" s="1157">
        <v>4.46</v>
      </c>
      <c r="H97" s="1117" t="s">
        <v>137</v>
      </c>
      <c r="I97" s="1117" t="s">
        <v>137</v>
      </c>
      <c r="J97" s="1228" t="s">
        <v>245</v>
      </c>
      <c r="K97" s="1691"/>
      <c r="L97" s="1692"/>
      <c r="M97" s="1696"/>
      <c r="N97" s="1239">
        <v>5.65</v>
      </c>
      <c r="O97" s="1094" t="s">
        <v>256</v>
      </c>
      <c r="P97" s="1240"/>
      <c r="Q97" s="1096"/>
      <c r="R97" s="1161"/>
    </row>
    <row r="98" spans="1:18" ht="18" customHeight="1" x14ac:dyDescent="0.25">
      <c r="A98" s="1069" t="s">
        <v>262</v>
      </c>
      <c r="B98" s="1109" t="s">
        <v>263</v>
      </c>
      <c r="C98" s="1100" t="s">
        <v>105</v>
      </c>
      <c r="D98" s="1188"/>
      <c r="E98" s="1167"/>
      <c r="F98" s="1167"/>
      <c r="G98" s="1167" t="s">
        <v>137</v>
      </c>
      <c r="H98" s="1167" t="s">
        <v>137</v>
      </c>
      <c r="I98" s="1167" t="s">
        <v>137</v>
      </c>
      <c r="J98" s="1232" t="s">
        <v>245</v>
      </c>
      <c r="K98" s="1691"/>
      <c r="L98" s="1692"/>
      <c r="M98" s="1696"/>
      <c r="N98" s="1113"/>
      <c r="O98" s="1105"/>
      <c r="P98" s="1037"/>
      <c r="Q98" s="1040"/>
      <c r="R98" s="1130"/>
    </row>
    <row r="99" spans="1:18" ht="18" customHeight="1" x14ac:dyDescent="0.25">
      <c r="A99" s="1018" t="s">
        <v>264</v>
      </c>
      <c r="B99" s="1031" t="s">
        <v>265</v>
      </c>
      <c r="C99" s="1032" t="s">
        <v>105</v>
      </c>
      <c r="D99" s="1132"/>
      <c r="E99" s="1133"/>
      <c r="F99" s="1133"/>
      <c r="G99" s="1133" t="s">
        <v>137</v>
      </c>
      <c r="H99" s="1133" t="s">
        <v>137</v>
      </c>
      <c r="I99" s="1133" t="s">
        <v>137</v>
      </c>
      <c r="J99" s="1218" t="s">
        <v>245</v>
      </c>
      <c r="K99" s="1691"/>
      <c r="L99" s="1692"/>
      <c r="M99" s="1696"/>
      <c r="N99" s="1119"/>
      <c r="O99" s="1238"/>
      <c r="P99" s="1037"/>
      <c r="Q99" s="1040"/>
      <c r="R99" s="1084"/>
    </row>
    <row r="100" spans="1:18" ht="18" customHeight="1" thickBot="1" x14ac:dyDescent="0.3">
      <c r="A100" s="1018" t="s">
        <v>266</v>
      </c>
      <c r="B100" s="1031" t="s">
        <v>267</v>
      </c>
      <c r="C100" s="1131" t="s">
        <v>105</v>
      </c>
      <c r="D100" s="1116"/>
      <c r="E100" s="1117"/>
      <c r="F100" s="1117"/>
      <c r="G100" s="1117" t="s">
        <v>137</v>
      </c>
      <c r="H100" s="1117" t="s">
        <v>137</v>
      </c>
      <c r="I100" s="1117" t="s">
        <v>137</v>
      </c>
      <c r="J100" s="1228" t="s">
        <v>245</v>
      </c>
      <c r="K100" s="1691"/>
      <c r="L100" s="1692"/>
      <c r="M100" s="1696"/>
      <c r="N100" s="1128"/>
      <c r="O100" s="1128"/>
      <c r="P100" s="1037"/>
      <c r="Q100" s="1040"/>
      <c r="R100" s="1171"/>
    </row>
    <row r="101" spans="1:18" ht="18" customHeight="1" thickBot="1" x14ac:dyDescent="0.3">
      <c r="A101" s="1231" t="s">
        <v>268</v>
      </c>
      <c r="B101" s="1241" t="s">
        <v>269</v>
      </c>
      <c r="C101" s="1242" t="s">
        <v>105</v>
      </c>
      <c r="D101" s="1243"/>
      <c r="E101" s="1244"/>
      <c r="F101" s="1244"/>
      <c r="G101" s="1244" t="s">
        <v>137</v>
      </c>
      <c r="H101" s="1244" t="s">
        <v>137</v>
      </c>
      <c r="I101" s="1244" t="s">
        <v>137</v>
      </c>
      <c r="J101" s="1245" t="s">
        <v>245</v>
      </c>
      <c r="K101" s="1691"/>
      <c r="L101" s="1692"/>
      <c r="M101" s="1696"/>
      <c r="N101" s="1246" t="s">
        <v>270</v>
      </c>
      <c r="O101" s="1246"/>
      <c r="P101" s="1247"/>
      <c r="Q101" s="1248"/>
      <c r="R101" s="1249"/>
    </row>
    <row r="102" spans="1:18" ht="18" customHeight="1" x14ac:dyDescent="0.25">
      <c r="A102" s="1231" t="s">
        <v>271</v>
      </c>
      <c r="B102" s="1099" t="s">
        <v>272</v>
      </c>
      <c r="C102" s="1164" t="s">
        <v>105</v>
      </c>
      <c r="D102" s="1188"/>
      <c r="E102" s="1167"/>
      <c r="F102" s="1167"/>
      <c r="G102" s="1167">
        <v>3.85</v>
      </c>
      <c r="H102" s="1167" t="s">
        <v>168</v>
      </c>
      <c r="I102" s="1167">
        <v>4.1500000000000004</v>
      </c>
      <c r="J102" s="1232" t="s">
        <v>245</v>
      </c>
      <c r="K102" s="1691"/>
      <c r="L102" s="1692"/>
      <c r="M102" s="1696"/>
      <c r="N102" s="1105">
        <v>3.6</v>
      </c>
      <c r="O102" s="1083"/>
      <c r="P102" s="1233"/>
      <c r="Q102" s="1234"/>
      <c r="R102" s="1250">
        <v>3.37</v>
      </c>
    </row>
    <row r="103" spans="1:18" ht="18" customHeight="1" x14ac:dyDescent="0.25">
      <c r="A103" s="1069" t="s">
        <v>273</v>
      </c>
      <c r="B103" s="1173" t="s">
        <v>274</v>
      </c>
      <c r="C103" s="1032" t="s">
        <v>105</v>
      </c>
      <c r="D103" s="1132"/>
      <c r="E103" s="1133"/>
      <c r="F103" s="1133"/>
      <c r="G103" s="1133" t="s">
        <v>168</v>
      </c>
      <c r="H103" s="1133" t="s">
        <v>168</v>
      </c>
      <c r="I103" s="1133" t="s">
        <v>168</v>
      </c>
      <c r="J103" s="1218"/>
      <c r="K103" s="1691"/>
      <c r="L103" s="1692"/>
      <c r="M103" s="1696"/>
      <c r="N103" s="1119"/>
      <c r="O103" s="1083"/>
      <c r="P103" s="1251"/>
      <c r="Q103" s="1252"/>
      <c r="R103" s="1253"/>
    </row>
    <row r="104" spans="1:18" ht="18" customHeight="1" x14ac:dyDescent="0.25">
      <c r="A104" s="1069" t="s">
        <v>275</v>
      </c>
      <c r="B104" s="1042" t="s">
        <v>276</v>
      </c>
      <c r="C104" s="1032" t="s">
        <v>105</v>
      </c>
      <c r="D104" s="1154"/>
      <c r="E104" s="1136"/>
      <c r="F104" s="1136"/>
      <c r="G104" s="1136">
        <v>2.8</v>
      </c>
      <c r="H104" s="1136">
        <v>2.5</v>
      </c>
      <c r="I104" s="1136">
        <v>3.15</v>
      </c>
      <c r="J104" s="1236" t="s">
        <v>245</v>
      </c>
      <c r="K104" s="1691"/>
      <c r="L104" s="1692"/>
      <c r="M104" s="1696"/>
      <c r="N104" s="1150">
        <v>2.8</v>
      </c>
      <c r="O104" s="1083" t="s">
        <v>256</v>
      </c>
      <c r="P104" s="1251"/>
      <c r="Q104" s="1252"/>
      <c r="R104" s="1254"/>
    </row>
    <row r="105" spans="1:18" ht="18" customHeight="1" x14ac:dyDescent="0.25">
      <c r="A105" s="1069" t="s">
        <v>277</v>
      </c>
      <c r="B105" s="1255" t="s">
        <v>278</v>
      </c>
      <c r="C105" s="1256" t="s">
        <v>105</v>
      </c>
      <c r="D105" s="1154"/>
      <c r="E105" s="1136"/>
      <c r="F105" s="1136"/>
      <c r="G105" s="1136">
        <v>3.5</v>
      </c>
      <c r="H105" s="1133" t="s">
        <v>168</v>
      </c>
      <c r="I105" s="1136">
        <v>4</v>
      </c>
      <c r="J105" s="1236"/>
      <c r="K105" s="1691"/>
      <c r="L105" s="1692"/>
      <c r="M105" s="1696"/>
      <c r="N105" s="1150">
        <v>3.5</v>
      </c>
      <c r="O105" s="1083" t="s">
        <v>256</v>
      </c>
      <c r="P105" s="1251"/>
      <c r="Q105" s="1252"/>
      <c r="R105" s="1254"/>
    </row>
    <row r="106" spans="1:18" ht="18" customHeight="1" x14ac:dyDescent="0.25">
      <c r="A106" s="1069" t="s">
        <v>279</v>
      </c>
      <c r="B106" s="1042" t="s">
        <v>280</v>
      </c>
      <c r="C106" s="1032" t="s">
        <v>105</v>
      </c>
      <c r="D106" s="1154"/>
      <c r="E106" s="1136"/>
      <c r="F106" s="1136"/>
      <c r="G106" s="1133" t="s">
        <v>168</v>
      </c>
      <c r="H106" s="1133" t="s">
        <v>168</v>
      </c>
      <c r="I106" s="1133" t="s">
        <v>168</v>
      </c>
      <c r="J106" s="1218"/>
      <c r="K106" s="1691"/>
      <c r="L106" s="1692"/>
      <c r="M106" s="1696"/>
      <c r="N106" s="1150"/>
      <c r="O106" s="1083"/>
      <c r="P106" s="1251"/>
      <c r="Q106" s="1252"/>
      <c r="R106" s="1254"/>
    </row>
    <row r="107" spans="1:18" ht="18" customHeight="1" x14ac:dyDescent="0.25">
      <c r="A107" s="1069" t="s">
        <v>281</v>
      </c>
      <c r="B107" s="1174" t="s">
        <v>282</v>
      </c>
      <c r="C107" s="1032" t="s">
        <v>105</v>
      </c>
      <c r="D107" s="1154"/>
      <c r="E107" s="1136"/>
      <c r="F107" s="1136"/>
      <c r="G107" s="1136">
        <v>3.5</v>
      </c>
      <c r="H107" s="1133" t="s">
        <v>168</v>
      </c>
      <c r="I107" s="1136">
        <v>4</v>
      </c>
      <c r="J107" s="1236" t="s">
        <v>245</v>
      </c>
      <c r="K107" s="1691"/>
      <c r="L107" s="1692"/>
      <c r="M107" s="1696"/>
      <c r="N107" s="1150">
        <v>3.95</v>
      </c>
      <c r="O107" s="1083" t="s">
        <v>256</v>
      </c>
      <c r="P107" s="1251"/>
      <c r="Q107" s="1252"/>
      <c r="R107" s="1254"/>
    </row>
    <row r="108" spans="1:18" ht="18" customHeight="1" x14ac:dyDescent="0.25">
      <c r="A108" s="1018" t="s">
        <v>283</v>
      </c>
      <c r="B108" s="1237" t="s">
        <v>284</v>
      </c>
      <c r="C108" s="1032" t="s">
        <v>105</v>
      </c>
      <c r="D108" s="1154"/>
      <c r="E108" s="1136"/>
      <c r="F108" s="1136"/>
      <c r="G108" s="1136">
        <v>4.5999999999999996</v>
      </c>
      <c r="H108" s="1133" t="s">
        <v>168</v>
      </c>
      <c r="I108" s="1136">
        <v>4.2</v>
      </c>
      <c r="J108" s="1236" t="s">
        <v>245</v>
      </c>
      <c r="K108" s="1691"/>
      <c r="L108" s="1692"/>
      <c r="M108" s="1696"/>
      <c r="N108" s="1150">
        <v>4.9000000000000004</v>
      </c>
      <c r="O108" s="1083" t="s">
        <v>256</v>
      </c>
      <c r="P108" s="1251"/>
      <c r="Q108" s="1252"/>
      <c r="R108" s="1254"/>
    </row>
    <row r="109" spans="1:18" ht="18" customHeight="1" x14ac:dyDescent="0.25">
      <c r="A109" s="1069" t="s">
        <v>285</v>
      </c>
      <c r="B109" s="1237" t="s">
        <v>286</v>
      </c>
      <c r="C109" s="1032" t="s">
        <v>105</v>
      </c>
      <c r="D109" s="1154"/>
      <c r="E109" s="1136"/>
      <c r="F109" s="1136"/>
      <c r="G109" s="1136">
        <v>3.25</v>
      </c>
      <c r="H109" s="1133" t="s">
        <v>168</v>
      </c>
      <c r="I109" s="1136">
        <v>4.3</v>
      </c>
      <c r="J109" s="1236" t="s">
        <v>245</v>
      </c>
      <c r="K109" s="1691"/>
      <c r="L109" s="1692"/>
      <c r="M109" s="1696"/>
      <c r="N109" s="1150">
        <v>3.25</v>
      </c>
      <c r="O109" s="1083" t="s">
        <v>256</v>
      </c>
      <c r="P109" s="1251"/>
      <c r="Q109" s="1252"/>
      <c r="R109" s="1254"/>
    </row>
    <row r="110" spans="1:18" ht="18" customHeight="1" x14ac:dyDescent="0.25">
      <c r="A110" s="1069" t="s">
        <v>287</v>
      </c>
      <c r="B110" s="1042" t="s">
        <v>288</v>
      </c>
      <c r="C110" s="1032" t="s">
        <v>105</v>
      </c>
      <c r="D110" s="1154"/>
      <c r="E110" s="1136"/>
      <c r="F110" s="1136"/>
      <c r="G110" s="1136">
        <v>4.2</v>
      </c>
      <c r="H110" s="1133" t="s">
        <v>168</v>
      </c>
      <c r="I110" s="1136">
        <v>4</v>
      </c>
      <c r="J110" s="1236" t="s">
        <v>245</v>
      </c>
      <c r="K110" s="1691"/>
      <c r="L110" s="1692"/>
      <c r="M110" s="1696"/>
      <c r="N110" s="1150">
        <v>4.2</v>
      </c>
      <c r="O110" s="1083" t="s">
        <v>256</v>
      </c>
      <c r="P110" s="1251"/>
      <c r="Q110" s="1252"/>
      <c r="R110" s="1254"/>
    </row>
    <row r="111" spans="1:18" ht="18" customHeight="1" x14ac:dyDescent="0.25">
      <c r="A111" s="1069" t="s">
        <v>289</v>
      </c>
      <c r="B111" s="1042" t="s">
        <v>290</v>
      </c>
      <c r="C111" s="1032" t="s">
        <v>105</v>
      </c>
      <c r="D111" s="1154"/>
      <c r="E111" s="1136"/>
      <c r="F111" s="1136"/>
      <c r="G111" s="1136">
        <v>4</v>
      </c>
      <c r="H111" s="1133" t="s">
        <v>168</v>
      </c>
      <c r="I111" s="1136">
        <v>4.3</v>
      </c>
      <c r="J111" s="1236" t="s">
        <v>245</v>
      </c>
      <c r="K111" s="1691"/>
      <c r="L111" s="1692"/>
      <c r="M111" s="1696"/>
      <c r="N111" s="1150">
        <v>4</v>
      </c>
      <c r="O111" s="1083" t="s">
        <v>256</v>
      </c>
      <c r="P111" s="1251"/>
      <c r="Q111" s="1252"/>
      <c r="R111" s="1254"/>
    </row>
    <row r="112" spans="1:18" ht="18" customHeight="1" x14ac:dyDescent="0.25">
      <c r="A112" s="1069" t="s">
        <v>291</v>
      </c>
      <c r="B112" s="1042" t="s">
        <v>292</v>
      </c>
      <c r="C112" s="1032" t="s">
        <v>105</v>
      </c>
      <c r="D112" s="1154"/>
      <c r="E112" s="1136"/>
      <c r="F112" s="1136"/>
      <c r="G112" s="1136">
        <v>4.0999999999999996</v>
      </c>
      <c r="H112" s="1133" t="s">
        <v>168</v>
      </c>
      <c r="I112" s="1136">
        <v>4.4000000000000004</v>
      </c>
      <c r="J112" s="1236" t="s">
        <v>245</v>
      </c>
      <c r="K112" s="1691"/>
      <c r="L112" s="1692"/>
      <c r="M112" s="1696"/>
      <c r="N112" s="1150">
        <v>4.0999999999999996</v>
      </c>
      <c r="O112" s="1083" t="s">
        <v>256</v>
      </c>
      <c r="P112" s="1251"/>
      <c r="Q112" s="1252"/>
      <c r="R112" s="1254"/>
    </row>
    <row r="113" spans="1:22" ht="18" customHeight="1" x14ac:dyDescent="0.25">
      <c r="A113" s="1069" t="s">
        <v>293</v>
      </c>
      <c r="B113" s="1174" t="s">
        <v>294</v>
      </c>
      <c r="C113" s="1032" t="s">
        <v>105</v>
      </c>
      <c r="D113" s="1154"/>
      <c r="E113" s="1136"/>
      <c r="F113" s="1136"/>
      <c r="G113" s="1136">
        <v>4</v>
      </c>
      <c r="H113" s="1133" t="s">
        <v>168</v>
      </c>
      <c r="I113" s="1136">
        <v>3.3</v>
      </c>
      <c r="J113" s="1236" t="s">
        <v>245</v>
      </c>
      <c r="K113" s="1691"/>
      <c r="L113" s="1692"/>
      <c r="M113" s="1696"/>
      <c r="N113" s="1150">
        <v>4</v>
      </c>
      <c r="O113" s="1083" t="s">
        <v>256</v>
      </c>
      <c r="P113" s="1251"/>
      <c r="Q113" s="1252"/>
      <c r="R113" s="1254"/>
    </row>
    <row r="114" spans="1:22" ht="18" customHeight="1" thickBot="1" x14ac:dyDescent="0.3">
      <c r="A114" s="1085" t="s">
        <v>295</v>
      </c>
      <c r="B114" s="1155" t="s">
        <v>296</v>
      </c>
      <c r="C114" s="1257" t="s">
        <v>105</v>
      </c>
      <c r="D114" s="1154"/>
      <c r="E114" s="1136"/>
      <c r="F114" s="1136"/>
      <c r="G114" s="1136">
        <v>3.4750000000000001</v>
      </c>
      <c r="H114" s="1133" t="s">
        <v>168</v>
      </c>
      <c r="I114" s="1136">
        <v>3.3</v>
      </c>
      <c r="J114" s="1236" t="s">
        <v>245</v>
      </c>
      <c r="K114" s="1693"/>
      <c r="L114" s="1694"/>
      <c r="M114" s="1697"/>
      <c r="N114" s="1150">
        <v>3.48</v>
      </c>
      <c r="O114" s="1083" t="s">
        <v>256</v>
      </c>
      <c r="P114" s="1258"/>
      <c r="Q114" s="1186"/>
      <c r="R114" s="1259"/>
    </row>
    <row r="115" spans="1:22" ht="18" customHeight="1" x14ac:dyDescent="0.25">
      <c r="A115" s="1260" t="s">
        <v>297</v>
      </c>
      <c r="B115" s="1261" t="s">
        <v>298</v>
      </c>
      <c r="C115" s="1032" t="s">
        <v>110</v>
      </c>
      <c r="D115" s="1679"/>
      <c r="E115" s="1680"/>
      <c r="F115" s="1680"/>
      <c r="G115" s="1680"/>
      <c r="H115" s="1680"/>
      <c r="I115" s="1680"/>
      <c r="J115" s="1681"/>
      <c r="K115" s="1147"/>
      <c r="L115" s="1262"/>
      <c r="M115" s="1263"/>
      <c r="N115" s="1150"/>
      <c r="O115" s="1083"/>
      <c r="P115" s="1251"/>
      <c r="Q115" s="1252"/>
      <c r="R115" s="1254"/>
    </row>
    <row r="116" spans="1:22" ht="18" customHeight="1" x14ac:dyDescent="0.25">
      <c r="A116" s="1260" t="s">
        <v>299</v>
      </c>
      <c r="B116" s="1264" t="s">
        <v>300</v>
      </c>
      <c r="C116" s="1032" t="s">
        <v>110</v>
      </c>
      <c r="D116" s="1682"/>
      <c r="E116" s="1683"/>
      <c r="F116" s="1683"/>
      <c r="G116" s="1683"/>
      <c r="H116" s="1683"/>
      <c r="I116" s="1683"/>
      <c r="J116" s="1684"/>
      <c r="K116" s="1136">
        <v>1.69</v>
      </c>
      <c r="L116" s="1262" t="s">
        <v>301</v>
      </c>
      <c r="M116" s="1263"/>
      <c r="N116" s="1150"/>
      <c r="O116" s="1083"/>
      <c r="P116" s="1251"/>
      <c r="Q116" s="1252"/>
      <c r="R116" s="1254"/>
    </row>
    <row r="117" spans="1:22" ht="18" customHeight="1" thickBot="1" x14ac:dyDescent="0.3">
      <c r="A117" s="1260" t="s">
        <v>302</v>
      </c>
      <c r="B117" s="1265" t="s">
        <v>303</v>
      </c>
      <c r="C117" s="1032" t="s">
        <v>110</v>
      </c>
      <c r="D117" s="1682"/>
      <c r="E117" s="1683"/>
      <c r="F117" s="1683"/>
      <c r="G117" s="1683"/>
      <c r="H117" s="1683"/>
      <c r="I117" s="1683"/>
      <c r="J117" s="1684"/>
      <c r="K117" s="1136">
        <v>2</v>
      </c>
      <c r="L117" s="1262"/>
      <c r="M117" s="1263"/>
      <c r="N117" s="1150"/>
      <c r="O117" s="1083"/>
      <c r="P117" s="1251"/>
      <c r="Q117" s="1252"/>
      <c r="R117" s="1254"/>
    </row>
    <row r="118" spans="1:22" ht="18" customHeight="1" thickBot="1" x14ac:dyDescent="0.3">
      <c r="A118" s="1266" t="s">
        <v>304</v>
      </c>
      <c r="B118" s="1267" t="s">
        <v>305</v>
      </c>
      <c r="C118" s="1257" t="s">
        <v>105</v>
      </c>
      <c r="D118" s="1685"/>
      <c r="E118" s="1686"/>
      <c r="F118" s="1686"/>
      <c r="G118" s="1686"/>
      <c r="H118" s="1686"/>
      <c r="I118" s="1686"/>
      <c r="J118" s="1687"/>
      <c r="K118" s="1136">
        <v>1.68</v>
      </c>
      <c r="L118" s="1262" t="s">
        <v>306</v>
      </c>
      <c r="M118" s="1268"/>
      <c r="N118" s="1150"/>
      <c r="O118" s="1083"/>
      <c r="P118" s="1258"/>
      <c r="Q118" s="1186"/>
      <c r="R118" s="1259"/>
    </row>
    <row r="119" spans="1:22" x14ac:dyDescent="0.35">
      <c r="A119" s="1269"/>
      <c r="B119" s="1270"/>
      <c r="C119" s="1270"/>
      <c r="D119" s="1270"/>
      <c r="E119" s="1270"/>
      <c r="F119" s="1270"/>
      <c r="G119" s="1271"/>
      <c r="H119" s="1272"/>
      <c r="I119" s="1272"/>
      <c r="J119" s="1272"/>
      <c r="K119" s="1272"/>
      <c r="L119" s="1273"/>
      <c r="M119" s="1272"/>
      <c r="N119" s="1274"/>
      <c r="O119" s="1274"/>
      <c r="P119" s="1274"/>
      <c r="Q119" s="1275"/>
      <c r="R119" s="1276"/>
      <c r="S119" s="985"/>
      <c r="T119" s="1277"/>
      <c r="U119" s="1278"/>
      <c r="V119" s="1279"/>
    </row>
    <row r="120" spans="1:22" x14ac:dyDescent="0.35">
      <c r="A120" s="1280" t="s">
        <v>307</v>
      </c>
      <c r="B120" s="1281"/>
      <c r="C120" s="1281"/>
      <c r="D120" s="1281"/>
      <c r="E120" s="1281"/>
      <c r="F120" s="1281"/>
      <c r="G120" s="1281"/>
      <c r="Q120" s="1281"/>
      <c r="S120" s="985"/>
      <c r="T120" s="1280"/>
      <c r="U120" s="1280"/>
      <c r="V120" s="1280"/>
    </row>
    <row r="121" spans="1:22" x14ac:dyDescent="0.35">
      <c r="A121" s="1282" t="s">
        <v>308</v>
      </c>
      <c r="G121" s="1688" t="s">
        <v>309</v>
      </c>
      <c r="H121" s="1688"/>
      <c r="I121" s="1688"/>
      <c r="J121" s="1688"/>
      <c r="K121" s="1284"/>
      <c r="L121" s="1284"/>
      <c r="S121" s="985"/>
      <c r="T121" s="985"/>
      <c r="U121" s="985"/>
      <c r="V121" s="985"/>
    </row>
    <row r="122" spans="1:22" x14ac:dyDescent="0.35">
      <c r="A122" s="1281" t="s">
        <v>310</v>
      </c>
      <c r="G122" s="1688" t="s">
        <v>311</v>
      </c>
      <c r="H122" s="1688"/>
      <c r="I122" s="1688"/>
      <c r="J122" s="1283" t="s">
        <v>312</v>
      </c>
      <c r="M122" s="1285"/>
      <c r="S122" s="985"/>
      <c r="T122" s="985"/>
      <c r="U122" s="985"/>
      <c r="V122" s="985"/>
    </row>
    <row r="123" spans="1:22" ht="18" x14ac:dyDescent="0.35">
      <c r="A123" s="1281" t="s">
        <v>313</v>
      </c>
      <c r="G123" s="1661" t="s">
        <v>314</v>
      </c>
      <c r="H123" s="1661"/>
      <c r="I123" s="1661"/>
      <c r="J123" s="1286" t="s">
        <v>315</v>
      </c>
      <c r="K123" s="985" t="s">
        <v>316</v>
      </c>
      <c r="L123" s="1285"/>
      <c r="M123" s="1287"/>
      <c r="S123" s="985"/>
      <c r="T123" s="985"/>
      <c r="U123" s="985"/>
      <c r="V123" s="985"/>
    </row>
    <row r="124" spans="1:22" ht="18" x14ac:dyDescent="0.35">
      <c r="A124" s="1194" t="s">
        <v>317</v>
      </c>
      <c r="B124" s="1288"/>
      <c r="F124" s="1288"/>
      <c r="G124" s="1661" t="s">
        <v>318</v>
      </c>
      <c r="H124" s="1661"/>
      <c r="I124" s="1661"/>
      <c r="J124" s="1286">
        <v>2.36</v>
      </c>
      <c r="K124" s="1287"/>
      <c r="L124" s="985" t="s">
        <v>319</v>
      </c>
      <c r="R124" s="1288"/>
      <c r="S124" s="985"/>
      <c r="T124" s="985"/>
      <c r="U124" s="985"/>
      <c r="V124" s="985"/>
    </row>
    <row r="125" spans="1:22" x14ac:dyDescent="0.35">
      <c r="A125" s="1194" t="s">
        <v>320</v>
      </c>
      <c r="G125" s="1661" t="s">
        <v>321</v>
      </c>
      <c r="H125" s="1661"/>
      <c r="I125" s="1661"/>
      <c r="J125" s="1289">
        <v>1.69</v>
      </c>
      <c r="L125" s="985" t="s">
        <v>322</v>
      </c>
      <c r="M125" s="1290"/>
      <c r="S125" s="985"/>
      <c r="T125" s="985"/>
      <c r="U125" s="985"/>
      <c r="V125" s="985"/>
    </row>
    <row r="126" spans="1:22" x14ac:dyDescent="0.35">
      <c r="G126" s="1661" t="s">
        <v>323</v>
      </c>
      <c r="H126" s="1661"/>
      <c r="I126" s="1661"/>
      <c r="J126" s="1286">
        <v>0.29499999999999998</v>
      </c>
      <c r="K126" s="1290"/>
      <c r="L126" s="985" t="s">
        <v>324</v>
      </c>
      <c r="S126" s="985"/>
      <c r="T126" s="985"/>
      <c r="U126" s="985"/>
      <c r="V126" s="985"/>
    </row>
    <row r="127" spans="1:22" x14ac:dyDescent="0.35">
      <c r="A127" s="1291" t="s">
        <v>325</v>
      </c>
      <c r="G127" s="1663" t="s">
        <v>326</v>
      </c>
      <c r="H127" s="1663"/>
      <c r="I127" s="1663"/>
      <c r="J127" s="1283">
        <v>3.625</v>
      </c>
      <c r="S127" s="985"/>
      <c r="T127" s="985"/>
      <c r="U127" s="985"/>
      <c r="V127" s="985"/>
    </row>
    <row r="128" spans="1:22" x14ac:dyDescent="0.35">
      <c r="A128" s="985" t="s">
        <v>327</v>
      </c>
      <c r="G128" s="1661" t="s">
        <v>328</v>
      </c>
      <c r="H128" s="1661"/>
      <c r="I128" s="1661"/>
      <c r="J128" s="1286">
        <v>2.5499999999999998</v>
      </c>
      <c r="S128" s="985"/>
      <c r="T128" s="985"/>
      <c r="U128" s="985"/>
      <c r="V128" s="985"/>
    </row>
    <row r="129" spans="1:29" x14ac:dyDescent="0.35">
      <c r="A129" s="985" t="s">
        <v>329</v>
      </c>
      <c r="G129" s="1661" t="s">
        <v>330</v>
      </c>
      <c r="H129" s="1661"/>
      <c r="I129" s="1661"/>
      <c r="J129" s="1286">
        <v>2.12</v>
      </c>
      <c r="S129" s="985"/>
      <c r="T129" s="985"/>
      <c r="U129" s="985"/>
      <c r="V129" s="985"/>
    </row>
    <row r="130" spans="1:29" x14ac:dyDescent="0.35">
      <c r="A130" s="985" t="s">
        <v>331</v>
      </c>
      <c r="G130" s="1661" t="s">
        <v>332</v>
      </c>
      <c r="H130" s="1661"/>
      <c r="I130" s="1661"/>
      <c r="J130" s="1286">
        <v>2.8320000000000001E-2</v>
      </c>
      <c r="S130" s="985"/>
      <c r="T130" s="985"/>
      <c r="U130" s="985"/>
      <c r="V130" s="985"/>
    </row>
    <row r="131" spans="1:29" x14ac:dyDescent="0.35">
      <c r="A131" s="985" t="s">
        <v>333</v>
      </c>
      <c r="G131" s="1663" t="s">
        <v>334</v>
      </c>
      <c r="H131" s="1663"/>
      <c r="I131" s="1663"/>
      <c r="J131" s="1283">
        <v>1.8409999999999999E-2</v>
      </c>
      <c r="S131" s="985"/>
      <c r="T131" s="985"/>
      <c r="U131" s="985"/>
      <c r="V131" s="985"/>
    </row>
    <row r="132" spans="1:29" x14ac:dyDescent="0.35">
      <c r="A132" s="985" t="s">
        <v>335</v>
      </c>
      <c r="G132" s="1663" t="s">
        <v>336</v>
      </c>
      <c r="H132" s="1663"/>
      <c r="I132" s="1663"/>
      <c r="J132" s="1283">
        <v>2.83</v>
      </c>
      <c r="S132" s="985"/>
      <c r="T132" s="985"/>
      <c r="U132" s="985"/>
      <c r="V132" s="985"/>
    </row>
    <row r="133" spans="1:29" x14ac:dyDescent="0.35">
      <c r="A133" s="1292" t="s">
        <v>337</v>
      </c>
      <c r="G133" s="1661" t="s">
        <v>338</v>
      </c>
      <c r="H133" s="1661"/>
      <c r="I133" s="1661"/>
      <c r="J133" s="1286">
        <v>6.1163999999999996</v>
      </c>
      <c r="S133" s="985"/>
      <c r="T133" s="985"/>
      <c r="U133" s="985"/>
      <c r="V133" s="985"/>
    </row>
    <row r="134" spans="1:29" x14ac:dyDescent="0.35">
      <c r="G134" s="1663" t="s">
        <v>339</v>
      </c>
      <c r="H134" s="1663"/>
      <c r="I134" s="1663"/>
      <c r="J134" s="1283">
        <v>2.2200000000000001E-2</v>
      </c>
      <c r="S134" s="985"/>
      <c r="T134" s="985"/>
      <c r="U134" s="985"/>
      <c r="V134" s="985"/>
    </row>
    <row r="135" spans="1:29" x14ac:dyDescent="0.35">
      <c r="A135" s="985" t="s">
        <v>340</v>
      </c>
      <c r="G135" s="1661" t="s">
        <v>341</v>
      </c>
      <c r="H135" s="1661"/>
      <c r="I135" s="1661"/>
      <c r="J135" s="1286">
        <v>1.8500000000000001E-3</v>
      </c>
      <c r="S135" s="985"/>
      <c r="T135" s="985"/>
      <c r="U135" s="985"/>
      <c r="V135" s="985"/>
    </row>
    <row r="136" spans="1:29" x14ac:dyDescent="0.35">
      <c r="G136" s="1663" t="s">
        <v>342</v>
      </c>
      <c r="H136" s="1663"/>
      <c r="I136" s="1663"/>
      <c r="J136" s="1283">
        <f>50*J134</f>
        <v>1.1100000000000001</v>
      </c>
      <c r="S136" s="985"/>
      <c r="T136" s="985"/>
      <c r="U136" s="985"/>
      <c r="V136" s="985"/>
    </row>
    <row r="137" spans="1:29" x14ac:dyDescent="0.35">
      <c r="A137" s="985" t="s">
        <v>343</v>
      </c>
      <c r="G137" s="1661" t="s">
        <v>344</v>
      </c>
      <c r="H137" s="1661"/>
      <c r="I137" s="1661"/>
      <c r="J137" s="1286">
        <v>4.6719999999999997</v>
      </c>
      <c r="S137" s="985"/>
      <c r="T137" s="985"/>
      <c r="U137" s="985"/>
      <c r="V137" s="985"/>
    </row>
    <row r="138" spans="1:29" x14ac:dyDescent="0.35">
      <c r="A138" s="1293"/>
      <c r="G138" s="1661" t="s">
        <v>345</v>
      </c>
      <c r="H138" s="1661"/>
      <c r="I138" s="1661"/>
      <c r="J138" s="1286">
        <v>1</v>
      </c>
      <c r="S138" s="985"/>
      <c r="T138" s="985"/>
      <c r="U138" s="985"/>
      <c r="V138" s="985"/>
    </row>
    <row r="139" spans="1:29" s="985" customFormat="1" ht="15.65" customHeight="1" x14ac:dyDescent="0.35">
      <c r="A139" s="1662" t="s">
        <v>346</v>
      </c>
      <c r="B139" s="1662"/>
      <c r="F139" s="1294"/>
      <c r="G139" s="1661" t="s">
        <v>347</v>
      </c>
      <c r="H139" s="1661"/>
      <c r="I139" s="1661"/>
      <c r="J139" s="1286">
        <v>0.72</v>
      </c>
      <c r="W139"/>
      <c r="X139"/>
      <c r="Y139"/>
      <c r="Z139"/>
      <c r="AA139"/>
      <c r="AB139"/>
      <c r="AC139"/>
    </row>
    <row r="140" spans="1:29" s="985" customFormat="1" x14ac:dyDescent="0.35">
      <c r="A140" s="1662"/>
      <c r="B140" s="1662"/>
      <c r="F140" s="1294"/>
      <c r="G140" s="1661" t="s">
        <v>348</v>
      </c>
      <c r="H140" s="1661"/>
      <c r="I140" s="1661"/>
      <c r="J140" s="1286">
        <v>0.65</v>
      </c>
      <c r="U140" s="1295"/>
      <c r="V140" s="1292"/>
      <c r="W140"/>
      <c r="X140"/>
      <c r="Y140"/>
      <c r="Z140"/>
      <c r="AA140"/>
      <c r="AB140"/>
      <c r="AC140"/>
    </row>
    <row r="141" spans="1:29" s="985" customFormat="1" x14ac:dyDescent="0.35">
      <c r="W141"/>
      <c r="X141"/>
      <c r="Y141"/>
      <c r="Z141"/>
      <c r="AA141"/>
      <c r="AB141"/>
      <c r="AC141"/>
    </row>
    <row r="142" spans="1:29" s="985" customFormat="1" x14ac:dyDescent="0.35">
      <c r="A142" s="985" t="s">
        <v>349</v>
      </c>
      <c r="S142"/>
      <c r="T142"/>
      <c r="U142"/>
      <c r="V142"/>
      <c r="W142"/>
      <c r="X142"/>
      <c r="Y142"/>
    </row>
    <row r="143" spans="1:29" s="985" customFormat="1" x14ac:dyDescent="0.35">
      <c r="A143" s="1296" t="s">
        <v>350</v>
      </c>
      <c r="S143"/>
      <c r="T143"/>
      <c r="U143"/>
      <c r="V143"/>
      <c r="W143"/>
      <c r="X143"/>
      <c r="Y143"/>
    </row>
    <row r="144" spans="1:29" s="985" customFormat="1" x14ac:dyDescent="0.35">
      <c r="A144" s="1297" t="s">
        <v>351</v>
      </c>
      <c r="S144"/>
      <c r="T144"/>
      <c r="U144"/>
      <c r="V144"/>
      <c r="W144"/>
      <c r="X144"/>
      <c r="Y144"/>
    </row>
    <row r="145" spans="1:25" s="985" customFormat="1" x14ac:dyDescent="0.35">
      <c r="A145" s="1297" t="s">
        <v>352</v>
      </c>
      <c r="S145"/>
      <c r="T145"/>
      <c r="U145"/>
      <c r="V145"/>
      <c r="W145"/>
      <c r="X145"/>
      <c r="Y145"/>
    </row>
    <row r="146" spans="1:25" s="985" customFormat="1" x14ac:dyDescent="0.35">
      <c r="A146" s="1297" t="s">
        <v>353</v>
      </c>
      <c r="S146"/>
      <c r="T146"/>
      <c r="U146"/>
      <c r="V146"/>
      <c r="W146"/>
      <c r="X146"/>
      <c r="Y146"/>
    </row>
    <row r="147" spans="1:25" x14ac:dyDescent="0.35">
      <c r="A147" s="1297" t="s">
        <v>354</v>
      </c>
    </row>
  </sheetData>
  <mergeCells count="55">
    <mergeCell ref="B8:H8"/>
    <mergeCell ref="B2:H3"/>
    <mergeCell ref="B4:H4"/>
    <mergeCell ref="B5:H5"/>
    <mergeCell ref="B6:H6"/>
    <mergeCell ref="B7:H7"/>
    <mergeCell ref="A9:A12"/>
    <mergeCell ref="B9:B12"/>
    <mergeCell ref="C9:C12"/>
    <mergeCell ref="D9:J9"/>
    <mergeCell ref="K9:L9"/>
    <mergeCell ref="H11:H12"/>
    <mergeCell ref="I11:I12"/>
    <mergeCell ref="K11:K12"/>
    <mergeCell ref="M91:M114"/>
    <mergeCell ref="P9:R9"/>
    <mergeCell ref="D10:F10"/>
    <mergeCell ref="G10:I10"/>
    <mergeCell ref="J10:J12"/>
    <mergeCell ref="L10:L12"/>
    <mergeCell ref="O10:O12"/>
    <mergeCell ref="D11:D12"/>
    <mergeCell ref="E11:E12"/>
    <mergeCell ref="F11:F12"/>
    <mergeCell ref="G11:G12"/>
    <mergeCell ref="M9:O9"/>
    <mergeCell ref="M11:M12"/>
    <mergeCell ref="N11:N12"/>
    <mergeCell ref="P11:P12"/>
    <mergeCell ref="Q11:Q12"/>
    <mergeCell ref="K14:L79"/>
    <mergeCell ref="D80:J83"/>
    <mergeCell ref="G131:I131"/>
    <mergeCell ref="D115:J118"/>
    <mergeCell ref="G121:J121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K84:L114"/>
    <mergeCell ref="G138:I138"/>
    <mergeCell ref="A139:B140"/>
    <mergeCell ref="G139:I139"/>
    <mergeCell ref="G140:I140"/>
    <mergeCell ref="G132:I132"/>
    <mergeCell ref="G133:I133"/>
    <mergeCell ref="G134:I134"/>
    <mergeCell ref="G135:I135"/>
    <mergeCell ref="G136:I136"/>
    <mergeCell ref="G137:I137"/>
  </mergeCells>
  <pageMargins left="0.7" right="0.7" top="0.75" bottom="0.75" header="0.3" footer="0.3"/>
  <pageSetup paperSize="9" scale="3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M214"/>
  <sheetViews>
    <sheetView showGridLines="0" tabSelected="1" topLeftCell="A23" zoomScale="80" zoomScaleNormal="80" zoomScaleSheetLayoutView="100" workbookViewId="0">
      <selection activeCell="D59" sqref="D59"/>
    </sheetView>
  </sheetViews>
  <sheetFormatPr defaultColWidth="9.5" defaultRowHeight="12.75" customHeight="1" x14ac:dyDescent="0.3"/>
  <cols>
    <col min="1" max="1" width="8.33203125" style="205" customWidth="1"/>
    <col min="2" max="2" width="67.25" style="2" customWidth="1"/>
    <col min="3" max="3" width="9.5" style="2" customWidth="1"/>
    <col min="4" max="5" width="22.5" style="2" customWidth="1"/>
    <col min="6" max="7" width="5" style="5" customWidth="1"/>
    <col min="8" max="9" width="8.08203125" style="5" customWidth="1"/>
    <col min="10" max="10" width="9.5" style="2" customWidth="1"/>
    <col min="11" max="11" width="8.75" style="2" customWidth="1"/>
    <col min="12" max="12" width="50.5" style="2" customWidth="1"/>
    <col min="13" max="13" width="9.33203125" style="2" customWidth="1"/>
    <col min="14" max="15" width="10.33203125" style="2" customWidth="1"/>
    <col min="16" max="16" width="12.5" style="2" customWidth="1"/>
    <col min="17" max="17" width="1.5" style="2" customWidth="1"/>
    <col min="18" max="18" width="23.25" style="2" customWidth="1"/>
    <col min="19" max="19" width="36.75" style="2" customWidth="1"/>
    <col min="20" max="21" width="14.25" style="2" customWidth="1"/>
    <col min="22" max="22" width="17.08203125" style="2" customWidth="1"/>
    <col min="23" max="23" width="3.33203125" style="2" customWidth="1"/>
    <col min="24" max="24" width="11.75" style="2" customWidth="1"/>
    <col min="25" max="33" width="15.5" style="2" customWidth="1"/>
    <col min="34" max="34" width="12.5" style="2" customWidth="1"/>
    <col min="35" max="35" width="1.5" style="2" customWidth="1"/>
    <col min="36" max="16384" width="9.5" style="2"/>
  </cols>
  <sheetData>
    <row r="1" spans="1:30" ht="14.65" customHeight="1" x14ac:dyDescent="0.3">
      <c r="A1" s="6"/>
      <c r="B1" s="185"/>
      <c r="C1" s="621" t="s">
        <v>355</v>
      </c>
      <c r="D1" s="635"/>
      <c r="E1" s="576" t="s">
        <v>356</v>
      </c>
      <c r="F1" s="2"/>
      <c r="G1" s="2"/>
      <c r="H1" s="2"/>
      <c r="I1" s="2"/>
      <c r="K1" s="5"/>
      <c r="L1" s="5"/>
      <c r="M1" s="27"/>
      <c r="N1" s="27"/>
      <c r="O1" s="5"/>
    </row>
    <row r="2" spans="1:30" ht="14.65" customHeight="1" x14ac:dyDescent="0.3">
      <c r="A2" s="186"/>
      <c r="B2" s="187" t="s">
        <v>6</v>
      </c>
      <c r="C2" s="1747" t="s">
        <v>357</v>
      </c>
      <c r="D2" s="1748"/>
      <c r="E2" s="623"/>
      <c r="F2" s="2"/>
      <c r="G2" s="2"/>
      <c r="H2" s="2"/>
      <c r="I2" s="2"/>
      <c r="K2" s="5"/>
      <c r="L2" s="5"/>
      <c r="M2" s="5"/>
      <c r="N2" s="5"/>
      <c r="O2" s="5"/>
    </row>
    <row r="3" spans="1:30" ht="14.65" customHeight="1" x14ac:dyDescent="0.3">
      <c r="A3" s="186"/>
      <c r="B3" s="187" t="s">
        <v>6</v>
      </c>
      <c r="C3" s="1747" t="s">
        <v>358</v>
      </c>
      <c r="D3" s="1748"/>
      <c r="E3" s="1749"/>
      <c r="F3" s="2"/>
      <c r="G3" s="2"/>
      <c r="H3" s="2"/>
      <c r="I3" s="2"/>
      <c r="K3" s="5"/>
      <c r="L3" s="5"/>
      <c r="M3" s="5"/>
      <c r="N3" s="5"/>
      <c r="O3" s="5"/>
    </row>
    <row r="4" spans="1:30" ht="14.65" customHeight="1" x14ac:dyDescent="0.3">
      <c r="A4" s="186"/>
      <c r="B4" s="187"/>
      <c r="C4" s="621" t="s">
        <v>359</v>
      </c>
      <c r="D4" s="622"/>
      <c r="E4" s="623"/>
      <c r="F4" s="2"/>
      <c r="G4" s="2"/>
      <c r="H4" s="2"/>
      <c r="I4" s="2"/>
      <c r="K4" s="5"/>
      <c r="L4" s="5"/>
      <c r="M4" s="5"/>
      <c r="N4" s="5"/>
      <c r="O4" s="5"/>
    </row>
    <row r="5" spans="1:30" ht="14.65" customHeight="1" x14ac:dyDescent="0.25">
      <c r="A5" s="1758" t="s">
        <v>360</v>
      </c>
      <c r="B5" s="1759"/>
      <c r="C5" s="1750"/>
      <c r="D5" s="1751"/>
      <c r="E5" s="1752"/>
      <c r="F5" s="2"/>
      <c r="G5" s="2"/>
      <c r="H5" s="2"/>
      <c r="I5" s="2"/>
      <c r="K5" s="5"/>
      <c r="L5" s="5"/>
      <c r="M5" s="5"/>
      <c r="N5" s="5"/>
      <c r="O5" s="5"/>
    </row>
    <row r="6" spans="1:30" ht="18.649999999999999" customHeight="1" x14ac:dyDescent="0.4">
      <c r="A6" s="1760"/>
      <c r="B6" s="1759"/>
      <c r="C6" s="636"/>
      <c r="D6" s="624"/>
      <c r="E6" s="625"/>
      <c r="F6" s="2"/>
      <c r="G6" s="2"/>
      <c r="H6" s="2"/>
      <c r="I6" s="2"/>
      <c r="K6" s="5"/>
      <c r="L6" s="5"/>
      <c r="M6" s="5"/>
      <c r="N6" s="5"/>
      <c r="O6" s="5"/>
      <c r="R6" s="173" t="s">
        <v>361</v>
      </c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</row>
    <row r="7" spans="1:30" ht="14.65" customHeight="1" x14ac:dyDescent="0.25">
      <c r="A7" s="1762" t="s">
        <v>362</v>
      </c>
      <c r="B7" s="1763"/>
      <c r="C7" s="1747" t="s">
        <v>363</v>
      </c>
      <c r="D7" s="1754"/>
      <c r="E7" s="1755"/>
      <c r="F7" s="2"/>
      <c r="G7" s="2"/>
      <c r="H7" s="2"/>
      <c r="I7" s="2"/>
      <c r="K7" s="5"/>
      <c r="L7" s="1761" t="s">
        <v>364</v>
      </c>
      <c r="M7" s="5"/>
      <c r="N7" s="1753" t="s">
        <v>365</v>
      </c>
      <c r="O7" s="1753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</row>
    <row r="8" spans="1:30" ht="14.65" customHeight="1" x14ac:dyDescent="0.25">
      <c r="A8" s="1762" t="s">
        <v>366</v>
      </c>
      <c r="B8" s="1763"/>
      <c r="C8" s="637" t="s">
        <v>367</v>
      </c>
      <c r="D8" s="638"/>
      <c r="E8" s="639"/>
      <c r="F8" s="2"/>
      <c r="G8" s="2"/>
      <c r="H8" s="2"/>
      <c r="I8" s="2"/>
      <c r="K8" s="5"/>
      <c r="L8" s="1761"/>
      <c r="M8" s="5"/>
      <c r="N8" s="1753"/>
      <c r="O8" s="1753"/>
      <c r="R8" s="420"/>
      <c r="S8" s="420"/>
      <c r="T8" s="420"/>
      <c r="U8" s="420"/>
      <c r="V8" s="420"/>
      <c r="W8" s="420"/>
      <c r="X8" s="1742"/>
      <c r="Y8" s="1742"/>
      <c r="Z8" s="1742"/>
      <c r="AA8" s="420"/>
      <c r="AB8" s="420"/>
      <c r="AC8" s="420"/>
      <c r="AD8" s="420"/>
    </row>
    <row r="9" spans="1:30" ht="15.75" customHeight="1" x14ac:dyDescent="0.3">
      <c r="A9" s="188"/>
      <c r="B9" s="16"/>
      <c r="C9" s="3"/>
      <c r="D9" s="577"/>
      <c r="E9" s="577"/>
      <c r="F9" s="799" t="s">
        <v>368</v>
      </c>
      <c r="G9" s="799" t="s">
        <v>368</v>
      </c>
      <c r="H9" s="799" t="s">
        <v>369</v>
      </c>
      <c r="I9" s="799" t="s">
        <v>369</v>
      </c>
      <c r="K9" s="29" t="s">
        <v>6</v>
      </c>
      <c r="L9" s="148"/>
      <c r="M9" s="28" t="s">
        <v>6</v>
      </c>
      <c r="N9" s="28"/>
      <c r="O9" s="28"/>
      <c r="R9" s="420"/>
      <c r="S9" s="420"/>
      <c r="T9" s="420"/>
      <c r="U9" s="420"/>
      <c r="V9" s="420"/>
      <c r="W9" s="420"/>
      <c r="X9" s="1742"/>
      <c r="Y9" s="1742"/>
      <c r="Z9" s="1742"/>
      <c r="AA9" s="420"/>
      <c r="AB9" s="420"/>
      <c r="AC9" s="420"/>
      <c r="AD9" s="420"/>
    </row>
    <row r="10" spans="1:30" ht="24.75" customHeight="1" x14ac:dyDescent="0.4">
      <c r="A10" s="389" t="s">
        <v>370</v>
      </c>
      <c r="B10" s="390" t="s">
        <v>371</v>
      </c>
      <c r="C10" s="1756" t="s">
        <v>372</v>
      </c>
      <c r="D10" s="1645">
        <v>2021</v>
      </c>
      <c r="E10" s="1646" t="s">
        <v>373</v>
      </c>
      <c r="F10" s="799">
        <f>D10</f>
        <v>2021</v>
      </c>
      <c r="G10" s="799" t="str">
        <f>E10</f>
        <v>2022*</v>
      </c>
      <c r="H10" s="799">
        <f>D10</f>
        <v>2021</v>
      </c>
      <c r="I10" s="799" t="str">
        <f>E10</f>
        <v>2022*</v>
      </c>
      <c r="K10" s="389" t="s">
        <v>370</v>
      </c>
      <c r="L10" s="189" t="str">
        <f>B10</f>
        <v>Товар</v>
      </c>
      <c r="M10" s="149" t="str">
        <f>C10</f>
        <v>Единица</v>
      </c>
      <c r="N10" s="150">
        <f>D10</f>
        <v>2021</v>
      </c>
      <c r="O10" s="151" t="str">
        <f>E10</f>
        <v>2022*</v>
      </c>
      <c r="R10" s="1298"/>
      <c r="S10" s="1299"/>
      <c r="T10" s="1300">
        <f>D10</f>
        <v>2021</v>
      </c>
      <c r="U10" s="1300" t="str">
        <f>E10</f>
        <v>2022*</v>
      </c>
      <c r="V10" s="952" t="s">
        <v>374</v>
      </c>
      <c r="W10" s="1301"/>
      <c r="X10" s="418" t="s">
        <v>375</v>
      </c>
      <c r="Y10" s="1302"/>
      <c r="Z10" s="1303"/>
      <c r="AA10" s="420"/>
      <c r="AC10" s="420"/>
      <c r="AD10" s="420"/>
    </row>
    <row r="11" spans="1:30" ht="13.9" customHeight="1" x14ac:dyDescent="0.3">
      <c r="A11" s="1" t="s">
        <v>376</v>
      </c>
      <c r="B11" s="190"/>
      <c r="C11" s="1757"/>
      <c r="D11" s="800" t="s">
        <v>377</v>
      </c>
      <c r="E11" s="801" t="s">
        <v>377</v>
      </c>
      <c r="F11" s="136"/>
      <c r="G11" s="147"/>
      <c r="H11" s="386"/>
      <c r="I11" s="136"/>
      <c r="K11" s="1" t="s">
        <v>376</v>
      </c>
      <c r="L11" s="30"/>
      <c r="M11" s="31"/>
      <c r="N11" s="32" t="str">
        <f>D11</f>
        <v>Объем</v>
      </c>
      <c r="O11" s="152" t="str">
        <f>E11</f>
        <v>Объем</v>
      </c>
      <c r="R11" s="1743" t="s">
        <v>378</v>
      </c>
      <c r="S11" s="943" t="s">
        <v>379</v>
      </c>
      <c r="T11" s="1304">
        <f>IF(ISNUMBER(D17+'СВ2 | Первич. | Торговля'!D16-'СВ2 | Первич. | Торговля'!H16-D27),D17+'СВ2 | Первич. | Торговля'!D16-'СВ2 | Первич. | Торговля'!H16-D27,"Missing data")</f>
        <v>0.5</v>
      </c>
      <c r="U11" s="1304">
        <f>IF(ISNUMBER(E17+'СВ2 | Первич. | Торговля'!F16-'СВ2 | Первич. | Торговля'!J16-E27),E17+'СВ2 | Первич. | Торговля'!F16-'СВ2 | Первич. | Торговля'!J16-E27,"Missing data")</f>
        <v>0.1</v>
      </c>
      <c r="V11" s="946">
        <f t="shared" ref="V11:V23" si="0">IF(ISNUMBER(U11/T11-1),U11/T11-1,"недостающие данные")</f>
        <v>-0.8</v>
      </c>
      <c r="W11" s="419"/>
      <c r="X11" s="420" t="s">
        <v>380</v>
      </c>
      <c r="Y11" s="1305"/>
      <c r="Z11" s="1303"/>
      <c r="AA11" s="420"/>
      <c r="AC11" s="420"/>
      <c r="AD11" s="420"/>
    </row>
    <row r="12" spans="1:30" s="130" customFormat="1" ht="26.5" customHeight="1" x14ac:dyDescent="0.25">
      <c r="A12" s="1744" t="s">
        <v>381</v>
      </c>
      <c r="B12" s="1745"/>
      <c r="C12" s="1745"/>
      <c r="D12" s="1745"/>
      <c r="E12" s="1746"/>
      <c r="F12" s="129"/>
      <c r="G12" s="147"/>
      <c r="H12" s="386"/>
      <c r="I12" s="129"/>
      <c r="K12" s="34"/>
      <c r="L12" s="33" t="str">
        <f>A12</f>
        <v>ВСЕ ВЫВОЗКИ КРУГЛОГО ЛЕСА (НЕОБРАБОТАННЫХ ЛЕСОМАТЕРИАЛОВ)</v>
      </c>
      <c r="M12" s="191"/>
      <c r="N12" s="191"/>
      <c r="O12" s="192"/>
      <c r="R12" s="1743"/>
      <c r="S12" s="945" t="s">
        <v>382</v>
      </c>
      <c r="T12" s="1306">
        <f>IF(ISNUMBER(D57-D58*Y28),(D57-D58)*Y28,"missing data")</f>
        <v>0</v>
      </c>
      <c r="U12" s="1306">
        <f>IF(ISNUMBER(E57-E58*Y28),(E57-E58)*Y28,"missing data")</f>
        <v>0</v>
      </c>
      <c r="V12" s="947" t="str">
        <f t="shared" si="0"/>
        <v>недостающие данные</v>
      </c>
      <c r="W12" s="421"/>
      <c r="X12" s="420" t="s">
        <v>383</v>
      </c>
      <c r="Y12" s="147"/>
      <c r="Z12" s="175"/>
      <c r="AA12" s="175"/>
      <c r="AC12" s="175"/>
      <c r="AD12" s="175"/>
    </row>
    <row r="13" spans="1:30" s="130" customFormat="1" ht="12.75" customHeight="1" x14ac:dyDescent="0.25">
      <c r="A13" s="323">
        <v>1</v>
      </c>
      <c r="B13" s="802" t="s">
        <v>384</v>
      </c>
      <c r="C13" s="681" t="s">
        <v>385</v>
      </c>
      <c r="D13" s="345"/>
      <c r="E13" s="345"/>
      <c r="F13" s="129"/>
      <c r="G13" s="168"/>
      <c r="H13" s="386"/>
      <c r="I13" s="129"/>
      <c r="K13" s="786">
        <f>A13</f>
        <v>1</v>
      </c>
      <c r="L13" s="787" t="str">
        <f>B13</f>
        <v>КРУГЛЫЙ ЛЕС (НЕОБРАБОТАННЫЕ ЛЕСОМАТЕРИАЛЫ)</v>
      </c>
      <c r="M13" s="843" t="s">
        <v>386</v>
      </c>
      <c r="N13" s="926">
        <f>D13-(D14+D17)</f>
        <v>0</v>
      </c>
      <c r="O13" s="926">
        <f>E13-(E14+E17)</f>
        <v>0</v>
      </c>
      <c r="R13" s="411" t="s">
        <v>387</v>
      </c>
      <c r="S13" s="953" t="s">
        <v>388</v>
      </c>
      <c r="T13" s="1307">
        <f>IF(ISNUMBER(D37*Y29),D37*Y29,"missing data")</f>
        <v>0</v>
      </c>
      <c r="U13" s="1307">
        <f>IF(ISNUMBER(E37*Y29),E37*Y29,"missing data")</f>
        <v>0</v>
      </c>
      <c r="V13" s="944" t="str">
        <f t="shared" si="0"/>
        <v>недостающие данные</v>
      </c>
      <c r="W13" s="1308"/>
      <c r="X13" s="422">
        <v>2.4</v>
      </c>
      <c r="Y13" s="423"/>
      <c r="Z13" s="175"/>
      <c r="AA13" s="175"/>
      <c r="AC13" s="175"/>
      <c r="AD13" s="175"/>
    </row>
    <row r="14" spans="1:30" s="3" customFormat="1" ht="26" x14ac:dyDescent="0.25">
      <c r="A14" s="195">
        <v>1.1000000000000001</v>
      </c>
      <c r="B14" s="803" t="s">
        <v>389</v>
      </c>
      <c r="C14" s="810" t="s">
        <v>385</v>
      </c>
      <c r="D14" s="344"/>
      <c r="E14" s="344"/>
      <c r="F14" s="129"/>
      <c r="G14" s="168"/>
      <c r="H14" s="386"/>
      <c r="I14" s="129"/>
      <c r="K14" s="194">
        <f t="shared" ref="K14:L83" si="1">A14</f>
        <v>1.1000000000000001</v>
      </c>
      <c r="L14" s="925" t="str">
        <f t="shared" si="1"/>
        <v>ТОПЛИВНАЯ ДРЕВЕСИНА (ВКЛЮЧАЯ ДРЕВЕСИНУ ДЛЯ ПРОИЗВОДСТВА ДРЕВЕСНОГО УГЛЯ)</v>
      </c>
      <c r="M14" s="844" t="s">
        <v>386</v>
      </c>
      <c r="N14" s="927">
        <f>D14-(D15+D16)</f>
        <v>0</v>
      </c>
      <c r="O14" s="927">
        <f>E14-(E15+E16)</f>
        <v>0</v>
      </c>
      <c r="R14" s="412"/>
      <c r="S14" s="943" t="s">
        <v>390</v>
      </c>
      <c r="T14" s="1304">
        <f>IF(ISNUMBER(D40),D40,"недостающие данные")</f>
        <v>0.1</v>
      </c>
      <c r="U14" s="1304">
        <f>IF(ISNUMBER(E40),E40,"недостающие данные")</f>
        <v>0.1</v>
      </c>
      <c r="V14" s="944">
        <f t="shared" si="0"/>
        <v>0</v>
      </c>
      <c r="W14" s="1309"/>
      <c r="X14" s="422">
        <v>1</v>
      </c>
      <c r="Y14" s="423"/>
      <c r="AA14" s="1310"/>
      <c r="AC14" s="1310"/>
      <c r="AD14" s="1310"/>
    </row>
    <row r="15" spans="1:30" s="3" customFormat="1" ht="14.5" x14ac:dyDescent="0.25">
      <c r="A15" s="195" t="s">
        <v>43</v>
      </c>
      <c r="B15" s="804" t="s">
        <v>391</v>
      </c>
      <c r="C15" s="810" t="s">
        <v>385</v>
      </c>
      <c r="D15" s="344"/>
      <c r="E15" s="344"/>
      <c r="F15" s="129"/>
      <c r="G15" s="168"/>
      <c r="H15" s="386"/>
      <c r="I15" s="129"/>
      <c r="K15" s="194" t="str">
        <f t="shared" si="1"/>
        <v>1.1.C</v>
      </c>
      <c r="L15" s="580" t="str">
        <f t="shared" si="1"/>
        <v>Хвойные породы</v>
      </c>
      <c r="M15" s="844" t="s">
        <v>386</v>
      </c>
      <c r="N15" s="928"/>
      <c r="O15" s="928"/>
      <c r="R15" s="412"/>
      <c r="S15" s="943" t="s">
        <v>392</v>
      </c>
      <c r="T15" s="1304">
        <f>IF(ISNUMBER(D44),D44,"недостающие данные")</f>
        <v>0</v>
      </c>
      <c r="U15" s="1304">
        <f>IF(ISNUMBER(E44),E44,"недостающие данные")</f>
        <v>0</v>
      </c>
      <c r="V15" s="1311" t="str">
        <f t="shared" si="0"/>
        <v>недостающие данные</v>
      </c>
      <c r="W15" s="1309"/>
      <c r="X15" s="422">
        <v>1</v>
      </c>
      <c r="Y15" s="168"/>
      <c r="AA15" s="1310"/>
      <c r="AC15" s="1310"/>
      <c r="AD15" s="1310"/>
    </row>
    <row r="16" spans="1:30" s="3" customFormat="1" ht="14.5" x14ac:dyDescent="0.25">
      <c r="A16" s="195" t="s">
        <v>50</v>
      </c>
      <c r="B16" s="804" t="s">
        <v>393</v>
      </c>
      <c r="C16" s="810" t="s">
        <v>385</v>
      </c>
      <c r="D16" s="344"/>
      <c r="E16" s="344"/>
      <c r="F16" s="131"/>
      <c r="G16" s="168"/>
      <c r="H16" s="146"/>
      <c r="I16" s="131"/>
      <c r="K16" s="194" t="str">
        <f t="shared" si="1"/>
        <v>1.1.NC</v>
      </c>
      <c r="L16" s="580" t="str">
        <f t="shared" si="1"/>
        <v>Лиственные породы</v>
      </c>
      <c r="M16" s="844" t="s">
        <v>386</v>
      </c>
      <c r="N16" s="929"/>
      <c r="O16" s="929"/>
      <c r="R16" s="412"/>
      <c r="S16" s="943" t="s">
        <v>394</v>
      </c>
      <c r="T16" s="1304" t="str">
        <f>IF(ISNUMBER(D49),D49,"недостающие данные")</f>
        <v>недостающие данные</v>
      </c>
      <c r="U16" s="1304" t="str">
        <f>IF(ISNUMBER(E49),E49,"недостающие данные")</f>
        <v>недостающие данные</v>
      </c>
      <c r="V16" s="1311" t="str">
        <f t="shared" si="0"/>
        <v>недостающие данные</v>
      </c>
      <c r="W16" s="1309"/>
      <c r="X16" s="422">
        <v>1</v>
      </c>
      <c r="Y16" s="168"/>
      <c r="Z16" s="175"/>
      <c r="AA16" s="1310"/>
      <c r="AC16" s="1310"/>
      <c r="AD16" s="1310"/>
    </row>
    <row r="17" spans="1:30" s="3" customFormat="1" ht="14.5" x14ac:dyDescent="0.25">
      <c r="A17" s="195">
        <v>1.2</v>
      </c>
      <c r="B17" s="805" t="s">
        <v>395</v>
      </c>
      <c r="C17" s="810" t="s">
        <v>385</v>
      </c>
      <c r="D17" s="344"/>
      <c r="E17" s="344"/>
      <c r="F17" s="131"/>
      <c r="G17" s="168"/>
      <c r="H17" s="146"/>
      <c r="I17" s="131"/>
      <c r="K17" s="194">
        <f t="shared" si="1"/>
        <v>1.2</v>
      </c>
      <c r="L17" s="585" t="str">
        <f t="shared" si="1"/>
        <v>ДЕЛОВОЙ КРУГЛЫЙ ЛЕС</v>
      </c>
      <c r="M17" s="844" t="s">
        <v>386</v>
      </c>
      <c r="N17" s="930">
        <f>D17-(D18+D19)</f>
        <v>0</v>
      </c>
      <c r="O17" s="930">
        <f>E17-(E18+E19)</f>
        <v>0</v>
      </c>
      <c r="R17" s="412"/>
      <c r="S17" s="948" t="s">
        <v>396</v>
      </c>
      <c r="T17" s="1307">
        <f>IF(ISNUMBER(D57),D57,"недостающие данные")</f>
        <v>0</v>
      </c>
      <c r="U17" s="1307" t="str">
        <f>IF(ISNUMBER(E57),E57,"недостающие данные")</f>
        <v>недостающие данные</v>
      </c>
      <c r="V17" s="1311" t="str">
        <f t="shared" si="0"/>
        <v>недостающие данные</v>
      </c>
      <c r="W17" s="1309"/>
      <c r="X17" s="422">
        <v>1.58</v>
      </c>
      <c r="Y17" s="423"/>
      <c r="Z17" s="175"/>
      <c r="AA17" s="1310"/>
      <c r="AC17" s="1310"/>
      <c r="AD17" s="1310"/>
    </row>
    <row r="18" spans="1:30" s="3" customFormat="1" ht="14.5" x14ac:dyDescent="0.25">
      <c r="A18" s="195" t="s">
        <v>56</v>
      </c>
      <c r="B18" s="806" t="s">
        <v>391</v>
      </c>
      <c r="C18" s="810" t="s">
        <v>385</v>
      </c>
      <c r="D18" s="344"/>
      <c r="E18" s="344"/>
      <c r="F18" s="131"/>
      <c r="G18" s="168"/>
      <c r="H18" s="146"/>
      <c r="I18" s="131"/>
      <c r="K18" s="194" t="str">
        <f t="shared" si="1"/>
        <v>1.2.C</v>
      </c>
      <c r="L18" s="580" t="str">
        <f t="shared" si="1"/>
        <v>Хвойные породы</v>
      </c>
      <c r="M18" s="844" t="s">
        <v>386</v>
      </c>
      <c r="N18" s="931">
        <f>D18-(D22+D25+D28)</f>
        <v>0</v>
      </c>
      <c r="O18" s="931">
        <f>E18-(E22+E25+E28)</f>
        <v>0</v>
      </c>
      <c r="R18" s="412"/>
      <c r="S18" s="948" t="s">
        <v>397</v>
      </c>
      <c r="T18" s="1307">
        <f>IF(ISNUMBER(D59),D59,"недостающие данные")</f>
        <v>1.6</v>
      </c>
      <c r="U18" s="1307">
        <f>IF(ISNUMBER(E59),E59,"недостающие данные")</f>
        <v>2.2000000000000002</v>
      </c>
      <c r="V18" s="1311">
        <f t="shared" si="0"/>
        <v>0.375</v>
      </c>
      <c r="W18" s="1309"/>
      <c r="X18" s="422">
        <v>1.8</v>
      </c>
      <c r="Y18" s="423"/>
      <c r="Z18" s="1310"/>
      <c r="AA18" s="1310"/>
      <c r="AC18" s="1310"/>
      <c r="AD18" s="1310"/>
    </row>
    <row r="19" spans="1:30" s="3" customFormat="1" ht="14.5" x14ac:dyDescent="0.25">
      <c r="A19" s="195" t="s">
        <v>65</v>
      </c>
      <c r="B19" s="806" t="s">
        <v>393</v>
      </c>
      <c r="C19" s="810" t="s">
        <v>385</v>
      </c>
      <c r="D19" s="344"/>
      <c r="E19" s="344"/>
      <c r="F19" s="129"/>
      <c r="G19" s="168"/>
      <c r="H19" s="146"/>
      <c r="I19" s="131"/>
      <c r="K19" s="194" t="str">
        <f t="shared" si="1"/>
        <v>1.2.NC</v>
      </c>
      <c r="L19" s="580" t="str">
        <f t="shared" si="1"/>
        <v>Лиственные породы</v>
      </c>
      <c r="M19" s="844" t="s">
        <v>386</v>
      </c>
      <c r="N19" s="931">
        <f>D19-(D23+D26+D29)</f>
        <v>0</v>
      </c>
      <c r="O19" s="931">
        <f>E19-(E23+E26+E29)</f>
        <v>0</v>
      </c>
      <c r="R19" s="412"/>
      <c r="S19" s="943" t="s">
        <v>398</v>
      </c>
      <c r="T19" s="1304" t="str">
        <f>IF(ISNUMBER(D64),D64,"недостающие данные")</f>
        <v>недостающие данные</v>
      </c>
      <c r="U19" s="1304" t="str">
        <f>IF(ISNUMBER(E64),E64,"недостающие данные")</f>
        <v>недостающие данные</v>
      </c>
      <c r="V19" s="1311" t="str">
        <f t="shared" si="0"/>
        <v>недостающие данные</v>
      </c>
      <c r="W19" s="1309"/>
      <c r="X19" s="422">
        <v>2.5</v>
      </c>
      <c r="Y19" s="423"/>
      <c r="Z19" s="1310"/>
      <c r="AA19" s="1310"/>
      <c r="AC19" s="1310"/>
      <c r="AD19" s="1310"/>
    </row>
    <row r="20" spans="1:30" s="3" customFormat="1" ht="14.5" x14ac:dyDescent="0.25">
      <c r="A20" s="195" t="s">
        <v>66</v>
      </c>
      <c r="B20" s="807" t="s">
        <v>399</v>
      </c>
      <c r="C20" s="810" t="s">
        <v>385</v>
      </c>
      <c r="D20" s="344"/>
      <c r="E20" s="344"/>
      <c r="F20" s="129"/>
      <c r="G20" s="168"/>
      <c r="H20" s="146"/>
      <c r="I20" s="131"/>
      <c r="K20" s="194" t="str">
        <f t="shared" si="1"/>
        <v>1.2.NC.T</v>
      </c>
      <c r="L20" s="581" t="str">
        <f t="shared" si="1"/>
        <v>в том числе тропические породы</v>
      </c>
      <c r="M20" s="844" t="s">
        <v>386</v>
      </c>
      <c r="N20" s="931"/>
      <c r="O20" s="931"/>
      <c r="R20" s="412"/>
      <c r="S20" s="948" t="s">
        <v>400</v>
      </c>
      <c r="T20" s="1307" t="str">
        <f>IF(ISNUMBER(D65),D65,"недостающие данные")</f>
        <v>недостающие данные</v>
      </c>
      <c r="U20" s="1307" t="str">
        <f>IF(ISNUMBER(E65),E65,"недостающие данные")</f>
        <v>недостающие данные</v>
      </c>
      <c r="V20" s="1311" t="str">
        <f t="shared" si="0"/>
        <v>недостающие данные</v>
      </c>
      <c r="W20" s="1308"/>
      <c r="X20" s="422">
        <v>4.9000000000000004</v>
      </c>
      <c r="Y20" s="1312"/>
      <c r="Z20" s="1310"/>
      <c r="AA20" s="1310"/>
      <c r="AB20" s="1310"/>
      <c r="AC20" s="1310"/>
      <c r="AD20" s="1310"/>
    </row>
    <row r="21" spans="1:30" s="3" customFormat="1" ht="14.5" x14ac:dyDescent="0.25">
      <c r="A21" s="195" t="s">
        <v>70</v>
      </c>
      <c r="B21" s="806" t="s">
        <v>401</v>
      </c>
      <c r="C21" s="810" t="s">
        <v>385</v>
      </c>
      <c r="D21" s="344"/>
      <c r="E21" s="344"/>
      <c r="F21" s="129"/>
      <c r="G21" s="168"/>
      <c r="H21" s="146"/>
      <c r="I21" s="131"/>
      <c r="K21" s="194" t="str">
        <f t="shared" si="1"/>
        <v>1.2.1</v>
      </c>
      <c r="L21" s="580" t="str">
        <f t="shared" si="1"/>
        <v>ПИЛОВОЧНИК И ФАНЕРНЫЙ КРЯЖ</v>
      </c>
      <c r="M21" s="844" t="s">
        <v>386</v>
      </c>
      <c r="N21" s="932">
        <f>D21-(D22+D23)</f>
        <v>0</v>
      </c>
      <c r="O21" s="932">
        <f>E21-(E22+E23)</f>
        <v>0</v>
      </c>
      <c r="R21" s="413"/>
      <c r="S21" s="949" t="s">
        <v>402</v>
      </c>
      <c r="T21" s="1313" t="str">
        <f>IF(ISNUMBER(D69),D69,"недостающие данные")</f>
        <v>недостающие данные</v>
      </c>
      <c r="U21" s="1313" t="str">
        <f>IF(ISNUMBER(E69),E69,"недостающие данные")</f>
        <v>недостающие данные</v>
      </c>
      <c r="V21" s="1314" t="str">
        <f t="shared" si="0"/>
        <v>недостающие данные</v>
      </c>
      <c r="W21" s="1308"/>
      <c r="X21" s="422">
        <v>5.7</v>
      </c>
      <c r="Y21" s="1312"/>
      <c r="Z21" s="1310"/>
      <c r="AB21" s="1310"/>
      <c r="AC21" s="1310"/>
      <c r="AD21" s="1310"/>
    </row>
    <row r="22" spans="1:30" s="3" customFormat="1" ht="14.5" x14ac:dyDescent="0.25">
      <c r="A22" s="195" t="s">
        <v>74</v>
      </c>
      <c r="B22" s="808" t="s">
        <v>391</v>
      </c>
      <c r="C22" s="810" t="s">
        <v>385</v>
      </c>
      <c r="D22" s="344"/>
      <c r="E22" s="344"/>
      <c r="F22" s="129"/>
      <c r="G22" s="168"/>
      <c r="H22" s="146"/>
      <c r="I22" s="131"/>
      <c r="K22" s="194" t="str">
        <f t="shared" si="1"/>
        <v>1.2.1.C</v>
      </c>
      <c r="L22" s="581" t="str">
        <f t="shared" si="1"/>
        <v>Хвойные породы</v>
      </c>
      <c r="M22" s="844" t="s">
        <v>386</v>
      </c>
      <c r="N22" s="928"/>
      <c r="O22" s="928"/>
      <c r="R22" s="414" t="s">
        <v>403</v>
      </c>
      <c r="S22" s="950" t="s">
        <v>387</v>
      </c>
      <c r="T22" s="1315" t="str">
        <f>IF(ISNUMBER(T$14*$X14+T$15*$X15+T$16*$X16+T$19*$X19+T$20*$X20+T$21*$X21+T$13*$X13+T$17*$X17+T$18*$X18),T$14*$X14+T$15*$X15+T$16*$X16+T$19*$X19+T$20*$X20+T$21*$X21+T$13*$X13+T$17*$X17+T$18*$X18,"недостающие данные")</f>
        <v>недостающие данные</v>
      </c>
      <c r="U22" s="1315" t="str">
        <f>IF(ISNUMBER(U$14*$X14+U$15*$X15+U$16*$X16+U$19*$X19+U$20*$X20+U$21*$X21+U$13*$X13+U$17*$X17+U$18*$X18),U$14*$X14+U$15*$X15+U$16*$X16+U$19*$X19+U$20*$X20+U$21*$X21+U$13*$X13+U$17*$X17+U$18*$X18,"недостающие данные")</f>
        <v>недостающие данные</v>
      </c>
      <c r="V22" s="1316" t="str">
        <f t="shared" si="0"/>
        <v>недостающие данные</v>
      </c>
      <c r="W22" s="387"/>
      <c r="X22" s="424"/>
      <c r="Y22" s="1317"/>
      <c r="Z22" s="1310"/>
      <c r="AA22" s="1310"/>
      <c r="AB22" s="1310"/>
      <c r="AC22" s="1310"/>
      <c r="AD22" s="1310"/>
    </row>
    <row r="23" spans="1:30" s="3" customFormat="1" ht="14.5" x14ac:dyDescent="0.25">
      <c r="A23" s="195" t="s">
        <v>76</v>
      </c>
      <c r="B23" s="807" t="s">
        <v>393</v>
      </c>
      <c r="C23" s="810" t="s">
        <v>385</v>
      </c>
      <c r="D23" s="344"/>
      <c r="E23" s="344"/>
      <c r="F23" s="129"/>
      <c r="G23" s="168"/>
      <c r="H23" s="146"/>
      <c r="I23" s="131"/>
      <c r="K23" s="194" t="str">
        <f t="shared" si="1"/>
        <v>1.2.1.NC</v>
      </c>
      <c r="L23" s="581" t="str">
        <f t="shared" si="1"/>
        <v>Лиственные породы</v>
      </c>
      <c r="M23" s="844" t="s">
        <v>386</v>
      </c>
      <c r="N23" s="928"/>
      <c r="O23" s="928"/>
      <c r="R23" s="415"/>
      <c r="S23" s="176" t="s">
        <v>404</v>
      </c>
      <c r="T23" s="177" t="str">
        <f>IF(ISNUMBER(T11*Y30+T12-T22),T11*Y30+T12-T22,"недостающие данные")</f>
        <v>недостающие данные</v>
      </c>
      <c r="U23" s="177" t="str">
        <f>IF(ISNUMBER(U11*Y30+U12-U22),U11*Y30+U12-U22,"недостающие данные")</f>
        <v>недостающие данные</v>
      </c>
      <c r="V23" s="416" t="str">
        <f t="shared" si="0"/>
        <v>недостающие данные</v>
      </c>
      <c r="W23" s="178" t="s">
        <v>405</v>
      </c>
      <c r="Y23" s="1310"/>
      <c r="AA23" s="1310"/>
      <c r="AB23" s="1310"/>
      <c r="AC23" s="1310"/>
      <c r="AD23" s="1310"/>
    </row>
    <row r="24" spans="1:30" s="3" customFormat="1" ht="40.15" customHeight="1" x14ac:dyDescent="0.25">
      <c r="A24" s="195" t="s">
        <v>90</v>
      </c>
      <c r="B24" s="809" t="s">
        <v>406</v>
      </c>
      <c r="C24" s="810" t="s">
        <v>385</v>
      </c>
      <c r="D24" s="344"/>
      <c r="E24" s="344"/>
      <c r="F24" s="129"/>
      <c r="G24" s="168"/>
      <c r="H24" s="146"/>
      <c r="I24" s="131"/>
      <c r="K24" s="194" t="str">
        <f t="shared" si="1"/>
        <v>1.2.2</v>
      </c>
      <c r="L24" s="924" t="str">
        <f t="shared" si="1"/>
        <v>БАЛАНСОВАЯ ДРЕВЕСИНА, КРУГЛАЯ И КОЛОТАЯ (ВКЛЮЧАЯ ДРЕВЕСИНУ ДЛЯ ИЗГОТОВЛЕНИЯ СТРУЖЕЧНЫХ ПЛИТ, OSB-ПЛИТ И ДРЕВЕСНОВОЛОКНИСТЫХ ПЛИТ)</v>
      </c>
      <c r="M24" s="844" t="s">
        <v>386</v>
      </c>
      <c r="N24" s="932">
        <f>D24-(D25+D26)</f>
        <v>0</v>
      </c>
      <c r="O24" s="932">
        <f>E24-(E25+E26)</f>
        <v>0</v>
      </c>
      <c r="R24" s="417"/>
      <c r="S24" s="951" t="s">
        <v>407</v>
      </c>
      <c r="T24" s="1318" t="str">
        <f>IF(ISNUMBER(1-T22/(T11*Y30+T12)),1-T22/(T11*Y30+T12),"недостающие данные")</f>
        <v>недостающие данные</v>
      </c>
      <c r="U24" s="1318" t="str">
        <f>IF(ISNUMBER(1-U22/(U11*Y30+U12)),1-U22/(U11*Y30+U12),"недостающие данные")</f>
        <v>недостающие данные</v>
      </c>
      <c r="V24" s="388"/>
      <c r="W24" s="178" t="s">
        <v>408</v>
      </c>
      <c r="Y24" s="1310"/>
      <c r="Z24" s="1310"/>
      <c r="AA24" s="1310"/>
      <c r="AB24" s="1310"/>
      <c r="AC24" s="1310"/>
      <c r="AD24" s="1310"/>
    </row>
    <row r="25" spans="1:30" s="3" customFormat="1" ht="14.5" x14ac:dyDescent="0.25">
      <c r="A25" s="195" t="s">
        <v>93</v>
      </c>
      <c r="B25" s="808" t="s">
        <v>391</v>
      </c>
      <c r="C25" s="810" t="s">
        <v>385</v>
      </c>
      <c r="D25" s="344"/>
      <c r="E25" s="344"/>
      <c r="F25" s="129"/>
      <c r="G25" s="168"/>
      <c r="H25" s="146"/>
      <c r="I25" s="131"/>
      <c r="K25" s="194" t="str">
        <f t="shared" si="1"/>
        <v>1.2.2.C</v>
      </c>
      <c r="L25" s="581" t="str">
        <f t="shared" si="1"/>
        <v>Хвойные породы</v>
      </c>
      <c r="M25" s="844" t="s">
        <v>386</v>
      </c>
      <c r="N25" s="928"/>
      <c r="O25" s="928"/>
      <c r="R25" s="174"/>
      <c r="W25" s="178" t="s">
        <v>409</v>
      </c>
      <c r="Y25" s="1310"/>
      <c r="Z25" s="1310"/>
      <c r="AA25" s="1310"/>
      <c r="AB25" s="1310"/>
      <c r="AC25" s="1310"/>
      <c r="AD25" s="1310"/>
    </row>
    <row r="26" spans="1:30" s="3" customFormat="1" ht="14.5" x14ac:dyDescent="0.3">
      <c r="A26" s="195" t="s">
        <v>95</v>
      </c>
      <c r="B26" s="807" t="s">
        <v>393</v>
      </c>
      <c r="C26" s="810" t="s">
        <v>385</v>
      </c>
      <c r="D26" s="344"/>
      <c r="E26" s="344"/>
      <c r="F26" s="129"/>
      <c r="G26" s="168"/>
      <c r="H26" s="146"/>
      <c r="I26" s="131"/>
      <c r="K26" s="194" t="str">
        <f t="shared" si="1"/>
        <v>1.2.2.NC</v>
      </c>
      <c r="L26" s="581" t="str">
        <f t="shared" si="1"/>
        <v>Лиственные породы</v>
      </c>
      <c r="M26" s="844" t="s">
        <v>386</v>
      </c>
      <c r="N26" s="928"/>
      <c r="O26" s="928"/>
      <c r="R26" s="174"/>
      <c r="W26" s="179"/>
      <c r="X26" s="1310"/>
      <c r="Y26" s="1310"/>
      <c r="Z26" s="1310"/>
      <c r="AA26" s="1310"/>
      <c r="AB26" s="1310"/>
      <c r="AC26" s="1310"/>
      <c r="AD26" s="1310"/>
    </row>
    <row r="27" spans="1:30" s="3" customFormat="1" ht="14.5" x14ac:dyDescent="0.3">
      <c r="A27" s="195" t="s">
        <v>97</v>
      </c>
      <c r="B27" s="806" t="s">
        <v>410</v>
      </c>
      <c r="C27" s="810" t="s">
        <v>385</v>
      </c>
      <c r="D27" s="344"/>
      <c r="E27" s="344"/>
      <c r="F27" s="129"/>
      <c r="G27" s="168"/>
      <c r="H27" s="146"/>
      <c r="I27" s="131"/>
      <c r="K27" s="194" t="str">
        <f t="shared" si="1"/>
        <v>1.2.3</v>
      </c>
      <c r="L27" s="580" t="str">
        <f t="shared" si="1"/>
        <v>ПРОЧИЕ СОРТИМЕНТЫ ДЕЛОВОГО КРУГЛОГО ЛЕСА</v>
      </c>
      <c r="M27" s="844" t="s">
        <v>386</v>
      </c>
      <c r="N27" s="932">
        <f>D27-(D28+D29)</f>
        <v>0</v>
      </c>
      <c r="O27" s="932">
        <f>E27-(E28+E29)</f>
        <v>0</v>
      </c>
      <c r="R27" s="174"/>
      <c r="W27" s="179"/>
      <c r="X27" s="1310"/>
      <c r="Y27" s="1310"/>
      <c r="Z27" s="1310"/>
      <c r="AA27" s="948"/>
      <c r="AB27" s="1310"/>
      <c r="AC27" s="1310"/>
      <c r="AD27" s="1310"/>
    </row>
    <row r="28" spans="1:30" s="3" customFormat="1" ht="14.5" x14ac:dyDescent="0.25">
      <c r="A28" s="195" t="s">
        <v>99</v>
      </c>
      <c r="B28" s="808" t="s">
        <v>391</v>
      </c>
      <c r="C28" s="810" t="s">
        <v>385</v>
      </c>
      <c r="D28" s="344"/>
      <c r="E28" s="344"/>
      <c r="F28" s="129"/>
      <c r="G28" s="168"/>
      <c r="H28" s="146"/>
      <c r="I28" s="131"/>
      <c r="K28" s="194" t="str">
        <f t="shared" si="1"/>
        <v>1.2.3.C</v>
      </c>
      <c r="L28" s="581" t="str">
        <f t="shared" si="1"/>
        <v>Хвойные породы</v>
      </c>
      <c r="M28" s="844" t="s">
        <v>386</v>
      </c>
      <c r="N28" s="928"/>
      <c r="O28" s="928"/>
      <c r="R28" s="174"/>
      <c r="W28" s="1307"/>
      <c r="X28" s="180" t="s">
        <v>411</v>
      </c>
      <c r="Y28" s="181">
        <v>0.35</v>
      </c>
      <c r="Z28" s="1310"/>
      <c r="AA28" s="1319"/>
      <c r="AB28" s="1310"/>
      <c r="AC28" s="1310"/>
      <c r="AD28" s="1310"/>
    </row>
    <row r="29" spans="1:30" s="3" customFormat="1" ht="14.5" x14ac:dyDescent="0.25">
      <c r="A29" s="195" t="s">
        <v>102</v>
      </c>
      <c r="B29" s="807" t="s">
        <v>393</v>
      </c>
      <c r="C29" s="810" t="s">
        <v>385</v>
      </c>
      <c r="D29" s="344"/>
      <c r="E29" s="344"/>
      <c r="F29" s="131"/>
      <c r="G29" s="168"/>
      <c r="H29" s="146"/>
      <c r="I29" s="131"/>
      <c r="K29" s="194" t="str">
        <f t="shared" si="1"/>
        <v>1.2.3.NC</v>
      </c>
      <c r="L29" s="586" t="str">
        <f t="shared" si="1"/>
        <v>Лиственные породы</v>
      </c>
      <c r="M29" s="844" t="s">
        <v>386</v>
      </c>
      <c r="N29" s="929"/>
      <c r="O29" s="929"/>
      <c r="R29" s="174"/>
      <c r="S29" s="182"/>
      <c r="T29" s="1307"/>
      <c r="U29" s="1307"/>
      <c r="V29" s="1307"/>
      <c r="W29" s="1307"/>
      <c r="X29" s="948" t="s">
        <v>412</v>
      </c>
      <c r="Y29" s="181">
        <v>1</v>
      </c>
      <c r="Z29" s="1310"/>
      <c r="AA29" s="1310"/>
      <c r="AB29" s="1310"/>
      <c r="AC29" s="1310"/>
      <c r="AD29" s="1310"/>
    </row>
    <row r="30" spans="1:30" s="130" customFormat="1" ht="12.75" customHeight="1" x14ac:dyDescent="0.25">
      <c r="A30" s="1744" t="s">
        <v>413</v>
      </c>
      <c r="B30" s="1745"/>
      <c r="C30" s="1745"/>
      <c r="D30" s="1745"/>
      <c r="E30" s="1746"/>
      <c r="F30" s="131"/>
      <c r="G30" s="168"/>
      <c r="H30" s="146"/>
      <c r="I30" s="131"/>
      <c r="K30" s="196" t="s">
        <v>6</v>
      </c>
      <c r="L30" s="34" t="str">
        <f>A30</f>
        <v xml:space="preserve">  ПРОИЗВОДСТВО</v>
      </c>
      <c r="M30" s="917" t="s">
        <v>6</v>
      </c>
      <c r="N30" s="933"/>
      <c r="O30" s="933"/>
      <c r="R30" s="1310"/>
      <c r="S30" s="3"/>
      <c r="T30" s="3"/>
      <c r="U30" s="3"/>
      <c r="V30" s="3"/>
      <c r="W30" s="1310"/>
      <c r="X30" s="948" t="s">
        <v>414</v>
      </c>
      <c r="Y30" s="183">
        <v>0.98499999999999999</v>
      </c>
      <c r="Z30" s="1310"/>
      <c r="AA30" s="1310"/>
      <c r="AB30" s="1310"/>
      <c r="AC30" s="1310"/>
      <c r="AD30" s="175"/>
    </row>
    <row r="31" spans="1:30" s="3" customFormat="1" ht="13" x14ac:dyDescent="0.25">
      <c r="A31" s="197">
        <v>2</v>
      </c>
      <c r="B31" s="811" t="s">
        <v>415</v>
      </c>
      <c r="C31" s="681" t="s">
        <v>416</v>
      </c>
      <c r="D31" s="345"/>
      <c r="E31" s="345"/>
      <c r="F31" s="129"/>
      <c r="G31" s="147"/>
      <c r="H31" s="386"/>
      <c r="I31" s="129"/>
      <c r="K31" s="788">
        <f t="shared" si="1"/>
        <v>2</v>
      </c>
      <c r="L31" s="787" t="str">
        <f t="shared" si="1"/>
        <v>ДРЕВЕСНЫЙ УГОЛЬ</v>
      </c>
      <c r="M31" s="843" t="s">
        <v>416</v>
      </c>
      <c r="N31" s="934"/>
      <c r="O31" s="934"/>
      <c r="R31" s="1310"/>
    </row>
    <row r="32" spans="1:30" s="3" customFormat="1" ht="14.5" x14ac:dyDescent="0.25">
      <c r="A32" s="193">
        <v>3</v>
      </c>
      <c r="B32" s="802" t="s">
        <v>417</v>
      </c>
      <c r="C32" s="681" t="s">
        <v>418</v>
      </c>
      <c r="D32" s="345"/>
      <c r="E32" s="345"/>
      <c r="F32" s="131"/>
      <c r="G32" s="168"/>
      <c r="H32" s="146"/>
      <c r="I32" s="131"/>
      <c r="K32" s="788">
        <f t="shared" si="1"/>
        <v>3</v>
      </c>
      <c r="L32" s="789" t="str">
        <f t="shared" si="1"/>
        <v>ДРЕВЕСНАЯ ЩЕПА, СТРУЖКА И ОТХОДЫ</v>
      </c>
      <c r="M32" s="843" t="s">
        <v>419</v>
      </c>
      <c r="N32" s="926">
        <f>D32-(D33+D34)</f>
        <v>0</v>
      </c>
      <c r="O32" s="926">
        <f>E32-(E33+E34)</f>
        <v>0</v>
      </c>
    </row>
    <row r="33" spans="1:15" s="3" customFormat="1" ht="14.5" x14ac:dyDescent="0.25">
      <c r="A33" s="195" t="s">
        <v>111</v>
      </c>
      <c r="B33" s="812" t="s">
        <v>420</v>
      </c>
      <c r="C33" s="810" t="s">
        <v>418</v>
      </c>
      <c r="D33" s="344"/>
      <c r="E33" s="344"/>
      <c r="F33" s="131"/>
      <c r="G33" s="168"/>
      <c r="H33" s="146"/>
      <c r="I33" s="131"/>
      <c r="K33" s="194" t="str">
        <f>A33</f>
        <v>3.1</v>
      </c>
      <c r="L33" s="579" t="str">
        <f t="shared" si="1"/>
        <v>ДРЕВЕСНАЯ ЩЕПА И СТРУЖКА</v>
      </c>
      <c r="M33" s="844" t="s">
        <v>419</v>
      </c>
      <c r="N33" s="928"/>
      <c r="O33" s="928"/>
    </row>
    <row r="34" spans="1:15" s="3" customFormat="1" ht="14.5" x14ac:dyDescent="0.25">
      <c r="A34" s="195" t="s">
        <v>120</v>
      </c>
      <c r="B34" s="812" t="s">
        <v>421</v>
      </c>
      <c r="C34" s="810" t="s">
        <v>418</v>
      </c>
      <c r="D34" s="344"/>
      <c r="E34" s="344"/>
      <c r="F34" s="131"/>
      <c r="G34" s="168"/>
      <c r="H34" s="146"/>
      <c r="I34" s="131"/>
      <c r="K34" s="194" t="str">
        <f>A34</f>
        <v>3.2</v>
      </c>
      <c r="L34" s="579" t="str">
        <f t="shared" si="1"/>
        <v>ДРЕВЕСНЫЕ ОТХОДЫ (ВКЛЮЧАЯ ДРЕВЕСИНУ ДЛЯ АГЛОМЕРАТОВ)</v>
      </c>
      <c r="M34" s="844" t="s">
        <v>419</v>
      </c>
      <c r="N34" s="929"/>
      <c r="O34" s="929"/>
    </row>
    <row r="35" spans="1:15" s="3" customFormat="1" ht="14.5" x14ac:dyDescent="0.25">
      <c r="A35" s="674" t="s">
        <v>127</v>
      </c>
      <c r="B35" s="813" t="s">
        <v>422</v>
      </c>
      <c r="C35" s="675" t="s">
        <v>423</v>
      </c>
      <c r="D35" s="344"/>
      <c r="E35" s="344"/>
      <c r="F35" s="131"/>
      <c r="G35" s="168"/>
      <c r="H35" s="146"/>
      <c r="I35" s="131"/>
      <c r="K35" s="674" t="s">
        <v>127</v>
      </c>
      <c r="L35" s="851" t="s">
        <v>422</v>
      </c>
      <c r="M35" s="691" t="s">
        <v>424</v>
      </c>
      <c r="N35" s="928"/>
      <c r="O35" s="928"/>
    </row>
    <row r="36" spans="1:15" s="3" customFormat="1" ht="13" x14ac:dyDescent="0.25">
      <c r="A36" s="587">
        <v>4</v>
      </c>
      <c r="B36" s="811" t="s">
        <v>425</v>
      </c>
      <c r="C36" s="681" t="s">
        <v>416</v>
      </c>
      <c r="D36" s="588"/>
      <c r="E36" s="588"/>
      <c r="F36" s="131"/>
      <c r="G36" s="168"/>
      <c r="H36" s="146"/>
      <c r="I36" s="131"/>
      <c r="K36" s="788">
        <f t="shared" ref="K36" si="2">A36</f>
        <v>4</v>
      </c>
      <c r="L36" s="789" t="str">
        <f t="shared" si="1"/>
        <v>БЫВШАЯ В УПОТРЕБЛЕНИИ РЕКУПЕРИРОВАННАЯ ДРЕВЕСИНА</v>
      </c>
      <c r="M36" s="843" t="s">
        <v>416</v>
      </c>
      <c r="N36" s="926"/>
      <c r="O36" s="926"/>
    </row>
    <row r="37" spans="1:15" s="3" customFormat="1" ht="13" x14ac:dyDescent="0.25">
      <c r="A37" s="193" t="s">
        <v>133</v>
      </c>
      <c r="B37" s="802" t="s">
        <v>426</v>
      </c>
      <c r="C37" s="681" t="s">
        <v>416</v>
      </c>
      <c r="D37" s="345"/>
      <c r="E37" s="345"/>
      <c r="F37" s="131"/>
      <c r="G37" s="168"/>
      <c r="H37" s="146"/>
      <c r="I37" s="131"/>
      <c r="K37" s="788" t="str">
        <f t="shared" si="1"/>
        <v>5</v>
      </c>
      <c r="L37" s="789" t="str">
        <f t="shared" si="1"/>
        <v>ДРЕВЕСНЫЕ ПЕЛЛЕТЫ И ПРОЧИЕ АГЛОМЕРАТЫ</v>
      </c>
      <c r="M37" s="843" t="s">
        <v>416</v>
      </c>
      <c r="N37" s="926">
        <f>D37-(D38+D39)</f>
        <v>0</v>
      </c>
      <c r="O37" s="926">
        <f>E37-(E38+E39)</f>
        <v>0</v>
      </c>
    </row>
    <row r="38" spans="1:15" s="3" customFormat="1" ht="13" x14ac:dyDescent="0.25">
      <c r="A38" s="195" t="s">
        <v>135</v>
      </c>
      <c r="B38" s="812" t="s">
        <v>427</v>
      </c>
      <c r="C38" s="810" t="s">
        <v>416</v>
      </c>
      <c r="D38" s="344"/>
      <c r="E38" s="344"/>
      <c r="F38" s="131"/>
      <c r="G38" s="168"/>
      <c r="H38" s="146"/>
      <c r="I38" s="131"/>
      <c r="K38" s="194" t="str">
        <f t="shared" si="1"/>
        <v>5.1</v>
      </c>
      <c r="L38" s="579" t="str">
        <f>B38</f>
        <v>ДРЕВЕСНЫЕ ПЕЛЛЕТЫ</v>
      </c>
      <c r="M38" s="844" t="s">
        <v>416</v>
      </c>
      <c r="N38" s="928"/>
      <c r="O38" s="928"/>
    </row>
    <row r="39" spans="1:15" s="3" customFormat="1" ht="13" x14ac:dyDescent="0.25">
      <c r="A39" s="195" t="s">
        <v>140</v>
      </c>
      <c r="B39" s="812" t="s">
        <v>428</v>
      </c>
      <c r="C39" s="810" t="s">
        <v>416</v>
      </c>
      <c r="D39" s="344"/>
      <c r="E39" s="344"/>
      <c r="F39" s="131"/>
      <c r="G39" s="168"/>
      <c r="H39" s="146"/>
      <c r="I39" s="131"/>
      <c r="K39" s="194" t="str">
        <f t="shared" si="1"/>
        <v>5.2</v>
      </c>
      <c r="L39" s="579" t="str">
        <f>B39</f>
        <v>ПРОЧИЕ АГЛОМЕРАТЫ</v>
      </c>
      <c r="M39" s="844" t="s">
        <v>416</v>
      </c>
      <c r="N39" s="929"/>
      <c r="O39" s="929"/>
    </row>
    <row r="40" spans="1:15" s="3" customFormat="1" ht="14.5" x14ac:dyDescent="0.25">
      <c r="A40" s="199" t="s">
        <v>144</v>
      </c>
      <c r="B40" s="814" t="s">
        <v>429</v>
      </c>
      <c r="C40" s="681" t="s">
        <v>418</v>
      </c>
      <c r="D40" s="345">
        <v>0.1</v>
      </c>
      <c r="E40" s="345">
        <v>0.1</v>
      </c>
      <c r="F40" s="131"/>
      <c r="G40" s="168"/>
      <c r="H40" s="146"/>
      <c r="I40" s="131"/>
      <c r="K40" s="788" t="str">
        <f t="shared" si="1"/>
        <v>6</v>
      </c>
      <c r="L40" s="790" t="str">
        <f t="shared" si="1"/>
        <v>ПИЛОМАТЕРИАЛЫ (ВКЛЮЧАЯ ШПАЛЫ)</v>
      </c>
      <c r="M40" s="843" t="s">
        <v>419</v>
      </c>
      <c r="N40" s="926">
        <f>D40-(D41+D42)</f>
        <v>0</v>
      </c>
      <c r="O40" s="926">
        <f>E40-(E41+E42)</f>
        <v>0</v>
      </c>
    </row>
    <row r="41" spans="1:15" s="3" customFormat="1" ht="14.5" x14ac:dyDescent="0.25">
      <c r="A41" s="200" t="s">
        <v>147</v>
      </c>
      <c r="B41" s="812" t="s">
        <v>391</v>
      </c>
      <c r="C41" s="810" t="s">
        <v>418</v>
      </c>
      <c r="D41" s="344">
        <v>0.1</v>
      </c>
      <c r="E41" s="344">
        <v>0.1</v>
      </c>
      <c r="F41" s="131"/>
      <c r="G41" s="168"/>
      <c r="H41" s="146"/>
      <c r="I41" s="131"/>
      <c r="K41" s="194" t="str">
        <f t="shared" si="1"/>
        <v>6.C</v>
      </c>
      <c r="L41" s="579" t="str">
        <f t="shared" si="1"/>
        <v>Хвойные породы</v>
      </c>
      <c r="M41" s="844" t="s">
        <v>419</v>
      </c>
      <c r="N41" s="928"/>
      <c r="O41" s="928"/>
    </row>
    <row r="42" spans="1:15" s="3" customFormat="1" ht="14.5" x14ac:dyDescent="0.25">
      <c r="A42" s="200" t="s">
        <v>163</v>
      </c>
      <c r="B42" s="812" t="s">
        <v>393</v>
      </c>
      <c r="C42" s="810" t="s">
        <v>418</v>
      </c>
      <c r="D42" s="344"/>
      <c r="E42" s="344"/>
      <c r="F42" s="131"/>
      <c r="G42" s="168"/>
      <c r="H42" s="146"/>
      <c r="I42" s="131"/>
      <c r="K42" s="194" t="str">
        <f t="shared" si="1"/>
        <v>6.NC</v>
      </c>
      <c r="L42" s="579" t="str">
        <f t="shared" si="1"/>
        <v>Лиственные породы</v>
      </c>
      <c r="M42" s="844" t="s">
        <v>419</v>
      </c>
      <c r="N42" s="928"/>
      <c r="O42" s="928"/>
    </row>
    <row r="43" spans="1:15" s="3" customFormat="1" ht="14.5" x14ac:dyDescent="0.25">
      <c r="A43" s="195" t="s">
        <v>187</v>
      </c>
      <c r="B43" s="806" t="s">
        <v>399</v>
      </c>
      <c r="C43" s="810" t="s">
        <v>418</v>
      </c>
      <c r="D43" s="344"/>
      <c r="E43" s="344"/>
      <c r="F43" s="131"/>
      <c r="G43" s="168"/>
      <c r="H43" s="146"/>
      <c r="I43" s="131"/>
      <c r="K43" s="194" t="str">
        <f t="shared" si="1"/>
        <v>6.NC.T</v>
      </c>
      <c r="L43" s="580" t="str">
        <f t="shared" si="1"/>
        <v>в том числе тропические породы</v>
      </c>
      <c r="M43" s="844" t="s">
        <v>419</v>
      </c>
      <c r="N43" s="931"/>
      <c r="O43" s="931"/>
    </row>
    <row r="44" spans="1:15" s="3" customFormat="1" ht="14.5" x14ac:dyDescent="0.25">
      <c r="A44" s="199" t="s">
        <v>189</v>
      </c>
      <c r="B44" s="814" t="s">
        <v>430</v>
      </c>
      <c r="C44" s="681" t="s">
        <v>418</v>
      </c>
      <c r="D44" s="345">
        <v>0</v>
      </c>
      <c r="E44" s="345">
        <v>0</v>
      </c>
      <c r="F44" s="131"/>
      <c r="G44" s="168"/>
      <c r="H44" s="146"/>
      <c r="I44" s="131"/>
      <c r="K44" s="788" t="str">
        <f t="shared" si="1"/>
        <v>7</v>
      </c>
      <c r="L44" s="790" t="str">
        <f t="shared" si="1"/>
        <v>ШПОН</v>
      </c>
      <c r="M44" s="843" t="s">
        <v>419</v>
      </c>
      <c r="N44" s="926">
        <f>D44-(D45+D46)</f>
        <v>0</v>
      </c>
      <c r="O44" s="926">
        <f>E44-(E45+E46)</f>
        <v>0</v>
      </c>
    </row>
    <row r="45" spans="1:15" s="3" customFormat="1" ht="14.5" x14ac:dyDescent="0.25">
      <c r="A45" s="200" t="s">
        <v>192</v>
      </c>
      <c r="B45" s="812" t="s">
        <v>391</v>
      </c>
      <c r="C45" s="810" t="s">
        <v>418</v>
      </c>
      <c r="D45" s="344">
        <v>0</v>
      </c>
      <c r="E45" s="344">
        <v>0</v>
      </c>
      <c r="F45" s="131"/>
      <c r="G45" s="168"/>
      <c r="H45" s="146"/>
      <c r="I45" s="131"/>
      <c r="K45" s="194" t="str">
        <f t="shared" si="1"/>
        <v>7.C</v>
      </c>
      <c r="L45" s="580" t="str">
        <f t="shared" si="1"/>
        <v>Хвойные породы</v>
      </c>
      <c r="M45" s="844" t="s">
        <v>419</v>
      </c>
      <c r="N45" s="928"/>
      <c r="O45" s="928"/>
    </row>
    <row r="46" spans="1:15" s="3" customFormat="1" ht="14.5" x14ac:dyDescent="0.25">
      <c r="A46" s="200" t="s">
        <v>201</v>
      </c>
      <c r="B46" s="812" t="s">
        <v>393</v>
      </c>
      <c r="C46" s="810" t="s">
        <v>418</v>
      </c>
      <c r="D46" s="344">
        <v>0</v>
      </c>
      <c r="E46" s="344">
        <v>0</v>
      </c>
      <c r="F46" s="131"/>
      <c r="G46" s="168"/>
      <c r="H46" s="146"/>
      <c r="I46" s="131"/>
      <c r="K46" s="194" t="str">
        <f t="shared" si="1"/>
        <v>7.NC</v>
      </c>
      <c r="L46" s="580" t="str">
        <f t="shared" si="1"/>
        <v>Лиственные породы</v>
      </c>
      <c r="M46" s="844" t="s">
        <v>419</v>
      </c>
      <c r="N46" s="928"/>
      <c r="O46" s="928"/>
    </row>
    <row r="47" spans="1:15" s="3" customFormat="1" ht="14.5" x14ac:dyDescent="0.25">
      <c r="A47" s="201" t="s">
        <v>205</v>
      </c>
      <c r="B47" s="815" t="s">
        <v>399</v>
      </c>
      <c r="C47" s="810" t="s">
        <v>418</v>
      </c>
      <c r="D47" s="344">
        <v>0</v>
      </c>
      <c r="E47" s="344">
        <v>0</v>
      </c>
      <c r="F47" s="131"/>
      <c r="G47" s="168"/>
      <c r="H47" s="146"/>
      <c r="I47" s="131"/>
      <c r="K47" s="194" t="str">
        <f t="shared" si="1"/>
        <v>7.NC.T</v>
      </c>
      <c r="L47" s="581" t="str">
        <f t="shared" si="1"/>
        <v>в том числе тропические породы</v>
      </c>
      <c r="M47" s="844" t="s">
        <v>419</v>
      </c>
      <c r="N47" s="931"/>
      <c r="O47" s="931"/>
    </row>
    <row r="48" spans="1:15" s="3" customFormat="1" ht="14.5" x14ac:dyDescent="0.25">
      <c r="A48" s="193" t="s">
        <v>206</v>
      </c>
      <c r="B48" s="802" t="s">
        <v>431</v>
      </c>
      <c r="C48" s="198" t="s">
        <v>418</v>
      </c>
      <c r="D48" s="342">
        <v>1.6</v>
      </c>
      <c r="E48" s="342">
        <v>2.2000000000000002</v>
      </c>
      <c r="F48" s="131"/>
      <c r="G48" s="168"/>
      <c r="H48" s="146"/>
      <c r="I48" s="131"/>
      <c r="K48" s="788" t="str">
        <f t="shared" si="1"/>
        <v>8</v>
      </c>
      <c r="L48" s="790" t="str">
        <f t="shared" si="1"/>
        <v>ЛИСТОВЫЕ ДРЕВЕСНЫЕ МАТЕРИАЛЫ</v>
      </c>
      <c r="M48" s="845" t="s">
        <v>419</v>
      </c>
      <c r="N48" s="926">
        <f>D48-(D49+D57+D59)</f>
        <v>0</v>
      </c>
      <c r="O48" s="926">
        <f>E48-(E49+E57+E59)</f>
        <v>0</v>
      </c>
    </row>
    <row r="49" spans="1:15" s="3" customFormat="1" ht="14.5" x14ac:dyDescent="0.25">
      <c r="A49" s="200" t="s">
        <v>208</v>
      </c>
      <c r="B49" s="812" t="s">
        <v>432</v>
      </c>
      <c r="C49" s="810" t="s">
        <v>418</v>
      </c>
      <c r="D49" s="344"/>
      <c r="E49" s="344"/>
      <c r="F49" s="131"/>
      <c r="G49" s="168"/>
      <c r="H49" s="146"/>
      <c r="I49" s="131"/>
      <c r="K49" s="194" t="str">
        <f t="shared" si="1"/>
        <v>8.1</v>
      </c>
      <c r="L49" s="579" t="str">
        <f t="shared" si="1"/>
        <v xml:space="preserve">ФАНЕРА  </v>
      </c>
      <c r="M49" s="844" t="s">
        <v>419</v>
      </c>
      <c r="N49" s="931">
        <f>D49-(D50+D51)</f>
        <v>0</v>
      </c>
      <c r="O49" s="931">
        <f>E49-(E50+E51)</f>
        <v>0</v>
      </c>
    </row>
    <row r="50" spans="1:15" s="3" customFormat="1" ht="14.5" x14ac:dyDescent="0.25">
      <c r="A50" s="200" t="s">
        <v>433</v>
      </c>
      <c r="B50" s="806" t="s">
        <v>391</v>
      </c>
      <c r="C50" s="810" t="s">
        <v>418</v>
      </c>
      <c r="D50" s="344">
        <v>0</v>
      </c>
      <c r="E50" s="344">
        <v>0</v>
      </c>
      <c r="F50" s="131"/>
      <c r="G50" s="168"/>
      <c r="H50" s="146"/>
      <c r="I50" s="131"/>
      <c r="K50" s="194" t="str">
        <f t="shared" si="1"/>
        <v>8.1.C</v>
      </c>
      <c r="L50" s="580" t="str">
        <f t="shared" si="1"/>
        <v>Хвойные породы</v>
      </c>
      <c r="M50" s="844" t="s">
        <v>419</v>
      </c>
      <c r="N50" s="928"/>
      <c r="O50" s="928"/>
    </row>
    <row r="51" spans="1:15" s="3" customFormat="1" ht="14.5" x14ac:dyDescent="0.25">
      <c r="A51" s="200" t="s">
        <v>214</v>
      </c>
      <c r="B51" s="806" t="s">
        <v>393</v>
      </c>
      <c r="C51" s="810" t="s">
        <v>418</v>
      </c>
      <c r="D51" s="344">
        <v>0</v>
      </c>
      <c r="E51" s="344">
        <v>0</v>
      </c>
      <c r="F51" s="131"/>
      <c r="G51" s="168"/>
      <c r="H51" s="146"/>
      <c r="I51" s="131"/>
      <c r="K51" s="194" t="str">
        <f t="shared" si="1"/>
        <v>8.1.NC</v>
      </c>
      <c r="L51" s="580" t="str">
        <f t="shared" si="1"/>
        <v>Лиственные породы</v>
      </c>
      <c r="M51" s="844" t="s">
        <v>419</v>
      </c>
      <c r="N51" s="928" t="s">
        <v>6</v>
      </c>
      <c r="O51" s="928" t="s">
        <v>6</v>
      </c>
    </row>
    <row r="52" spans="1:15" s="3" customFormat="1" ht="14.5" x14ac:dyDescent="0.25">
      <c r="A52" s="200" t="s">
        <v>217</v>
      </c>
      <c r="B52" s="807" t="s">
        <v>399</v>
      </c>
      <c r="C52" s="810" t="s">
        <v>418</v>
      </c>
      <c r="D52" s="344">
        <v>0</v>
      </c>
      <c r="E52" s="344">
        <v>0</v>
      </c>
      <c r="F52" s="131"/>
      <c r="G52" s="168"/>
      <c r="H52" s="146"/>
      <c r="I52" s="131"/>
      <c r="K52" s="194" t="str">
        <f t="shared" si="1"/>
        <v>8.1.NC.T</v>
      </c>
      <c r="L52" s="581" t="str">
        <f t="shared" si="1"/>
        <v>в том числе тропические породы</v>
      </c>
      <c r="M52" s="844" t="s">
        <v>419</v>
      </c>
      <c r="N52" s="931"/>
      <c r="O52" s="931"/>
    </row>
    <row r="53" spans="1:15" s="3" customFormat="1" ht="15.65" customHeight="1" x14ac:dyDescent="0.25">
      <c r="A53" s="676" t="s">
        <v>218</v>
      </c>
      <c r="B53" s="918" t="s">
        <v>434</v>
      </c>
      <c r="C53" s="675" t="s">
        <v>423</v>
      </c>
      <c r="D53" s="344"/>
      <c r="E53" s="344"/>
      <c r="F53" s="131"/>
      <c r="G53" s="168"/>
      <c r="H53" s="146"/>
      <c r="I53" s="131"/>
      <c r="K53" s="677" t="s">
        <v>218</v>
      </c>
      <c r="L53" s="690" t="s">
        <v>434</v>
      </c>
      <c r="M53" s="691" t="s">
        <v>424</v>
      </c>
      <c r="N53" s="931">
        <f>D53-(D54+D55)</f>
        <v>0</v>
      </c>
      <c r="O53" s="931">
        <f>E53-(E54+E55)</f>
        <v>0</v>
      </c>
    </row>
    <row r="54" spans="1:15" s="3" customFormat="1" ht="14.5" x14ac:dyDescent="0.25">
      <c r="A54" s="676" t="s">
        <v>221</v>
      </c>
      <c r="B54" s="918" t="s">
        <v>435</v>
      </c>
      <c r="C54" s="675" t="s">
        <v>423</v>
      </c>
      <c r="D54" s="344"/>
      <c r="E54" s="344"/>
      <c r="F54" s="131"/>
      <c r="G54" s="168"/>
      <c r="H54" s="146"/>
      <c r="I54" s="131"/>
      <c r="K54" s="677" t="s">
        <v>221</v>
      </c>
      <c r="L54" s="690" t="s">
        <v>435</v>
      </c>
      <c r="M54" s="691" t="s">
        <v>424</v>
      </c>
      <c r="N54" s="931"/>
      <c r="O54" s="931"/>
    </row>
    <row r="55" spans="1:15" s="3" customFormat="1" ht="14.5" x14ac:dyDescent="0.25">
      <c r="A55" s="676" t="s">
        <v>222</v>
      </c>
      <c r="B55" s="918" t="s">
        <v>436</v>
      </c>
      <c r="C55" s="675" t="s">
        <v>423</v>
      </c>
      <c r="D55" s="344"/>
      <c r="E55" s="344"/>
      <c r="F55" s="131"/>
      <c r="G55" s="168"/>
      <c r="H55" s="146"/>
      <c r="I55" s="131"/>
      <c r="K55" s="677" t="s">
        <v>222</v>
      </c>
      <c r="L55" s="690" t="s">
        <v>436</v>
      </c>
      <c r="M55" s="691" t="s">
        <v>424</v>
      </c>
      <c r="N55" s="931"/>
      <c r="O55" s="931"/>
    </row>
    <row r="56" spans="1:15" s="3" customFormat="1" ht="14.5" x14ac:dyDescent="0.25">
      <c r="A56" s="676" t="s">
        <v>224</v>
      </c>
      <c r="B56" s="919" t="s">
        <v>437</v>
      </c>
      <c r="C56" s="675" t="s">
        <v>423</v>
      </c>
      <c r="D56" s="344"/>
      <c r="E56" s="344"/>
      <c r="F56" s="131"/>
      <c r="G56" s="168"/>
      <c r="H56" s="146"/>
      <c r="I56" s="131"/>
      <c r="K56" s="677" t="s">
        <v>224</v>
      </c>
      <c r="L56" s="916" t="s">
        <v>437</v>
      </c>
      <c r="M56" s="691" t="s">
        <v>424</v>
      </c>
      <c r="N56" s="931"/>
      <c r="O56" s="931"/>
    </row>
    <row r="57" spans="1:15" s="3" customFormat="1" ht="14.5" x14ac:dyDescent="0.25">
      <c r="A57" s="200" t="s">
        <v>225</v>
      </c>
      <c r="B57" s="749" t="s">
        <v>438</v>
      </c>
      <c r="C57" s="810" t="s">
        <v>418</v>
      </c>
      <c r="D57" s="344">
        <v>0</v>
      </c>
      <c r="E57" s="344"/>
      <c r="F57" s="131"/>
      <c r="G57" s="168"/>
      <c r="H57" s="146"/>
      <c r="I57" s="131"/>
      <c r="K57" s="194" t="str">
        <f t="shared" si="1"/>
        <v>8.2</v>
      </c>
      <c r="L57" s="585" t="str">
        <f t="shared" si="1"/>
        <v>СТРУЖЕЧНЫЕ ПЛИТЫ, ПЛИТЫ С ОРИЕНТИРОВАННОЙ СТРУЖКОЙ (OSB) И ПРОЧИЕ ПЛИТЫ ЭТОЙ КАТЕГОРИИ</v>
      </c>
      <c r="M57" s="844" t="s">
        <v>419</v>
      </c>
      <c r="N57" s="928"/>
      <c r="O57" s="928"/>
    </row>
    <row r="58" spans="1:15" s="3" customFormat="1" ht="14.5" x14ac:dyDescent="0.25">
      <c r="A58" s="200" t="s">
        <v>231</v>
      </c>
      <c r="B58" s="816" t="s">
        <v>439</v>
      </c>
      <c r="C58" s="810" t="s">
        <v>418</v>
      </c>
      <c r="D58" s="344">
        <v>0</v>
      </c>
      <c r="E58" s="344"/>
      <c r="F58" s="131"/>
      <c r="G58" s="168"/>
      <c r="H58" s="146"/>
      <c r="I58" s="131"/>
      <c r="K58" s="194" t="str">
        <f t="shared" si="1"/>
        <v>8.2.1</v>
      </c>
      <c r="L58" s="580" t="str">
        <f t="shared" si="1"/>
        <v>в том числе ПЛИТЫ С ОРИЕНТИРОВАННОЙ СТРУЖКОЙ (OSB)</v>
      </c>
      <c r="M58" s="844" t="s">
        <v>419</v>
      </c>
      <c r="N58" s="931"/>
      <c r="O58" s="931"/>
    </row>
    <row r="59" spans="1:15" s="3" customFormat="1" ht="14.5" x14ac:dyDescent="0.25">
      <c r="A59" s="200" t="s">
        <v>233</v>
      </c>
      <c r="B59" s="812" t="s">
        <v>440</v>
      </c>
      <c r="C59" s="810" t="s">
        <v>418</v>
      </c>
      <c r="D59" s="344">
        <v>1.6</v>
      </c>
      <c r="E59" s="344">
        <v>2.2000000000000002</v>
      </c>
      <c r="F59" s="131"/>
      <c r="G59" s="168"/>
      <c r="H59" s="146"/>
      <c r="I59" s="131"/>
      <c r="K59" s="194" t="str">
        <f t="shared" si="1"/>
        <v>8.3</v>
      </c>
      <c r="L59" s="585" t="str">
        <f t="shared" si="1"/>
        <v>ДРЕВЕСНОВОЛОКНИСТЫЕ ПЛИТЫ</v>
      </c>
      <c r="M59" s="844" t="s">
        <v>419</v>
      </c>
      <c r="N59" s="931">
        <f>D59-(D60+D61+D62)</f>
        <v>0</v>
      </c>
      <c r="O59" s="931">
        <f>E59-(E60+E61+E62)</f>
        <v>0</v>
      </c>
    </row>
    <row r="60" spans="1:15" s="3" customFormat="1" ht="14.5" x14ac:dyDescent="0.25">
      <c r="A60" s="200" t="s">
        <v>235</v>
      </c>
      <c r="B60" s="806" t="s">
        <v>441</v>
      </c>
      <c r="C60" s="810" t="s">
        <v>418</v>
      </c>
      <c r="D60" s="344"/>
      <c r="E60" s="344"/>
      <c r="F60" s="131"/>
      <c r="G60" s="168"/>
      <c r="H60" s="146"/>
      <c r="I60" s="131"/>
      <c r="K60" s="194" t="str">
        <f t="shared" si="1"/>
        <v>8.3.1</v>
      </c>
      <c r="L60" s="580" t="str">
        <f t="shared" si="1"/>
        <v xml:space="preserve">ТВЕРДЫЕ ПЛИТЫ </v>
      </c>
      <c r="M60" s="844" t="s">
        <v>419</v>
      </c>
      <c r="N60" s="928"/>
      <c r="O60" s="928"/>
    </row>
    <row r="61" spans="1:15" s="3" customFormat="1" ht="26" x14ac:dyDescent="0.25">
      <c r="A61" s="200" t="s">
        <v>238</v>
      </c>
      <c r="B61" s="809" t="s">
        <v>442</v>
      </c>
      <c r="C61" s="810" t="s">
        <v>418</v>
      </c>
      <c r="D61" s="344"/>
      <c r="E61" s="344"/>
      <c r="F61" s="131"/>
      <c r="G61" s="168"/>
      <c r="H61" s="146"/>
      <c r="I61" s="131"/>
      <c r="K61" s="194" t="str">
        <f t="shared" si="1"/>
        <v>8.3.2</v>
      </c>
      <c r="L61" s="580" t="str">
        <f t="shared" si="1"/>
        <v>ДРЕВЕСНОВОЛОКНИСТЫЕ ПЛИТЫ СРЕДНЕЙ/ВЫСОКОЙ ПЛОТНОСТИ (MDF/HDF)</v>
      </c>
      <c r="M61" s="844" t="s">
        <v>419</v>
      </c>
      <c r="N61" s="928"/>
      <c r="O61" s="928"/>
    </row>
    <row r="62" spans="1:15" s="3" customFormat="1" ht="14.5" x14ac:dyDescent="0.25">
      <c r="A62" s="201" t="s">
        <v>240</v>
      </c>
      <c r="B62" s="815" t="s">
        <v>443</v>
      </c>
      <c r="C62" s="810" t="s">
        <v>418</v>
      </c>
      <c r="D62" s="344">
        <v>1.6</v>
      </c>
      <c r="E62" s="344">
        <v>2.2000000000000002</v>
      </c>
      <c r="F62" s="131"/>
      <c r="G62" s="168"/>
      <c r="H62" s="146"/>
      <c r="I62" s="131"/>
      <c r="K62" s="194" t="str">
        <f t="shared" si="1"/>
        <v>8.3.3</v>
      </c>
      <c r="L62" s="582" t="str">
        <f t="shared" si="1"/>
        <v>ПРОЧИЕ ДРЕВЕСНОВОЛОКНИСТЫЕ ПЛИТЫ</v>
      </c>
      <c r="M62" s="844" t="s">
        <v>419</v>
      </c>
      <c r="N62" s="929"/>
      <c r="O62" s="929"/>
    </row>
    <row r="63" spans="1:15" s="3" customFormat="1" ht="12.75" customHeight="1" x14ac:dyDescent="0.25">
      <c r="A63" s="202" t="s">
        <v>243</v>
      </c>
      <c r="B63" s="811" t="s">
        <v>444</v>
      </c>
      <c r="C63" s="198" t="s">
        <v>416</v>
      </c>
      <c r="D63" s="342"/>
      <c r="E63" s="342"/>
      <c r="F63" s="131"/>
      <c r="G63" s="168"/>
      <c r="H63" s="146"/>
      <c r="I63" s="131"/>
      <c r="K63" s="788" t="str">
        <f t="shared" si="1"/>
        <v>9</v>
      </c>
      <c r="L63" s="790" t="str">
        <f t="shared" si="1"/>
        <v>ДРЕВЕСНАЯ МАССА</v>
      </c>
      <c r="M63" s="845" t="s">
        <v>416</v>
      </c>
      <c r="N63" s="926">
        <f>D63-(D64+D65+D69)</f>
        <v>0</v>
      </c>
      <c r="O63" s="926">
        <f>E63-(E64+E65+E69)</f>
        <v>0</v>
      </c>
    </row>
    <row r="64" spans="1:15" s="3" customFormat="1" ht="12.75" customHeight="1" x14ac:dyDescent="0.25">
      <c r="A64" s="203" t="s">
        <v>246</v>
      </c>
      <c r="B64" s="817" t="s">
        <v>445</v>
      </c>
      <c r="C64" s="821" t="s">
        <v>416</v>
      </c>
      <c r="D64" s="344"/>
      <c r="E64" s="344"/>
      <c r="F64" s="131"/>
      <c r="G64" s="168"/>
      <c r="H64" s="146"/>
      <c r="I64" s="131"/>
      <c r="K64" s="194" t="str">
        <f t="shared" si="1"/>
        <v>9.1</v>
      </c>
      <c r="L64" s="579" t="str">
        <f t="shared" si="1"/>
        <v>МЕХАНИЧЕСКАЯ ДРЕВЕСНАЯ МАССА И ПОЛУЦЕЛЛЮЛОЗА</v>
      </c>
      <c r="M64" s="578" t="s">
        <v>416</v>
      </c>
      <c r="N64" s="928"/>
      <c r="O64" s="928"/>
    </row>
    <row r="65" spans="1:15" s="3" customFormat="1" ht="12.75" customHeight="1" x14ac:dyDescent="0.25">
      <c r="A65" s="203" t="s">
        <v>446</v>
      </c>
      <c r="B65" s="812" t="s">
        <v>447</v>
      </c>
      <c r="C65" s="822" t="s">
        <v>416</v>
      </c>
      <c r="D65" s="344"/>
      <c r="E65" s="344"/>
      <c r="F65" s="131"/>
      <c r="G65" s="168"/>
      <c r="H65" s="146"/>
      <c r="I65" s="131"/>
      <c r="K65" s="194" t="str">
        <f t="shared" si="1"/>
        <v>9.2</v>
      </c>
      <c r="L65" s="579" t="str">
        <f t="shared" si="1"/>
        <v>ЦЕЛЛЮЛОЗА</v>
      </c>
      <c r="M65" s="846" t="s">
        <v>416</v>
      </c>
      <c r="N65" s="931">
        <f>D65-(D66+D68)</f>
        <v>0</v>
      </c>
      <c r="O65" s="931">
        <f>E65-(E66+E68)</f>
        <v>0</v>
      </c>
    </row>
    <row r="66" spans="1:15" s="3" customFormat="1" ht="12.75" customHeight="1" x14ac:dyDescent="0.25">
      <c r="A66" s="203" t="s">
        <v>251</v>
      </c>
      <c r="B66" s="806" t="s">
        <v>448</v>
      </c>
      <c r="C66" s="821" t="s">
        <v>416</v>
      </c>
      <c r="D66" s="344"/>
      <c r="E66" s="344"/>
      <c r="F66" s="131"/>
      <c r="G66" s="168"/>
      <c r="H66" s="146"/>
      <c r="I66" s="131"/>
      <c r="K66" s="194" t="str">
        <f t="shared" si="1"/>
        <v>9.2.1</v>
      </c>
      <c r="L66" s="580" t="str">
        <f t="shared" si="1"/>
        <v>СУЛЬФАТНАЯ ЦЕЛЛЮЛОЗА</v>
      </c>
      <c r="M66" s="578" t="s">
        <v>416</v>
      </c>
      <c r="N66" s="928"/>
      <c r="O66" s="928"/>
    </row>
    <row r="67" spans="1:15" s="3" customFormat="1" ht="12.75" customHeight="1" x14ac:dyDescent="0.25">
      <c r="A67" s="203" t="s">
        <v>254</v>
      </c>
      <c r="B67" s="808" t="s">
        <v>449</v>
      </c>
      <c r="C67" s="821" t="s">
        <v>416</v>
      </c>
      <c r="D67" s="344"/>
      <c r="E67" s="344"/>
      <c r="F67" s="131"/>
      <c r="G67" s="168"/>
      <c r="H67" s="146"/>
      <c r="I67" s="131"/>
      <c r="K67" s="194" t="str">
        <f t="shared" si="1"/>
        <v>9.2.1.1</v>
      </c>
      <c r="L67" s="581" t="str">
        <f t="shared" si="1"/>
        <v xml:space="preserve">в том числе БЕЛЕНАЯ </v>
      </c>
      <c r="M67" s="578" t="s">
        <v>416</v>
      </c>
      <c r="N67" s="931"/>
      <c r="O67" s="931"/>
    </row>
    <row r="68" spans="1:15" s="3" customFormat="1" ht="12.75" customHeight="1" x14ac:dyDescent="0.25">
      <c r="A68" s="203" t="s">
        <v>257</v>
      </c>
      <c r="B68" s="815" t="s">
        <v>450</v>
      </c>
      <c r="C68" s="821" t="s">
        <v>416</v>
      </c>
      <c r="D68" s="344"/>
      <c r="E68" s="344"/>
      <c r="F68" s="131"/>
      <c r="G68" s="168"/>
      <c r="H68" s="146"/>
      <c r="I68" s="131"/>
      <c r="K68" s="194" t="str">
        <f t="shared" si="1"/>
        <v>9.2.2</v>
      </c>
      <c r="L68" s="580" t="str">
        <f t="shared" si="1"/>
        <v>СУЛЬФИТНАЯ ЦЕЛЛЮЛОЗА</v>
      </c>
      <c r="M68" s="578" t="s">
        <v>416</v>
      </c>
      <c r="N68" s="928"/>
      <c r="O68" s="928"/>
    </row>
    <row r="69" spans="1:15" s="3" customFormat="1" ht="12.75" customHeight="1" x14ac:dyDescent="0.25">
      <c r="A69" s="201" t="s">
        <v>260</v>
      </c>
      <c r="B69" s="812" t="s">
        <v>451</v>
      </c>
      <c r="C69" s="821" t="s">
        <v>416</v>
      </c>
      <c r="D69" s="344"/>
      <c r="E69" s="344"/>
      <c r="F69" s="131"/>
      <c r="G69" s="168"/>
      <c r="H69" s="146"/>
      <c r="I69" s="131"/>
      <c r="K69" s="194" t="str">
        <f t="shared" si="1"/>
        <v>9.3</v>
      </c>
      <c r="L69" s="579" t="str">
        <f t="shared" si="1"/>
        <v>ЦЕЛЛЮЛОЗА ДЛЯ ХИМИЧЕСКОЙ ПЕРЕРАБОТКИ</v>
      </c>
      <c r="M69" s="578" t="s">
        <v>416</v>
      </c>
      <c r="N69" s="929"/>
      <c r="O69" s="929"/>
    </row>
    <row r="70" spans="1:15" s="3" customFormat="1" ht="12.75" customHeight="1" x14ac:dyDescent="0.25">
      <c r="A70" s="324" t="s">
        <v>262</v>
      </c>
      <c r="B70" s="811" t="s">
        <v>452</v>
      </c>
      <c r="C70" s="198" t="s">
        <v>416</v>
      </c>
      <c r="D70" s="343"/>
      <c r="E70" s="343"/>
      <c r="F70" s="131"/>
      <c r="G70" s="168"/>
      <c r="H70" s="146"/>
      <c r="I70" s="131"/>
      <c r="K70" s="788" t="str">
        <f t="shared" si="1"/>
        <v>10</v>
      </c>
      <c r="L70" s="790" t="str">
        <f t="shared" si="1"/>
        <v>ПРОЧИЕ ВИДЫ МАССЫ</v>
      </c>
      <c r="M70" s="845" t="s">
        <v>416</v>
      </c>
      <c r="N70" s="926">
        <f>D70-(D71+D72)</f>
        <v>0</v>
      </c>
      <c r="O70" s="926">
        <f>E70-(E71+E72)</f>
        <v>0</v>
      </c>
    </row>
    <row r="71" spans="1:15" s="3" customFormat="1" ht="12.75" customHeight="1" x14ac:dyDescent="0.25">
      <c r="A71" s="200" t="s">
        <v>264</v>
      </c>
      <c r="B71" s="818" t="s">
        <v>453</v>
      </c>
      <c r="C71" s="821" t="s">
        <v>416</v>
      </c>
      <c r="D71" s="344"/>
      <c r="E71" s="344"/>
      <c r="F71" s="131"/>
      <c r="G71" s="168"/>
      <c r="H71" s="146"/>
      <c r="I71" s="131"/>
      <c r="K71" s="194" t="str">
        <f t="shared" si="1"/>
        <v>10.1</v>
      </c>
      <c r="L71" s="583" t="str">
        <f t="shared" si="1"/>
        <v>МАССА ИЗ НЕДРЕВЕСНОГО ВОЛОКНА</v>
      </c>
      <c r="M71" s="578" t="s">
        <v>416</v>
      </c>
      <c r="N71" s="928"/>
      <c r="O71" s="928"/>
    </row>
    <row r="72" spans="1:15" s="3" customFormat="1" ht="12.75" customHeight="1" x14ac:dyDescent="0.25">
      <c r="A72" s="200" t="s">
        <v>266</v>
      </c>
      <c r="B72" s="819" t="s">
        <v>454</v>
      </c>
      <c r="C72" s="821" t="s">
        <v>416</v>
      </c>
      <c r="D72" s="344"/>
      <c r="E72" s="344"/>
      <c r="F72" s="131"/>
      <c r="G72" s="168"/>
      <c r="H72" s="146"/>
      <c r="I72" s="131"/>
      <c r="K72" s="194" t="str">
        <f t="shared" si="1"/>
        <v>10.2</v>
      </c>
      <c r="L72" s="584" t="str">
        <f t="shared" si="1"/>
        <v>МАССА ИЗ РЕКУПЕРИРОВАННОГО ВОЛОКНА</v>
      </c>
      <c r="M72" s="578" t="s">
        <v>416</v>
      </c>
      <c r="N72" s="929"/>
      <c r="O72" s="929"/>
    </row>
    <row r="73" spans="1:15" s="3" customFormat="1" ht="12.75" customHeight="1" x14ac:dyDescent="0.25">
      <c r="A73" s="197" t="s">
        <v>268</v>
      </c>
      <c r="B73" s="811" t="s">
        <v>455</v>
      </c>
      <c r="C73" s="198" t="s">
        <v>416</v>
      </c>
      <c r="D73" s="342"/>
      <c r="E73" s="342"/>
      <c r="F73" s="131"/>
      <c r="G73" s="168"/>
      <c r="H73" s="146"/>
      <c r="I73" s="131"/>
      <c r="K73" s="788" t="str">
        <f t="shared" si="1"/>
        <v>11</v>
      </c>
      <c r="L73" s="791" t="str">
        <f t="shared" si="1"/>
        <v>РЕКУПЕРИРОВАННАЯ БУМАГА (МАКУЛАТУРА)</v>
      </c>
      <c r="M73" s="845" t="s">
        <v>416</v>
      </c>
      <c r="N73" s="935"/>
      <c r="O73" s="935"/>
    </row>
    <row r="74" spans="1:15" s="3" customFormat="1" ht="12.75" customHeight="1" x14ac:dyDescent="0.25">
      <c r="A74" s="202" t="s">
        <v>271</v>
      </c>
      <c r="B74" s="811" t="s">
        <v>456</v>
      </c>
      <c r="C74" s="198" t="s">
        <v>416</v>
      </c>
      <c r="D74" s="342">
        <v>46.1</v>
      </c>
      <c r="E74" s="342">
        <v>51.2</v>
      </c>
      <c r="F74" s="131"/>
      <c r="G74" s="168"/>
      <c r="H74" s="146"/>
      <c r="I74" s="131"/>
      <c r="K74" s="788" t="str">
        <f t="shared" si="1"/>
        <v>12</v>
      </c>
      <c r="L74" s="790" t="str">
        <f t="shared" si="1"/>
        <v>БУМАГА И КАРТОН</v>
      </c>
      <c r="M74" s="845" t="s">
        <v>416</v>
      </c>
      <c r="N74" s="926">
        <f>D74-(D75+D80+D81+D86)</f>
        <v>-9.9999999999980105E-3</v>
      </c>
      <c r="O74" s="926">
        <f>E74-(E75+E80+E81+E86)</f>
        <v>0</v>
      </c>
    </row>
    <row r="75" spans="1:15" s="3" customFormat="1" ht="12.75" customHeight="1" x14ac:dyDescent="0.25">
      <c r="A75" s="203" t="s">
        <v>273</v>
      </c>
      <c r="B75" s="812" t="s">
        <v>457</v>
      </c>
      <c r="C75" s="822" t="s">
        <v>416</v>
      </c>
      <c r="D75" s="344"/>
      <c r="E75" s="344"/>
      <c r="F75" s="131"/>
      <c r="G75" s="168"/>
      <c r="H75" s="146"/>
      <c r="I75" s="131"/>
      <c r="K75" s="194" t="str">
        <f t="shared" si="1"/>
        <v>12.1</v>
      </c>
      <c r="L75" s="579" t="str">
        <f t="shared" si="1"/>
        <v>ПОЛИГРАФИЧЕСКАЯ БУМАГА</v>
      </c>
      <c r="M75" s="846" t="s">
        <v>416</v>
      </c>
      <c r="N75" s="931">
        <f>D75-(D76+D77+D78+D79)</f>
        <v>0</v>
      </c>
      <c r="O75" s="931">
        <f>E75-(E76+E77+E78+E79)</f>
        <v>0</v>
      </c>
    </row>
    <row r="76" spans="1:15" s="3" customFormat="1" ht="12.75" customHeight="1" x14ac:dyDescent="0.25">
      <c r="A76" s="203" t="s">
        <v>275</v>
      </c>
      <c r="B76" s="806" t="s">
        <v>458</v>
      </c>
      <c r="C76" s="822" t="s">
        <v>416</v>
      </c>
      <c r="D76" s="344"/>
      <c r="E76" s="344"/>
      <c r="F76" s="131"/>
      <c r="G76" s="168"/>
      <c r="H76" s="146"/>
      <c r="I76" s="131"/>
      <c r="K76" s="194" t="str">
        <f t="shared" si="1"/>
        <v>12.1.1</v>
      </c>
      <c r="L76" s="580" t="str">
        <f t="shared" si="1"/>
        <v>ГАЗЕТНАЯ БУМАГА</v>
      </c>
      <c r="M76" s="846" t="s">
        <v>416</v>
      </c>
      <c r="N76" s="928"/>
      <c r="O76" s="928"/>
    </row>
    <row r="77" spans="1:15" s="3" customFormat="1" ht="12.75" customHeight="1" x14ac:dyDescent="0.25">
      <c r="A77" s="203" t="s">
        <v>277</v>
      </c>
      <c r="B77" s="806" t="s">
        <v>459</v>
      </c>
      <c r="C77" s="822" t="s">
        <v>416</v>
      </c>
      <c r="D77" s="344"/>
      <c r="E77" s="344"/>
      <c r="F77" s="131"/>
      <c r="G77" s="168"/>
      <c r="H77" s="146"/>
      <c r="I77" s="131"/>
      <c r="K77" s="194" t="str">
        <f t="shared" si="1"/>
        <v>12.1.2</v>
      </c>
      <c r="L77" s="580" t="str">
        <f t="shared" si="1"/>
        <v>НЕМЕЛОВАННАЯ БУМАГА С СОДЕРЖАНИЕМ ДРЕВЕСНОЙ МАССЫ</v>
      </c>
      <c r="M77" s="846" t="s">
        <v>416</v>
      </c>
      <c r="N77" s="928"/>
      <c r="O77" s="928"/>
    </row>
    <row r="78" spans="1:15" s="3" customFormat="1" ht="12.75" customHeight="1" x14ac:dyDescent="0.25">
      <c r="A78" s="203" t="s">
        <v>279</v>
      </c>
      <c r="B78" s="806" t="s">
        <v>460</v>
      </c>
      <c r="C78" s="822" t="s">
        <v>416</v>
      </c>
      <c r="D78" s="344"/>
      <c r="E78" s="344"/>
      <c r="F78" s="131"/>
      <c r="G78" s="168"/>
      <c r="H78" s="146"/>
      <c r="I78" s="131"/>
      <c r="K78" s="194" t="str">
        <f t="shared" si="1"/>
        <v>12.1.3</v>
      </c>
      <c r="L78" s="580" t="str">
        <f t="shared" si="1"/>
        <v>НЕМЕЛОВАННАЯ БУМАГА БЕЗ СОДЕРЖАНИЯ ДРЕВЕСНОЙ МАССЫ</v>
      </c>
      <c r="M78" s="846" t="s">
        <v>416</v>
      </c>
      <c r="N78" s="928"/>
      <c r="O78" s="928"/>
    </row>
    <row r="79" spans="1:15" s="3" customFormat="1" ht="12.75" customHeight="1" x14ac:dyDescent="0.25">
      <c r="A79" s="203" t="s">
        <v>281</v>
      </c>
      <c r="B79" s="815" t="s">
        <v>461</v>
      </c>
      <c r="C79" s="822" t="s">
        <v>416</v>
      </c>
      <c r="D79" s="344"/>
      <c r="E79" s="344"/>
      <c r="F79" s="131"/>
      <c r="G79" s="168"/>
      <c r="H79" s="146"/>
      <c r="I79" s="131"/>
      <c r="K79" s="194" t="str">
        <f t="shared" si="1"/>
        <v>12.1.4</v>
      </c>
      <c r="L79" s="580" t="str">
        <f t="shared" si="1"/>
        <v>МЕЛОВАННАЯ БУМАГА</v>
      </c>
      <c r="M79" s="846" t="s">
        <v>416</v>
      </c>
      <c r="N79" s="928"/>
      <c r="O79" s="928"/>
    </row>
    <row r="80" spans="1:15" s="3" customFormat="1" ht="12.75" customHeight="1" x14ac:dyDescent="0.25">
      <c r="A80" s="203">
        <v>12.2</v>
      </c>
      <c r="B80" s="817" t="s">
        <v>462</v>
      </c>
      <c r="C80" s="822" t="s">
        <v>416</v>
      </c>
      <c r="D80" s="1644">
        <v>0.01</v>
      </c>
      <c r="E80" s="344">
        <v>0.3</v>
      </c>
      <c r="F80" s="131"/>
      <c r="G80" s="168"/>
      <c r="H80" s="146"/>
      <c r="I80" s="131"/>
      <c r="K80" s="194">
        <f t="shared" si="1"/>
        <v>12.2</v>
      </c>
      <c r="L80" s="579" t="str">
        <f t="shared" si="1"/>
        <v>БЫТОВАЯ И ГИГИЕНИЧЕСКАЯ БУМАГА</v>
      </c>
      <c r="M80" s="846" t="s">
        <v>416</v>
      </c>
      <c r="N80" s="928"/>
      <c r="O80" s="928"/>
    </row>
    <row r="81" spans="1:15" s="3" customFormat="1" ht="12.75" customHeight="1" x14ac:dyDescent="0.25">
      <c r="A81" s="203">
        <v>12.3</v>
      </c>
      <c r="B81" s="812" t="s">
        <v>463</v>
      </c>
      <c r="C81" s="822" t="s">
        <v>416</v>
      </c>
      <c r="D81" s="344">
        <v>46.1</v>
      </c>
      <c r="E81" s="344">
        <v>50.9</v>
      </c>
      <c r="F81" s="131"/>
      <c r="G81" s="168"/>
      <c r="H81" s="146"/>
      <c r="I81" s="131"/>
      <c r="K81" s="194">
        <f t="shared" si="1"/>
        <v>12.3</v>
      </c>
      <c r="L81" s="579" t="str">
        <f t="shared" si="1"/>
        <v>УПАКОВОЧНЫЕ МАТЕРИАЛЫ</v>
      </c>
      <c r="M81" s="846" t="s">
        <v>416</v>
      </c>
      <c r="N81" s="931">
        <f>D81-(D82+D83+D84+D85)</f>
        <v>0</v>
      </c>
      <c r="O81" s="931">
        <f>E81-(E82+E83+E84+E85)</f>
        <v>0</v>
      </c>
    </row>
    <row r="82" spans="1:15" s="3" customFormat="1" ht="12.75" customHeight="1" x14ac:dyDescent="0.25">
      <c r="A82" s="203" t="s">
        <v>287</v>
      </c>
      <c r="B82" s="806" t="s">
        <v>464</v>
      </c>
      <c r="C82" s="822" t="s">
        <v>416</v>
      </c>
      <c r="D82" s="344">
        <v>36.200000000000003</v>
      </c>
      <c r="E82" s="344">
        <v>35.1</v>
      </c>
      <c r="F82" s="131"/>
      <c r="G82" s="168"/>
      <c r="H82" s="146"/>
      <c r="I82" s="131"/>
      <c r="K82" s="194" t="str">
        <f t="shared" si="1"/>
        <v>12.3.1</v>
      </c>
      <c r="L82" s="580" t="str">
        <f t="shared" si="1"/>
        <v>КАРТОНАЖНЫЕ МАТЕРИАЛЫ</v>
      </c>
      <c r="M82" s="846" t="s">
        <v>416</v>
      </c>
      <c r="N82" s="928"/>
      <c r="O82" s="928"/>
    </row>
    <row r="83" spans="1:15" s="3" customFormat="1" ht="12.75" customHeight="1" x14ac:dyDescent="0.25">
      <c r="A83" s="203" t="s">
        <v>289</v>
      </c>
      <c r="B83" s="806" t="s">
        <v>465</v>
      </c>
      <c r="C83" s="822" t="s">
        <v>416</v>
      </c>
      <c r="D83" s="344">
        <v>9.9</v>
      </c>
      <c r="E83" s="344">
        <v>15.8</v>
      </c>
      <c r="F83" s="131"/>
      <c r="G83" s="168"/>
      <c r="H83" s="146"/>
      <c r="I83" s="131"/>
      <c r="K83" s="194" t="str">
        <f t="shared" si="1"/>
        <v>12.3.2</v>
      </c>
      <c r="L83" s="580" t="str">
        <f>B83</f>
        <v>КОРОБОЧНЫЙ КАРТОН</v>
      </c>
      <c r="M83" s="846" t="s">
        <v>416</v>
      </c>
      <c r="N83" s="928"/>
      <c r="O83" s="928"/>
    </row>
    <row r="84" spans="1:15" s="3" customFormat="1" ht="12.75" customHeight="1" x14ac:dyDescent="0.25">
      <c r="A84" s="203" t="s">
        <v>291</v>
      </c>
      <c r="B84" s="806" t="s">
        <v>466</v>
      </c>
      <c r="C84" s="822" t="s">
        <v>416</v>
      </c>
      <c r="D84" s="346">
        <v>0</v>
      </c>
      <c r="E84" s="346">
        <v>0</v>
      </c>
      <c r="F84" s="131"/>
      <c r="G84" s="168"/>
      <c r="H84" s="146"/>
      <c r="I84" s="131"/>
      <c r="K84" s="194" t="str">
        <f>A84</f>
        <v>12.3.3</v>
      </c>
      <c r="L84" s="580" t="str">
        <f>B84</f>
        <v>ОБЕРТОЧНАЯ БУМАГА</v>
      </c>
      <c r="M84" s="846" t="s">
        <v>416</v>
      </c>
      <c r="N84" s="928"/>
      <c r="O84" s="928"/>
    </row>
    <row r="85" spans="1:15" s="3" customFormat="1" ht="12.75" customHeight="1" x14ac:dyDescent="0.25">
      <c r="A85" s="203" t="s">
        <v>293</v>
      </c>
      <c r="B85" s="820" t="s">
        <v>467</v>
      </c>
      <c r="C85" s="822" t="s">
        <v>416</v>
      </c>
      <c r="D85" s="346"/>
      <c r="E85" s="346"/>
      <c r="F85" s="131"/>
      <c r="G85" s="168"/>
      <c r="H85" s="146"/>
      <c r="I85" s="131"/>
      <c r="K85" s="194" t="str">
        <f>A85</f>
        <v>12.3.4</v>
      </c>
      <c r="L85" s="580" t="str">
        <f>B85</f>
        <v>ПРОЧИЕ СОРТА БУМАГИ, ИСПОЛЬЗУЕМЫЕ ГЛАВНЫМ ОБРАЗОМ ДЛЯ УПАКОВКИ</v>
      </c>
      <c r="M85" s="846" t="s">
        <v>416</v>
      </c>
      <c r="N85" s="928"/>
      <c r="O85" s="928"/>
    </row>
    <row r="86" spans="1:15" s="3" customFormat="1" ht="12.75" customHeight="1" x14ac:dyDescent="0.25">
      <c r="A86" s="201">
        <v>12.4</v>
      </c>
      <c r="B86" s="824" t="s">
        <v>468</v>
      </c>
      <c r="C86" s="825" t="s">
        <v>416</v>
      </c>
      <c r="D86" s="750"/>
      <c r="E86" s="751"/>
      <c r="F86" s="131"/>
      <c r="G86" s="168"/>
      <c r="H86" s="146"/>
      <c r="I86" s="131"/>
      <c r="K86" s="194">
        <f>A86</f>
        <v>12.4</v>
      </c>
      <c r="L86" s="579" t="str">
        <f>B86</f>
        <v>ПРОЧИЕ СОРТА БУМАГИ И КАРТОНА (НЕ ВКЛЮЧЕННЫЕ В ДРУГИЕ КАТЕГОРИИ)</v>
      </c>
      <c r="M86" s="847" t="s">
        <v>416</v>
      </c>
      <c r="N86" s="929"/>
      <c r="O86" s="929"/>
    </row>
    <row r="87" spans="1:15" s="3" customFormat="1" ht="12.75" customHeight="1" x14ac:dyDescent="0.25">
      <c r="A87" s="727" t="s">
        <v>297</v>
      </c>
      <c r="B87" s="920" t="s">
        <v>469</v>
      </c>
      <c r="C87" s="823" t="s">
        <v>423</v>
      </c>
      <c r="D87" s="681"/>
      <c r="E87" s="686"/>
      <c r="F87" s="131"/>
      <c r="G87" s="168"/>
      <c r="H87" s="146"/>
      <c r="I87" s="131"/>
      <c r="K87" s="792" t="s">
        <v>297</v>
      </c>
      <c r="L87" s="923" t="s">
        <v>470</v>
      </c>
      <c r="M87" s="848" t="s">
        <v>424</v>
      </c>
      <c r="N87" s="936">
        <f>D87-(D88+D89)</f>
        <v>0</v>
      </c>
      <c r="O87" s="936">
        <f>E87-(E88+E89)</f>
        <v>0</v>
      </c>
    </row>
    <row r="88" spans="1:15" s="3" customFormat="1" ht="12.75" customHeight="1" x14ac:dyDescent="0.25">
      <c r="A88" s="676" t="s">
        <v>299</v>
      </c>
      <c r="B88" s="682" t="s">
        <v>471</v>
      </c>
      <c r="C88" s="675" t="s">
        <v>423</v>
      </c>
      <c r="D88" s="683"/>
      <c r="E88" s="684"/>
      <c r="F88" s="131"/>
      <c r="G88" s="168"/>
      <c r="H88" s="146"/>
      <c r="I88" s="131"/>
      <c r="K88" s="688" t="s">
        <v>299</v>
      </c>
      <c r="L88" s="772" t="s">
        <v>471</v>
      </c>
      <c r="M88" s="691" t="s">
        <v>424</v>
      </c>
      <c r="N88" s="928"/>
      <c r="O88" s="937"/>
    </row>
    <row r="89" spans="1:15" s="3" customFormat="1" ht="12.75" customHeight="1" x14ac:dyDescent="0.25">
      <c r="A89" s="676" t="s">
        <v>302</v>
      </c>
      <c r="B89" s="682" t="s">
        <v>472</v>
      </c>
      <c r="C89" s="675" t="s">
        <v>423</v>
      </c>
      <c r="D89" s="684"/>
      <c r="E89" s="684"/>
      <c r="F89" s="131"/>
      <c r="G89" s="168"/>
      <c r="H89" s="146"/>
      <c r="I89" s="131"/>
      <c r="K89" s="688" t="s">
        <v>302</v>
      </c>
      <c r="L89" s="772" t="s">
        <v>472</v>
      </c>
      <c r="M89" s="691" t="s">
        <v>424</v>
      </c>
      <c r="N89" s="929"/>
      <c r="O89" s="938"/>
    </row>
    <row r="90" spans="1:15" s="3" customFormat="1" ht="15" customHeight="1" x14ac:dyDescent="0.25">
      <c r="A90" s="685" t="s">
        <v>304</v>
      </c>
      <c r="B90" s="921" t="s">
        <v>473</v>
      </c>
      <c r="C90" s="955" t="s">
        <v>416</v>
      </c>
      <c r="D90" s="198"/>
      <c r="E90" s="687"/>
      <c r="F90" s="385"/>
      <c r="G90" s="388"/>
      <c r="H90" s="387"/>
      <c r="I90" s="385"/>
      <c r="K90" s="793" t="s">
        <v>304</v>
      </c>
      <c r="L90" s="922" t="s">
        <v>474</v>
      </c>
      <c r="M90" s="956" t="s">
        <v>416</v>
      </c>
      <c r="N90" s="935"/>
      <c r="O90" s="939"/>
    </row>
    <row r="91" spans="1:15" s="3" customFormat="1" ht="16.899999999999999" customHeight="1" x14ac:dyDescent="0.25">
      <c r="A91" s="842" t="s">
        <v>475</v>
      </c>
      <c r="C91" s="37"/>
      <c r="D91" s="679"/>
      <c r="E91" s="680"/>
      <c r="K91" s="204"/>
      <c r="L91" s="37"/>
    </row>
    <row r="92" spans="1:15" ht="12.75" customHeight="1" x14ac:dyDescent="0.25">
      <c r="A92" s="2" t="s">
        <v>476</v>
      </c>
      <c r="B92" s="3"/>
      <c r="D92" s="618" t="s">
        <v>477</v>
      </c>
    </row>
    <row r="93" spans="1:15" ht="12.75" customHeight="1" x14ac:dyDescent="0.25">
      <c r="A93" s="2"/>
      <c r="B93" s="37" t="s">
        <v>478</v>
      </c>
      <c r="D93" s="619" t="s">
        <v>479</v>
      </c>
    </row>
    <row r="94" spans="1:15" ht="12.75" customHeight="1" x14ac:dyDescent="0.25">
      <c r="A94" s="2"/>
      <c r="B94" s="37" t="s">
        <v>480</v>
      </c>
      <c r="D94" s="620" t="s">
        <v>481</v>
      </c>
    </row>
    <row r="95" spans="1:15" ht="12.75" customHeight="1" x14ac:dyDescent="0.25">
      <c r="A95" s="2"/>
      <c r="B95" s="37" t="s">
        <v>482</v>
      </c>
      <c r="D95" s="620" t="s">
        <v>483</v>
      </c>
    </row>
    <row r="96" spans="1:15" ht="12.75" customHeight="1" x14ac:dyDescent="0.25">
      <c r="A96" s="2"/>
      <c r="B96" s="37"/>
      <c r="D96" s="620"/>
    </row>
    <row r="97" spans="1:39" ht="12.75" customHeight="1" x14ac:dyDescent="0.25">
      <c r="A97" s="2"/>
    </row>
    <row r="98" spans="1:39" ht="12.75" customHeight="1" x14ac:dyDescent="0.25">
      <c r="A98" s="2"/>
      <c r="B98" s="37"/>
    </row>
    <row r="99" spans="1:39" ht="12.75" customHeight="1" x14ac:dyDescent="0.25">
      <c r="A99" s="2"/>
    </row>
    <row r="100" spans="1:39" ht="12.75" customHeight="1" x14ac:dyDescent="0.25">
      <c r="A100" s="2"/>
    </row>
    <row r="101" spans="1:39" ht="12.75" customHeight="1" x14ac:dyDescent="0.25">
      <c r="A101" s="2"/>
    </row>
    <row r="102" spans="1:39" ht="12.75" customHeight="1" x14ac:dyDescent="0.25">
      <c r="A102" s="2"/>
      <c r="B102" s="37"/>
      <c r="C102" s="37"/>
      <c r="D102" s="618"/>
    </row>
    <row r="103" spans="1:39" ht="12.75" customHeight="1" x14ac:dyDescent="0.3">
      <c r="B103" s="37"/>
      <c r="C103" s="37"/>
      <c r="D103" s="619"/>
    </row>
    <row r="104" spans="1:39" ht="12.75" customHeight="1" x14ac:dyDescent="0.3">
      <c r="B104" s="37"/>
      <c r="D104" s="620"/>
      <c r="R104"/>
    </row>
    <row r="105" spans="1:39" ht="12.75" customHeight="1" x14ac:dyDescent="0.3">
      <c r="D105" s="620"/>
      <c r="R105"/>
    </row>
    <row r="106" spans="1:39" ht="12.75" customHeight="1" x14ac:dyDescent="0.3">
      <c r="R106"/>
    </row>
    <row r="107" spans="1:39" ht="12.75" customHeight="1" x14ac:dyDescent="0.3">
      <c r="R107"/>
    </row>
    <row r="108" spans="1:39" ht="12.75" customHeight="1" x14ac:dyDescent="0.3">
      <c r="R108"/>
    </row>
    <row r="109" spans="1:39" ht="12.75" customHeight="1" x14ac:dyDescent="0.3">
      <c r="R109"/>
      <c r="AJ109" s="206" t="s">
        <v>6</v>
      </c>
      <c r="AK109" s="206" t="s">
        <v>6</v>
      </c>
      <c r="AL109" s="206" t="s">
        <v>6</v>
      </c>
      <c r="AM109" s="206" t="s">
        <v>6</v>
      </c>
    </row>
    <row r="110" spans="1:39" ht="12.75" customHeight="1" x14ac:dyDescent="0.3">
      <c r="R110"/>
    </row>
    <row r="111" spans="1:39" ht="12.75" customHeight="1" x14ac:dyDescent="0.3">
      <c r="R111"/>
    </row>
    <row r="112" spans="1:39" ht="12.75" customHeight="1" x14ac:dyDescent="0.3">
      <c r="R112"/>
    </row>
    <row r="113" spans="18:18" ht="12.75" customHeight="1" x14ac:dyDescent="0.3">
      <c r="R113"/>
    </row>
    <row r="114" spans="18:18" ht="12.75" customHeight="1" x14ac:dyDescent="0.3">
      <c r="R114"/>
    </row>
    <row r="115" spans="18:18" ht="12.75" customHeight="1" x14ac:dyDescent="0.3">
      <c r="R115"/>
    </row>
    <row r="116" spans="18:18" ht="12.75" customHeight="1" x14ac:dyDescent="0.3">
      <c r="R116"/>
    </row>
    <row r="117" spans="18:18" ht="12.75" customHeight="1" x14ac:dyDescent="0.3">
      <c r="R117"/>
    </row>
    <row r="118" spans="18:18" ht="12.75" customHeight="1" x14ac:dyDescent="0.3">
      <c r="R118"/>
    </row>
    <row r="119" spans="18:18" ht="12.75" customHeight="1" x14ac:dyDescent="0.3">
      <c r="R119"/>
    </row>
    <row r="120" spans="18:18" ht="12.75" customHeight="1" x14ac:dyDescent="0.3">
      <c r="R120"/>
    </row>
    <row r="121" spans="18:18" ht="12.75" customHeight="1" x14ac:dyDescent="0.3">
      <c r="R121"/>
    </row>
    <row r="122" spans="18:18" ht="12.75" customHeight="1" x14ac:dyDescent="0.3">
      <c r="R122"/>
    </row>
    <row r="123" spans="18:18" ht="12.75" customHeight="1" x14ac:dyDescent="0.3">
      <c r="R123"/>
    </row>
    <row r="124" spans="18:18" ht="12.75" customHeight="1" x14ac:dyDescent="0.3">
      <c r="R124"/>
    </row>
    <row r="125" spans="18:18" ht="12.75" customHeight="1" x14ac:dyDescent="0.3">
      <c r="R125"/>
    </row>
    <row r="126" spans="18:18" ht="12.75" customHeight="1" x14ac:dyDescent="0.3">
      <c r="R126"/>
    </row>
    <row r="127" spans="18:18" ht="12.75" customHeight="1" x14ac:dyDescent="0.3">
      <c r="R127"/>
    </row>
    <row r="128" spans="18:18" ht="12.75" customHeight="1" x14ac:dyDescent="0.3">
      <c r="R128"/>
    </row>
    <row r="129" spans="18:18" ht="12.75" customHeight="1" x14ac:dyDescent="0.3">
      <c r="R129"/>
    </row>
    <row r="130" spans="18:18" ht="12.75" customHeight="1" x14ac:dyDescent="0.3">
      <c r="R130"/>
    </row>
    <row r="131" spans="18:18" ht="12.75" customHeight="1" x14ac:dyDescent="0.3">
      <c r="R131"/>
    </row>
    <row r="132" spans="18:18" ht="12.75" customHeight="1" x14ac:dyDescent="0.3">
      <c r="R132"/>
    </row>
    <row r="133" spans="18:18" ht="12.75" customHeight="1" x14ac:dyDescent="0.3">
      <c r="R133"/>
    </row>
    <row r="134" spans="18:18" ht="12.75" customHeight="1" x14ac:dyDescent="0.3">
      <c r="R134"/>
    </row>
    <row r="135" spans="18:18" ht="12.75" customHeight="1" x14ac:dyDescent="0.3">
      <c r="R135"/>
    </row>
    <row r="136" spans="18:18" ht="12.75" customHeight="1" x14ac:dyDescent="0.3">
      <c r="R136"/>
    </row>
    <row r="137" spans="18:18" ht="12.75" customHeight="1" x14ac:dyDescent="0.3">
      <c r="R137"/>
    </row>
    <row r="138" spans="18:18" ht="12.75" customHeight="1" x14ac:dyDescent="0.3">
      <c r="R138"/>
    </row>
    <row r="139" spans="18:18" ht="12.75" customHeight="1" x14ac:dyDescent="0.3">
      <c r="R139"/>
    </row>
    <row r="140" spans="18:18" ht="12.75" customHeight="1" x14ac:dyDescent="0.3">
      <c r="R140"/>
    </row>
    <row r="141" spans="18:18" ht="12.75" customHeight="1" x14ac:dyDescent="0.3">
      <c r="R141"/>
    </row>
    <row r="142" spans="18:18" ht="12.75" customHeight="1" x14ac:dyDescent="0.3">
      <c r="R142"/>
    </row>
    <row r="143" spans="18:18" ht="12.75" customHeight="1" x14ac:dyDescent="0.3">
      <c r="R143"/>
    </row>
    <row r="144" spans="18:18" ht="12.75" customHeight="1" x14ac:dyDescent="0.3">
      <c r="R144"/>
    </row>
    <row r="145" spans="18:18" ht="12.75" customHeight="1" x14ac:dyDescent="0.3">
      <c r="R145"/>
    </row>
    <row r="146" spans="18:18" ht="12.75" customHeight="1" x14ac:dyDescent="0.3">
      <c r="R146"/>
    </row>
    <row r="147" spans="18:18" ht="12.75" customHeight="1" x14ac:dyDescent="0.3">
      <c r="R147"/>
    </row>
    <row r="148" spans="18:18" ht="12.75" customHeight="1" x14ac:dyDescent="0.3">
      <c r="R148"/>
    </row>
    <row r="149" spans="18:18" ht="12.75" customHeight="1" x14ac:dyDescent="0.3">
      <c r="R149"/>
    </row>
    <row r="150" spans="18:18" ht="12.75" customHeight="1" x14ac:dyDescent="0.3">
      <c r="R150"/>
    </row>
    <row r="151" spans="18:18" ht="12.75" customHeight="1" x14ac:dyDescent="0.3">
      <c r="R151"/>
    </row>
    <row r="152" spans="18:18" ht="12.75" customHeight="1" x14ac:dyDescent="0.3">
      <c r="R152"/>
    </row>
    <row r="153" spans="18:18" ht="12.75" customHeight="1" x14ac:dyDescent="0.3">
      <c r="R153"/>
    </row>
    <row r="154" spans="18:18" ht="12.75" customHeight="1" x14ac:dyDescent="0.3">
      <c r="R154"/>
    </row>
    <row r="155" spans="18:18" ht="12.75" customHeight="1" x14ac:dyDescent="0.3">
      <c r="R155"/>
    </row>
    <row r="156" spans="18:18" ht="12.75" customHeight="1" x14ac:dyDescent="0.3">
      <c r="R156"/>
    </row>
    <row r="157" spans="18:18" ht="12.75" customHeight="1" x14ac:dyDescent="0.3">
      <c r="R157"/>
    </row>
    <row r="158" spans="18:18" ht="12.75" customHeight="1" x14ac:dyDescent="0.3">
      <c r="R158"/>
    </row>
    <row r="159" spans="18:18" ht="12.75" customHeight="1" x14ac:dyDescent="0.3">
      <c r="R159"/>
    </row>
    <row r="160" spans="18:18" ht="12.75" customHeight="1" x14ac:dyDescent="0.3">
      <c r="R160"/>
    </row>
    <row r="161" spans="18:18" ht="12.75" customHeight="1" x14ac:dyDescent="0.3">
      <c r="R161"/>
    </row>
    <row r="162" spans="18:18" ht="12.75" customHeight="1" x14ac:dyDescent="0.3">
      <c r="R162"/>
    </row>
    <row r="163" spans="18:18" ht="12.75" customHeight="1" x14ac:dyDescent="0.3">
      <c r="R163"/>
    </row>
    <row r="164" spans="18:18" ht="12.75" customHeight="1" x14ac:dyDescent="0.3">
      <c r="R164"/>
    </row>
    <row r="165" spans="18:18" ht="12.75" customHeight="1" x14ac:dyDescent="0.3">
      <c r="R165"/>
    </row>
    <row r="166" spans="18:18" ht="12.75" customHeight="1" x14ac:dyDescent="0.3">
      <c r="R166"/>
    </row>
    <row r="167" spans="18:18" ht="12.75" customHeight="1" x14ac:dyDescent="0.3">
      <c r="R167"/>
    </row>
    <row r="168" spans="18:18" ht="12.75" customHeight="1" x14ac:dyDescent="0.3">
      <c r="R168"/>
    </row>
    <row r="169" spans="18:18" ht="12.75" customHeight="1" x14ac:dyDescent="0.3">
      <c r="R169"/>
    </row>
    <row r="170" spans="18:18" ht="12.75" customHeight="1" x14ac:dyDescent="0.3">
      <c r="R170"/>
    </row>
    <row r="171" spans="18:18" ht="12.75" customHeight="1" x14ac:dyDescent="0.3">
      <c r="R171"/>
    </row>
    <row r="172" spans="18:18" ht="12.75" customHeight="1" x14ac:dyDescent="0.3">
      <c r="R172"/>
    </row>
    <row r="173" spans="18:18" ht="12.75" customHeight="1" x14ac:dyDescent="0.3">
      <c r="R173"/>
    </row>
    <row r="174" spans="18:18" ht="12.75" customHeight="1" x14ac:dyDescent="0.3">
      <c r="R174"/>
    </row>
    <row r="175" spans="18:18" ht="12.75" customHeight="1" x14ac:dyDescent="0.3">
      <c r="R175"/>
    </row>
    <row r="176" spans="18:18" ht="12.75" customHeight="1" x14ac:dyDescent="0.3">
      <c r="R176"/>
    </row>
    <row r="177" spans="18:18" ht="12.75" customHeight="1" x14ac:dyDescent="0.3">
      <c r="R177"/>
    </row>
    <row r="178" spans="18:18" ht="12.75" customHeight="1" x14ac:dyDescent="0.3">
      <c r="R178"/>
    </row>
    <row r="179" spans="18:18" ht="12.75" customHeight="1" x14ac:dyDescent="0.3">
      <c r="R179"/>
    </row>
    <row r="180" spans="18:18" ht="12.75" customHeight="1" x14ac:dyDescent="0.3">
      <c r="R180"/>
    </row>
    <row r="181" spans="18:18" ht="12.75" customHeight="1" x14ac:dyDescent="0.3">
      <c r="R181"/>
    </row>
    <row r="182" spans="18:18" ht="12.75" customHeight="1" x14ac:dyDescent="0.3">
      <c r="R182"/>
    </row>
    <row r="183" spans="18:18" ht="12.75" customHeight="1" x14ac:dyDescent="0.3">
      <c r="R183"/>
    </row>
    <row r="184" spans="18:18" ht="12.75" customHeight="1" x14ac:dyDescent="0.3">
      <c r="R184"/>
    </row>
    <row r="185" spans="18:18" ht="12.75" customHeight="1" x14ac:dyDescent="0.3">
      <c r="R185"/>
    </row>
    <row r="186" spans="18:18" ht="12.75" customHeight="1" x14ac:dyDescent="0.3">
      <c r="R186"/>
    </row>
    <row r="187" spans="18:18" ht="12.75" customHeight="1" x14ac:dyDescent="0.3">
      <c r="R187"/>
    </row>
    <row r="188" spans="18:18" ht="12.75" customHeight="1" x14ac:dyDescent="0.3">
      <c r="R188"/>
    </row>
    <row r="189" spans="18:18" ht="12.75" customHeight="1" x14ac:dyDescent="0.3">
      <c r="R189"/>
    </row>
    <row r="190" spans="18:18" ht="12.75" customHeight="1" x14ac:dyDescent="0.3">
      <c r="R190"/>
    </row>
    <row r="191" spans="18:18" ht="12.75" customHeight="1" x14ac:dyDescent="0.3">
      <c r="R191"/>
    </row>
    <row r="192" spans="18:18" ht="12.75" customHeight="1" x14ac:dyDescent="0.3">
      <c r="R192"/>
    </row>
    <row r="193" spans="18:18" ht="12.75" customHeight="1" x14ac:dyDescent="0.3">
      <c r="R193"/>
    </row>
    <row r="194" spans="18:18" ht="12.75" customHeight="1" x14ac:dyDescent="0.3">
      <c r="R194"/>
    </row>
    <row r="195" spans="18:18" ht="12.75" customHeight="1" x14ac:dyDescent="0.3">
      <c r="R195"/>
    </row>
    <row r="196" spans="18:18" ht="12.75" customHeight="1" x14ac:dyDescent="0.3">
      <c r="R196"/>
    </row>
    <row r="197" spans="18:18" ht="12.75" customHeight="1" x14ac:dyDescent="0.3">
      <c r="R197"/>
    </row>
    <row r="198" spans="18:18" ht="12.75" customHeight="1" x14ac:dyDescent="0.3">
      <c r="R198"/>
    </row>
    <row r="199" spans="18:18" ht="12.75" customHeight="1" x14ac:dyDescent="0.3">
      <c r="R199"/>
    </row>
    <row r="200" spans="18:18" ht="12.75" customHeight="1" x14ac:dyDescent="0.3">
      <c r="R200"/>
    </row>
    <row r="201" spans="18:18" ht="12.75" customHeight="1" x14ac:dyDescent="0.3">
      <c r="R201"/>
    </row>
    <row r="202" spans="18:18" ht="12.75" customHeight="1" x14ac:dyDescent="0.3">
      <c r="R202"/>
    </row>
    <row r="203" spans="18:18" ht="12.75" customHeight="1" x14ac:dyDescent="0.3">
      <c r="R203"/>
    </row>
    <row r="204" spans="18:18" ht="12.75" customHeight="1" x14ac:dyDescent="0.3">
      <c r="R204"/>
    </row>
    <row r="205" spans="18:18" ht="12.75" customHeight="1" x14ac:dyDescent="0.3">
      <c r="R205"/>
    </row>
    <row r="206" spans="18:18" ht="12.75" customHeight="1" x14ac:dyDescent="0.3">
      <c r="R206"/>
    </row>
    <row r="207" spans="18:18" ht="12.75" customHeight="1" x14ac:dyDescent="0.3">
      <c r="R207"/>
    </row>
    <row r="208" spans="18:18" ht="12.75" customHeight="1" x14ac:dyDescent="0.3">
      <c r="R208"/>
    </row>
    <row r="209" spans="18:18" ht="12.75" customHeight="1" x14ac:dyDescent="0.3">
      <c r="R209"/>
    </row>
    <row r="210" spans="18:18" ht="12.75" customHeight="1" x14ac:dyDescent="0.3">
      <c r="R210"/>
    </row>
    <row r="211" spans="18:18" ht="12.75" customHeight="1" x14ac:dyDescent="0.3">
      <c r="R211"/>
    </row>
    <row r="212" spans="18:18" ht="12.75" customHeight="1" x14ac:dyDescent="0.3">
      <c r="R212"/>
    </row>
    <row r="213" spans="18:18" ht="12.75" customHeight="1" x14ac:dyDescent="0.3">
      <c r="R213"/>
    </row>
    <row r="214" spans="18:18" ht="12.75" customHeight="1" x14ac:dyDescent="0.3">
      <c r="R214"/>
    </row>
  </sheetData>
  <sheetProtection selectLockedCells="1"/>
  <customSheetViews>
    <customSheetView guid="{E59B5840-EF58-11D3-B672-B1E0953C1B26}" scale="75" showPageBreaks="1" showGridLines="0" printArea="1" hiddenRows="1" showRuler="0" topLeftCell="A4">
      <selection activeCell="D10" sqref="D10"/>
      <pageMargins left="0" right="0" top="0" bottom="0" header="0" footer="0"/>
      <printOptions horizontalCentered="1"/>
      <pageSetup paperSize="9" scale="70" orientation="portrait" r:id="rId1"/>
      <headerFooter alignWithMargins="0"/>
    </customSheetView>
  </customSheetViews>
  <mergeCells count="14">
    <mergeCell ref="C2:D2"/>
    <mergeCell ref="A12:E12"/>
    <mergeCell ref="C10:C11"/>
    <mergeCell ref="A5:B6"/>
    <mergeCell ref="L7:L8"/>
    <mergeCell ref="A7:B7"/>
    <mergeCell ref="A8:B8"/>
    <mergeCell ref="X8:Z9"/>
    <mergeCell ref="R11:R12"/>
    <mergeCell ref="A30:E30"/>
    <mergeCell ref="C3:E3"/>
    <mergeCell ref="C5:E5"/>
    <mergeCell ref="N7:O8"/>
    <mergeCell ref="C7:E7"/>
  </mergeCells>
  <phoneticPr fontId="0" type="noConversion"/>
  <conditionalFormatting sqref="N13:O90">
    <cfRule type="cellIs" dxfId="13" priority="1" operator="equal">
      <formula>"Error"</formula>
    </cfRule>
  </conditionalFormatting>
  <dataValidations count="1">
    <dataValidation type="custom" allowBlank="1" showInputMessage="1" showErrorMessage="1" errorTitle="Wrong input" error="Please enter numbers only!" sqref="D13:G29 D31:G90" xr:uid="{00000000-0002-0000-0400-000000000000}">
      <formula1>ISNUMBER(D13)</formula1>
    </dataValidation>
  </dataValidations>
  <hyperlinks>
    <hyperlink ref="A91" r:id="rId2" display="1 Glulam, CLT and I Beams are classified as secondary wood products but for ease of reporting are included here https://www.fao.org/3/cb8216en/cb8216en.pdf" xr:uid="{57A36840-0010-4831-BE2C-AFD0194AB801}"/>
  </hyperlinks>
  <printOptions horizontalCentered="1"/>
  <pageMargins left="0.39370078740157483" right="0.39370078740157483" top="0.19685039370078741" bottom="0.19685039370078741" header="0.19685039370078741" footer="0.19685039370078741"/>
  <pageSetup paperSize="9" scale="38" orientation="portrait" r:id="rId3"/>
  <headerFooter alignWithMargins="0"/>
  <colBreaks count="1" manualBreakCount="1">
    <brk id="5" max="1048575" man="1"/>
  </colBreaks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116"/>
  <sheetViews>
    <sheetView showGridLines="0" zoomScale="80" zoomScaleNormal="80" zoomScaleSheetLayoutView="75" workbookViewId="0">
      <selection activeCell="C36" sqref="C36"/>
    </sheetView>
  </sheetViews>
  <sheetFormatPr defaultColWidth="9.5" defaultRowHeight="12.75" customHeight="1" x14ac:dyDescent="0.3"/>
  <cols>
    <col min="1" max="1" width="8.25" style="205" customWidth="1"/>
    <col min="2" max="2" width="86.33203125" style="2" customWidth="1"/>
    <col min="3" max="3" width="11.83203125" style="2" customWidth="1"/>
    <col min="4" max="7" width="12.5" style="2" customWidth="1"/>
    <col min="8" max="8" width="13.58203125" style="2" customWidth="1"/>
    <col min="9" max="11" width="12.5" style="2" customWidth="1"/>
    <col min="12" max="12" width="6.25" style="43" customWidth="1"/>
    <col min="13" max="13" width="7.75" style="43" customWidth="1"/>
    <col min="14" max="19" width="6.25" style="43" customWidth="1"/>
    <col min="20" max="20" width="7.25" style="43" customWidth="1"/>
    <col min="21" max="26" width="6.5" style="43" customWidth="1"/>
    <col min="27" max="27" width="6.5" style="590" customWidth="1"/>
    <col min="28" max="28" width="7" customWidth="1"/>
    <col min="29" max="29" width="9.33203125" style="2" customWidth="1"/>
    <col min="30" max="30" width="58.5" style="2" customWidth="1"/>
    <col min="31" max="31" width="8" style="2" customWidth="1"/>
    <col min="32" max="39" width="9.08203125" style="2" customWidth="1"/>
    <col min="40" max="41" width="10.75" style="2" customWidth="1"/>
    <col min="42" max="42" width="55.5" style="2" customWidth="1"/>
    <col min="43" max="43" width="10" style="2" customWidth="1"/>
    <col min="44" max="45" width="11.5" style="2" customWidth="1"/>
    <col min="46" max="47" width="8.5" style="2" customWidth="1"/>
    <col min="48" max="48" width="12.5" style="2" customWidth="1"/>
    <col min="49" max="49" width="12.5" style="5" customWidth="1"/>
    <col min="50" max="50" width="10.75" style="5" hidden="1" customWidth="1"/>
    <col min="51" max="51" width="62.33203125" style="5" hidden="1" customWidth="1"/>
    <col min="52" max="52" width="10.33203125" style="5" hidden="1" customWidth="1"/>
    <col min="53" max="56" width="12.5" style="5" hidden="1" customWidth="1"/>
    <col min="57" max="16384" width="9.5" style="2"/>
  </cols>
  <sheetData>
    <row r="1" spans="1:56" s="18" customFormat="1" ht="12.75" customHeight="1" thickBot="1" x14ac:dyDescent="0.35">
      <c r="A1" s="207"/>
      <c r="B1" s="170"/>
      <c r="C1" s="170"/>
      <c r="D1" s="170">
        <v>61</v>
      </c>
      <c r="E1" s="170">
        <v>62</v>
      </c>
      <c r="F1" s="170">
        <v>61</v>
      </c>
      <c r="G1" s="170">
        <v>62</v>
      </c>
      <c r="H1" s="170">
        <v>91</v>
      </c>
      <c r="I1" s="170">
        <v>92</v>
      </c>
      <c r="J1" s="170">
        <v>91</v>
      </c>
      <c r="K1" s="170">
        <v>92</v>
      </c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590"/>
      <c r="AB1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W1" s="5"/>
      <c r="AX1" s="5"/>
      <c r="AY1" s="5"/>
      <c r="AZ1" s="5"/>
      <c r="BA1" s="5"/>
      <c r="BB1" s="5"/>
      <c r="BC1" s="5"/>
      <c r="BD1" s="5"/>
    </row>
    <row r="2" spans="1:56" ht="17.149999999999999" customHeight="1" x14ac:dyDescent="0.3">
      <c r="A2" s="6"/>
      <c r="B2" s="4"/>
      <c r="C2" s="1769" t="s">
        <v>484</v>
      </c>
      <c r="D2" s="1769"/>
      <c r="E2" s="1769"/>
      <c r="F2" s="1770"/>
      <c r="G2" s="640" t="s">
        <v>485</v>
      </c>
      <c r="H2" s="1767"/>
      <c r="I2" s="1768"/>
      <c r="J2" s="640" t="s">
        <v>356</v>
      </c>
      <c r="K2" s="641"/>
      <c r="L2" s="426"/>
      <c r="M2" s="426"/>
      <c r="N2" s="426"/>
      <c r="O2" s="205"/>
      <c r="P2" s="426"/>
      <c r="Q2" s="426"/>
      <c r="R2" s="426"/>
      <c r="S2" s="426"/>
      <c r="T2" s="591"/>
      <c r="U2" s="591"/>
      <c r="V2" s="591"/>
      <c r="W2" s="426"/>
      <c r="X2" s="426"/>
      <c r="Y2" s="426"/>
      <c r="Z2" s="426"/>
      <c r="AA2" s="592"/>
      <c r="AB2" s="138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X2" s="1799"/>
      <c r="AY2" s="1799"/>
      <c r="AZ2" s="1799"/>
      <c r="BA2" s="1799"/>
      <c r="BB2" s="319"/>
    </row>
    <row r="3" spans="1:56" ht="17.149999999999999" customHeight="1" x14ac:dyDescent="0.3">
      <c r="A3" s="186"/>
      <c r="B3" s="5"/>
      <c r="C3" s="1771"/>
      <c r="D3" s="1771"/>
      <c r="E3" s="1771"/>
      <c r="F3" s="1772"/>
      <c r="G3" s="642" t="s">
        <v>357</v>
      </c>
      <c r="H3" s="643"/>
      <c r="I3" s="643"/>
      <c r="J3" s="643"/>
      <c r="K3" s="644"/>
      <c r="L3" s="426"/>
      <c r="M3" s="426"/>
      <c r="N3" s="426"/>
      <c r="O3" s="205"/>
      <c r="P3" s="426"/>
      <c r="Q3" s="426"/>
      <c r="R3" s="426"/>
      <c r="S3" s="426"/>
      <c r="T3" s="591"/>
      <c r="U3" s="591"/>
      <c r="V3" s="591"/>
      <c r="W3" s="426"/>
      <c r="X3" s="426"/>
      <c r="Y3" s="426"/>
      <c r="Z3" s="426"/>
      <c r="AA3" s="592"/>
      <c r="AB3" s="138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X3" s="1799"/>
      <c r="AY3" s="1799"/>
      <c r="AZ3" s="1799"/>
      <c r="BA3" s="1799"/>
      <c r="BB3" s="319" t="s">
        <v>486</v>
      </c>
      <c r="BC3" s="320" t="s">
        <v>487</v>
      </c>
    </row>
    <row r="4" spans="1:56" ht="17.149999999999999" customHeight="1" x14ac:dyDescent="0.3">
      <c r="A4" s="186"/>
      <c r="B4" s="5"/>
      <c r="C4" s="425"/>
      <c r="D4" s="425"/>
      <c r="E4" s="425"/>
      <c r="F4" s="841"/>
      <c r="G4" s="1747" t="s">
        <v>358</v>
      </c>
      <c r="H4" s="1754"/>
      <c r="I4" s="1754"/>
      <c r="J4" s="1754"/>
      <c r="K4" s="1805"/>
      <c r="L4" s="426"/>
      <c r="M4" s="426"/>
      <c r="N4" s="426"/>
      <c r="O4" s="205"/>
      <c r="P4" s="426"/>
      <c r="Q4" s="426"/>
      <c r="R4" s="426"/>
      <c r="S4" s="426"/>
      <c r="T4" s="591"/>
      <c r="U4" s="591"/>
      <c r="V4" s="591"/>
      <c r="W4" s="426"/>
      <c r="X4" s="426"/>
      <c r="Y4" s="426"/>
      <c r="Z4" s="426"/>
      <c r="AA4" s="592"/>
      <c r="AB4" s="138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X4" s="1799"/>
      <c r="AY4" s="1799"/>
      <c r="AZ4" s="1799"/>
      <c r="BA4" s="1799"/>
      <c r="BB4" s="319"/>
      <c r="BC4" s="320"/>
    </row>
    <row r="5" spans="1:56" ht="17.149999999999999" customHeight="1" x14ac:dyDescent="0.3">
      <c r="A5" s="186"/>
      <c r="B5" s="5"/>
      <c r="C5" s="1773" t="s">
        <v>362</v>
      </c>
      <c r="D5" s="1773"/>
      <c r="E5" s="1773"/>
      <c r="F5" s="1774"/>
      <c r="G5" s="621" t="s">
        <v>359</v>
      </c>
      <c r="H5" s="643"/>
      <c r="I5" s="1754"/>
      <c r="J5" s="1754"/>
      <c r="K5" s="1805"/>
      <c r="L5" s="426"/>
      <c r="M5" s="426"/>
      <c r="N5" s="426"/>
      <c r="O5" s="140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592"/>
      <c r="AB5" s="138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798" t="s">
        <v>488</v>
      </c>
      <c r="AP5" s="1798"/>
      <c r="AQ5" s="1798"/>
      <c r="AR5" s="1798"/>
      <c r="AS5" s="1798"/>
      <c r="AT5" s="1798"/>
      <c r="AU5" s="1798"/>
      <c r="AX5" s="1799"/>
      <c r="AY5" s="1799"/>
      <c r="AZ5" s="1799"/>
      <c r="BA5" s="1799"/>
      <c r="BB5" s="319" t="s">
        <v>489</v>
      </c>
    </row>
    <row r="6" spans="1:56" ht="17.149999999999999" customHeight="1" x14ac:dyDescent="0.65">
      <c r="A6" s="186"/>
      <c r="B6" s="208" t="s">
        <v>6</v>
      </c>
      <c r="C6" s="1775" t="s">
        <v>490</v>
      </c>
      <c r="D6" s="1775"/>
      <c r="E6" s="1775"/>
      <c r="F6" s="1776"/>
      <c r="G6" s="621" t="s">
        <v>363</v>
      </c>
      <c r="H6" s="1754"/>
      <c r="I6" s="1754"/>
      <c r="J6" s="1754"/>
      <c r="K6" s="1805"/>
      <c r="L6" s="426"/>
      <c r="M6" s="426"/>
      <c r="N6" s="426"/>
      <c r="O6" s="140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592"/>
      <c r="AB6" s="138"/>
      <c r="AC6" s="5"/>
      <c r="AD6" s="341" t="s">
        <v>364</v>
      </c>
      <c r="AE6" s="5"/>
      <c r="AF6" s="5"/>
      <c r="AG6" s="5"/>
      <c r="AH6" s="5"/>
      <c r="AI6" s="5"/>
      <c r="AJ6" s="5"/>
      <c r="AK6" s="5"/>
      <c r="AL6" s="5"/>
      <c r="AM6" s="5"/>
      <c r="AN6" s="5"/>
      <c r="AO6" s="1798"/>
      <c r="AP6" s="1798"/>
      <c r="AQ6" s="1798"/>
      <c r="AR6" s="1798"/>
      <c r="AS6" s="1798"/>
      <c r="AT6" s="1798"/>
      <c r="AU6" s="1798"/>
      <c r="AY6" s="1320" t="s">
        <v>491</v>
      </c>
      <c r="AZ6" s="61"/>
      <c r="BA6" s="61"/>
      <c r="BB6" s="319"/>
    </row>
    <row r="7" spans="1:56" ht="17.149999999999999" customHeight="1" thickBot="1" x14ac:dyDescent="0.55000000000000004">
      <c r="A7" s="186"/>
      <c r="B7" s="1781"/>
      <c r="C7" s="1782"/>
      <c r="D7" s="1782"/>
      <c r="E7" s="35"/>
      <c r="F7" s="5"/>
      <c r="G7" s="637" t="s">
        <v>367</v>
      </c>
      <c r="H7" s="643"/>
      <c r="I7" s="1800"/>
      <c r="J7" s="1800"/>
      <c r="K7" s="1801"/>
      <c r="L7" s="626"/>
      <c r="M7" s="626"/>
      <c r="N7" s="626"/>
      <c r="O7" s="626"/>
      <c r="P7" s="626"/>
      <c r="Q7" s="626"/>
      <c r="R7" s="626"/>
      <c r="S7" s="626"/>
      <c r="T7" s="626"/>
      <c r="U7" s="626"/>
      <c r="V7" s="626"/>
      <c r="W7" s="626"/>
      <c r="X7" s="626"/>
      <c r="Y7" s="626"/>
      <c r="Z7" s="626"/>
      <c r="AA7" s="626"/>
      <c r="AB7" s="141"/>
      <c r="AC7" s="5"/>
      <c r="AD7" s="5"/>
      <c r="AE7" s="5"/>
      <c r="AF7" s="5"/>
      <c r="AG7" s="5"/>
      <c r="AH7" s="5"/>
      <c r="AI7" s="36"/>
      <c r="AJ7" s="1777"/>
      <c r="AK7" s="1777"/>
      <c r="AL7" s="1777"/>
      <c r="AM7" s="1777"/>
      <c r="AN7" s="43"/>
      <c r="AO7" s="43"/>
      <c r="AP7" s="43"/>
      <c r="AR7" s="209" t="str">
        <f>G2</f>
        <v>Страна:</v>
      </c>
      <c r="AS7" s="210">
        <f>H2</f>
        <v>0</v>
      </c>
      <c r="AY7" s="5" t="s">
        <v>492</v>
      </c>
      <c r="AZ7" s="61"/>
      <c r="BA7" s="61"/>
      <c r="BB7" s="319"/>
    </row>
    <row r="8" spans="1:56" ht="30" thickBot="1" x14ac:dyDescent="0.45">
      <c r="A8" s="188"/>
      <c r="B8" s="1806" t="s">
        <v>493</v>
      </c>
      <c r="C8" s="1806"/>
      <c r="D8" s="1806"/>
      <c r="E8" s="941" t="s">
        <v>494</v>
      </c>
      <c r="F8" s="211" t="s">
        <v>6</v>
      </c>
      <c r="G8" s="212" t="s">
        <v>6</v>
      </c>
      <c r="H8" s="213"/>
      <c r="I8" s="213"/>
      <c r="J8" s="214"/>
      <c r="K8" s="758"/>
      <c r="L8" s="761" t="s">
        <v>368</v>
      </c>
      <c r="M8" s="593" t="s">
        <v>368</v>
      </c>
      <c r="N8" s="593" t="s">
        <v>368</v>
      </c>
      <c r="O8" s="593" t="s">
        <v>368</v>
      </c>
      <c r="P8" s="593" t="s">
        <v>368</v>
      </c>
      <c r="Q8" s="593" t="s">
        <v>368</v>
      </c>
      <c r="R8" s="593" t="s">
        <v>368</v>
      </c>
      <c r="S8" s="605" t="s">
        <v>368</v>
      </c>
      <c r="T8" s="839" t="s">
        <v>495</v>
      </c>
      <c r="U8" s="839" t="s">
        <v>495</v>
      </c>
      <c r="V8" s="839" t="s">
        <v>495</v>
      </c>
      <c r="W8" s="839" t="s">
        <v>495</v>
      </c>
      <c r="X8" s="839" t="s">
        <v>495</v>
      </c>
      <c r="Y8" s="839" t="s">
        <v>495</v>
      </c>
      <c r="Z8" s="839" t="s">
        <v>495</v>
      </c>
      <c r="AA8" s="840" t="s">
        <v>495</v>
      </c>
      <c r="AB8" s="2"/>
      <c r="AC8" s="698"/>
      <c r="AD8" s="699" t="s">
        <v>490</v>
      </c>
      <c r="AE8" s="700"/>
      <c r="AF8" s="1788" t="s">
        <v>365</v>
      </c>
      <c r="AG8" s="1789"/>
      <c r="AH8" s="1789"/>
      <c r="AI8" s="1789"/>
      <c r="AJ8" s="1789"/>
      <c r="AK8" s="1789"/>
      <c r="AL8" s="1789"/>
      <c r="AM8" s="1790"/>
      <c r="AN8" s="41"/>
      <c r="AO8" s="44"/>
      <c r="AP8" s="858"/>
      <c r="AQ8" s="215"/>
      <c r="AR8" s="216"/>
      <c r="AS8" s="217"/>
      <c r="AT8" s="163"/>
      <c r="AU8" s="38"/>
      <c r="AZ8" s="61"/>
      <c r="BA8" s="61"/>
      <c r="BB8" s="319"/>
    </row>
    <row r="9" spans="1:56" s="142" customFormat="1" ht="13.5" customHeight="1" x14ac:dyDescent="0.35">
      <c r="A9" s="1764" t="s">
        <v>370</v>
      </c>
      <c r="B9" s="425" t="s">
        <v>6</v>
      </c>
      <c r="C9" s="1802" t="s">
        <v>372</v>
      </c>
      <c r="D9" s="1813" t="s">
        <v>496</v>
      </c>
      <c r="E9" s="1792"/>
      <c r="F9" s="1814"/>
      <c r="G9" s="1815"/>
      <c r="H9" s="1791" t="s">
        <v>497</v>
      </c>
      <c r="I9" s="1792"/>
      <c r="J9" s="1792"/>
      <c r="K9" s="1792"/>
      <c r="L9" s="1807" t="s">
        <v>498</v>
      </c>
      <c r="M9" s="1808"/>
      <c r="N9" s="1808"/>
      <c r="O9" s="1808"/>
      <c r="P9" s="1809" t="s">
        <v>499</v>
      </c>
      <c r="Q9" s="1810"/>
      <c r="R9" s="1810"/>
      <c r="S9" s="1811"/>
      <c r="T9" s="1809" t="s">
        <v>498</v>
      </c>
      <c r="U9" s="1810"/>
      <c r="V9" s="1810"/>
      <c r="W9" s="1810"/>
      <c r="X9" s="1809" t="s">
        <v>499</v>
      </c>
      <c r="Y9" s="1810"/>
      <c r="Z9" s="1810"/>
      <c r="AA9" s="1812"/>
      <c r="AB9" s="589"/>
      <c r="AC9" s="701" t="str">
        <f t="shared" ref="AC9:AC41" si="0">A9</f>
        <v>Код</v>
      </c>
      <c r="AD9" s="240"/>
      <c r="AE9" s="21"/>
      <c r="AF9" s="1791" t="str">
        <f>D9</f>
        <v>ИМПОРТ</v>
      </c>
      <c r="AG9" s="1792"/>
      <c r="AH9" s="1792"/>
      <c r="AI9" s="1793"/>
      <c r="AJ9" s="1791" t="str">
        <f>H9</f>
        <v>ЭКСПОРТ</v>
      </c>
      <c r="AK9" s="1792"/>
      <c r="AL9" s="1792"/>
      <c r="AM9" s="1794"/>
      <c r="AN9" s="184"/>
      <c r="AO9" s="46" t="str">
        <f t="shared" ref="AO9:AO41" si="1">A9</f>
        <v>Код</v>
      </c>
      <c r="AP9" s="184"/>
      <c r="AQ9" s="219" t="s">
        <v>6</v>
      </c>
      <c r="AR9" s="1783" t="s">
        <v>500</v>
      </c>
      <c r="AS9" s="1784"/>
      <c r="AT9" s="1786" t="s">
        <v>501</v>
      </c>
      <c r="AU9" s="1787"/>
      <c r="AW9" s="39"/>
      <c r="AX9" s="57" t="s">
        <v>22</v>
      </c>
      <c r="AY9" s="971" t="s">
        <v>6</v>
      </c>
      <c r="AZ9" s="1321" t="s">
        <v>502</v>
      </c>
      <c r="BA9" s="1797" t="s">
        <v>503</v>
      </c>
      <c r="BB9" s="1795"/>
      <c r="BC9" s="1795" t="s">
        <v>504</v>
      </c>
      <c r="BD9" s="1796"/>
    </row>
    <row r="10" spans="1:56" ht="12.75" customHeight="1" x14ac:dyDescent="0.35">
      <c r="A10" s="1765"/>
      <c r="B10" s="13" t="s">
        <v>371</v>
      </c>
      <c r="C10" s="1803"/>
      <c r="D10" s="1780">
        <v>2021</v>
      </c>
      <c r="E10" s="1779"/>
      <c r="F10" s="1780">
        <v>2022</v>
      </c>
      <c r="G10" s="1779"/>
      <c r="H10" s="1778">
        <f>D10</f>
        <v>2021</v>
      </c>
      <c r="I10" s="1779"/>
      <c r="J10" s="1780">
        <f>F10</f>
        <v>2022</v>
      </c>
      <c r="K10" s="1778"/>
      <c r="L10" s="598">
        <f>D10</f>
        <v>2021</v>
      </c>
      <c r="M10" s="428"/>
      <c r="N10" s="427">
        <f>F10</f>
        <v>2022</v>
      </c>
      <c r="O10" s="1322"/>
      <c r="P10" s="427">
        <f>D10</f>
        <v>2021</v>
      </c>
      <c r="Q10" s="427"/>
      <c r="R10" s="598">
        <f>F10</f>
        <v>2022</v>
      </c>
      <c r="S10" s="601"/>
      <c r="T10" s="427">
        <f>D10</f>
        <v>2021</v>
      </c>
      <c r="U10" s="428"/>
      <c r="V10" s="427">
        <f>F10</f>
        <v>2022</v>
      </c>
      <c r="W10" s="1322"/>
      <c r="X10" s="427">
        <f>D10</f>
        <v>2021</v>
      </c>
      <c r="Y10" s="428"/>
      <c r="Z10" s="427">
        <f>F10</f>
        <v>2022</v>
      </c>
      <c r="AA10" s="428"/>
      <c r="AB10" s="426"/>
      <c r="AC10" s="702">
        <f t="shared" si="0"/>
        <v>0</v>
      </c>
      <c r="AD10" s="19"/>
      <c r="AE10" s="23"/>
      <c r="AF10" s="1780">
        <f>D10</f>
        <v>2021</v>
      </c>
      <c r="AG10" s="1779"/>
      <c r="AH10" s="1780">
        <f>F10</f>
        <v>2022</v>
      </c>
      <c r="AI10" s="1779"/>
      <c r="AJ10" s="1780">
        <f>H10</f>
        <v>2021</v>
      </c>
      <c r="AK10" s="1779" t="s">
        <v>6</v>
      </c>
      <c r="AL10" s="1780">
        <f>J10</f>
        <v>2022</v>
      </c>
      <c r="AM10" s="1785"/>
      <c r="AN10" s="22"/>
      <c r="AO10" s="47">
        <f t="shared" si="1"/>
        <v>0</v>
      </c>
      <c r="AP10" s="22"/>
      <c r="AQ10" s="219" t="s">
        <v>6</v>
      </c>
      <c r="AR10" s="612">
        <f>H10</f>
        <v>2021</v>
      </c>
      <c r="AS10" s="20">
        <f>F10</f>
        <v>2022</v>
      </c>
      <c r="AT10" s="613">
        <f>AR10</f>
        <v>2021</v>
      </c>
      <c r="AU10" s="20">
        <f>AS10</f>
        <v>2022</v>
      </c>
      <c r="AX10" s="58" t="s">
        <v>505</v>
      </c>
      <c r="AY10" s="13" t="s">
        <v>22</v>
      </c>
      <c r="AZ10" s="1323" t="s">
        <v>506</v>
      </c>
      <c r="BA10" s="79">
        <f>D10</f>
        <v>2021</v>
      </c>
      <c r="BB10" s="79">
        <f>F10</f>
        <v>2022</v>
      </c>
      <c r="BC10" s="80">
        <f>D10</f>
        <v>2021</v>
      </c>
      <c r="BD10" s="81">
        <f>F10</f>
        <v>2022</v>
      </c>
    </row>
    <row r="11" spans="1:56" ht="14.25" customHeight="1" x14ac:dyDescent="0.25">
      <c r="A11" s="1766"/>
      <c r="B11" s="220"/>
      <c r="C11" s="1804"/>
      <c r="D11" s="26" t="s">
        <v>377</v>
      </c>
      <c r="E11" s="26" t="s">
        <v>507</v>
      </c>
      <c r="F11" s="26" t="s">
        <v>377</v>
      </c>
      <c r="G11" s="26" t="s">
        <v>507</v>
      </c>
      <c r="H11" s="26" t="s">
        <v>377</v>
      </c>
      <c r="I11" s="26" t="s">
        <v>507</v>
      </c>
      <c r="J11" s="26" t="s">
        <v>377</v>
      </c>
      <c r="K11" s="26" t="s">
        <v>507</v>
      </c>
      <c r="L11" s="145" t="s">
        <v>377</v>
      </c>
      <c r="M11" s="144" t="s">
        <v>508</v>
      </c>
      <c r="N11" s="145" t="s">
        <v>377</v>
      </c>
      <c r="O11" s="144" t="s">
        <v>508</v>
      </c>
      <c r="P11" s="145" t="s">
        <v>377</v>
      </c>
      <c r="Q11" s="144" t="s">
        <v>508</v>
      </c>
      <c r="R11" s="145" t="s">
        <v>377</v>
      </c>
      <c r="S11" s="602" t="s">
        <v>507</v>
      </c>
      <c r="T11" s="143" t="s">
        <v>377</v>
      </c>
      <c r="U11" s="144" t="s">
        <v>507</v>
      </c>
      <c r="V11" s="145" t="s">
        <v>377</v>
      </c>
      <c r="W11" s="144" t="s">
        <v>508</v>
      </c>
      <c r="X11" s="145" t="s">
        <v>377</v>
      </c>
      <c r="Y11" s="144" t="s">
        <v>508</v>
      </c>
      <c r="Z11" s="145" t="s">
        <v>377</v>
      </c>
      <c r="AA11" s="144" t="s">
        <v>508</v>
      </c>
      <c r="AB11" s="697"/>
      <c r="AC11" s="703">
        <f t="shared" si="0"/>
        <v>0</v>
      </c>
      <c r="AD11" s="221"/>
      <c r="AE11" s="222"/>
      <c r="AF11" s="26" t="str">
        <f>D11</f>
        <v>Объем</v>
      </c>
      <c r="AG11" s="856" t="str">
        <f>E11</f>
        <v>Стоимость</v>
      </c>
      <c r="AH11" s="13" t="str">
        <f>F11</f>
        <v>Объем</v>
      </c>
      <c r="AI11" s="856" t="str">
        <f>G11</f>
        <v>Стоимость</v>
      </c>
      <c r="AJ11" s="14" t="str">
        <f>H11</f>
        <v>Объем</v>
      </c>
      <c r="AK11" s="856" t="str">
        <f>I11</f>
        <v>Стоимость</v>
      </c>
      <c r="AL11" s="13" t="str">
        <f>J11</f>
        <v>Объем</v>
      </c>
      <c r="AM11" s="20" t="str">
        <f>K11</f>
        <v>Стоимость</v>
      </c>
      <c r="AN11" s="22"/>
      <c r="AO11" s="48">
        <f t="shared" si="1"/>
        <v>0</v>
      </c>
      <c r="AP11" s="857"/>
      <c r="AQ11" s="223" t="s">
        <v>6</v>
      </c>
      <c r="AR11" s="614"/>
      <c r="AS11" s="615"/>
      <c r="AT11" s="616"/>
      <c r="AU11" s="617"/>
      <c r="AX11" s="59" t="s">
        <v>6</v>
      </c>
      <c r="AY11" s="220"/>
      <c r="AZ11" s="15" t="s">
        <v>6</v>
      </c>
      <c r="BA11" s="26"/>
      <c r="BB11" s="26"/>
      <c r="BC11" s="26"/>
      <c r="BD11" s="60"/>
    </row>
    <row r="12" spans="1:56" s="1559" customFormat="1" ht="15" customHeight="1" x14ac:dyDescent="0.3">
      <c r="A12" s="1538">
        <v>1</v>
      </c>
      <c r="B12" s="1539" t="s">
        <v>384</v>
      </c>
      <c r="C12" s="1540" t="s">
        <v>509</v>
      </c>
      <c r="D12" s="1541">
        <v>0.5</v>
      </c>
      <c r="E12" s="1425">
        <v>202.65</v>
      </c>
      <c r="F12" s="1542">
        <v>0.1</v>
      </c>
      <c r="G12" s="1542">
        <v>31</v>
      </c>
      <c r="H12" s="1542"/>
      <c r="I12" s="1542"/>
      <c r="J12" s="1542"/>
      <c r="K12" s="1543"/>
      <c r="L12" s="1544"/>
      <c r="M12" s="1545"/>
      <c r="N12" s="1546"/>
      <c r="O12" s="1545"/>
      <c r="P12" s="1546"/>
      <c r="Q12" s="1546"/>
      <c r="R12" s="1544"/>
      <c r="S12" s="1547"/>
      <c r="T12" s="1546"/>
      <c r="U12" s="1545"/>
      <c r="V12" s="1546"/>
      <c r="W12" s="1545"/>
      <c r="X12" s="1546"/>
      <c r="Y12" s="1545"/>
      <c r="Z12" s="1546"/>
      <c r="AA12" s="1545"/>
      <c r="AB12" s="1548"/>
      <c r="AC12" s="1549">
        <f t="shared" si="0"/>
        <v>1</v>
      </c>
      <c r="AD12" s="1550" t="str">
        <f t="shared" ref="AD12:AD48" si="2">B12</f>
        <v>КРУГЛЫЙ ЛЕС (НЕОБРАБОТАННЫЕ ЛЕСОМАТЕРИАЛЫ)</v>
      </c>
      <c r="AE12" s="1551" t="s">
        <v>386</v>
      </c>
      <c r="AF12" s="1552">
        <f>D12-(D13+D16)</f>
        <v>0</v>
      </c>
      <c r="AG12" s="1552">
        <f t="shared" ref="AG12:AM12" si="3">E12-(E13+E16)</f>
        <v>0</v>
      </c>
      <c r="AH12" s="1552">
        <f t="shared" si="3"/>
        <v>0</v>
      </c>
      <c r="AI12" s="1552">
        <f t="shared" si="3"/>
        <v>0</v>
      </c>
      <c r="AJ12" s="1552">
        <f t="shared" si="3"/>
        <v>0</v>
      </c>
      <c r="AK12" s="1552">
        <f t="shared" si="3"/>
        <v>0</v>
      </c>
      <c r="AL12" s="1552">
        <f t="shared" si="3"/>
        <v>0</v>
      </c>
      <c r="AM12" s="1553">
        <f t="shared" si="3"/>
        <v>0</v>
      </c>
      <c r="AN12" s="1554"/>
      <c r="AO12" s="1555">
        <f t="shared" si="1"/>
        <v>1</v>
      </c>
      <c r="AP12" s="1550" t="str">
        <f t="shared" ref="AP12:AP21" si="4">B12</f>
        <v>КРУГЛЫЙ ЛЕС (НЕОБРАБОТАННЫЕ ЛЕСОМАТЕРИАЛЫ)</v>
      </c>
      <c r="AQ12" s="1551" t="s">
        <v>386</v>
      </c>
      <c r="AR12" s="1556">
        <f>'CB1-Производство'!D13+'СВ2 | Первич. | Торговля'!D12-'СВ2 | Первич. | Торговля'!H12</f>
        <v>0.5</v>
      </c>
      <c r="AS12" s="1556">
        <f>'CB1-Производство'!E13+'СВ2 | Первич. | Торговля'!F12-'СВ2 | Первич. | Торговля'!J12</f>
        <v>0.1</v>
      </c>
      <c r="AT12" s="1557"/>
      <c r="AU12" s="1558"/>
      <c r="AW12" s="1560"/>
      <c r="AX12" s="1555">
        <v>1</v>
      </c>
      <c r="AY12" s="1539" t="s">
        <v>40</v>
      </c>
      <c r="AZ12" s="1540" t="s">
        <v>510</v>
      </c>
      <c r="BA12" s="1561" t="str">
        <f>IF(ISTEXT(#REF!),IF(#REF!=0,"INTRA-EU","CHECK")," ")</f>
        <v xml:space="preserve"> </v>
      </c>
      <c r="BB12" s="1561" t="str">
        <f>IF(ISTEXT(#REF!),IF(#REF!=0,"INTRA-EU","CHECK")," ")</f>
        <v xml:space="preserve"> </v>
      </c>
      <c r="BC12" s="1561" t="str">
        <f>IF(ISTEXT(#REF!),IF(#REF!=0,"INTRA-EU","CHECK")," ")</f>
        <v xml:space="preserve"> </v>
      </c>
      <c r="BD12" s="1562" t="str">
        <f>IF(ISTEXT(#REF!),IF(#REF!=0,"INTRA-EU","CHECK")," ")</f>
        <v xml:space="preserve"> </v>
      </c>
    </row>
    <row r="13" spans="1:56" s="3" customFormat="1" ht="15" customHeight="1" thickBot="1" x14ac:dyDescent="0.3">
      <c r="A13" s="200">
        <v>1.1000000000000001</v>
      </c>
      <c r="B13" s="766" t="s">
        <v>389</v>
      </c>
      <c r="C13" s="828" t="s">
        <v>509</v>
      </c>
      <c r="D13" s="349"/>
      <c r="E13" s="349"/>
      <c r="F13" s="349"/>
      <c r="G13" s="349"/>
      <c r="H13" s="767"/>
      <c r="I13" s="349"/>
      <c r="J13" s="349"/>
      <c r="K13" s="350"/>
      <c r="L13" s="600"/>
      <c r="M13" s="597"/>
      <c r="N13" s="596"/>
      <c r="O13" s="597"/>
      <c r="P13" s="596"/>
      <c r="Q13" s="596"/>
      <c r="R13" s="600"/>
      <c r="S13" s="604"/>
      <c r="T13" s="596"/>
      <c r="U13" s="597"/>
      <c r="V13" s="596"/>
      <c r="W13" s="597"/>
      <c r="X13" s="596"/>
      <c r="Y13" s="597"/>
      <c r="Z13" s="596"/>
      <c r="AA13" s="597"/>
      <c r="AB13" s="236"/>
      <c r="AC13" s="253">
        <f t="shared" si="0"/>
        <v>1.1000000000000001</v>
      </c>
      <c r="AD13" s="579" t="str">
        <f t="shared" si="2"/>
        <v>ТОПЛИВНАЯ ДРЕВЕСИНА (ВКЛЮЧАЯ ДРЕВЕСИНУ ДЛЯ ПРОИЗВОДСТВА ДРЕВЕСНОГО УГЛЯ)</v>
      </c>
      <c r="AE13" s="578" t="s">
        <v>386</v>
      </c>
      <c r="AF13" s="331">
        <f>D13-(D14+D15)</f>
        <v>0</v>
      </c>
      <c r="AG13" s="331">
        <f t="shared" ref="AG13:AM13" si="5">E13-(E14+E15)</f>
        <v>0</v>
      </c>
      <c r="AH13" s="331">
        <f t="shared" si="5"/>
        <v>0</v>
      </c>
      <c r="AI13" s="331">
        <f t="shared" si="5"/>
        <v>0</v>
      </c>
      <c r="AJ13" s="331">
        <f t="shared" si="5"/>
        <v>0</v>
      </c>
      <c r="AK13" s="331">
        <f t="shared" si="5"/>
        <v>0</v>
      </c>
      <c r="AL13" s="331">
        <f t="shared" si="5"/>
        <v>0</v>
      </c>
      <c r="AM13" s="705">
        <f t="shared" si="5"/>
        <v>0</v>
      </c>
      <c r="AN13" s="37"/>
      <c r="AO13" s="49">
        <f t="shared" si="1"/>
        <v>1.1000000000000001</v>
      </c>
      <c r="AP13" s="579" t="str">
        <f t="shared" si="4"/>
        <v>ТОПЛИВНАЯ ДРЕВЕСИНА (ВКЛЮЧАЯ ДРЕВЕСИНУ ДЛЯ ПРОИЗВОДСТВА ДРЕВЕСНОГО УГЛЯ)</v>
      </c>
      <c r="AQ13" s="578" t="s">
        <v>386</v>
      </c>
      <c r="AR13" s="227">
        <f>'CB1-Производство'!D14+'СВ2 | Первич. | Торговля'!D13-'СВ2 | Первич. | Торговля'!H13</f>
        <v>0</v>
      </c>
      <c r="AS13" s="228">
        <f>'CB1-Производство'!E14+'СВ2 | Первич. | Торговля'!F13-'СВ2 | Первич. | Торговля'!J13</f>
        <v>0</v>
      </c>
      <c r="AT13" s="162"/>
      <c r="AU13" s="62"/>
      <c r="AW13" s="37"/>
      <c r="AX13" s="49">
        <v>1.1000000000000001</v>
      </c>
      <c r="AY13" s="9" t="s">
        <v>511</v>
      </c>
      <c r="AZ13" s="1324" t="s">
        <v>510</v>
      </c>
      <c r="BA13" s="63" t="str">
        <f>IF(ISTEXT(#REF!),IF(#REF!=0,"INTRA-EU","CHECK")," ")</f>
        <v xml:space="preserve"> </v>
      </c>
      <c r="BB13" s="63" t="str">
        <f>IF(ISTEXT(#REF!),IF(#REF!=0,"INTRA-EU","CHECK")," ")</f>
        <v xml:space="preserve"> </v>
      </c>
      <c r="BC13" s="64" t="str">
        <f>IF(ISTEXT(#REF!),IF(#REF!=0,"INTRA-EU","CHECK")," ")</f>
        <v xml:space="preserve"> </v>
      </c>
      <c r="BD13" s="65" t="str">
        <f>IF(ISTEXT(#REF!),IF(#REF!=0,"INTRA-EU","CHECK")," ")</f>
        <v xml:space="preserve"> </v>
      </c>
    </row>
    <row r="14" spans="1:56" s="3" customFormat="1" ht="15" customHeight="1" x14ac:dyDescent="0.25">
      <c r="A14" s="200" t="s">
        <v>43</v>
      </c>
      <c r="B14" s="7" t="s">
        <v>391</v>
      </c>
      <c r="C14" s="828" t="s">
        <v>509</v>
      </c>
      <c r="D14" s="349"/>
      <c r="E14" s="349"/>
      <c r="F14" s="349"/>
      <c r="G14" s="350"/>
      <c r="H14" s="349"/>
      <c r="I14" s="349"/>
      <c r="J14" s="349"/>
      <c r="K14" s="350"/>
      <c r="L14" s="600"/>
      <c r="M14" s="597"/>
      <c r="N14" s="596"/>
      <c r="O14" s="597"/>
      <c r="P14" s="596"/>
      <c r="Q14" s="596"/>
      <c r="R14" s="600"/>
      <c r="S14" s="604"/>
      <c r="T14" s="596"/>
      <c r="U14" s="597"/>
      <c r="V14" s="596"/>
      <c r="W14" s="597"/>
      <c r="X14" s="596"/>
      <c r="Y14" s="597"/>
      <c r="Z14" s="596"/>
      <c r="AA14" s="597"/>
      <c r="AB14" s="236"/>
      <c r="AC14" s="253" t="str">
        <f t="shared" si="0"/>
        <v>1.1.C</v>
      </c>
      <c r="AD14" s="580" t="str">
        <f t="shared" si="2"/>
        <v>Хвойные породы</v>
      </c>
      <c r="AE14" s="607" t="s">
        <v>386</v>
      </c>
      <c r="AF14" s="332"/>
      <c r="AG14" s="332"/>
      <c r="AH14" s="332"/>
      <c r="AI14" s="332"/>
      <c r="AJ14" s="332"/>
      <c r="AK14" s="332"/>
      <c r="AL14" s="332"/>
      <c r="AM14" s="706"/>
      <c r="AN14" s="37"/>
      <c r="AO14" s="49" t="str">
        <f t="shared" si="1"/>
        <v>1.1.C</v>
      </c>
      <c r="AP14" s="580" t="str">
        <f t="shared" si="4"/>
        <v>Хвойные породы</v>
      </c>
      <c r="AQ14" s="607" t="s">
        <v>386</v>
      </c>
      <c r="AR14" s="227">
        <f>'CB1-Производство'!D15+'СВ2 | Первич. | Торговля'!D14-'СВ2 | Первич. | Торговля'!H14</f>
        <v>0</v>
      </c>
      <c r="AS14" s="228">
        <f>'CB1-Производство'!E15+'СВ2 | Первич. | Торговля'!F14-'СВ2 | Первич. | Торговля'!J14</f>
        <v>0</v>
      </c>
      <c r="AT14" s="162"/>
      <c r="AU14" s="62"/>
      <c r="AW14" s="37"/>
      <c r="AX14" s="49" t="s">
        <v>43</v>
      </c>
      <c r="AY14" s="7" t="s">
        <v>44</v>
      </c>
      <c r="AZ14" s="1324" t="s">
        <v>510</v>
      </c>
      <c r="BA14" s="66" t="str">
        <f>IF(ISTEXT(#REF!),IF(#REF!=0,"INTRA-EU","CHECK"),"")</f>
        <v/>
      </c>
      <c r="BB14" s="66" t="str">
        <f>IF(ISTEXT(#REF!),IF(#REF!=0,"INTRA-EU","CHECK")," ")</f>
        <v xml:space="preserve"> </v>
      </c>
      <c r="BC14" s="68" t="str">
        <f>IF(ISTEXT(#REF!),IF(#REF!=0,"INTRA-EU","CHECK")," ")</f>
        <v xml:space="preserve"> </v>
      </c>
      <c r="BD14" s="69" t="str">
        <f>IF(ISTEXT(#REF!),IF(#REF!=0,"INTRA-EU","CHECK")," ")</f>
        <v xml:space="preserve"> </v>
      </c>
    </row>
    <row r="15" spans="1:56" s="3" customFormat="1" ht="15" customHeight="1" x14ac:dyDescent="0.25">
      <c r="A15" s="200" t="s">
        <v>50</v>
      </c>
      <c r="B15" s="10" t="s">
        <v>393</v>
      </c>
      <c r="C15" s="828" t="s">
        <v>509</v>
      </c>
      <c r="D15" s="349"/>
      <c r="E15" s="349"/>
      <c r="F15" s="349"/>
      <c r="G15" s="350"/>
      <c r="H15" s="349"/>
      <c r="I15" s="349"/>
      <c r="J15" s="349"/>
      <c r="K15" s="350"/>
      <c r="L15" s="600"/>
      <c r="M15" s="597"/>
      <c r="N15" s="596"/>
      <c r="O15" s="597"/>
      <c r="P15" s="596"/>
      <c r="Q15" s="596"/>
      <c r="R15" s="600"/>
      <c r="S15" s="604"/>
      <c r="T15" s="596"/>
      <c r="U15" s="597"/>
      <c r="V15" s="596"/>
      <c r="W15" s="597"/>
      <c r="X15" s="596"/>
      <c r="Y15" s="597"/>
      <c r="Z15" s="596"/>
      <c r="AA15" s="597"/>
      <c r="AB15" s="236"/>
      <c r="AC15" s="253" t="str">
        <f t="shared" si="0"/>
        <v>1.1.NC</v>
      </c>
      <c r="AD15" s="580" t="str">
        <f t="shared" si="2"/>
        <v>Лиственные породы</v>
      </c>
      <c r="AE15" s="607" t="s">
        <v>386</v>
      </c>
      <c r="AF15" s="332"/>
      <c r="AG15" s="332"/>
      <c r="AH15" s="332"/>
      <c r="AI15" s="332"/>
      <c r="AJ15" s="332"/>
      <c r="AK15" s="332"/>
      <c r="AL15" s="332"/>
      <c r="AM15" s="706"/>
      <c r="AN15" s="37"/>
      <c r="AO15" s="49" t="str">
        <f t="shared" si="1"/>
        <v>1.1.NC</v>
      </c>
      <c r="AP15" s="580" t="str">
        <f t="shared" si="4"/>
        <v>Лиственные породы</v>
      </c>
      <c r="AQ15" s="607" t="s">
        <v>386</v>
      </c>
      <c r="AR15" s="227">
        <f>'CB1-Производство'!D16+'СВ2 | Первич. | Торговля'!D15-'СВ2 | Первич. | Торговля'!H15</f>
        <v>0</v>
      </c>
      <c r="AS15" s="228">
        <f>'CB1-Производство'!E16+'СВ2 | Первич. | Торговля'!F15-'СВ2 | Первич. | Торговля'!J15</f>
        <v>0</v>
      </c>
      <c r="AT15" s="162"/>
      <c r="AU15" s="62"/>
      <c r="AW15" s="37"/>
      <c r="AX15" s="49" t="s">
        <v>50</v>
      </c>
      <c r="AY15" s="7" t="s">
        <v>51</v>
      </c>
      <c r="AZ15" s="1324" t="s">
        <v>510</v>
      </c>
      <c r="BA15" s="70" t="str">
        <f>IF(ISTEXT(#REF!),IF(#REF!=0,"INTRA-EU","CHECK")," ")</f>
        <v xml:space="preserve"> </v>
      </c>
      <c r="BB15" s="70" t="str">
        <f>IF(ISTEXT(#REF!),IF(#REF!=0,"INTRA-EU","CHECK")," ")</f>
        <v xml:space="preserve"> </v>
      </c>
      <c r="BC15" s="70" t="str">
        <f>IF(ISTEXT(#REF!),IF(#REF!=0,"INTRA-EU","CHECK")," ")</f>
        <v xml:space="preserve"> </v>
      </c>
      <c r="BD15" s="71" t="str">
        <f>IF(ISTEXT(#REF!),IF(#REF!=0,"INTRA-EU","CHECK")," ")</f>
        <v xml:space="preserve"> </v>
      </c>
    </row>
    <row r="16" spans="1:56" s="3" customFormat="1" ht="15" customHeight="1" x14ac:dyDescent="0.3">
      <c r="A16" s="200">
        <v>1.2</v>
      </c>
      <c r="B16" s="9" t="s">
        <v>395</v>
      </c>
      <c r="C16" s="828" t="s">
        <v>509</v>
      </c>
      <c r="D16" s="1535">
        <v>0.5</v>
      </c>
      <c r="E16" s="1536">
        <v>202.65</v>
      </c>
      <c r="F16" s="353">
        <v>0.1</v>
      </c>
      <c r="G16" s="353">
        <v>31</v>
      </c>
      <c r="H16" s="752"/>
      <c r="I16" s="753"/>
      <c r="J16" s="753"/>
      <c r="K16" s="759"/>
      <c r="L16" s="600"/>
      <c r="M16" s="597"/>
      <c r="N16" s="596"/>
      <c r="O16" s="597"/>
      <c r="P16" s="596"/>
      <c r="Q16" s="596"/>
      <c r="R16" s="600"/>
      <c r="S16" s="604"/>
      <c r="T16" s="596"/>
      <c r="U16" s="597"/>
      <c r="V16" s="596"/>
      <c r="W16" s="597"/>
      <c r="X16" s="596"/>
      <c r="Y16" s="597"/>
      <c r="Z16" s="596"/>
      <c r="AA16" s="597"/>
      <c r="AB16" s="236"/>
      <c r="AC16" s="253">
        <f t="shared" si="0"/>
        <v>1.2</v>
      </c>
      <c r="AD16" s="579" t="str">
        <f t="shared" si="2"/>
        <v>ДЕЛОВОЙ КРУГЛЫЙ ЛЕС</v>
      </c>
      <c r="AE16" s="608" t="s">
        <v>386</v>
      </c>
      <c r="AF16" s="333">
        <f>D16-(D17+D18)</f>
        <v>0</v>
      </c>
      <c r="AG16" s="333">
        <f t="shared" ref="AG16:AM16" si="6">E16-(E17+E18)</f>
        <v>0</v>
      </c>
      <c r="AH16" s="333">
        <f t="shared" si="6"/>
        <v>0</v>
      </c>
      <c r="AI16" s="333">
        <f t="shared" si="6"/>
        <v>0</v>
      </c>
      <c r="AJ16" s="333">
        <f t="shared" si="6"/>
        <v>0</v>
      </c>
      <c r="AK16" s="333">
        <f t="shared" si="6"/>
        <v>0</v>
      </c>
      <c r="AL16" s="333">
        <f t="shared" si="6"/>
        <v>0</v>
      </c>
      <c r="AM16" s="707">
        <f t="shared" si="6"/>
        <v>0</v>
      </c>
      <c r="AN16" s="225"/>
      <c r="AO16" s="49">
        <f t="shared" si="1"/>
        <v>1.2</v>
      </c>
      <c r="AP16" s="579" t="str">
        <f t="shared" si="4"/>
        <v>ДЕЛОВОЙ КРУГЛЫЙ ЛЕС</v>
      </c>
      <c r="AQ16" s="608" t="s">
        <v>386</v>
      </c>
      <c r="AR16" s="227">
        <f>'CB1-Производство'!D17+'СВ2 | Первич. | Торговля'!D16-'СВ2 | Первич. | Торговля'!H16</f>
        <v>0.5</v>
      </c>
      <c r="AS16" s="228">
        <f>'CB1-Производство'!E17+'СВ2 | Первич. | Торговля'!F16-'СВ2 | Первич. | Торговля'!J16</f>
        <v>0.1</v>
      </c>
      <c r="AT16" s="162"/>
      <c r="AU16" s="62"/>
      <c r="AW16" s="37"/>
      <c r="AX16" s="49">
        <v>1.2</v>
      </c>
      <c r="AY16" s="9" t="s">
        <v>55</v>
      </c>
      <c r="AZ16" s="1324" t="s">
        <v>510</v>
      </c>
      <c r="BA16" s="70" t="str">
        <f>IF(ISTEXT(#REF!),IF(#REF!=0,"INTRA-EU","CHECK")," ")</f>
        <v xml:space="preserve"> </v>
      </c>
      <c r="BB16" s="70" t="str">
        <f>IF(ISTEXT(#REF!),IF(#REF!=0,"INTRA-EU","CHECK")," ")</f>
        <v xml:space="preserve"> </v>
      </c>
      <c r="BC16" s="70" t="str">
        <f>IF(ISTEXT(#REF!),IF(#REF!=0,"INTRA-EU","CHECK")," ")</f>
        <v xml:space="preserve"> </v>
      </c>
      <c r="BD16" s="71" t="str">
        <f>IF(ISTEXT(#REF!),IF(#REF!=0,"INTRA-EU","CHECK")," ")</f>
        <v xml:space="preserve"> </v>
      </c>
    </row>
    <row r="17" spans="1:56" s="3" customFormat="1" ht="15" customHeight="1" x14ac:dyDescent="0.3">
      <c r="A17" s="200" t="s">
        <v>56</v>
      </c>
      <c r="B17" s="7" t="s">
        <v>391</v>
      </c>
      <c r="C17" s="828" t="s">
        <v>509</v>
      </c>
      <c r="D17" s="1535">
        <v>0.5</v>
      </c>
      <c r="E17" s="1536">
        <v>202.65</v>
      </c>
      <c r="F17" s="349">
        <v>0.1</v>
      </c>
      <c r="G17" s="350">
        <v>31</v>
      </c>
      <c r="H17" s="349"/>
      <c r="I17" s="349"/>
      <c r="J17" s="349"/>
      <c r="K17" s="350"/>
      <c r="L17" s="600"/>
      <c r="M17" s="597"/>
      <c r="N17" s="596"/>
      <c r="O17" s="597"/>
      <c r="P17" s="596"/>
      <c r="Q17" s="596"/>
      <c r="R17" s="600"/>
      <c r="S17" s="604"/>
      <c r="T17" s="596"/>
      <c r="U17" s="597"/>
      <c r="V17" s="596"/>
      <c r="W17" s="597"/>
      <c r="X17" s="596"/>
      <c r="Y17" s="597"/>
      <c r="Z17" s="596"/>
      <c r="AA17" s="597"/>
      <c r="AB17" s="236"/>
      <c r="AC17" s="253" t="str">
        <f t="shared" si="0"/>
        <v>1.2.C</v>
      </c>
      <c r="AD17" s="580" t="str">
        <f t="shared" si="2"/>
        <v>Хвойные породы</v>
      </c>
      <c r="AE17" s="607" t="s">
        <v>386</v>
      </c>
      <c r="AF17" s="332"/>
      <c r="AG17" s="332"/>
      <c r="AH17" s="332"/>
      <c r="AI17" s="332"/>
      <c r="AJ17" s="332"/>
      <c r="AK17" s="332"/>
      <c r="AL17" s="332"/>
      <c r="AM17" s="706"/>
      <c r="AN17" s="37"/>
      <c r="AO17" s="49" t="str">
        <f t="shared" si="1"/>
        <v>1.2.C</v>
      </c>
      <c r="AP17" s="580" t="str">
        <f t="shared" si="4"/>
        <v>Хвойные породы</v>
      </c>
      <c r="AQ17" s="607" t="s">
        <v>386</v>
      </c>
      <c r="AR17" s="227">
        <f>'CB1-Производство'!D18+'СВ2 | Первич. | Торговля'!D17-'СВ2 | Первич. | Торговля'!H17</f>
        <v>0.5</v>
      </c>
      <c r="AS17" s="228">
        <f>'CB1-Производство'!E18+'СВ2 | Первич. | Торговля'!F17-'СВ2 | Первич. | Торговля'!J17</f>
        <v>0.1</v>
      </c>
      <c r="AT17" s="162"/>
      <c r="AU17" s="62"/>
      <c r="AW17" s="37"/>
      <c r="AX17" s="49" t="s">
        <v>56</v>
      </c>
      <c r="AY17" s="7" t="s">
        <v>44</v>
      </c>
      <c r="AZ17" s="1324" t="s">
        <v>510</v>
      </c>
      <c r="BA17" s="70" t="str">
        <f>IF(ISTEXT(#REF!),IF(#REF!=0,"INTRA-EU","CHECK")," ")</f>
        <v xml:space="preserve"> </v>
      </c>
      <c r="BB17" s="70" t="str">
        <f>IF(ISTEXT(#REF!),IF(#REF!=0,"INTRA-EU","CHECK")," ")</f>
        <v xml:space="preserve"> </v>
      </c>
      <c r="BC17" s="70" t="str">
        <f>IF(ISTEXT(#REF!),IF(#REF!=0,"INTRA-EU","CHECK")," ")</f>
        <v xml:space="preserve"> </v>
      </c>
      <c r="BD17" s="71" t="str">
        <f>IF(ISTEXT(#REF!),IF(#REF!=0,"INTRA-EU","CHECK")," ")</f>
        <v xml:space="preserve"> </v>
      </c>
    </row>
    <row r="18" spans="1:56" s="3" customFormat="1" ht="15" customHeight="1" x14ac:dyDescent="0.25">
      <c r="A18" s="200" t="s">
        <v>65</v>
      </c>
      <c r="B18" s="7" t="s">
        <v>393</v>
      </c>
      <c r="C18" s="828" t="s">
        <v>509</v>
      </c>
      <c r="D18" s="349"/>
      <c r="E18" s="349"/>
      <c r="F18" s="349"/>
      <c r="G18" s="350"/>
      <c r="H18" s="349"/>
      <c r="I18" s="349"/>
      <c r="J18" s="349"/>
      <c r="K18" s="350"/>
      <c r="L18" s="600"/>
      <c r="M18" s="597"/>
      <c r="N18" s="596"/>
      <c r="O18" s="597"/>
      <c r="P18" s="596"/>
      <c r="Q18" s="596"/>
      <c r="R18" s="600"/>
      <c r="S18" s="604"/>
      <c r="T18" s="596"/>
      <c r="U18" s="597"/>
      <c r="V18" s="596"/>
      <c r="W18" s="597"/>
      <c r="X18" s="596"/>
      <c r="Y18" s="597"/>
      <c r="Z18" s="596"/>
      <c r="AA18" s="597"/>
      <c r="AB18" s="236"/>
      <c r="AC18" s="253" t="str">
        <f t="shared" si="0"/>
        <v>1.2.NC</v>
      </c>
      <c r="AD18" s="580" t="str">
        <f t="shared" si="2"/>
        <v>Лиственные породы</v>
      </c>
      <c r="AE18" s="607" t="s">
        <v>386</v>
      </c>
      <c r="AF18" s="332"/>
      <c r="AG18" s="332"/>
      <c r="AH18" s="332"/>
      <c r="AI18" s="332"/>
      <c r="AJ18" s="332"/>
      <c r="AK18" s="332"/>
      <c r="AL18" s="332"/>
      <c r="AM18" s="706"/>
      <c r="AN18" s="37"/>
      <c r="AO18" s="49" t="str">
        <f t="shared" si="1"/>
        <v>1.2.NC</v>
      </c>
      <c r="AP18" s="580" t="str">
        <f t="shared" si="4"/>
        <v>Лиственные породы</v>
      </c>
      <c r="AQ18" s="607" t="s">
        <v>386</v>
      </c>
      <c r="AR18" s="227">
        <f>'CB1-Производство'!D19+'СВ2 | Первич. | Торговля'!D18-'СВ2 | Первич. | Торговля'!H18</f>
        <v>0</v>
      </c>
      <c r="AS18" s="228">
        <f>'CB1-Производство'!E19+'СВ2 | Первич. | Торговля'!F18-'СВ2 | Первич. | Торговля'!J18</f>
        <v>0</v>
      </c>
      <c r="AT18" s="162"/>
      <c r="AU18" s="62"/>
      <c r="AW18" s="37"/>
      <c r="AX18" s="49" t="s">
        <v>65</v>
      </c>
      <c r="AY18" s="7" t="s">
        <v>51</v>
      </c>
      <c r="AZ18" s="15" t="s">
        <v>512</v>
      </c>
      <c r="BA18" s="70" t="str">
        <f>IF(ISTEXT(#REF!),IF(#REF!=0,"INTRA-EU","CHECK")," ")</f>
        <v xml:space="preserve"> </v>
      </c>
      <c r="BB18" s="70" t="str">
        <f>IF(ISTEXT(#REF!),IF(#REF!=0,"INTRA-EU","CHECK")," ")</f>
        <v xml:space="preserve"> </v>
      </c>
      <c r="BC18" s="70" t="str">
        <f>IF(ISTEXT(#REF!),IF(#REF!=0,"INTRA-EU","CHECK")," ")</f>
        <v xml:space="preserve"> </v>
      </c>
      <c r="BD18" s="71" t="str">
        <f>IF(ISTEXT(#REF!),IF(#REF!=0,"INTRA-EU","CHECK")," ")</f>
        <v xml:space="preserve"> </v>
      </c>
    </row>
    <row r="19" spans="1:56" s="3" customFormat="1" ht="15" customHeight="1" x14ac:dyDescent="0.25">
      <c r="A19" s="201" t="s">
        <v>66</v>
      </c>
      <c r="B19" s="17" t="s">
        <v>513</v>
      </c>
      <c r="C19" s="828" t="s">
        <v>509</v>
      </c>
      <c r="D19" s="349"/>
      <c r="E19" s="349"/>
      <c r="F19" s="349"/>
      <c r="G19" s="350"/>
      <c r="H19" s="349"/>
      <c r="I19" s="349"/>
      <c r="J19" s="349"/>
      <c r="K19" s="350"/>
      <c r="L19" s="600"/>
      <c r="M19" s="597"/>
      <c r="N19" s="596"/>
      <c r="O19" s="597"/>
      <c r="P19" s="596"/>
      <c r="Q19" s="596"/>
      <c r="R19" s="600"/>
      <c r="S19" s="604"/>
      <c r="T19" s="596"/>
      <c r="U19" s="597"/>
      <c r="V19" s="596"/>
      <c r="W19" s="597"/>
      <c r="X19" s="596"/>
      <c r="Y19" s="597"/>
      <c r="Z19" s="596"/>
      <c r="AA19" s="597"/>
      <c r="AB19" s="236"/>
      <c r="AC19" s="253" t="str">
        <f t="shared" si="0"/>
        <v>1.2.NC.T</v>
      </c>
      <c r="AD19" s="581" t="s">
        <v>514</v>
      </c>
      <c r="AE19" s="578" t="s">
        <v>386</v>
      </c>
      <c r="AF19" s="334"/>
      <c r="AG19" s="334"/>
      <c r="AH19" s="334"/>
      <c r="AI19" s="334"/>
      <c r="AJ19" s="334"/>
      <c r="AK19" s="334"/>
      <c r="AL19" s="334"/>
      <c r="AM19" s="708"/>
      <c r="AN19" s="37"/>
      <c r="AO19" s="50" t="str">
        <f t="shared" si="1"/>
        <v>1.2.NC.T</v>
      </c>
      <c r="AP19" s="581" t="s">
        <v>514</v>
      </c>
      <c r="AQ19" s="578" t="s">
        <v>386</v>
      </c>
      <c r="AR19" s="227">
        <f>'CB1-Производство'!D20+'СВ2 | Первич. | Торговля'!D19-'СВ2 | Первич. | Торговля'!H19</f>
        <v>0</v>
      </c>
      <c r="AS19" s="228">
        <f>'CB1-Производство'!E20+'СВ2 | Первич. | Торговля'!F19-'СВ2 | Первич. | Торговля'!J19</f>
        <v>0</v>
      </c>
      <c r="AT19" s="162"/>
      <c r="AU19" s="62"/>
      <c r="AW19" s="37"/>
      <c r="AX19" s="50" t="s">
        <v>66</v>
      </c>
      <c r="AY19" s="8" t="s">
        <v>515</v>
      </c>
      <c r="AZ19" s="169" t="s">
        <v>516</v>
      </c>
      <c r="BA19" s="70" t="str">
        <f>IF(ISTEXT(#REF!),IF(#REF!=0,"INTRA-EU","CHECK")," ")</f>
        <v xml:space="preserve"> </v>
      </c>
      <c r="BB19" s="70" t="str">
        <f>IF(ISTEXT(#REF!),IF(#REF!=0,"INTRA-EU","CHECK")," ")</f>
        <v xml:space="preserve"> </v>
      </c>
      <c r="BC19" s="70" t="str">
        <f>IF(ISTEXT(#REF!),IF(#REF!=0,"INTRA-EU","CHECK")," ")</f>
        <v xml:space="preserve"> </v>
      </c>
      <c r="BD19" s="71" t="str">
        <f>IF(ISTEXT(#REF!),IF(#REF!=0,"INTRA-EU","CHECK")," ")</f>
        <v xml:space="preserve"> </v>
      </c>
    </row>
    <row r="20" spans="1:56" s="1559" customFormat="1" ht="15" customHeight="1" x14ac:dyDescent="0.3">
      <c r="A20" s="1563">
        <v>2</v>
      </c>
      <c r="B20" s="1564" t="s">
        <v>415</v>
      </c>
      <c r="C20" s="1540" t="s">
        <v>416</v>
      </c>
      <c r="D20" s="1425">
        <v>0.1</v>
      </c>
      <c r="E20" s="1425">
        <v>173.38</v>
      </c>
      <c r="F20" s="1559">
        <v>0.3</v>
      </c>
      <c r="G20" s="1559">
        <v>561.29999999999995</v>
      </c>
      <c r="H20" s="1425">
        <v>0.03</v>
      </c>
      <c r="I20" s="1425">
        <v>25.55</v>
      </c>
      <c r="J20" s="1565">
        <v>0.3</v>
      </c>
      <c r="K20" s="1566">
        <v>85.3</v>
      </c>
      <c r="L20" s="1544"/>
      <c r="M20" s="1545"/>
      <c r="N20" s="1546"/>
      <c r="O20" s="1545"/>
      <c r="P20" s="1546"/>
      <c r="Q20" s="1546"/>
      <c r="R20" s="1544"/>
      <c r="S20" s="1547"/>
      <c r="T20" s="1546"/>
      <c r="U20" s="1545"/>
      <c r="V20" s="1546"/>
      <c r="W20" s="1545"/>
      <c r="X20" s="1546"/>
      <c r="Y20" s="1545"/>
      <c r="Z20" s="1546"/>
      <c r="AA20" s="1545"/>
      <c r="AB20" s="1567"/>
      <c r="AC20" s="1568">
        <f t="shared" si="0"/>
        <v>2</v>
      </c>
      <c r="AD20" s="1569" t="str">
        <f t="shared" si="2"/>
        <v>ДРЕВЕСНЫЙ УГОЛЬ</v>
      </c>
      <c r="AE20" s="1570" t="s">
        <v>416</v>
      </c>
      <c r="AF20" s="1571"/>
      <c r="AG20" s="1571"/>
      <c r="AH20" s="1571"/>
      <c r="AI20" s="1571"/>
      <c r="AJ20" s="1571"/>
      <c r="AK20" s="1571"/>
      <c r="AL20" s="1571"/>
      <c r="AM20" s="1572"/>
      <c r="AN20" s="1560"/>
      <c r="AO20" s="1573">
        <f t="shared" si="1"/>
        <v>2</v>
      </c>
      <c r="AP20" s="1569" t="str">
        <f t="shared" si="4"/>
        <v>ДРЕВЕСНЫЙ УГОЛЬ</v>
      </c>
      <c r="AQ20" s="1570" t="s">
        <v>416</v>
      </c>
      <c r="AR20" s="1574">
        <f>'CB1-Производство'!D31+'СВ2 | Первич. | Торговля'!D20-'СВ2 | Первич. | Торговля'!H20</f>
        <v>7.0000000000000007E-2</v>
      </c>
      <c r="AS20" s="1574">
        <f>'CB1-Производство'!E31+'СВ2 | Первич. | Торговля'!H20-'СВ2 | Первич. | Торговля'!J20</f>
        <v>-0.27</v>
      </c>
      <c r="AT20" s="1575"/>
      <c r="AU20" s="1576"/>
      <c r="AW20" s="1560"/>
      <c r="AX20" s="1573">
        <v>2</v>
      </c>
      <c r="AY20" s="1564" t="s">
        <v>104</v>
      </c>
      <c r="AZ20" s="1577" t="s">
        <v>516</v>
      </c>
      <c r="BA20" s="1578" t="str">
        <f>IF(ISTEXT(#REF!),IF(#REF!=0,"INTRA-EU","CHECK")," ")</f>
        <v xml:space="preserve"> </v>
      </c>
      <c r="BB20" s="1578" t="str">
        <f>IF(ISTEXT(#REF!),IF(#REF!=0,"INTRA-EU","CHECK")," ")</f>
        <v xml:space="preserve"> </v>
      </c>
      <c r="BC20" s="1578" t="str">
        <f>IF(ISTEXT(#REF!),IF(#REF!=0,"INTRA-EU","CHECK")," ")</f>
        <v xml:space="preserve"> </v>
      </c>
      <c r="BD20" s="1579" t="str">
        <f>IF(ISTEXT(#REF!),IF(#REF!=0,"INTRA-EU","CHECK")," ")</f>
        <v xml:space="preserve"> </v>
      </c>
    </row>
    <row r="21" spans="1:56" s="1559" customFormat="1" ht="15" customHeight="1" x14ac:dyDescent="0.25">
      <c r="A21" s="1580">
        <v>3</v>
      </c>
      <c r="B21" s="1581" t="s">
        <v>417</v>
      </c>
      <c r="C21" s="1637" t="s">
        <v>416</v>
      </c>
      <c r="D21" s="1565">
        <v>0.4</v>
      </c>
      <c r="E21" s="1565">
        <v>183.4</v>
      </c>
      <c r="F21" s="1565">
        <v>0.1</v>
      </c>
      <c r="G21" s="1566">
        <v>199.2</v>
      </c>
      <c r="H21" s="1565"/>
      <c r="I21" s="1565"/>
      <c r="J21" s="1565"/>
      <c r="K21" s="1566"/>
      <c r="L21" s="1544"/>
      <c r="M21" s="1545"/>
      <c r="N21" s="1546"/>
      <c r="O21" s="1545"/>
      <c r="P21" s="1546"/>
      <c r="Q21" s="1546"/>
      <c r="R21" s="1544"/>
      <c r="S21" s="1547"/>
      <c r="T21" s="1546"/>
      <c r="U21" s="1545"/>
      <c r="V21" s="1546"/>
      <c r="W21" s="1545"/>
      <c r="X21" s="1546"/>
      <c r="Y21" s="1545"/>
      <c r="Z21" s="1546"/>
      <c r="AA21" s="1545"/>
      <c r="AB21" s="1567"/>
      <c r="AC21" s="1582">
        <f t="shared" si="0"/>
        <v>3</v>
      </c>
      <c r="AD21" s="1583" t="str">
        <f t="shared" si="2"/>
        <v>ДРЕВЕСНАЯ ЩЕПА, СТРУЖКА И ОТХОДЫ</v>
      </c>
      <c r="AE21" s="1570" t="s">
        <v>419</v>
      </c>
      <c r="AF21" s="1584">
        <f>D21-(D22+D23)</f>
        <v>0</v>
      </c>
      <c r="AG21" s="1584">
        <f t="shared" ref="AG21:AM21" si="7">E21-(E22+E23)</f>
        <v>0</v>
      </c>
      <c r="AH21" s="1584">
        <f t="shared" si="7"/>
        <v>0</v>
      </c>
      <c r="AI21" s="1584">
        <f t="shared" si="7"/>
        <v>0</v>
      </c>
      <c r="AJ21" s="1584">
        <f t="shared" si="7"/>
        <v>0</v>
      </c>
      <c r="AK21" s="1584">
        <f t="shared" si="7"/>
        <v>0</v>
      </c>
      <c r="AL21" s="1584">
        <f t="shared" si="7"/>
        <v>0</v>
      </c>
      <c r="AM21" s="1585">
        <f t="shared" si="7"/>
        <v>0</v>
      </c>
      <c r="AN21" s="1560"/>
      <c r="AO21" s="1586">
        <f t="shared" si="1"/>
        <v>3</v>
      </c>
      <c r="AP21" s="1583" t="str">
        <f t="shared" si="4"/>
        <v>ДРЕВЕСНАЯ ЩЕПА, СТРУЖКА И ОТХОДЫ</v>
      </c>
      <c r="AQ21" s="1570" t="s">
        <v>419</v>
      </c>
      <c r="AR21" s="1574">
        <f>'CB1-Производство'!D32+'СВ2 | Первич. | Торговля'!D21-'СВ2 | Первич. | Торговля'!H21</f>
        <v>0.4</v>
      </c>
      <c r="AS21" s="1574">
        <f>'CB1-Производство'!E32+'СВ2 | Первич. | Торговля'!F21-'СВ2 | Первич. | Торговля'!J21</f>
        <v>0.1</v>
      </c>
      <c r="AT21" s="1575"/>
      <c r="AU21" s="1576"/>
      <c r="AW21" s="1560"/>
      <c r="AX21" s="1586">
        <v>3</v>
      </c>
      <c r="AY21" s="1581" t="s">
        <v>109</v>
      </c>
      <c r="AZ21" s="1587" t="s">
        <v>516</v>
      </c>
      <c r="BA21" s="1578" t="str">
        <f>IF(ISTEXT(#REF!),IF(#REF!=0,"INTRA-EU","CHECK")," ")</f>
        <v xml:space="preserve"> </v>
      </c>
      <c r="BB21" s="1578" t="str">
        <f>IF(ISTEXT(#REF!),IF(#REF!=0,"INTRA-EU","CHECK")," ")</f>
        <v xml:space="preserve"> </v>
      </c>
      <c r="BC21" s="1578" t="str">
        <f>IF(ISTEXT(#REF!),IF(#REF!=0,"INTRA-EU","CHECK")," ")</f>
        <v xml:space="preserve"> </v>
      </c>
      <c r="BD21" s="1579" t="str">
        <f>IF(ISTEXT(#REF!),IF(#REF!=0,"INTRA-EU","CHECK")," ")</f>
        <v xml:space="preserve"> </v>
      </c>
    </row>
    <row r="22" spans="1:56" s="3" customFormat="1" ht="15" customHeight="1" x14ac:dyDescent="0.25">
      <c r="A22" s="203" t="s">
        <v>111</v>
      </c>
      <c r="B22" s="9" t="s">
        <v>420</v>
      </c>
      <c r="C22" s="1637" t="s">
        <v>416</v>
      </c>
      <c r="D22" s="349">
        <v>0.3</v>
      </c>
      <c r="E22" s="349">
        <v>157.6</v>
      </c>
      <c r="F22" s="349">
        <v>0.1</v>
      </c>
      <c r="G22" s="350">
        <v>198.3</v>
      </c>
      <c r="H22" s="349"/>
      <c r="I22" s="349"/>
      <c r="J22" s="349"/>
      <c r="K22" s="350"/>
      <c r="L22" s="600"/>
      <c r="M22" s="597"/>
      <c r="N22" s="596"/>
      <c r="O22" s="597"/>
      <c r="P22" s="596"/>
      <c r="Q22" s="596"/>
      <c r="R22" s="600"/>
      <c r="S22" s="604"/>
      <c r="T22" s="596"/>
      <c r="U22" s="597"/>
      <c r="V22" s="596"/>
      <c r="W22" s="597"/>
      <c r="X22" s="596"/>
      <c r="Y22" s="597"/>
      <c r="Z22" s="596"/>
      <c r="AA22" s="597"/>
      <c r="AB22" s="236"/>
      <c r="AC22" s="712" t="str">
        <f t="shared" si="0"/>
        <v>3.1</v>
      </c>
      <c r="AD22" s="689" t="str">
        <f t="shared" si="2"/>
        <v>ДРЕВЕСНАЯ ЩЕПА И СТРУЖКА</v>
      </c>
      <c r="AE22" s="844" t="s">
        <v>419</v>
      </c>
      <c r="AF22" s="332"/>
      <c r="AG22" s="332"/>
      <c r="AH22" s="332"/>
      <c r="AI22" s="332"/>
      <c r="AJ22" s="332"/>
      <c r="AK22" s="332"/>
      <c r="AL22" s="332"/>
      <c r="AM22" s="706"/>
      <c r="AN22" s="37" t="s">
        <v>6</v>
      </c>
      <c r="AO22" s="49" t="str">
        <f t="shared" si="1"/>
        <v>3.1</v>
      </c>
      <c r="AP22" s="579" t="str">
        <f t="shared" ref="AP22:AP58" si="8">B22</f>
        <v>ДРЕВЕСНАЯ ЩЕПА И СТРУЖКА</v>
      </c>
      <c r="AQ22" s="844" t="s">
        <v>419</v>
      </c>
      <c r="AR22" s="228">
        <f>'CB1-Производство'!D33+'СВ2 | Первич. | Торговля'!D22-'СВ2 | Первич. | Торговля'!H22</f>
        <v>0.3</v>
      </c>
      <c r="AS22" s="228">
        <f>'CB1-Производство'!E33+'СВ2 | Первич. | Торговля'!F22-'СВ2 | Первич. | Торговля'!J22</f>
        <v>0.1</v>
      </c>
      <c r="AT22" s="162"/>
      <c r="AU22" s="62"/>
      <c r="AW22" s="37"/>
      <c r="AX22" s="49" t="s">
        <v>111</v>
      </c>
      <c r="AY22" s="9" t="s">
        <v>112</v>
      </c>
      <c r="AZ22" s="169" t="s">
        <v>131</v>
      </c>
      <c r="BA22" s="70" t="str">
        <f>IF(ISTEXT(#REF!),IF(#REF!=0,"INTRA-EU","CHECK")," ")</f>
        <v xml:space="preserve"> </v>
      </c>
      <c r="BB22" s="70" t="str">
        <f>IF(ISTEXT(#REF!),IF(#REF!=0,"INTRA-EU","CHECK")," ")</f>
        <v xml:space="preserve"> </v>
      </c>
      <c r="BC22" s="70" t="str">
        <f>IF(ISTEXT(#REF!),IF(#REF!=0,"INTRA-EU","CHECK")," ")</f>
        <v xml:space="preserve"> </v>
      </c>
      <c r="BD22" s="71" t="str">
        <f>IF(ISTEXT(#REF!),IF(#REF!=0,"INTRA-EU","CHECK")," ")</f>
        <v xml:space="preserve"> </v>
      </c>
    </row>
    <row r="23" spans="1:56" s="3" customFormat="1" ht="15" customHeight="1" x14ac:dyDescent="0.3">
      <c r="A23" s="203" t="s">
        <v>120</v>
      </c>
      <c r="B23" s="9" t="s">
        <v>421</v>
      </c>
      <c r="C23" s="1637" t="s">
        <v>416</v>
      </c>
      <c r="D23" s="1536">
        <v>0.1</v>
      </c>
      <c r="E23" s="1536">
        <v>25.8</v>
      </c>
      <c r="F23" s="349">
        <v>0</v>
      </c>
      <c r="G23" s="350">
        <v>0.9</v>
      </c>
      <c r="H23" s="349"/>
      <c r="I23" s="349"/>
      <c r="J23" s="349"/>
      <c r="K23" s="350"/>
      <c r="L23" s="600"/>
      <c r="M23" s="597"/>
      <c r="N23" s="596"/>
      <c r="O23" s="597"/>
      <c r="P23" s="596"/>
      <c r="Q23" s="596"/>
      <c r="R23" s="600"/>
      <c r="S23" s="604"/>
      <c r="T23" s="596"/>
      <c r="U23" s="597"/>
      <c r="V23" s="596"/>
      <c r="W23" s="597"/>
      <c r="X23" s="596"/>
      <c r="Y23" s="597"/>
      <c r="Z23" s="596"/>
      <c r="AA23" s="597"/>
      <c r="AB23" s="236"/>
      <c r="AC23" s="253" t="str">
        <f t="shared" si="0"/>
        <v>3.2</v>
      </c>
      <c r="AD23" s="583" t="str">
        <f t="shared" si="2"/>
        <v>ДРЕВЕСНЫЕ ОТХОДЫ (ВКЛЮЧАЯ ДРЕВЕСИНУ ДЛЯ АГЛОМЕРАТОВ)</v>
      </c>
      <c r="AE23" s="844" t="s">
        <v>419</v>
      </c>
      <c r="AF23" s="332"/>
      <c r="AG23" s="332"/>
      <c r="AH23" s="332"/>
      <c r="AI23" s="332"/>
      <c r="AJ23" s="332"/>
      <c r="AK23" s="332"/>
      <c r="AL23" s="332"/>
      <c r="AM23" s="706"/>
      <c r="AN23" s="37"/>
      <c r="AO23" s="49" t="str">
        <f t="shared" si="1"/>
        <v>3.2</v>
      </c>
      <c r="AP23" s="579" t="str">
        <f t="shared" si="8"/>
        <v>ДРЕВЕСНЫЕ ОТХОДЫ (ВКЛЮЧАЯ ДРЕВЕСИНУ ДЛЯ АГЛОМЕРАТОВ)</v>
      </c>
      <c r="AQ23" s="844" t="s">
        <v>419</v>
      </c>
      <c r="AR23" s="228">
        <f>'CB1-Производство'!D34+'СВ2 | Первич. | Торговля'!D23-'СВ2 | Первич. | Торговля'!H23</f>
        <v>0.1</v>
      </c>
      <c r="AS23" s="228">
        <f>'CB1-Производство'!E34+'СВ2 | Первич. | Торговля'!F23-'СВ2 | Первич. | Торговля'!J23</f>
        <v>0</v>
      </c>
      <c r="AT23" s="162"/>
      <c r="AU23" s="62"/>
      <c r="AW23" s="37"/>
      <c r="AX23" s="49" t="s">
        <v>120</v>
      </c>
      <c r="AY23" s="9" t="s">
        <v>517</v>
      </c>
      <c r="AZ23" s="169" t="s">
        <v>131</v>
      </c>
      <c r="BA23" s="70" t="str">
        <f>IF(ISTEXT(#REF!),IF(#REF!=0,"INTRA-EU","CHECK")," ")</f>
        <v xml:space="preserve"> </v>
      </c>
      <c r="BB23" s="70" t="str">
        <f>IF(ISTEXT(#REF!),IF(#REF!=0,"INTRA-EU","CHECK")," ")</f>
        <v xml:space="preserve"> </v>
      </c>
      <c r="BC23" s="70" t="str">
        <f>IF(ISTEXT(#REF!),IF(#REF!=0,"INTRA-EU","CHECK")," ")</f>
        <v xml:space="preserve"> </v>
      </c>
      <c r="BD23" s="71" t="str">
        <f>IF(ISTEXT(#REF!),IF(#REF!=0,"INTRA-EU","CHECK")," ")</f>
        <v xml:space="preserve"> </v>
      </c>
    </row>
    <row r="24" spans="1:56" s="3" customFormat="1" ht="15" customHeight="1" x14ac:dyDescent="0.25">
      <c r="A24" s="730" t="s">
        <v>127</v>
      </c>
      <c r="B24" s="826" t="s">
        <v>518</v>
      </c>
      <c r="C24" s="1637" t="s">
        <v>416</v>
      </c>
      <c r="D24" s="349"/>
      <c r="E24" s="349"/>
      <c r="F24" s="349"/>
      <c r="G24" s="350"/>
      <c r="H24" s="349"/>
      <c r="I24" s="349"/>
      <c r="J24" s="349"/>
      <c r="K24" s="350"/>
      <c r="L24" s="600"/>
      <c r="M24" s="597"/>
      <c r="N24" s="596"/>
      <c r="O24" s="597"/>
      <c r="P24" s="596"/>
      <c r="Q24" s="596"/>
      <c r="R24" s="600"/>
      <c r="S24" s="604"/>
      <c r="T24" s="596"/>
      <c r="U24" s="597"/>
      <c r="V24" s="596"/>
      <c r="W24" s="597"/>
      <c r="X24" s="596"/>
      <c r="Y24" s="597"/>
      <c r="Z24" s="596"/>
      <c r="AA24" s="597"/>
      <c r="AB24" s="236"/>
      <c r="AC24" s="692" t="s">
        <v>127</v>
      </c>
      <c r="AD24" s="693" t="str">
        <f>B24</f>
        <v>в том числе Опилки</v>
      </c>
      <c r="AE24" s="691" t="s">
        <v>424</v>
      </c>
      <c r="AF24" s="334"/>
      <c r="AG24" s="334"/>
      <c r="AH24" s="334"/>
      <c r="AI24" s="334"/>
      <c r="AJ24" s="334"/>
      <c r="AK24" s="334"/>
      <c r="AL24" s="334"/>
      <c r="AM24" s="708"/>
      <c r="AN24" s="37"/>
      <c r="AO24" s="692" t="s">
        <v>127</v>
      </c>
      <c r="AP24" s="693" t="str">
        <f>B24</f>
        <v>в том числе Опилки</v>
      </c>
      <c r="AQ24" s="691" t="s">
        <v>424</v>
      </c>
      <c r="AR24" s="228">
        <f>'CB1-Производство'!D35+'СВ2 | Первич. | Торговля'!D24-'СВ2 | Первич. | Торговля'!H24</f>
        <v>0</v>
      </c>
      <c r="AS24" s="228">
        <f>'CB1-Производство'!E35+'СВ2 | Первич. | Торговля'!F24-'СВ2 | Первич. | Торговля'!J24</f>
        <v>0</v>
      </c>
      <c r="AT24" s="162"/>
      <c r="AU24" s="62"/>
      <c r="AW24" s="37"/>
      <c r="AX24" s="49"/>
      <c r="AY24" s="9"/>
      <c r="AZ24" s="169"/>
      <c r="BA24" s="70"/>
      <c r="BB24" s="70"/>
      <c r="BC24" s="70"/>
      <c r="BD24" s="71"/>
    </row>
    <row r="25" spans="1:56" s="1619" customFormat="1" ht="15" customHeight="1" x14ac:dyDescent="0.3">
      <c r="A25" s="1625" t="s">
        <v>129</v>
      </c>
      <c r="B25" s="1600" t="s">
        <v>425</v>
      </c>
      <c r="C25" s="1626" t="s">
        <v>416</v>
      </c>
      <c r="D25" s="1627">
        <v>0.1</v>
      </c>
      <c r="E25" s="1627">
        <v>25.8</v>
      </c>
      <c r="F25" s="1602">
        <v>0</v>
      </c>
      <c r="G25" s="1603">
        <v>11.9</v>
      </c>
      <c r="H25" s="1602"/>
      <c r="I25" s="1602"/>
      <c r="J25" s="1602"/>
      <c r="K25" s="1603"/>
      <c r="L25" s="1604"/>
      <c r="M25" s="1605"/>
      <c r="N25" s="1606"/>
      <c r="O25" s="1605"/>
      <c r="P25" s="1606"/>
      <c r="Q25" s="1606"/>
      <c r="R25" s="1604"/>
      <c r="S25" s="1607"/>
      <c r="T25" s="1606"/>
      <c r="U25" s="1605"/>
      <c r="V25" s="1606"/>
      <c r="W25" s="1605"/>
      <c r="X25" s="1606"/>
      <c r="Y25" s="1605"/>
      <c r="Z25" s="1606"/>
      <c r="AA25" s="1605"/>
      <c r="AB25" s="1608"/>
      <c r="AC25" s="1628" t="str">
        <f t="shared" si="0"/>
        <v>4</v>
      </c>
      <c r="AD25" s="1629" t="str">
        <f t="shared" si="2"/>
        <v>БЫВШАЯ В УПОТРЕБЛЕНИИ РЕКУПЕРИРОВАННАЯ ДРЕВЕСИНА</v>
      </c>
      <c r="AE25" s="1630" t="s">
        <v>416</v>
      </c>
      <c r="AF25" s="1612"/>
      <c r="AG25" s="1612"/>
      <c r="AH25" s="1612"/>
      <c r="AI25" s="1612"/>
      <c r="AJ25" s="1612"/>
      <c r="AK25" s="1612"/>
      <c r="AL25" s="1612"/>
      <c r="AM25" s="1613"/>
      <c r="AN25" s="1620"/>
      <c r="AO25" s="1631" t="str">
        <f t="shared" si="1"/>
        <v>4</v>
      </c>
      <c r="AP25" s="1632" t="str">
        <f t="shared" si="8"/>
        <v>БЫВШАЯ В УПОТРЕБЛЕНИИ РЕКУПЕРИРОВАННАЯ ДРЕВЕСИНА</v>
      </c>
      <c r="AQ25" s="1630" t="s">
        <v>416</v>
      </c>
      <c r="AR25" s="1616">
        <f>'CB1-Производство'!D36+'СВ2 | Первич. | Торговля'!D25-'СВ2 | Первич. | Торговля'!H25</f>
        <v>0.1</v>
      </c>
      <c r="AS25" s="1616">
        <f>'CB1-Производство'!E36+'СВ2 | Первич. | Торговля'!F25-'СВ2 | Первич. | Торговля'!J25</f>
        <v>0</v>
      </c>
      <c r="AT25" s="1617"/>
      <c r="AU25" s="1618"/>
      <c r="AW25" s="1620"/>
      <c r="AX25" s="1631" t="s">
        <v>129</v>
      </c>
      <c r="AY25" s="1633" t="s">
        <v>130</v>
      </c>
      <c r="AZ25" s="1634" t="s">
        <v>131</v>
      </c>
      <c r="BA25" s="1635" t="str">
        <f>IF(ISTEXT(#REF!),IF(#REF!=0,"INTRA-EU","CHECK")," ")</f>
        <v xml:space="preserve"> </v>
      </c>
      <c r="BB25" s="1635" t="str">
        <f>IF(ISTEXT(#REF!),IF(#REF!=0,"INTRA-EU","CHECK")," ")</f>
        <v xml:space="preserve"> </v>
      </c>
      <c r="BC25" s="1635" t="str">
        <f>IF(ISTEXT(#REF!),IF(#REF!=0,"INTRA-EU","CHECK")," ")</f>
        <v xml:space="preserve"> </v>
      </c>
      <c r="BD25" s="1636" t="str">
        <f>IF(ISTEXT(#REF!),IF(#REF!=0,"INTRA-EU","CHECK")," ")</f>
        <v xml:space="preserve"> </v>
      </c>
    </row>
    <row r="26" spans="1:56" s="3" customFormat="1" ht="15" customHeight="1" x14ac:dyDescent="0.25">
      <c r="A26" s="193" t="s">
        <v>133</v>
      </c>
      <c r="B26" s="224" t="s">
        <v>426</v>
      </c>
      <c r="C26" s="827" t="s">
        <v>416</v>
      </c>
      <c r="D26" s="347">
        <v>0.1</v>
      </c>
      <c r="E26" s="347">
        <v>41.5</v>
      </c>
      <c r="F26" s="347">
        <v>0.2</v>
      </c>
      <c r="G26" s="348">
        <v>71.599999999999994</v>
      </c>
      <c r="H26" s="347"/>
      <c r="I26" s="347"/>
      <c r="J26" s="347">
        <v>0.1</v>
      </c>
      <c r="K26" s="348">
        <v>19.5</v>
      </c>
      <c r="L26" s="599"/>
      <c r="M26" s="595"/>
      <c r="N26" s="594"/>
      <c r="O26" s="595"/>
      <c r="P26" s="594"/>
      <c r="Q26" s="594"/>
      <c r="R26" s="599"/>
      <c r="S26" s="603"/>
      <c r="T26" s="594"/>
      <c r="U26" s="595"/>
      <c r="V26" s="594"/>
      <c r="W26" s="595"/>
      <c r="X26" s="594"/>
      <c r="Y26" s="595"/>
      <c r="Z26" s="594"/>
      <c r="AA26" s="595"/>
      <c r="AB26" s="236"/>
      <c r="AC26" s="710" t="str">
        <f t="shared" si="0"/>
        <v>5</v>
      </c>
      <c r="AD26" s="609" t="str">
        <f t="shared" si="2"/>
        <v>ДРЕВЕСНЫЕ ПЕЛЛЕТЫ И ПРОЧИЕ АГЛОМЕРАТЫ</v>
      </c>
      <c r="AE26" s="843" t="s">
        <v>416</v>
      </c>
      <c r="AF26" s="335">
        <f>D26-(D27+D28)</f>
        <v>0</v>
      </c>
      <c r="AG26" s="335">
        <f t="shared" ref="AG26:AM26" si="9">E26-(E27+E28)</f>
        <v>-0.10000000000000142</v>
      </c>
      <c r="AH26" s="335">
        <f t="shared" si="9"/>
        <v>0</v>
      </c>
      <c r="AI26" s="335">
        <f t="shared" si="9"/>
        <v>0</v>
      </c>
      <c r="AJ26" s="335">
        <f t="shared" si="9"/>
        <v>0</v>
      </c>
      <c r="AK26" s="335">
        <f t="shared" si="9"/>
        <v>0</v>
      </c>
      <c r="AL26" s="335">
        <f t="shared" si="9"/>
        <v>0</v>
      </c>
      <c r="AM26" s="711">
        <f t="shared" si="9"/>
        <v>0</v>
      </c>
      <c r="AN26" s="37"/>
      <c r="AO26" s="232" t="str">
        <f t="shared" si="1"/>
        <v>5</v>
      </c>
      <c r="AP26" s="609" t="str">
        <f t="shared" si="8"/>
        <v>ДРЕВЕСНЫЕ ПЕЛЛЕТЫ И ПРОЧИЕ АГЛОМЕРАТЫ</v>
      </c>
      <c r="AQ26" s="843" t="s">
        <v>416</v>
      </c>
      <c r="AR26" s="230">
        <f>'CB1-Производство'!D37+'СВ2 | Первич. | Торговля'!D26-'СВ2 | Первич. | Торговля'!H26</f>
        <v>0.1</v>
      </c>
      <c r="AS26" s="230">
        <f>'CB1-Производство'!E37+'СВ2 | Первич. | Торговля'!F26-'СВ2 | Первич. | Торговля'!J26</f>
        <v>0.1</v>
      </c>
      <c r="AT26" s="162"/>
      <c r="AU26" s="62"/>
      <c r="AW26" s="37"/>
      <c r="AX26" s="232" t="s">
        <v>133</v>
      </c>
      <c r="AY26" s="231" t="s">
        <v>134</v>
      </c>
      <c r="AZ26" s="1324" t="s">
        <v>510</v>
      </c>
      <c r="BA26" s="70" t="str">
        <f>IF(ISTEXT(#REF!),IF(#REF!=0,"INTRA-EU","CHECK")," ")</f>
        <v xml:space="preserve"> </v>
      </c>
      <c r="BB26" s="70" t="str">
        <f>IF(ISTEXT(#REF!),IF(#REF!=0,"INTRA-EU","CHECK")," ")</f>
        <v xml:space="preserve"> </v>
      </c>
      <c r="BC26" s="70" t="str">
        <f>IF(ISTEXT(#REF!),IF(#REF!=0,"INTRA-EU","CHECK")," ")</f>
        <v xml:space="preserve"> </v>
      </c>
      <c r="BD26" s="71" t="str">
        <f>IF(ISTEXT(#REF!),IF(#REF!=0,"INTRA-EU","CHECK")," ")</f>
        <v xml:space="preserve"> </v>
      </c>
    </row>
    <row r="27" spans="1:56" s="3" customFormat="1" ht="15" customHeight="1" x14ac:dyDescent="0.3">
      <c r="A27" s="200" t="s">
        <v>135</v>
      </c>
      <c r="B27" s="9" t="s">
        <v>427</v>
      </c>
      <c r="C27" s="828" t="s">
        <v>416</v>
      </c>
      <c r="D27" s="1536">
        <v>0.08</v>
      </c>
      <c r="E27" s="1537">
        <v>28.1</v>
      </c>
      <c r="F27" s="349">
        <v>0.2</v>
      </c>
      <c r="G27" s="350">
        <v>71.599999999999994</v>
      </c>
      <c r="H27" s="349"/>
      <c r="I27" s="349"/>
      <c r="J27" s="349">
        <v>0.1</v>
      </c>
      <c r="K27" s="350">
        <v>19.5</v>
      </c>
      <c r="L27" s="600"/>
      <c r="M27" s="597"/>
      <c r="N27" s="596"/>
      <c r="O27" s="597"/>
      <c r="P27" s="596"/>
      <c r="Q27" s="596"/>
      <c r="R27" s="600"/>
      <c r="S27" s="604"/>
      <c r="T27" s="596"/>
      <c r="U27" s="597"/>
      <c r="V27" s="596"/>
      <c r="W27" s="597"/>
      <c r="X27" s="596"/>
      <c r="Y27" s="597"/>
      <c r="Z27" s="596"/>
      <c r="AA27" s="597"/>
      <c r="AB27" s="236"/>
      <c r="AC27" s="253" t="str">
        <f t="shared" si="0"/>
        <v>5.1</v>
      </c>
      <c r="AD27" s="579" t="str">
        <f t="shared" si="2"/>
        <v>ДРЕВЕСНЫЕ ПЕЛЛЕТЫ</v>
      </c>
      <c r="AE27" s="844" t="s">
        <v>416</v>
      </c>
      <c r="AF27" s="332"/>
      <c r="AG27" s="332"/>
      <c r="AH27" s="332"/>
      <c r="AI27" s="332"/>
      <c r="AJ27" s="332"/>
      <c r="AK27" s="332"/>
      <c r="AL27" s="332"/>
      <c r="AM27" s="706"/>
      <c r="AN27" s="37" t="s">
        <v>6</v>
      </c>
      <c r="AO27" s="49" t="str">
        <f t="shared" si="1"/>
        <v>5.1</v>
      </c>
      <c r="AP27" s="579" t="str">
        <f t="shared" si="8"/>
        <v>ДРЕВЕСНЫЕ ПЕЛЛЕТЫ</v>
      </c>
      <c r="AQ27" s="844" t="s">
        <v>416</v>
      </c>
      <c r="AR27" s="228">
        <f>'CB1-Производство'!D38+'СВ2 | Первич. | Торговля'!D27-'СВ2 | Первич. | Торговля'!H27</f>
        <v>0.08</v>
      </c>
      <c r="AS27" s="228">
        <f>'CB1-Производство'!E38+'СВ2 | Первич. | Торговля'!F27-'СВ2 | Первич. | Торговля'!J27</f>
        <v>0.1</v>
      </c>
      <c r="AT27" s="162"/>
      <c r="AU27" s="62"/>
      <c r="AW27" s="37"/>
      <c r="AX27" s="49" t="s">
        <v>135</v>
      </c>
      <c r="AY27" s="9" t="s">
        <v>136</v>
      </c>
      <c r="AZ27" s="1324" t="s">
        <v>510</v>
      </c>
      <c r="BA27" s="70" t="str">
        <f>IF(ISTEXT(#REF!),IF(#REF!=0,"INTRA-EU","CHECK")," ")</f>
        <v xml:space="preserve"> </v>
      </c>
      <c r="BB27" s="70" t="str">
        <f>IF(ISTEXT(#REF!),IF(#REF!=0,"INTRA-EU","CHECK")," ")</f>
        <v xml:space="preserve"> </v>
      </c>
      <c r="BC27" s="70" t="str">
        <f>IF(ISTEXT(#REF!),IF(#REF!=0,"INTRA-EU","CHECK")," ")</f>
        <v xml:space="preserve"> </v>
      </c>
      <c r="BD27" s="71" t="str">
        <f>IF(ISTEXT(#REF!),IF(#REF!=0,"INTRA-EU","CHECK")," ")</f>
        <v xml:space="preserve"> </v>
      </c>
    </row>
    <row r="28" spans="1:56" s="3" customFormat="1" ht="15" customHeight="1" x14ac:dyDescent="0.3">
      <c r="A28" s="200" t="s">
        <v>140</v>
      </c>
      <c r="B28" s="9" t="s">
        <v>428</v>
      </c>
      <c r="C28" s="828" t="s">
        <v>416</v>
      </c>
      <c r="D28" s="1536">
        <v>0.02</v>
      </c>
      <c r="E28" s="1537">
        <v>13.5</v>
      </c>
      <c r="F28" s="349"/>
      <c r="G28" s="350"/>
      <c r="H28" s="349"/>
      <c r="I28" s="349"/>
      <c r="J28" s="349"/>
      <c r="K28" s="350"/>
      <c r="L28" s="600"/>
      <c r="M28" s="597"/>
      <c r="N28" s="596"/>
      <c r="O28" s="597"/>
      <c r="P28" s="596"/>
      <c r="Q28" s="596"/>
      <c r="R28" s="600"/>
      <c r="S28" s="604"/>
      <c r="T28" s="596"/>
      <c r="U28" s="597"/>
      <c r="V28" s="596"/>
      <c r="W28" s="597"/>
      <c r="X28" s="596"/>
      <c r="Y28" s="597"/>
      <c r="Z28" s="596"/>
      <c r="AA28" s="597"/>
      <c r="AB28" s="236"/>
      <c r="AC28" s="713" t="str">
        <f t="shared" si="0"/>
        <v>5.2</v>
      </c>
      <c r="AD28" s="579" t="str">
        <f t="shared" si="2"/>
        <v>ПРОЧИЕ АГЛОМЕРАТЫ</v>
      </c>
      <c r="AE28" s="844" t="s">
        <v>416</v>
      </c>
      <c r="AF28" s="334"/>
      <c r="AG28" s="334"/>
      <c r="AH28" s="334"/>
      <c r="AI28" s="334"/>
      <c r="AJ28" s="334"/>
      <c r="AK28" s="334"/>
      <c r="AL28" s="334"/>
      <c r="AM28" s="708"/>
      <c r="AN28" s="37"/>
      <c r="AO28" s="48" t="str">
        <f t="shared" si="1"/>
        <v>5.2</v>
      </c>
      <c r="AP28" s="579" t="str">
        <f t="shared" si="8"/>
        <v>ПРОЧИЕ АГЛОМЕРАТЫ</v>
      </c>
      <c r="AQ28" s="844" t="s">
        <v>416</v>
      </c>
      <c r="AR28" s="228">
        <f>'CB1-Производство'!D39+'СВ2 | Первич. | Торговля'!D28-'СВ2 | Первич. | Торговля'!H28</f>
        <v>0.02</v>
      </c>
      <c r="AS28" s="228">
        <f>'CB1-Производство'!E39+'СВ2 | Первич. | Торговля'!F28-'СВ2 | Первич. | Торговля'!J28</f>
        <v>0</v>
      </c>
      <c r="AT28" s="162"/>
      <c r="AU28" s="62"/>
      <c r="AW28" s="37"/>
      <c r="AX28" s="48" t="s">
        <v>140</v>
      </c>
      <c r="AY28" s="9" t="s">
        <v>141</v>
      </c>
      <c r="AZ28" s="1324" t="s">
        <v>510</v>
      </c>
      <c r="BA28" s="70" t="str">
        <f>IF(ISTEXT(#REF!),IF(#REF!=0,"INTRA-EU","CHECK")," ")</f>
        <v xml:space="preserve"> </v>
      </c>
      <c r="BB28" s="70" t="str">
        <f>IF(ISTEXT(#REF!),IF(#REF!=0,"INTRA-EU","CHECK")," ")</f>
        <v xml:space="preserve"> </v>
      </c>
      <c r="BC28" s="70" t="str">
        <f>IF(ISTEXT(#REF!),IF(#REF!=0,"INTRA-EU","CHECK")," ")</f>
        <v xml:space="preserve"> </v>
      </c>
      <c r="BD28" s="71" t="str">
        <f>IF(ISTEXT(#REF!),IF(#REF!=0,"INTRA-EU","CHECK")," ")</f>
        <v xml:space="preserve"> </v>
      </c>
    </row>
    <row r="29" spans="1:56" s="1559" customFormat="1" ht="15" customHeight="1" x14ac:dyDescent="0.3">
      <c r="A29" s="1588" t="s">
        <v>144</v>
      </c>
      <c r="B29" s="1581" t="s">
        <v>429</v>
      </c>
      <c r="C29" s="1540" t="s">
        <v>519</v>
      </c>
      <c r="D29" s="1565">
        <v>916.2</v>
      </c>
      <c r="E29" s="1565">
        <v>128228.8</v>
      </c>
      <c r="F29" s="1565">
        <v>832.6</v>
      </c>
      <c r="G29" s="1566">
        <v>176351.5</v>
      </c>
      <c r="H29" s="1424">
        <v>0</v>
      </c>
      <c r="I29" s="1424">
        <v>29.8</v>
      </c>
      <c r="J29" s="1565"/>
      <c r="K29" s="1566"/>
      <c r="L29" s="1544"/>
      <c r="M29" s="1545"/>
      <c r="N29" s="1546"/>
      <c r="O29" s="1545"/>
      <c r="P29" s="1546"/>
      <c r="Q29" s="1546"/>
      <c r="R29" s="1544"/>
      <c r="S29" s="1547"/>
      <c r="T29" s="1546"/>
      <c r="U29" s="1545"/>
      <c r="V29" s="1546"/>
      <c r="W29" s="1545"/>
      <c r="X29" s="1546"/>
      <c r="Y29" s="1545"/>
      <c r="Z29" s="1546"/>
      <c r="AA29" s="1545"/>
      <c r="AB29" s="1567"/>
      <c r="AC29" s="1582" t="str">
        <f t="shared" si="0"/>
        <v>6</v>
      </c>
      <c r="AD29" s="1583" t="str">
        <f t="shared" si="2"/>
        <v>ПИЛОМАТЕРИАЛЫ (ВКЛЮЧАЯ ШПАЛЫ)</v>
      </c>
      <c r="AE29" s="1570" t="s">
        <v>419</v>
      </c>
      <c r="AF29" s="1584">
        <f>D29-(D30+D31)</f>
        <v>0</v>
      </c>
      <c r="AG29" s="1584">
        <f t="shared" ref="AG29:AM29" si="10">E29-(E30+E31)</f>
        <v>0</v>
      </c>
      <c r="AH29" s="1584">
        <f t="shared" si="10"/>
        <v>0</v>
      </c>
      <c r="AI29" s="1584">
        <f t="shared" si="10"/>
        <v>-0.10000000000582077</v>
      </c>
      <c r="AJ29" s="1584">
        <f t="shared" si="10"/>
        <v>0</v>
      </c>
      <c r="AK29" s="1584">
        <f t="shared" si="10"/>
        <v>0</v>
      </c>
      <c r="AL29" s="1584">
        <f t="shared" si="10"/>
        <v>0</v>
      </c>
      <c r="AM29" s="1585">
        <f t="shared" si="10"/>
        <v>0</v>
      </c>
      <c r="AN29" s="1554"/>
      <c r="AO29" s="1555" t="str">
        <f t="shared" si="1"/>
        <v>6</v>
      </c>
      <c r="AP29" s="1583" t="str">
        <f t="shared" si="8"/>
        <v>ПИЛОМАТЕРИАЛЫ (ВКЛЮЧАЯ ШПАЛЫ)</v>
      </c>
      <c r="AQ29" s="1570" t="s">
        <v>419</v>
      </c>
      <c r="AR29" s="1574">
        <f>'CB1-Производство'!D40+'СВ2 | Первич. | Торговля'!D29-'СВ2 | Первич. | Торговля'!H29</f>
        <v>916.30000000000007</v>
      </c>
      <c r="AS29" s="1574">
        <f>'CB1-Производство'!E40+'СВ2 | Первич. | Торговля'!F29-'СВ2 | Первич. | Торговля'!J29</f>
        <v>832.7</v>
      </c>
      <c r="AT29" s="1575"/>
      <c r="AU29" s="1576"/>
      <c r="AW29" s="1560"/>
      <c r="AX29" s="1555" t="s">
        <v>144</v>
      </c>
      <c r="AY29" s="1581" t="s">
        <v>520</v>
      </c>
      <c r="AZ29" s="1540" t="s">
        <v>510</v>
      </c>
      <c r="BA29" s="1578" t="str">
        <f>IF(ISTEXT(#REF!),IF(#REF!=0,"INTRA-EU","CHECK")," ")</f>
        <v xml:space="preserve"> </v>
      </c>
      <c r="BB29" s="1578" t="str">
        <f>IF(ISTEXT(#REF!),IF(#REF!=0,"INTRA-EU","CHECK")," ")</f>
        <v xml:space="preserve"> </v>
      </c>
      <c r="BC29" s="1578" t="str">
        <f>IF(ISTEXT(#REF!),IF(#REF!=0,"INTRA-EU","CHECK")," ")</f>
        <v xml:space="preserve"> </v>
      </c>
      <c r="BD29" s="1579" t="str">
        <f>IF(ISTEXT(#REF!),IF(#REF!=0,"INTRA-EU","CHECK")," ")</f>
        <v xml:space="preserve"> </v>
      </c>
    </row>
    <row r="30" spans="1:56" s="3" customFormat="1" ht="15" customHeight="1" x14ac:dyDescent="0.3">
      <c r="A30" s="200" t="s">
        <v>147</v>
      </c>
      <c r="B30" s="9" t="s">
        <v>391</v>
      </c>
      <c r="C30" s="828" t="s">
        <v>519</v>
      </c>
      <c r="D30" s="1537">
        <v>908.9</v>
      </c>
      <c r="E30" s="1537">
        <v>126754.1</v>
      </c>
      <c r="F30" s="349">
        <v>823.2</v>
      </c>
      <c r="G30" s="350">
        <v>174419.5</v>
      </c>
      <c r="H30" s="349"/>
      <c r="I30" s="349"/>
      <c r="J30" s="349"/>
      <c r="K30" s="350"/>
      <c r="L30" s="600"/>
      <c r="M30" s="597"/>
      <c r="N30" s="596"/>
      <c r="O30" s="597"/>
      <c r="P30" s="596"/>
      <c r="Q30" s="596"/>
      <c r="R30" s="600"/>
      <c r="S30" s="604"/>
      <c r="T30" s="596"/>
      <c r="U30" s="597"/>
      <c r="V30" s="596"/>
      <c r="W30" s="597"/>
      <c r="X30" s="596"/>
      <c r="Y30" s="597"/>
      <c r="Z30" s="596"/>
      <c r="AA30" s="597"/>
      <c r="AB30" s="236"/>
      <c r="AC30" s="253" t="str">
        <f t="shared" si="0"/>
        <v>6.C</v>
      </c>
      <c r="AD30" s="579" t="str">
        <f t="shared" si="2"/>
        <v>Хвойные породы</v>
      </c>
      <c r="AE30" s="844" t="s">
        <v>419</v>
      </c>
      <c r="AF30" s="332"/>
      <c r="AG30" s="332"/>
      <c r="AH30" s="332"/>
      <c r="AI30" s="332"/>
      <c r="AJ30" s="332"/>
      <c r="AK30" s="332"/>
      <c r="AL30" s="332"/>
      <c r="AM30" s="706"/>
      <c r="AN30" s="37" t="s">
        <v>6</v>
      </c>
      <c r="AO30" s="49" t="str">
        <f t="shared" si="1"/>
        <v>6.C</v>
      </c>
      <c r="AP30" s="579" t="str">
        <f t="shared" si="8"/>
        <v>Хвойные породы</v>
      </c>
      <c r="AQ30" s="844" t="s">
        <v>419</v>
      </c>
      <c r="AR30" s="228">
        <f>'CB1-Производство'!D41+'СВ2 | Первич. | Торговля'!D30-'СВ2 | Первич. | Торговля'!H30</f>
        <v>909</v>
      </c>
      <c r="AS30" s="228">
        <f>'CB1-Производство'!E41+'СВ2 | Первич. | Торговля'!F30-'СВ2 | Первич. | Торговля'!J30</f>
        <v>823.30000000000007</v>
      </c>
      <c r="AT30" s="162"/>
      <c r="AU30" s="62"/>
      <c r="AW30" s="37"/>
      <c r="AX30" s="49" t="s">
        <v>147</v>
      </c>
      <c r="AY30" s="9" t="s">
        <v>44</v>
      </c>
      <c r="AZ30" s="1324" t="s">
        <v>510</v>
      </c>
      <c r="BA30" s="66" t="str">
        <f>IF(ISTEXT(#REF!),IF(#REF!=0,"INTRA-EU","CHECK")," ")</f>
        <v xml:space="preserve"> </v>
      </c>
      <c r="BB30" s="66" t="str">
        <f>IF(ISTEXT(#REF!),IF(#REF!=0,"INTRA-EU","CHECK")," ")</f>
        <v xml:space="preserve"> </v>
      </c>
      <c r="BC30" s="66" t="str">
        <f>IF(ISTEXT(#REF!),IF(#REF!=0,"INTRA-EU","CHECK")," ")</f>
        <v xml:space="preserve"> </v>
      </c>
      <c r="BD30" s="67" t="str">
        <f>IF(ISTEXT(#REF!),IF(#REF!=0,"INTRA-EU","CHECK")," ")</f>
        <v xml:space="preserve"> </v>
      </c>
    </row>
    <row r="31" spans="1:56" s="3" customFormat="1" ht="15" customHeight="1" x14ac:dyDescent="0.25">
      <c r="A31" s="200" t="s">
        <v>163</v>
      </c>
      <c r="B31" s="9" t="s">
        <v>393</v>
      </c>
      <c r="C31" s="828" t="s">
        <v>519</v>
      </c>
      <c r="D31" s="349">
        <v>7.3</v>
      </c>
      <c r="E31" s="349">
        <v>1474.7</v>
      </c>
      <c r="F31" s="349">
        <v>9.4</v>
      </c>
      <c r="G31" s="350">
        <v>1932.1</v>
      </c>
      <c r="H31" s="349">
        <v>0</v>
      </c>
      <c r="I31" s="349">
        <v>29.8</v>
      </c>
      <c r="J31" s="349"/>
      <c r="K31" s="350"/>
      <c r="L31" s="600"/>
      <c r="M31" s="597"/>
      <c r="N31" s="596"/>
      <c r="O31" s="597"/>
      <c r="P31" s="596"/>
      <c r="Q31" s="596"/>
      <c r="R31" s="600"/>
      <c r="S31" s="604"/>
      <c r="T31" s="596"/>
      <c r="U31" s="597"/>
      <c r="V31" s="596"/>
      <c r="W31" s="597"/>
      <c r="X31" s="596"/>
      <c r="Y31" s="597"/>
      <c r="Z31" s="596"/>
      <c r="AA31" s="597"/>
      <c r="AB31" s="236"/>
      <c r="AC31" s="253" t="str">
        <f t="shared" si="0"/>
        <v>6.NC</v>
      </c>
      <c r="AD31" s="579" t="str">
        <f t="shared" si="2"/>
        <v>Лиственные породы</v>
      </c>
      <c r="AE31" s="844" t="s">
        <v>419</v>
      </c>
      <c r="AF31" s="332"/>
      <c r="AG31" s="332"/>
      <c r="AH31" s="332"/>
      <c r="AI31" s="332"/>
      <c r="AJ31" s="332"/>
      <c r="AK31" s="332"/>
      <c r="AL31" s="332"/>
      <c r="AM31" s="706"/>
      <c r="AN31" s="37"/>
      <c r="AO31" s="49" t="str">
        <f t="shared" si="1"/>
        <v>6.NC</v>
      </c>
      <c r="AP31" s="579" t="str">
        <f t="shared" si="8"/>
        <v>Лиственные породы</v>
      </c>
      <c r="AQ31" s="844" t="s">
        <v>419</v>
      </c>
      <c r="AR31" s="228">
        <f>'CB1-Производство'!D42+'СВ2 | Первич. | Торговля'!D31-'СВ2 | Первич. | Торговля'!H31</f>
        <v>7.3</v>
      </c>
      <c r="AS31" s="228">
        <f>'CB1-Производство'!E42+'СВ2 | Первич. | Торговля'!F31-'СВ2 | Первич. | Торговля'!J31</f>
        <v>9.4</v>
      </c>
      <c r="AT31" s="162"/>
      <c r="AU31" s="62"/>
      <c r="AW31" s="37"/>
      <c r="AX31" s="49" t="s">
        <v>163</v>
      </c>
      <c r="AY31" s="9" t="s">
        <v>51</v>
      </c>
      <c r="AZ31" s="1324" t="s">
        <v>510</v>
      </c>
      <c r="BA31" s="70" t="str">
        <f>IF(ISTEXT(#REF!),IF(#REF!=0,"INTRA-EU","CHECK")," ")</f>
        <v xml:space="preserve"> </v>
      </c>
      <c r="BB31" s="70" t="str">
        <f>IF(ISTEXT(#REF!),IF(#REF!=0,"INTRA-EU","CHECK")," ")</f>
        <v xml:space="preserve"> </v>
      </c>
      <c r="BC31" s="70" t="str">
        <f>IF(ISTEXT(#REF!),IF(#REF!=0,"INTRA-EU","CHECK")," ")</f>
        <v xml:space="preserve"> </v>
      </c>
      <c r="BD31" s="71" t="str">
        <f>IF(ISTEXT(#REF!),IF(#REF!=0,"INTRA-EU","CHECK")," ")</f>
        <v xml:space="preserve"> </v>
      </c>
    </row>
    <row r="32" spans="1:56" s="3" customFormat="1" ht="15" customHeight="1" x14ac:dyDescent="0.25">
      <c r="A32" s="201" t="s">
        <v>187</v>
      </c>
      <c r="B32" s="7" t="s">
        <v>513</v>
      </c>
      <c r="C32" s="828" t="s">
        <v>519</v>
      </c>
      <c r="D32" s="349">
        <v>1.2</v>
      </c>
      <c r="E32" s="349">
        <v>111</v>
      </c>
      <c r="F32" s="349">
        <v>1.1000000000000001</v>
      </c>
      <c r="G32" s="350">
        <v>136.19999999999999</v>
      </c>
      <c r="H32" s="349"/>
      <c r="I32" s="349"/>
      <c r="J32" s="349"/>
      <c r="K32" s="350"/>
      <c r="L32" s="600"/>
      <c r="M32" s="597"/>
      <c r="N32" s="596"/>
      <c r="O32" s="597"/>
      <c r="P32" s="596"/>
      <c r="Q32" s="596"/>
      <c r="R32" s="600"/>
      <c r="S32" s="604"/>
      <c r="T32" s="596"/>
      <c r="U32" s="597"/>
      <c r="V32" s="596"/>
      <c r="W32" s="597"/>
      <c r="X32" s="596"/>
      <c r="Y32" s="597"/>
      <c r="Z32" s="596"/>
      <c r="AA32" s="597"/>
      <c r="AB32" s="236"/>
      <c r="AC32" s="713" t="str">
        <f t="shared" si="0"/>
        <v>6.NC.T</v>
      </c>
      <c r="AD32" s="610" t="s">
        <v>514</v>
      </c>
      <c r="AE32" s="844" t="s">
        <v>419</v>
      </c>
      <c r="AF32" s="334"/>
      <c r="AG32" s="334"/>
      <c r="AH32" s="334"/>
      <c r="AI32" s="334"/>
      <c r="AJ32" s="334"/>
      <c r="AK32" s="334"/>
      <c r="AL32" s="334"/>
      <c r="AM32" s="708"/>
      <c r="AN32" s="37"/>
      <c r="AO32" s="48" t="str">
        <f t="shared" si="1"/>
        <v>6.NC.T</v>
      </c>
      <c r="AP32" s="610" t="s">
        <v>514</v>
      </c>
      <c r="AQ32" s="844" t="s">
        <v>419</v>
      </c>
      <c r="AR32" s="228">
        <f>'CB1-Производство'!D43+'СВ2 | Первич. | Торговля'!D32-'СВ2 | Первич. | Торговля'!H32</f>
        <v>1.2</v>
      </c>
      <c r="AS32" s="228">
        <f>'CB1-Производство'!E43+'СВ2 | Первич. | Торговля'!F32-'СВ2 | Первич. | Торговля'!J32</f>
        <v>1.1000000000000001</v>
      </c>
      <c r="AT32" s="162"/>
      <c r="AU32" s="62"/>
      <c r="AW32" s="37"/>
      <c r="AX32" s="48" t="s">
        <v>187</v>
      </c>
      <c r="AY32" s="10" t="s">
        <v>515</v>
      </c>
      <c r="AZ32" s="1324" t="s">
        <v>510</v>
      </c>
      <c r="BA32" s="70" t="str">
        <f>IF(ISTEXT(#REF!),IF(#REF!=0,"INTRA-EU","CHECK")," ")</f>
        <v xml:space="preserve"> </v>
      </c>
      <c r="BB32" s="70" t="str">
        <f>IF(ISTEXT(#REF!),IF(#REF!=0,"INTRA-EU","CHECK")," ")</f>
        <v xml:space="preserve"> </v>
      </c>
      <c r="BC32" s="70" t="str">
        <f>IF(ISTEXT(#REF!),IF(#REF!=0,"INTRA-EU","CHECK")," ")</f>
        <v xml:space="preserve"> </v>
      </c>
      <c r="BD32" s="71" t="str">
        <f>IF(ISTEXT(#REF!),IF(#REF!=0,"INTRA-EU","CHECK")," ")</f>
        <v xml:space="preserve"> </v>
      </c>
    </row>
    <row r="33" spans="1:56" s="3" customFormat="1" ht="15" customHeight="1" x14ac:dyDescent="0.25">
      <c r="A33" s="199" t="s">
        <v>189</v>
      </c>
      <c r="B33" s="231" t="s">
        <v>430</v>
      </c>
      <c r="C33" s="1637" t="s">
        <v>416</v>
      </c>
      <c r="D33" s="347">
        <v>1.5</v>
      </c>
      <c r="E33" s="347">
        <v>804.9</v>
      </c>
      <c r="F33" s="347">
        <v>2.2999999999999998</v>
      </c>
      <c r="G33" s="348">
        <v>1184.3</v>
      </c>
      <c r="H33" s="347"/>
      <c r="I33" s="347"/>
      <c r="J33" s="347">
        <v>1.1000000000000001</v>
      </c>
      <c r="K33" s="348">
        <v>550.70000000000005</v>
      </c>
      <c r="L33" s="599"/>
      <c r="M33" s="595"/>
      <c r="N33" s="594"/>
      <c r="O33" s="595"/>
      <c r="P33" s="594"/>
      <c r="Q33" s="594"/>
      <c r="R33" s="599"/>
      <c r="S33" s="603"/>
      <c r="T33" s="594"/>
      <c r="U33" s="595"/>
      <c r="V33" s="594"/>
      <c r="W33" s="595"/>
      <c r="X33" s="594"/>
      <c r="Y33" s="595"/>
      <c r="Z33" s="594"/>
      <c r="AA33" s="595"/>
      <c r="AB33" s="236"/>
      <c r="AC33" s="710" t="str">
        <f t="shared" si="0"/>
        <v>7</v>
      </c>
      <c r="AD33" s="609" t="str">
        <f t="shared" si="2"/>
        <v>ШПОН</v>
      </c>
      <c r="AE33" s="843" t="s">
        <v>419</v>
      </c>
      <c r="AF33" s="335">
        <f>D33-(D34+D35)</f>
        <v>0</v>
      </c>
      <c r="AG33" s="335">
        <f t="shared" ref="AG33:AM33" si="11">E33-(E34+E35)</f>
        <v>0</v>
      </c>
      <c r="AH33" s="335">
        <f t="shared" si="11"/>
        <v>0</v>
      </c>
      <c r="AI33" s="335">
        <f t="shared" si="11"/>
        <v>0</v>
      </c>
      <c r="AJ33" s="335">
        <f t="shared" si="11"/>
        <v>0</v>
      </c>
      <c r="AK33" s="335">
        <f t="shared" si="11"/>
        <v>0</v>
      </c>
      <c r="AL33" s="335">
        <f t="shared" si="11"/>
        <v>0</v>
      </c>
      <c r="AM33" s="711">
        <f t="shared" si="11"/>
        <v>0</v>
      </c>
      <c r="AN33" s="225"/>
      <c r="AO33" s="226" t="str">
        <f t="shared" si="1"/>
        <v>7</v>
      </c>
      <c r="AP33" s="609" t="str">
        <f t="shared" si="8"/>
        <v>ШПОН</v>
      </c>
      <c r="AQ33" s="843" t="s">
        <v>419</v>
      </c>
      <c r="AR33" s="230">
        <f>'CB1-Производство'!D44+'СВ2 | Первич. | Торговля'!D33-'СВ2 | Первич. | Торговля'!H33</f>
        <v>1.5</v>
      </c>
      <c r="AS33" s="230">
        <f>'CB1-Производство'!E44+'СВ2 | Первич. | Торговля'!F33-'СВ2 | Первич. | Торговля'!J33</f>
        <v>1.1999999999999997</v>
      </c>
      <c r="AT33" s="162"/>
      <c r="AU33" s="62"/>
      <c r="AW33" s="37"/>
      <c r="AX33" s="226" t="s">
        <v>189</v>
      </c>
      <c r="AY33" s="231" t="s">
        <v>190</v>
      </c>
      <c r="AZ33" s="1324" t="s">
        <v>510</v>
      </c>
      <c r="BA33" s="70" t="str">
        <f>IF(ISTEXT(#REF!),IF(#REF!=0,"INTRA-EU","CHECK")," ")</f>
        <v xml:space="preserve"> </v>
      </c>
      <c r="BB33" s="70" t="str">
        <f>IF(ISTEXT(#REF!),IF(#REF!=0,"INTRA-EU","CHECK")," ")</f>
        <v xml:space="preserve"> </v>
      </c>
      <c r="BC33" s="70" t="str">
        <f>IF(ISTEXT(#REF!),IF(#REF!=0,"INTRA-EU","CHECK")," ")</f>
        <v xml:space="preserve"> </v>
      </c>
      <c r="BD33" s="71" t="str">
        <f>IF(ISTEXT(#REF!),IF(#REF!=0,"INTRA-EU","CHECK")," ")</f>
        <v xml:space="preserve"> </v>
      </c>
    </row>
    <row r="34" spans="1:56" s="3" customFormat="1" ht="15" customHeight="1" thickBot="1" x14ac:dyDescent="0.35">
      <c r="A34" s="200" t="s">
        <v>192</v>
      </c>
      <c r="B34" s="9" t="s">
        <v>391</v>
      </c>
      <c r="C34" s="1638" t="s">
        <v>416</v>
      </c>
      <c r="D34" s="1537">
        <v>0</v>
      </c>
      <c r="E34" s="1537">
        <v>19.8</v>
      </c>
      <c r="F34" s="349"/>
      <c r="G34" s="350"/>
      <c r="H34" s="349"/>
      <c r="I34" s="349"/>
      <c r="J34" s="349"/>
      <c r="K34" s="350"/>
      <c r="L34" s="600"/>
      <c r="M34" s="597"/>
      <c r="N34" s="596"/>
      <c r="O34" s="597"/>
      <c r="P34" s="596"/>
      <c r="Q34" s="596"/>
      <c r="R34" s="600"/>
      <c r="S34" s="604"/>
      <c r="T34" s="596"/>
      <c r="U34" s="597"/>
      <c r="V34" s="596"/>
      <c r="W34" s="597"/>
      <c r="X34" s="596"/>
      <c r="Y34" s="597"/>
      <c r="Z34" s="596"/>
      <c r="AA34" s="597"/>
      <c r="AB34" s="236"/>
      <c r="AC34" s="253" t="str">
        <f t="shared" si="0"/>
        <v>7.C</v>
      </c>
      <c r="AD34" s="579" t="str">
        <f t="shared" si="2"/>
        <v>Хвойные породы</v>
      </c>
      <c r="AE34" s="844" t="s">
        <v>419</v>
      </c>
      <c r="AF34" s="332"/>
      <c r="AG34" s="332"/>
      <c r="AH34" s="332"/>
      <c r="AI34" s="332"/>
      <c r="AJ34" s="332"/>
      <c r="AK34" s="332"/>
      <c r="AL34" s="332"/>
      <c r="AM34" s="706"/>
      <c r="AN34" s="37"/>
      <c r="AO34" s="49" t="str">
        <f t="shared" si="1"/>
        <v>7.C</v>
      </c>
      <c r="AP34" s="579" t="str">
        <f t="shared" si="8"/>
        <v>Хвойные породы</v>
      </c>
      <c r="AQ34" s="844" t="s">
        <v>419</v>
      </c>
      <c r="AR34" s="228">
        <f>'CB1-Производство'!D45+'СВ2 | Первич. | Торговля'!D34-'СВ2 | Первич. | Торговля'!H34</f>
        <v>0</v>
      </c>
      <c r="AS34" s="228">
        <f>'CB1-Производство'!E45+'СВ2 | Первич. | Торговля'!F34-'СВ2 | Первич. | Торговля'!J34</f>
        <v>0</v>
      </c>
      <c r="AT34" s="162"/>
      <c r="AU34" s="62"/>
      <c r="AW34" s="37"/>
      <c r="AX34" s="49" t="s">
        <v>192</v>
      </c>
      <c r="AY34" s="9" t="s">
        <v>44</v>
      </c>
      <c r="AZ34" s="1324" t="s">
        <v>510</v>
      </c>
      <c r="BA34" s="72" t="str">
        <f>IF(ISTEXT(#REF!),IF(#REF!=0,"INTRA-EU","CHECK")," ")</f>
        <v xml:space="preserve"> </v>
      </c>
      <c r="BB34" s="72" t="str">
        <f>IF(ISTEXT(#REF!),IF(#REF!=0,"INTRA-EU","CHECK")," ")</f>
        <v xml:space="preserve"> </v>
      </c>
      <c r="BC34" s="72" t="str">
        <f>IF(ISTEXT(#REF!),IF(#REF!=0,"INTRA-EU","CHECK")," ")</f>
        <v xml:space="preserve"> </v>
      </c>
      <c r="BD34" s="73" t="str">
        <f>IF(ISTEXT(#REF!),IF(#REF!=0,"INTRA-EU","CHECK")," ")</f>
        <v xml:space="preserve"> </v>
      </c>
    </row>
    <row r="35" spans="1:56" s="3" customFormat="1" ht="15" customHeight="1" x14ac:dyDescent="0.25">
      <c r="A35" s="200" t="s">
        <v>201</v>
      </c>
      <c r="B35" s="9" t="s">
        <v>393</v>
      </c>
      <c r="C35" s="1638" t="s">
        <v>416</v>
      </c>
      <c r="D35" s="349">
        <v>1.5</v>
      </c>
      <c r="E35" s="349">
        <v>785.1</v>
      </c>
      <c r="F35" s="349">
        <v>2.2999999999999998</v>
      </c>
      <c r="G35" s="350">
        <v>1184.3</v>
      </c>
      <c r="H35" s="349"/>
      <c r="I35" s="349"/>
      <c r="J35" s="349">
        <v>1.1000000000000001</v>
      </c>
      <c r="K35" s="350">
        <v>550.70000000000005</v>
      </c>
      <c r="L35" s="600"/>
      <c r="M35" s="597"/>
      <c r="N35" s="596"/>
      <c r="O35" s="597"/>
      <c r="P35" s="596"/>
      <c r="Q35" s="596"/>
      <c r="R35" s="600"/>
      <c r="S35" s="604"/>
      <c r="T35" s="596"/>
      <c r="U35" s="597"/>
      <c r="V35" s="596"/>
      <c r="W35" s="597"/>
      <c r="X35" s="596"/>
      <c r="Y35" s="597"/>
      <c r="Z35" s="596"/>
      <c r="AA35" s="597"/>
      <c r="AB35" s="236"/>
      <c r="AC35" s="253" t="str">
        <f t="shared" si="0"/>
        <v>7.NC</v>
      </c>
      <c r="AD35" s="579" t="str">
        <f t="shared" si="2"/>
        <v>Лиственные породы</v>
      </c>
      <c r="AE35" s="844" t="s">
        <v>419</v>
      </c>
      <c r="AF35" s="332"/>
      <c r="AG35" s="332"/>
      <c r="AH35" s="332"/>
      <c r="AI35" s="332"/>
      <c r="AJ35" s="332"/>
      <c r="AK35" s="332"/>
      <c r="AL35" s="332"/>
      <c r="AM35" s="706"/>
      <c r="AN35" s="37"/>
      <c r="AO35" s="49" t="str">
        <f t="shared" si="1"/>
        <v>7.NC</v>
      </c>
      <c r="AP35" s="579" t="str">
        <f t="shared" si="8"/>
        <v>Лиственные породы</v>
      </c>
      <c r="AQ35" s="844" t="s">
        <v>419</v>
      </c>
      <c r="AR35" s="228">
        <f>'CB1-Производство'!D46+'СВ2 | Первич. | Торговля'!D35-'СВ2 | Первич. | Торговля'!H35</f>
        <v>1.5</v>
      </c>
      <c r="AS35" s="228">
        <f>'CB1-Производство'!E46+'СВ2 | Первич. | Торговля'!F35-'СВ2 | Первич. | Торговля'!J35</f>
        <v>1.1999999999999997</v>
      </c>
      <c r="AT35" s="162"/>
      <c r="AU35" s="62"/>
      <c r="AW35" s="37"/>
      <c r="AX35" s="49" t="s">
        <v>201</v>
      </c>
      <c r="AY35" s="9" t="s">
        <v>51</v>
      </c>
      <c r="AZ35" s="1324" t="s">
        <v>510</v>
      </c>
      <c r="BA35" s="66" t="str">
        <f>IF(ISTEXT(#REF!),IF(#REF!=0,"INTRA-EU","CHECK")," ")</f>
        <v xml:space="preserve"> </v>
      </c>
      <c r="BB35" s="66" t="str">
        <f>IF(ISTEXT(#REF!),IF(#REF!=0,"INTRA-EU","CHECK")," ")</f>
        <v xml:space="preserve"> </v>
      </c>
      <c r="BC35" s="66" t="str">
        <f>IF(ISTEXT(#REF!),IF(#REF!=0,"INTRA-EU","CHECK")," ")</f>
        <v xml:space="preserve"> </v>
      </c>
      <c r="BD35" s="67" t="str">
        <f>IF(ISTEXT(#REF!),IF(#REF!=0,"INTRA-EU","CHECK")," ")</f>
        <v xml:space="preserve"> </v>
      </c>
    </row>
    <row r="36" spans="1:56" s="3" customFormat="1" ht="15" customHeight="1" x14ac:dyDescent="0.3">
      <c r="A36" s="201" t="s">
        <v>205</v>
      </c>
      <c r="B36" s="10" t="s">
        <v>399</v>
      </c>
      <c r="C36" s="1638" t="s">
        <v>416</v>
      </c>
      <c r="D36" s="1537">
        <v>0</v>
      </c>
      <c r="E36" s="1537">
        <v>0.19</v>
      </c>
      <c r="F36" s="349">
        <v>0</v>
      </c>
      <c r="G36" s="350">
        <v>7.1</v>
      </c>
      <c r="H36" s="349"/>
      <c r="I36" s="349"/>
      <c r="J36" s="349"/>
      <c r="K36" s="350"/>
      <c r="L36" s="600"/>
      <c r="M36" s="597"/>
      <c r="N36" s="596"/>
      <c r="O36" s="597"/>
      <c r="P36" s="596"/>
      <c r="Q36" s="596"/>
      <c r="R36" s="600"/>
      <c r="S36" s="604"/>
      <c r="T36" s="596"/>
      <c r="U36" s="597"/>
      <c r="V36" s="596"/>
      <c r="W36" s="597"/>
      <c r="X36" s="596"/>
      <c r="Y36" s="597"/>
      <c r="Z36" s="596"/>
      <c r="AA36" s="597"/>
      <c r="AB36" s="236"/>
      <c r="AC36" s="713" t="str">
        <f t="shared" si="0"/>
        <v>7.NC.T</v>
      </c>
      <c r="AD36" s="610" t="str">
        <f t="shared" si="2"/>
        <v>в том числе тропические породы</v>
      </c>
      <c r="AE36" s="844" t="s">
        <v>419</v>
      </c>
      <c r="AF36" s="334"/>
      <c r="AG36" s="334"/>
      <c r="AH36" s="334"/>
      <c r="AI36" s="334"/>
      <c r="AJ36" s="334"/>
      <c r="AK36" s="334"/>
      <c r="AL36" s="334"/>
      <c r="AM36" s="708"/>
      <c r="AN36" s="37"/>
      <c r="AO36" s="48" t="str">
        <f t="shared" si="1"/>
        <v>7.NC.T</v>
      </c>
      <c r="AP36" s="610" t="str">
        <f t="shared" si="8"/>
        <v>в том числе тропические породы</v>
      </c>
      <c r="AQ36" s="844" t="s">
        <v>419</v>
      </c>
      <c r="AR36" s="228">
        <f>'CB1-Производство'!D47+'СВ2 | Первич. | Торговля'!D36-'СВ2 | Первич. | Торговля'!H36</f>
        <v>0</v>
      </c>
      <c r="AS36" s="228">
        <f>'CB1-Производство'!E47+'СВ2 | Первич. | Торговля'!F36-'СВ2 | Первич. | Торговля'!J36</f>
        <v>0</v>
      </c>
      <c r="AT36" s="162"/>
      <c r="AU36" s="62"/>
      <c r="AW36" s="37"/>
      <c r="AX36" s="48" t="s">
        <v>205</v>
      </c>
      <c r="AY36" s="10" t="s">
        <v>515</v>
      </c>
      <c r="AZ36" s="1324" t="s">
        <v>510</v>
      </c>
      <c r="BA36" s="70" t="str">
        <f>IF(ISTEXT(#REF!),IF(#REF!=0,"INTRA-EU","CHECK")," ")</f>
        <v xml:space="preserve"> </v>
      </c>
      <c r="BB36" s="70" t="str">
        <f>IF(ISTEXT(#REF!),IF(#REF!=0,"INTRA-EU","CHECK")," ")</f>
        <v xml:space="preserve"> </v>
      </c>
      <c r="BC36" s="70" t="str">
        <f>IF(ISTEXT(#REF!),IF(#REF!=0,"INTRA-EU","CHECK")," ")</f>
        <v xml:space="preserve"> </v>
      </c>
      <c r="BD36" s="71" t="str">
        <f>IF(ISTEXT(#REF!),IF(#REF!=0,"INTRA-EU","CHECK")," ")</f>
        <v xml:space="preserve"> </v>
      </c>
    </row>
    <row r="37" spans="1:56" s="3" customFormat="1" ht="15" customHeight="1" x14ac:dyDescent="0.25">
      <c r="A37" s="193" t="s">
        <v>206</v>
      </c>
      <c r="B37" s="224" t="s">
        <v>431</v>
      </c>
      <c r="C37" s="829" t="s">
        <v>519</v>
      </c>
      <c r="D37" s="351"/>
      <c r="E37" s="351">
        <v>153171.29999999999</v>
      </c>
      <c r="F37" s="351"/>
      <c r="G37" s="352">
        <v>158539.6</v>
      </c>
      <c r="H37" s="351"/>
      <c r="I37" s="351">
        <v>807.6</v>
      </c>
      <c r="J37" s="351"/>
      <c r="K37" s="352">
        <v>1930.1</v>
      </c>
      <c r="L37" s="599"/>
      <c r="M37" s="595"/>
      <c r="N37" s="594"/>
      <c r="O37" s="595"/>
      <c r="P37" s="594"/>
      <c r="Q37" s="594"/>
      <c r="R37" s="599"/>
      <c r="S37" s="603"/>
      <c r="T37" s="594"/>
      <c r="U37" s="595"/>
      <c r="V37" s="594"/>
      <c r="W37" s="595"/>
      <c r="X37" s="594"/>
      <c r="Y37" s="595"/>
      <c r="Z37" s="594"/>
      <c r="AA37" s="595"/>
      <c r="AB37" s="236"/>
      <c r="AC37" s="704" t="str">
        <f t="shared" si="0"/>
        <v>8</v>
      </c>
      <c r="AD37" s="606" t="str">
        <f t="shared" si="2"/>
        <v>ЛИСТОВЫЕ ДРЕВЕСНЫЕ МАТЕРИАЛЫ</v>
      </c>
      <c r="AE37" s="845" t="s">
        <v>419</v>
      </c>
      <c r="AF37" s="335">
        <f>D37-(D38+D46+D48)</f>
        <v>-15909</v>
      </c>
      <c r="AG37" s="335">
        <f t="shared" ref="AG37:AM37" si="12">E37-(E38+E46+E48)</f>
        <v>0</v>
      </c>
      <c r="AH37" s="335">
        <f t="shared" si="12"/>
        <v>-16142.900000000001</v>
      </c>
      <c r="AI37" s="335">
        <f t="shared" si="12"/>
        <v>0.10000000000582077</v>
      </c>
      <c r="AJ37" s="335" t="e">
        <f>H37-(H38+H46+#REF!)</f>
        <v>#REF!</v>
      </c>
      <c r="AK37" s="335" t="e">
        <f>I37-(I38+I46+#REF!)</f>
        <v>#REF!</v>
      </c>
      <c r="AL37" s="335">
        <f t="shared" si="12"/>
        <v>-17.899999999999999</v>
      </c>
      <c r="AM37" s="711">
        <f t="shared" si="12"/>
        <v>-0.10000000000013642</v>
      </c>
      <c r="AN37" s="225"/>
      <c r="AO37" s="226" t="str">
        <f t="shared" si="1"/>
        <v>8</v>
      </c>
      <c r="AP37" s="606" t="str">
        <f t="shared" si="8"/>
        <v>ЛИСТОВЫЕ ДРЕВЕСНЫЕ МАТЕРИАЛЫ</v>
      </c>
      <c r="AQ37" s="845" t="s">
        <v>419</v>
      </c>
      <c r="AR37" s="230">
        <f>'CB1-Производство'!D48+'СВ2 | Первич. | Торговля'!D37-'СВ2 | Первич. | Торговля'!H37</f>
        <v>1.6</v>
      </c>
      <c r="AS37" s="230">
        <f>'CB1-Производство'!E48+'СВ2 | Первич. | Торговля'!F37-'СВ2 | Первич. | Торговля'!J37</f>
        <v>2.2000000000000002</v>
      </c>
      <c r="AT37" s="162"/>
      <c r="AU37" s="62"/>
      <c r="AW37" s="37"/>
      <c r="AX37" s="226" t="s">
        <v>206</v>
      </c>
      <c r="AY37" s="224" t="s">
        <v>207</v>
      </c>
      <c r="AZ37" s="1324" t="s">
        <v>510</v>
      </c>
      <c r="BA37" s="70" t="str">
        <f>IF(ISTEXT(#REF!),IF(#REF!=0,"INTRA-EU","CHECK")," ")</f>
        <v xml:space="preserve"> </v>
      </c>
      <c r="BB37" s="70" t="str">
        <f>IF(ISTEXT(#REF!),IF(#REF!=0,"INTRA-EU","CHECK")," ")</f>
        <v xml:space="preserve"> </v>
      </c>
      <c r="BC37" s="70" t="str">
        <f>IF(ISTEXT(#REF!),IF(#REF!=0,"INTRA-EU","CHECK")," ")</f>
        <v xml:space="preserve"> </v>
      </c>
      <c r="BD37" s="71" t="str">
        <f>IF(ISTEXT(#REF!),IF(#REF!=0,"INTRA-EU","CHECK")," ")</f>
        <v xml:space="preserve"> </v>
      </c>
    </row>
    <row r="38" spans="1:56" s="3" customFormat="1" ht="15" customHeight="1" thickBot="1" x14ac:dyDescent="0.3">
      <c r="A38" s="200" t="s">
        <v>208</v>
      </c>
      <c r="B38" s="9" t="s">
        <v>432</v>
      </c>
      <c r="C38" s="828" t="s">
        <v>519</v>
      </c>
      <c r="D38" s="353">
        <v>76.5</v>
      </c>
      <c r="E38" s="353">
        <v>34940.9</v>
      </c>
      <c r="F38" s="353">
        <v>86.9</v>
      </c>
      <c r="G38" s="354">
        <v>38971.5</v>
      </c>
      <c r="H38" s="353">
        <v>1.5</v>
      </c>
      <c r="I38" s="353">
        <v>743.9</v>
      </c>
      <c r="J38" s="353">
        <v>3.1</v>
      </c>
      <c r="K38" s="354">
        <v>1734.9</v>
      </c>
      <c r="L38" s="600"/>
      <c r="M38" s="597"/>
      <c r="N38" s="596"/>
      <c r="O38" s="597"/>
      <c r="P38" s="596"/>
      <c r="Q38" s="596"/>
      <c r="R38" s="600"/>
      <c r="S38" s="604"/>
      <c r="T38" s="596"/>
      <c r="U38" s="597"/>
      <c r="V38" s="596"/>
      <c r="W38" s="597"/>
      <c r="X38" s="596"/>
      <c r="Y38" s="597"/>
      <c r="Z38" s="596"/>
      <c r="AA38" s="597"/>
      <c r="AB38" s="236"/>
      <c r="AC38" s="253" t="str">
        <f t="shared" si="0"/>
        <v>8.1</v>
      </c>
      <c r="AD38" s="579" t="str">
        <f t="shared" si="2"/>
        <v xml:space="preserve">ФАНЕРА  </v>
      </c>
      <c r="AE38" s="844" t="s">
        <v>419</v>
      </c>
      <c r="AF38" s="333">
        <f>D38-(D39+D40)</f>
        <v>0</v>
      </c>
      <c r="AG38" s="333">
        <f t="shared" ref="AG38:AM38" si="13">E38-(E39+E40)</f>
        <v>0</v>
      </c>
      <c r="AH38" s="333">
        <f t="shared" si="13"/>
        <v>0</v>
      </c>
      <c r="AI38" s="333">
        <f t="shared" si="13"/>
        <v>0</v>
      </c>
      <c r="AJ38" s="333">
        <f t="shared" si="13"/>
        <v>0</v>
      </c>
      <c r="AK38" s="333">
        <f t="shared" si="13"/>
        <v>0</v>
      </c>
      <c r="AL38" s="333">
        <f t="shared" si="13"/>
        <v>0</v>
      </c>
      <c r="AM38" s="707">
        <f t="shared" si="13"/>
        <v>0</v>
      </c>
      <c r="AN38" s="225"/>
      <c r="AO38" s="49" t="str">
        <f t="shared" si="1"/>
        <v>8.1</v>
      </c>
      <c r="AP38" s="579" t="str">
        <f t="shared" si="8"/>
        <v xml:space="preserve">ФАНЕРА  </v>
      </c>
      <c r="AQ38" s="844" t="s">
        <v>419</v>
      </c>
      <c r="AR38" s="228">
        <f>'CB1-Производство'!D49+'СВ2 | Первич. | Торговля'!D38-'СВ2 | Первич. | Торговля'!H38</f>
        <v>75</v>
      </c>
      <c r="AS38" s="228">
        <f>'CB1-Производство'!E49+'СВ2 | Первич. | Торговля'!F38-'СВ2 | Первич. | Торговля'!J38</f>
        <v>83.800000000000011</v>
      </c>
      <c r="AT38" s="162"/>
      <c r="AU38" s="62"/>
      <c r="AW38" s="37"/>
      <c r="AX38" s="49" t="s">
        <v>208</v>
      </c>
      <c r="AY38" s="9" t="s">
        <v>209</v>
      </c>
      <c r="AZ38" s="1324" t="s">
        <v>510</v>
      </c>
      <c r="BA38" s="72" t="str">
        <f>IF(ISTEXT(#REF!),IF(#REF!=0,"INTRA-EU","CHECK")," ")</f>
        <v xml:space="preserve"> </v>
      </c>
      <c r="BB38" s="72" t="str">
        <f>IF(ISTEXT(#REF!),IF(#REF!=0,"INTRA-EU","CHECK")," ")</f>
        <v xml:space="preserve"> </v>
      </c>
      <c r="BC38" s="72" t="str">
        <f>IF(ISTEXT(#REF!),IF(#REF!=0,"INTRA-EU","CHECK")," ")</f>
        <v xml:space="preserve"> </v>
      </c>
      <c r="BD38" s="73" t="str">
        <f>IF(ISTEXT(#REF!),IF(#REF!=0,"INTRA-EU","CHECK")," ")</f>
        <v xml:space="preserve"> </v>
      </c>
    </row>
    <row r="39" spans="1:56" s="3" customFormat="1" ht="15" customHeight="1" x14ac:dyDescent="0.25">
      <c r="A39" s="200" t="s">
        <v>433</v>
      </c>
      <c r="B39" s="7" t="s">
        <v>391</v>
      </c>
      <c r="C39" s="828" t="s">
        <v>519</v>
      </c>
      <c r="D39" s="349">
        <v>1.3</v>
      </c>
      <c r="E39" s="349">
        <v>720</v>
      </c>
      <c r="F39" s="349">
        <v>0.7</v>
      </c>
      <c r="G39" s="350">
        <v>384.1</v>
      </c>
      <c r="H39" s="349"/>
      <c r="I39" s="349"/>
      <c r="J39" s="349">
        <v>0</v>
      </c>
      <c r="K39" s="350">
        <v>2.2000000000000002</v>
      </c>
      <c r="L39" s="600"/>
      <c r="M39" s="597"/>
      <c r="N39" s="596"/>
      <c r="O39" s="597"/>
      <c r="P39" s="596"/>
      <c r="Q39" s="596"/>
      <c r="R39" s="600"/>
      <c r="S39" s="604"/>
      <c r="T39" s="596"/>
      <c r="U39" s="597"/>
      <c r="V39" s="596"/>
      <c r="W39" s="597"/>
      <c r="X39" s="596"/>
      <c r="Y39" s="597"/>
      <c r="Z39" s="596"/>
      <c r="AA39" s="597"/>
      <c r="AB39" s="236"/>
      <c r="AC39" s="253" t="str">
        <f t="shared" si="0"/>
        <v>8.1.C</v>
      </c>
      <c r="AD39" s="580" t="str">
        <f t="shared" si="2"/>
        <v>Хвойные породы</v>
      </c>
      <c r="AE39" s="844" t="s">
        <v>419</v>
      </c>
      <c r="AF39" s="332"/>
      <c r="AG39" s="332"/>
      <c r="AH39" s="332"/>
      <c r="AI39" s="332"/>
      <c r="AJ39" s="332"/>
      <c r="AK39" s="332"/>
      <c r="AL39" s="332"/>
      <c r="AM39" s="706"/>
      <c r="AN39" s="37"/>
      <c r="AO39" s="49" t="str">
        <f t="shared" si="1"/>
        <v>8.1.C</v>
      </c>
      <c r="AP39" s="580" t="str">
        <f t="shared" si="8"/>
        <v>Хвойные породы</v>
      </c>
      <c r="AQ39" s="844" t="s">
        <v>419</v>
      </c>
      <c r="AR39" s="228">
        <f>'CB1-Производство'!D50+'СВ2 | Первич. | Торговля'!D39-'СВ2 | Первич. | Торговля'!H39</f>
        <v>1.3</v>
      </c>
      <c r="AS39" s="228">
        <f>'CB1-Производство'!E50+'СВ2 | Первич. | Торговля'!F39-'СВ2 | Первич. | Торговля'!J39</f>
        <v>0.7</v>
      </c>
      <c r="AT39" s="162"/>
      <c r="AU39" s="62"/>
      <c r="AW39" s="37"/>
      <c r="AX39" s="49" t="s">
        <v>433</v>
      </c>
      <c r="AY39" s="7" t="s">
        <v>44</v>
      </c>
      <c r="AZ39" s="1324" t="s">
        <v>510</v>
      </c>
      <c r="BA39" s="66" t="str">
        <f>IF(ISTEXT(#REF!),IF(#REF!=0,"INTRA-EU","CHECK")," ")</f>
        <v xml:space="preserve"> </v>
      </c>
      <c r="BB39" s="66" t="str">
        <f>IF(ISTEXT(#REF!),IF(#REF!=0,"INTRA-EU","CHECK")," ")</f>
        <v xml:space="preserve"> </v>
      </c>
      <c r="BC39" s="66" t="str">
        <f>IF(ISTEXT(#REF!),IF(#REF!=0,"INTRA-EU","CHECK")," ")</f>
        <v xml:space="preserve"> </v>
      </c>
      <c r="BD39" s="67" t="str">
        <f>IF(ISTEXT(#REF!),IF(#REF!=0,"INTRA-EU","CHECK")," ")</f>
        <v xml:space="preserve"> </v>
      </c>
    </row>
    <row r="40" spans="1:56" s="3" customFormat="1" ht="15" customHeight="1" thickBot="1" x14ac:dyDescent="0.35">
      <c r="A40" s="200" t="s">
        <v>214</v>
      </c>
      <c r="B40" s="7" t="s">
        <v>393</v>
      </c>
      <c r="C40" s="828" t="s">
        <v>519</v>
      </c>
      <c r="D40" s="349">
        <v>75.2</v>
      </c>
      <c r="E40" s="349">
        <v>34220.9</v>
      </c>
      <c r="F40" s="349">
        <v>86.2</v>
      </c>
      <c r="G40" s="349">
        <v>38587.4</v>
      </c>
      <c r="H40" s="1537">
        <v>1.5</v>
      </c>
      <c r="I40" s="1537">
        <v>743.9</v>
      </c>
      <c r="J40" s="349">
        <v>3.1</v>
      </c>
      <c r="K40" s="350">
        <v>1732.7</v>
      </c>
      <c r="L40" s="600"/>
      <c r="M40" s="597"/>
      <c r="N40" s="596"/>
      <c r="O40" s="597"/>
      <c r="P40" s="596"/>
      <c r="Q40" s="596"/>
      <c r="R40" s="600"/>
      <c r="S40" s="604"/>
      <c r="T40" s="596"/>
      <c r="U40" s="597"/>
      <c r="V40" s="596"/>
      <c r="W40" s="597"/>
      <c r="X40" s="596"/>
      <c r="Y40" s="597"/>
      <c r="Z40" s="596"/>
      <c r="AA40" s="597"/>
      <c r="AB40" s="236"/>
      <c r="AC40" s="253" t="str">
        <f t="shared" si="0"/>
        <v>8.1.NC</v>
      </c>
      <c r="AD40" s="580" t="str">
        <f t="shared" si="2"/>
        <v>Лиственные породы</v>
      </c>
      <c r="AE40" s="844" t="s">
        <v>419</v>
      </c>
      <c r="AF40" s="332"/>
      <c r="AG40" s="332"/>
      <c r="AH40" s="332"/>
      <c r="AI40" s="332"/>
      <c r="AJ40" s="332"/>
      <c r="AK40" s="332"/>
      <c r="AL40" s="332"/>
      <c r="AM40" s="706"/>
      <c r="AN40" s="37"/>
      <c r="AO40" s="49" t="str">
        <f t="shared" si="1"/>
        <v>8.1.NC</v>
      </c>
      <c r="AP40" s="580" t="str">
        <f t="shared" si="8"/>
        <v>Лиственные породы</v>
      </c>
      <c r="AQ40" s="844" t="s">
        <v>419</v>
      </c>
      <c r="AR40" s="228">
        <f>'CB1-Производство'!D51+'СВ2 | Первич. | Торговля'!D40-'СВ2 | Первич. | Торговля'!H40</f>
        <v>73.7</v>
      </c>
      <c r="AS40" s="228">
        <f>'CB1-Производство'!E51+'СВ2 | Первич. | Торговля'!F40-'СВ2 | Первич. | Торговля'!J40</f>
        <v>83.100000000000009</v>
      </c>
      <c r="AT40" s="162"/>
      <c r="AU40" s="62"/>
      <c r="AW40" s="37"/>
      <c r="AX40" s="49" t="s">
        <v>214</v>
      </c>
      <c r="AY40" s="7" t="s">
        <v>51</v>
      </c>
      <c r="AZ40" s="1324" t="s">
        <v>510</v>
      </c>
      <c r="BA40" s="72" t="str">
        <f>IF(ISTEXT(#REF!),IF(#REF!=0,"INTRA-EU","CHECK")," ")</f>
        <v xml:space="preserve"> </v>
      </c>
      <c r="BB40" s="72" t="str">
        <f>IF(ISTEXT(#REF!),IF(#REF!=0,"INTRA-EU","CHECK")," ")</f>
        <v xml:space="preserve"> </v>
      </c>
      <c r="BC40" s="72" t="str">
        <f>IF(ISTEXT(#REF!),IF(#REF!=0,"INTRA-EU","CHECK")," ")</f>
        <v xml:space="preserve"> </v>
      </c>
      <c r="BD40" s="73" t="str">
        <f>IF(ISTEXT(#REF!),IF(#REF!=0,"INTRA-EU","CHECK")," ")</f>
        <v xml:space="preserve"> </v>
      </c>
    </row>
    <row r="41" spans="1:56" s="3" customFormat="1" ht="15" customHeight="1" x14ac:dyDescent="0.3">
      <c r="A41" s="200" t="s">
        <v>217</v>
      </c>
      <c r="B41" s="17" t="s">
        <v>399</v>
      </c>
      <c r="C41" s="828" t="s">
        <v>519</v>
      </c>
      <c r="D41" s="349">
        <v>0.8</v>
      </c>
      <c r="E41" s="349">
        <v>565.4</v>
      </c>
      <c r="F41" s="349">
        <v>0.6</v>
      </c>
      <c r="G41" s="349">
        <v>370.6</v>
      </c>
      <c r="H41" s="1537">
        <v>0.5</v>
      </c>
      <c r="I41" s="1537">
        <v>0.3</v>
      </c>
      <c r="J41" s="349">
        <v>0</v>
      </c>
      <c r="K41" s="350">
        <v>15.2</v>
      </c>
      <c r="L41" s="600"/>
      <c r="M41" s="597"/>
      <c r="N41" s="596"/>
      <c r="O41" s="597"/>
      <c r="P41" s="596"/>
      <c r="Q41" s="596"/>
      <c r="R41" s="600"/>
      <c r="S41" s="604"/>
      <c r="T41" s="596"/>
      <c r="U41" s="597"/>
      <c r="V41" s="596"/>
      <c r="W41" s="597"/>
      <c r="X41" s="596"/>
      <c r="Y41" s="597"/>
      <c r="Z41" s="596"/>
      <c r="AA41" s="597"/>
      <c r="AB41" s="236"/>
      <c r="AC41" s="253" t="str">
        <f t="shared" si="0"/>
        <v>8.1.NC.T</v>
      </c>
      <c r="AD41" s="581" t="str">
        <f t="shared" si="2"/>
        <v>в том числе тропические породы</v>
      </c>
      <c r="AE41" s="844" t="s">
        <v>419</v>
      </c>
      <c r="AF41" s="334"/>
      <c r="AG41" s="334"/>
      <c r="AH41" s="334"/>
      <c r="AI41" s="334"/>
      <c r="AJ41" s="334"/>
      <c r="AK41" s="334"/>
      <c r="AL41" s="334"/>
      <c r="AM41" s="708"/>
      <c r="AN41" s="37" t="s">
        <v>6</v>
      </c>
      <c r="AO41" s="49" t="str">
        <f t="shared" si="1"/>
        <v>8.1.NC.T</v>
      </c>
      <c r="AP41" s="581" t="str">
        <f t="shared" si="8"/>
        <v>в том числе тропические породы</v>
      </c>
      <c r="AQ41" s="844" t="s">
        <v>419</v>
      </c>
      <c r="AR41" s="228">
        <f>'CB1-Производство'!D52+'СВ2 | Первич. | Торговля'!D41-'СВ2 | Первич. | Торговля'!H41</f>
        <v>0.30000000000000004</v>
      </c>
      <c r="AS41" s="228">
        <f>'CB1-Производство'!E52+'СВ2 | Первич. | Торговля'!F41-'СВ2 | Первич. | Торговля'!J41</f>
        <v>0.6</v>
      </c>
      <c r="AT41" s="162"/>
      <c r="AU41" s="62"/>
      <c r="AW41" s="37"/>
      <c r="AX41" s="49" t="s">
        <v>217</v>
      </c>
      <c r="AY41" s="8" t="s">
        <v>515</v>
      </c>
      <c r="AZ41" s="1324" t="s">
        <v>510</v>
      </c>
      <c r="BA41" s="66" t="str">
        <f>IF(ISTEXT(#REF!),IF(#REF!=0,"INTRA-EU","CHECK")," ")</f>
        <v xml:space="preserve"> </v>
      </c>
      <c r="BB41" s="66" t="str">
        <f>IF(ISTEXT(#REF!),IF(#REF!=0,"INTRA-EU","CHECK")," ")</f>
        <v xml:space="preserve"> </v>
      </c>
      <c r="BC41" s="66" t="str">
        <f>IF(ISTEXT(#REF!),IF(#REF!=0,"INTRA-EU","CHECK")," ")</f>
        <v xml:space="preserve"> </v>
      </c>
      <c r="BD41" s="67" t="str">
        <f>IF(ISTEXT(#REF!),IF(#REF!=0,"INTRA-EU","CHECK")," ")</f>
        <v xml:space="preserve"> </v>
      </c>
    </row>
    <row r="42" spans="1:56" s="3" customFormat="1" ht="15" customHeight="1" x14ac:dyDescent="0.25">
      <c r="A42" s="676" t="s">
        <v>218</v>
      </c>
      <c r="B42" s="694" t="s">
        <v>434</v>
      </c>
      <c r="C42" s="696" t="s">
        <v>521</v>
      </c>
      <c r="D42" s="353"/>
      <c r="E42" s="353"/>
      <c r="F42" s="353"/>
      <c r="G42" s="353"/>
      <c r="H42" s="353"/>
      <c r="I42" s="353"/>
      <c r="J42" s="353"/>
      <c r="K42" s="354"/>
      <c r="L42" s="600"/>
      <c r="M42" s="597"/>
      <c r="N42" s="596"/>
      <c r="O42" s="597"/>
      <c r="P42" s="596"/>
      <c r="Q42" s="596"/>
      <c r="R42" s="600"/>
      <c r="S42" s="604"/>
      <c r="T42" s="596"/>
      <c r="U42" s="597"/>
      <c r="V42" s="596"/>
      <c r="W42" s="597"/>
      <c r="X42" s="596"/>
      <c r="Y42" s="597"/>
      <c r="Z42" s="596"/>
      <c r="AA42" s="597"/>
      <c r="AB42" s="236"/>
      <c r="AC42" s="676" t="s">
        <v>218</v>
      </c>
      <c r="AD42" s="690" t="str">
        <f>B42</f>
        <v xml:space="preserve">      в том числе Брус из клеёного шпона (LVL)</v>
      </c>
      <c r="AE42" s="691" t="s">
        <v>424</v>
      </c>
      <c r="AF42" s="332">
        <f>D42-(D43+D44)</f>
        <v>0</v>
      </c>
      <c r="AG42" s="332">
        <f t="shared" ref="AG42:AM42" si="14">E42-(E43+E44)</f>
        <v>0</v>
      </c>
      <c r="AH42" s="332">
        <f t="shared" si="14"/>
        <v>0</v>
      </c>
      <c r="AI42" s="332">
        <f t="shared" si="14"/>
        <v>0</v>
      </c>
      <c r="AJ42" s="332">
        <f t="shared" si="14"/>
        <v>0</v>
      </c>
      <c r="AK42" s="332">
        <f t="shared" si="14"/>
        <v>0</v>
      </c>
      <c r="AL42" s="332">
        <f t="shared" si="14"/>
        <v>0</v>
      </c>
      <c r="AM42" s="706">
        <f t="shared" si="14"/>
        <v>0</v>
      </c>
      <c r="AN42" s="37"/>
      <c r="AO42" s="676" t="s">
        <v>218</v>
      </c>
      <c r="AP42" s="850" t="str">
        <f t="shared" si="8"/>
        <v xml:space="preserve">      в том числе Брус из клеёного шпона (LVL)</v>
      </c>
      <c r="AQ42" s="691" t="s">
        <v>424</v>
      </c>
      <c r="AR42" s="228">
        <f>'CB1-Производство'!D53+'СВ2 | Первич. | Торговля'!D42-'СВ2 | Первич. | Торговля'!H42</f>
        <v>0</v>
      </c>
      <c r="AS42" s="228">
        <f>'CB1-Производство'!E53+'СВ2 | Первич. | Торговля'!F42-'СВ2 | Первич. | Торговля'!J42</f>
        <v>0</v>
      </c>
      <c r="AT42" s="162"/>
      <c r="AU42" s="62"/>
      <c r="AW42" s="37"/>
      <c r="AX42" s="49"/>
      <c r="AY42" s="8"/>
      <c r="AZ42" s="1324"/>
      <c r="BA42" s="66"/>
      <c r="BB42" s="66"/>
      <c r="BC42" s="66"/>
      <c r="BD42" s="67"/>
    </row>
    <row r="43" spans="1:56" s="3" customFormat="1" ht="15" customHeight="1" x14ac:dyDescent="0.25">
      <c r="A43" s="676" t="s">
        <v>221</v>
      </c>
      <c r="B43" s="694" t="s">
        <v>435</v>
      </c>
      <c r="C43" s="696" t="s">
        <v>521</v>
      </c>
      <c r="D43" s="353"/>
      <c r="E43" s="353"/>
      <c r="F43" s="353"/>
      <c r="G43" s="353"/>
      <c r="H43" s="353"/>
      <c r="I43" s="353"/>
      <c r="J43" s="353"/>
      <c r="K43" s="354"/>
      <c r="L43" s="600"/>
      <c r="M43" s="597"/>
      <c r="N43" s="596"/>
      <c r="O43" s="597"/>
      <c r="P43" s="596"/>
      <c r="Q43" s="596"/>
      <c r="R43" s="600"/>
      <c r="S43" s="604"/>
      <c r="T43" s="596"/>
      <c r="U43" s="597"/>
      <c r="V43" s="596"/>
      <c r="W43" s="597"/>
      <c r="X43" s="596"/>
      <c r="Y43" s="597"/>
      <c r="Z43" s="596"/>
      <c r="AA43" s="597"/>
      <c r="AB43" s="236"/>
      <c r="AC43" s="676" t="s">
        <v>221</v>
      </c>
      <c r="AD43" s="690" t="str">
        <f t="shared" ref="AD43:AD45" si="15">B43</f>
        <v xml:space="preserve">            Хвойные породы</v>
      </c>
      <c r="AE43" s="691" t="s">
        <v>424</v>
      </c>
      <c r="AF43" s="332"/>
      <c r="AG43" s="332"/>
      <c r="AH43" s="332"/>
      <c r="AI43" s="332"/>
      <c r="AJ43" s="332"/>
      <c r="AK43" s="332"/>
      <c r="AL43" s="332"/>
      <c r="AM43" s="706"/>
      <c r="AN43" s="37"/>
      <c r="AO43" s="676" t="s">
        <v>221</v>
      </c>
      <c r="AP43" s="850" t="str">
        <f t="shared" si="8"/>
        <v xml:space="preserve">            Хвойные породы</v>
      </c>
      <c r="AQ43" s="691" t="s">
        <v>424</v>
      </c>
      <c r="AR43" s="228">
        <f>'CB1-Производство'!D54+'СВ2 | Первич. | Торговля'!D43-'СВ2 | Первич. | Торговля'!H43</f>
        <v>0</v>
      </c>
      <c r="AS43" s="228">
        <f>'CB1-Производство'!E54+'СВ2 | Первич. | Торговля'!F43-'СВ2 | Первич. | Торговля'!J43</f>
        <v>0</v>
      </c>
      <c r="AT43" s="162"/>
      <c r="AU43" s="62"/>
      <c r="AW43" s="37"/>
      <c r="AX43" s="49"/>
      <c r="AY43" s="8"/>
      <c r="AZ43" s="1324"/>
      <c r="BA43" s="66"/>
      <c r="BB43" s="66"/>
      <c r="BC43" s="66"/>
      <c r="BD43" s="67"/>
    </row>
    <row r="44" spans="1:56" s="3" customFormat="1" ht="15" customHeight="1" x14ac:dyDescent="0.25">
      <c r="A44" s="676" t="s">
        <v>222</v>
      </c>
      <c r="B44" s="694" t="s">
        <v>436</v>
      </c>
      <c r="C44" s="696" t="s">
        <v>521</v>
      </c>
      <c r="D44" s="353"/>
      <c r="E44" s="353"/>
      <c r="F44" s="353"/>
      <c r="G44" s="353"/>
      <c r="H44" s="353"/>
      <c r="I44" s="353"/>
      <c r="J44" s="353"/>
      <c r="K44" s="354"/>
      <c r="L44" s="600"/>
      <c r="M44" s="597"/>
      <c r="N44" s="596"/>
      <c r="O44" s="597"/>
      <c r="P44" s="596"/>
      <c r="Q44" s="596"/>
      <c r="R44" s="600"/>
      <c r="S44" s="604"/>
      <c r="T44" s="596"/>
      <c r="U44" s="597"/>
      <c r="V44" s="596"/>
      <c r="W44" s="597"/>
      <c r="X44" s="596"/>
      <c r="Y44" s="597"/>
      <c r="Z44" s="596"/>
      <c r="AA44" s="597"/>
      <c r="AB44" s="236"/>
      <c r="AC44" s="676" t="s">
        <v>222</v>
      </c>
      <c r="AD44" s="690" t="str">
        <f t="shared" si="15"/>
        <v xml:space="preserve">            Лиственные породы</v>
      </c>
      <c r="AE44" s="691" t="s">
        <v>424</v>
      </c>
      <c r="AF44" s="332"/>
      <c r="AG44" s="332"/>
      <c r="AH44" s="332"/>
      <c r="AI44" s="332"/>
      <c r="AJ44" s="332"/>
      <c r="AK44" s="332"/>
      <c r="AL44" s="332"/>
      <c r="AM44" s="706"/>
      <c r="AN44" s="37"/>
      <c r="AO44" s="676" t="s">
        <v>222</v>
      </c>
      <c r="AP44" s="850" t="str">
        <f t="shared" si="8"/>
        <v xml:space="preserve">            Лиственные породы</v>
      </c>
      <c r="AQ44" s="691" t="s">
        <v>424</v>
      </c>
      <c r="AR44" s="228">
        <f>'CB1-Производство'!D55+'СВ2 | Первич. | Торговля'!D44-'СВ2 | Первич. | Торговля'!H44</f>
        <v>0</v>
      </c>
      <c r="AS44" s="228">
        <f>'CB1-Производство'!E55+'СВ2 | Первич. | Торговля'!F44-'СВ2 | Первич. | Торговля'!J44</f>
        <v>0</v>
      </c>
      <c r="AT44" s="162"/>
      <c r="AU44" s="62"/>
      <c r="AW44" s="37"/>
      <c r="AX44" s="49"/>
      <c r="AY44" s="8"/>
      <c r="AZ44" s="1324"/>
      <c r="BA44" s="66"/>
      <c r="BB44" s="66"/>
      <c r="BC44" s="66"/>
      <c r="BD44" s="67"/>
    </row>
    <row r="45" spans="1:56" s="3" customFormat="1" ht="15" customHeight="1" x14ac:dyDescent="0.25">
      <c r="A45" s="676" t="s">
        <v>224</v>
      </c>
      <c r="B45" s="695" t="s">
        <v>437</v>
      </c>
      <c r="C45" s="696" t="s">
        <v>521</v>
      </c>
      <c r="D45" s="353"/>
      <c r="E45" s="353"/>
      <c r="F45" s="353"/>
      <c r="G45" s="353"/>
      <c r="H45" s="353"/>
      <c r="I45" s="353"/>
      <c r="J45" s="353"/>
      <c r="K45" s="354"/>
      <c r="L45" s="600"/>
      <c r="M45" s="597"/>
      <c r="N45" s="596"/>
      <c r="O45" s="597"/>
      <c r="P45" s="596"/>
      <c r="Q45" s="596"/>
      <c r="R45" s="600"/>
      <c r="S45" s="604"/>
      <c r="T45" s="596"/>
      <c r="U45" s="597"/>
      <c r="V45" s="596"/>
      <c r="W45" s="597"/>
      <c r="X45" s="596"/>
      <c r="Y45" s="597"/>
      <c r="Z45" s="596"/>
      <c r="AA45" s="597"/>
      <c r="AB45" s="236"/>
      <c r="AC45" s="676" t="s">
        <v>224</v>
      </c>
      <c r="AD45" s="849" t="str">
        <f t="shared" si="15"/>
        <v xml:space="preserve">                 в том числе тропические породы</v>
      </c>
      <c r="AE45" s="691" t="s">
        <v>424</v>
      </c>
      <c r="AF45" s="332"/>
      <c r="AG45" s="332"/>
      <c r="AH45" s="332"/>
      <c r="AI45" s="332"/>
      <c r="AJ45" s="332"/>
      <c r="AK45" s="332"/>
      <c r="AL45" s="332"/>
      <c r="AM45" s="706"/>
      <c r="AN45" s="37"/>
      <c r="AO45" s="676" t="s">
        <v>224</v>
      </c>
      <c r="AP45" s="851" t="str">
        <f t="shared" si="8"/>
        <v xml:space="preserve">                 в том числе тропические породы</v>
      </c>
      <c r="AQ45" s="691" t="s">
        <v>424</v>
      </c>
      <c r="AR45" s="228">
        <f>'CB1-Производство'!D56+'СВ2 | Первич. | Торговля'!D45-'СВ2 | Первич. | Торговля'!H45</f>
        <v>0</v>
      </c>
      <c r="AS45" s="228">
        <f>'CB1-Производство'!E56+'СВ2 | Первич. | Торговля'!F45-'СВ2 | Первич. | Торговля'!J45</f>
        <v>0</v>
      </c>
      <c r="AT45" s="162"/>
      <c r="AU45" s="62"/>
      <c r="AW45" s="37"/>
      <c r="AX45" s="49"/>
      <c r="AY45" s="8"/>
      <c r="AZ45" s="1324"/>
      <c r="BA45" s="66"/>
      <c r="BB45" s="66"/>
      <c r="BC45" s="66"/>
      <c r="BD45" s="67"/>
    </row>
    <row r="46" spans="1:56" s="3" customFormat="1" ht="15" customHeight="1" x14ac:dyDescent="0.25">
      <c r="A46" s="200" t="s">
        <v>225</v>
      </c>
      <c r="B46" s="397" t="s">
        <v>438</v>
      </c>
      <c r="C46" s="828" t="s">
        <v>519</v>
      </c>
      <c r="D46" s="353">
        <v>242.7</v>
      </c>
      <c r="E46" s="353">
        <v>58518</v>
      </c>
      <c r="F46" s="353">
        <v>235.8</v>
      </c>
      <c r="G46" s="353">
        <v>54549.1</v>
      </c>
      <c r="H46" s="353"/>
      <c r="I46" s="353"/>
      <c r="J46" s="353">
        <v>0.3</v>
      </c>
      <c r="K46" s="354">
        <v>87.8</v>
      </c>
      <c r="L46" s="600"/>
      <c r="M46" s="597"/>
      <c r="N46" s="596"/>
      <c r="O46" s="597"/>
      <c r="P46" s="596"/>
      <c r="Q46" s="596"/>
      <c r="R46" s="600"/>
      <c r="S46" s="604"/>
      <c r="T46" s="596"/>
      <c r="U46" s="597"/>
      <c r="V46" s="596"/>
      <c r="W46" s="597"/>
      <c r="X46" s="596"/>
      <c r="Y46" s="597"/>
      <c r="Z46" s="596"/>
      <c r="AA46" s="597"/>
      <c r="AB46" s="236"/>
      <c r="AC46" s="253" t="str">
        <f t="shared" ref="AC46:AC75" si="16">A46</f>
        <v>8.2</v>
      </c>
      <c r="AD46" s="579" t="str">
        <f t="shared" si="2"/>
        <v>СТРУЖЕЧНЫЕ ПЛИТЫ, ПЛИТЫ С ОРИЕНТИРОВАННОЙ СТРУЖКОЙ (OSB) И ПРОЧИЕ ПЛИТЫ ЭТОЙ КАТЕГОРИИ</v>
      </c>
      <c r="AE46" s="844" t="s">
        <v>419</v>
      </c>
      <c r="AF46" s="332"/>
      <c r="AG46" s="332"/>
      <c r="AH46" s="332"/>
      <c r="AI46" s="332"/>
      <c r="AJ46" s="332"/>
      <c r="AK46" s="332"/>
      <c r="AL46" s="332"/>
      <c r="AM46" s="706"/>
      <c r="AN46" s="37"/>
      <c r="AO46" s="49" t="str">
        <f t="shared" ref="AO46:AO75" si="17">A46</f>
        <v>8.2</v>
      </c>
      <c r="AP46" s="579" t="str">
        <f t="shared" si="8"/>
        <v>СТРУЖЕЧНЫЕ ПЛИТЫ, ПЛИТЫ С ОРИЕНТИРОВАННОЙ СТРУЖКОЙ (OSB) И ПРОЧИЕ ПЛИТЫ ЭТОЙ КАТЕГОРИИ</v>
      </c>
      <c r="AQ46" s="844" t="s">
        <v>419</v>
      </c>
      <c r="AR46" s="228">
        <f>'CB1-Производство'!D57+'СВ2 | Первич. | Торговля'!D46-'СВ2 | Первич. | Торговля'!H46</f>
        <v>242.7</v>
      </c>
      <c r="AS46" s="228">
        <f>'CB1-Производство'!E57+'СВ2 | Первич. | Торговля'!F46-'СВ2 | Первич. | Торговля'!J46</f>
        <v>235.5</v>
      </c>
      <c r="AT46" s="162"/>
      <c r="AU46" s="62"/>
      <c r="AW46" s="37"/>
      <c r="AX46" s="49" t="s">
        <v>225</v>
      </c>
      <c r="AY46" s="9" t="s">
        <v>522</v>
      </c>
      <c r="AZ46" s="1324" t="s">
        <v>510</v>
      </c>
      <c r="BA46" s="70" t="str">
        <f>IF(ISTEXT(#REF!),IF(#REF!=0,"INTRA-EU","CHECK")," ")</f>
        <v xml:space="preserve"> </v>
      </c>
      <c r="BB46" s="70" t="str">
        <f>IF(ISTEXT(#REF!),IF(#REF!=0,"INTRA-EU","CHECK")," ")</f>
        <v xml:space="preserve"> </v>
      </c>
      <c r="BC46" s="70" t="str">
        <f>IF(ISTEXT(#REF!),IF(#REF!=0,"INTRA-EU","CHECK")," ")</f>
        <v xml:space="preserve"> </v>
      </c>
      <c r="BD46" s="71" t="str">
        <f>IF(ISTEXT(#REF!),IF(#REF!=0,"INTRA-EU","CHECK")," ")</f>
        <v xml:space="preserve"> </v>
      </c>
    </row>
    <row r="47" spans="1:56" s="3" customFormat="1" ht="15" customHeight="1" x14ac:dyDescent="0.3">
      <c r="A47" s="200" t="s">
        <v>231</v>
      </c>
      <c r="B47" s="830" t="s">
        <v>439</v>
      </c>
      <c r="C47" s="828" t="s">
        <v>519</v>
      </c>
      <c r="D47" s="1537">
        <v>2.1</v>
      </c>
      <c r="E47" s="1537">
        <v>712.4</v>
      </c>
      <c r="F47" s="349">
        <v>3</v>
      </c>
      <c r="G47" s="349">
        <v>773</v>
      </c>
      <c r="J47" s="349"/>
      <c r="K47" s="350"/>
      <c r="L47" s="600"/>
      <c r="M47" s="597"/>
      <c r="N47" s="596"/>
      <c r="O47" s="597"/>
      <c r="P47" s="596"/>
      <c r="Q47" s="596"/>
      <c r="R47" s="600"/>
      <c r="S47" s="604"/>
      <c r="T47" s="596"/>
      <c r="U47" s="597"/>
      <c r="V47" s="596"/>
      <c r="W47" s="597"/>
      <c r="X47" s="596"/>
      <c r="Y47" s="597"/>
      <c r="Z47" s="596"/>
      <c r="AA47" s="597"/>
      <c r="AB47" s="236"/>
      <c r="AC47" s="253" t="str">
        <f t="shared" si="16"/>
        <v>8.2.1</v>
      </c>
      <c r="AD47" s="580" t="str">
        <f t="shared" si="2"/>
        <v>в том числе ПЛИТЫ С ОРИЕНТИРОВАННОЙ СТРУЖКОЙ (OSB)</v>
      </c>
      <c r="AE47" s="844" t="s">
        <v>419</v>
      </c>
      <c r="AF47" s="334"/>
      <c r="AG47" s="334"/>
      <c r="AH47" s="334"/>
      <c r="AI47" s="334"/>
      <c r="AJ47" s="334"/>
      <c r="AK47" s="334"/>
      <c r="AL47" s="334"/>
      <c r="AM47" s="708"/>
      <c r="AN47" s="37"/>
      <c r="AO47" s="49" t="str">
        <f t="shared" si="17"/>
        <v>8.2.1</v>
      </c>
      <c r="AP47" s="580" t="str">
        <f t="shared" si="8"/>
        <v>в том числе ПЛИТЫ С ОРИЕНТИРОВАННОЙ СТРУЖКОЙ (OSB)</v>
      </c>
      <c r="AQ47" s="844" t="s">
        <v>419</v>
      </c>
      <c r="AR47" s="228">
        <f>'CB1-Производство'!D58+'СВ2 | Первич. | Торговля'!D47-'СВ2 | Первич. | Торговля'!H48</f>
        <v>-17.2</v>
      </c>
      <c r="AS47" s="228">
        <f>'CB1-Производство'!E58+'СВ2 | Первич. | Торговля'!F47-'СВ2 | Первич. | Торговля'!J47</f>
        <v>3</v>
      </c>
      <c r="AT47" s="162"/>
      <c r="AU47" s="62"/>
      <c r="AW47" s="37"/>
      <c r="AX47" s="49" t="s">
        <v>231</v>
      </c>
      <c r="AY47" s="7" t="s">
        <v>523</v>
      </c>
      <c r="AZ47" s="1324" t="s">
        <v>510</v>
      </c>
      <c r="BA47" s="70" t="str">
        <f>IF(ISTEXT(#REF!),IF(#REF!=0,"INTRA-EU","CHECK")," ")</f>
        <v xml:space="preserve"> </v>
      </c>
      <c r="BB47" s="70" t="str">
        <f>IF(ISTEXT(#REF!),IF(#REF!=0,"INTRA-EU","CHECK")," ")</f>
        <v xml:space="preserve"> </v>
      </c>
      <c r="BC47" s="70" t="str">
        <f>IF(ISTEXT(#REF!),IF(#REF!=0,"INTRA-EU","CHECK")," ")</f>
        <v xml:space="preserve"> </v>
      </c>
      <c r="BD47" s="71" t="str">
        <f>IF(ISTEXT(#REF!),IF(#REF!=0,"INTRA-EU","CHECK")," ")</f>
        <v xml:space="preserve"> </v>
      </c>
    </row>
    <row r="48" spans="1:56" s="3" customFormat="1" ht="15" customHeight="1" x14ac:dyDescent="0.25">
      <c r="A48" s="200" t="s">
        <v>233</v>
      </c>
      <c r="B48" s="9" t="s">
        <v>440</v>
      </c>
      <c r="C48" s="1638" t="s">
        <v>524</v>
      </c>
      <c r="D48" s="353">
        <v>15589.8</v>
      </c>
      <c r="E48" s="353">
        <v>59712.4</v>
      </c>
      <c r="F48" s="353">
        <v>15820.2</v>
      </c>
      <c r="G48" s="353">
        <v>65018.9</v>
      </c>
      <c r="H48" s="353">
        <v>19.3</v>
      </c>
      <c r="I48" s="353">
        <v>63.4</v>
      </c>
      <c r="J48" s="353">
        <v>14.5</v>
      </c>
      <c r="K48" s="354">
        <v>107.5</v>
      </c>
      <c r="L48" s="600"/>
      <c r="M48" s="597"/>
      <c r="N48" s="596"/>
      <c r="O48" s="597"/>
      <c r="P48" s="596"/>
      <c r="Q48" s="596"/>
      <c r="R48" s="600"/>
      <c r="S48" s="604"/>
      <c r="T48" s="596"/>
      <c r="U48" s="597"/>
      <c r="V48" s="596"/>
      <c r="W48" s="597"/>
      <c r="X48" s="596"/>
      <c r="Y48" s="597"/>
      <c r="Z48" s="596"/>
      <c r="AA48" s="597"/>
      <c r="AB48" s="236"/>
      <c r="AC48" s="253" t="str">
        <f t="shared" si="16"/>
        <v>8.3</v>
      </c>
      <c r="AD48" s="579" t="str">
        <f t="shared" si="2"/>
        <v>ДРЕВЕСНОВОЛОКНИСТЫЕ ПЛИТЫ</v>
      </c>
      <c r="AE48" s="844" t="s">
        <v>419</v>
      </c>
      <c r="AF48" s="333">
        <f>D48-(D49+D50+D51)</f>
        <v>0</v>
      </c>
      <c r="AG48" s="333">
        <f t="shared" ref="AG48:AM48" si="18">E48-(E49+E50+E51)</f>
        <v>0</v>
      </c>
      <c r="AH48" s="333">
        <f t="shared" si="18"/>
        <v>0</v>
      </c>
      <c r="AI48" s="333">
        <f t="shared" si="18"/>
        <v>0</v>
      </c>
      <c r="AJ48" s="333" t="e">
        <f>#REF!-(H49+H50+H51)</f>
        <v>#REF!</v>
      </c>
      <c r="AK48" s="333" t="e">
        <f>#REF!-(I49+I50+I51)</f>
        <v>#REF!</v>
      </c>
      <c r="AL48" s="333">
        <f t="shared" si="18"/>
        <v>0</v>
      </c>
      <c r="AM48" s="707">
        <f t="shared" si="18"/>
        <v>0</v>
      </c>
      <c r="AN48" s="233"/>
      <c r="AO48" s="49" t="str">
        <f t="shared" si="17"/>
        <v>8.3</v>
      </c>
      <c r="AP48" s="579" t="str">
        <f t="shared" si="8"/>
        <v>ДРЕВЕСНОВОЛОКНИСТЫЕ ПЛИТЫ</v>
      </c>
      <c r="AQ48" s="844" t="s">
        <v>419</v>
      </c>
      <c r="AR48" s="228" t="e">
        <f>'CB1-Производство'!D59+'СВ2 | Первич. | Торговля'!D48-'СВ2 | Первич. | Торговля'!#REF!</f>
        <v>#REF!</v>
      </c>
      <c r="AS48" s="228">
        <f>'CB1-Производство'!E59+'СВ2 | Первич. | Торговля'!F48-'СВ2 | Первич. | Торговля'!J48</f>
        <v>15807.900000000001</v>
      </c>
      <c r="AT48" s="162"/>
      <c r="AU48" s="62"/>
      <c r="AW48" s="37"/>
      <c r="AX48" s="49" t="s">
        <v>233</v>
      </c>
      <c r="AY48" s="9" t="s">
        <v>234</v>
      </c>
      <c r="AZ48" s="1324" t="s">
        <v>510</v>
      </c>
      <c r="BA48" s="70" t="str">
        <f>IF(ISTEXT(#REF!),IF(#REF!=0,"INTRA-EU","CHECK")," ")</f>
        <v xml:space="preserve"> </v>
      </c>
      <c r="BB48" s="70" t="str">
        <f>IF(ISTEXT(#REF!),IF(#REF!=0,"INTRA-EU","CHECK")," ")</f>
        <v xml:space="preserve"> </v>
      </c>
      <c r="BC48" s="70" t="str">
        <f>IF(ISTEXT(#REF!),IF(#REF!=0,"INTRA-EU","CHECK")," ")</f>
        <v xml:space="preserve"> </v>
      </c>
      <c r="BD48" s="71" t="str">
        <f>IF(ISTEXT(#REF!),IF(#REF!=0,"INTRA-EU","CHECK")," ")</f>
        <v xml:space="preserve"> </v>
      </c>
    </row>
    <row r="49" spans="1:56" s="3" customFormat="1" ht="15" customHeight="1" x14ac:dyDescent="0.3">
      <c r="A49" s="200" t="s">
        <v>235</v>
      </c>
      <c r="B49" s="7" t="s">
        <v>441</v>
      </c>
      <c r="C49" s="1638" t="s">
        <v>524</v>
      </c>
      <c r="D49" s="1537">
        <v>4227.3999999999996</v>
      </c>
      <c r="E49" s="1537">
        <v>11147.3</v>
      </c>
      <c r="F49" s="349">
        <v>4401.3999999999996</v>
      </c>
      <c r="G49" s="349">
        <v>14543.7</v>
      </c>
      <c r="H49" s="349"/>
      <c r="I49" s="349"/>
      <c r="J49" s="349"/>
      <c r="K49" s="350"/>
      <c r="L49" s="600"/>
      <c r="M49" s="597"/>
      <c r="N49" s="596"/>
      <c r="O49" s="597"/>
      <c r="P49" s="596"/>
      <c r="Q49" s="596"/>
      <c r="R49" s="600"/>
      <c r="S49" s="604"/>
      <c r="T49" s="596"/>
      <c r="U49" s="597"/>
      <c r="V49" s="596"/>
      <c r="W49" s="597"/>
      <c r="X49" s="596"/>
      <c r="Y49" s="597"/>
      <c r="Z49" s="596"/>
      <c r="AA49" s="597"/>
      <c r="AB49" s="236"/>
      <c r="AC49" s="253" t="str">
        <f t="shared" si="16"/>
        <v>8.3.1</v>
      </c>
      <c r="AD49" s="580" t="str">
        <f t="shared" ref="AD49:AD75" si="19">B49</f>
        <v xml:space="preserve">ТВЕРДЫЕ ПЛИТЫ </v>
      </c>
      <c r="AE49" s="844" t="s">
        <v>419</v>
      </c>
      <c r="AF49" s="332"/>
      <c r="AG49" s="332"/>
      <c r="AH49" s="332"/>
      <c r="AI49" s="332"/>
      <c r="AJ49" s="332"/>
      <c r="AK49" s="332"/>
      <c r="AL49" s="332"/>
      <c r="AM49" s="706"/>
      <c r="AN49" s="37"/>
      <c r="AO49" s="49" t="str">
        <f t="shared" si="17"/>
        <v>8.3.1</v>
      </c>
      <c r="AP49" s="580" t="str">
        <f t="shared" si="8"/>
        <v xml:space="preserve">ТВЕРДЫЕ ПЛИТЫ </v>
      </c>
      <c r="AQ49" s="844" t="s">
        <v>419</v>
      </c>
      <c r="AR49" s="228">
        <f>'CB1-Производство'!D60+'СВ2 | Первич. | Торговля'!D49-'СВ2 | Первич. | Торговля'!H49</f>
        <v>4227.3999999999996</v>
      </c>
      <c r="AS49" s="228">
        <f>'CB1-Производство'!E60+'СВ2 | Первич. | Торговля'!F49-'СВ2 | Первич. | Торговля'!J49</f>
        <v>4401.3999999999996</v>
      </c>
      <c r="AT49" s="162"/>
      <c r="AU49" s="62"/>
      <c r="AW49" s="37"/>
      <c r="AX49" s="49" t="s">
        <v>235</v>
      </c>
      <c r="AY49" s="7" t="s">
        <v>236</v>
      </c>
      <c r="AZ49" s="15" t="s">
        <v>512</v>
      </c>
      <c r="BA49" s="66" t="str">
        <f>IF(ISTEXT(#REF!),IF(#REF!=0,"INTRA-EU","CHECK")," ")</f>
        <v xml:space="preserve"> </v>
      </c>
      <c r="BB49" s="66" t="str">
        <f>IF(ISTEXT(#REF!),IF(#REF!=0,"INTRA-EU","CHECK")," ")</f>
        <v xml:space="preserve"> </v>
      </c>
      <c r="BC49" s="66" t="str">
        <f>IF(ISTEXT(#REF!),IF(#REF!=0,"INTRA-EU","CHECK")," ")</f>
        <v xml:space="preserve"> </v>
      </c>
      <c r="BD49" s="67" t="str">
        <f>IF(ISTEXT(#REF!),IF(#REF!=0,"INTRA-EU","CHECK")," ")</f>
        <v xml:space="preserve"> </v>
      </c>
    </row>
    <row r="50" spans="1:56" s="3" customFormat="1" ht="32.5" customHeight="1" thickBot="1" x14ac:dyDescent="0.3">
      <c r="A50" s="200" t="s">
        <v>238</v>
      </c>
      <c r="B50" s="743" t="s">
        <v>442</v>
      </c>
      <c r="C50" s="1638" t="s">
        <v>524</v>
      </c>
      <c r="D50" s="349">
        <v>10964.5</v>
      </c>
      <c r="E50" s="349">
        <v>46942.2</v>
      </c>
      <c r="F50" s="349">
        <v>11222.6</v>
      </c>
      <c r="G50" s="349">
        <v>49690.9</v>
      </c>
      <c r="H50" s="353">
        <v>19.3</v>
      </c>
      <c r="I50" s="353">
        <v>63.4</v>
      </c>
      <c r="J50" s="349">
        <v>14.5</v>
      </c>
      <c r="K50" s="350">
        <v>106.3</v>
      </c>
      <c r="L50" s="600"/>
      <c r="M50" s="597"/>
      <c r="N50" s="596"/>
      <c r="O50" s="597"/>
      <c r="P50" s="596"/>
      <c r="Q50" s="596"/>
      <c r="R50" s="600"/>
      <c r="S50" s="604"/>
      <c r="T50" s="596"/>
      <c r="U50" s="597"/>
      <c r="V50" s="596"/>
      <c r="W50" s="597"/>
      <c r="X50" s="596"/>
      <c r="Y50" s="597"/>
      <c r="Z50" s="596"/>
      <c r="AA50" s="597"/>
      <c r="AB50" s="236"/>
      <c r="AC50" s="253" t="str">
        <f t="shared" si="16"/>
        <v>8.3.2</v>
      </c>
      <c r="AD50" s="580" t="str">
        <f t="shared" si="19"/>
        <v>ДРЕВЕСНОВОЛОКНИСТЫЕ ПЛИТЫ СРЕДНЕЙ/ВЫСОКОЙ ПЛОТНОСТИ (MDF/HDF)</v>
      </c>
      <c r="AE50" s="844" t="s">
        <v>419</v>
      </c>
      <c r="AF50" s="332"/>
      <c r="AG50" s="332"/>
      <c r="AH50" s="332"/>
      <c r="AI50" s="332"/>
      <c r="AJ50" s="332"/>
      <c r="AK50" s="332"/>
      <c r="AL50" s="332"/>
      <c r="AM50" s="706"/>
      <c r="AN50" s="37"/>
      <c r="AO50" s="49" t="str">
        <f t="shared" si="17"/>
        <v>8.3.2</v>
      </c>
      <c r="AP50" s="924" t="str">
        <f t="shared" si="8"/>
        <v>ДРЕВЕСНОВОЛОКНИСТЫЕ ПЛИТЫ СРЕДНЕЙ/ВЫСОКОЙ ПЛОТНОСТИ (MDF/HDF)</v>
      </c>
      <c r="AQ50" s="844" t="s">
        <v>419</v>
      </c>
      <c r="AR50" s="228">
        <f>'CB1-Производство'!D61+'СВ2 | Первич. | Торговля'!D50-'СВ2 | Первич. | Торговля'!H50</f>
        <v>10945.2</v>
      </c>
      <c r="AS50" s="228">
        <f>'CB1-Производство'!E61+'СВ2 | Первич. | Торговля'!F50-'СВ2 | Первич. | Торговля'!J50</f>
        <v>11208.1</v>
      </c>
      <c r="AT50" s="162"/>
      <c r="AU50" s="62"/>
      <c r="AW50" s="37"/>
      <c r="AX50" s="49" t="s">
        <v>238</v>
      </c>
      <c r="AY50" s="7" t="s">
        <v>239</v>
      </c>
      <c r="AZ50" s="1325" t="s">
        <v>512</v>
      </c>
      <c r="BA50" s="72" t="str">
        <f>IF(ISTEXT(#REF!),IF(#REF!=0,"INTRA-EU","CHECK")," ")</f>
        <v xml:space="preserve"> </v>
      </c>
      <c r="BB50" s="72" t="str">
        <f>IF(ISTEXT(#REF!),IF(#REF!=0,"INTRA-EU","CHECK")," ")</f>
        <v xml:space="preserve"> </v>
      </c>
      <c r="BC50" s="72" t="str">
        <f>IF(ISTEXT(#REF!),IF(#REF!=0,"INTRA-EU","CHECK")," ")</f>
        <v xml:space="preserve"> </v>
      </c>
      <c r="BD50" s="73" t="str">
        <f>IF(ISTEXT(#REF!),IF(#REF!=0,"INTRA-EU","CHECK")," ")</f>
        <v xml:space="preserve"> </v>
      </c>
    </row>
    <row r="51" spans="1:56" s="3" customFormat="1" ht="15" customHeight="1" thickBot="1" x14ac:dyDescent="0.3">
      <c r="A51" s="201" t="s">
        <v>240</v>
      </c>
      <c r="B51" s="10" t="s">
        <v>443</v>
      </c>
      <c r="C51" s="1638" t="s">
        <v>524</v>
      </c>
      <c r="D51" s="349">
        <v>397.9</v>
      </c>
      <c r="E51" s="349">
        <v>1622.9</v>
      </c>
      <c r="F51" s="349">
        <v>196.2</v>
      </c>
      <c r="G51" s="349">
        <v>784.3</v>
      </c>
      <c r="H51" s="349"/>
      <c r="I51" s="349"/>
      <c r="J51" s="349">
        <v>0</v>
      </c>
      <c r="K51" s="350">
        <v>1.2</v>
      </c>
      <c r="L51" s="600"/>
      <c r="M51" s="597"/>
      <c r="N51" s="596"/>
      <c r="O51" s="597"/>
      <c r="P51" s="596"/>
      <c r="Q51" s="596"/>
      <c r="R51" s="600"/>
      <c r="S51" s="604"/>
      <c r="T51" s="596"/>
      <c r="U51" s="597"/>
      <c r="V51" s="596"/>
      <c r="W51" s="597"/>
      <c r="X51" s="596"/>
      <c r="Y51" s="597"/>
      <c r="Z51" s="596"/>
      <c r="AA51" s="597"/>
      <c r="AB51" s="236"/>
      <c r="AC51" s="713" t="str">
        <f t="shared" si="16"/>
        <v>8.3.3</v>
      </c>
      <c r="AD51" s="610" t="str">
        <f t="shared" si="19"/>
        <v>ПРОЧИЕ ДРЕВЕСНОВОЛОКНИСТЫЕ ПЛИТЫ</v>
      </c>
      <c r="AE51" s="844" t="s">
        <v>419</v>
      </c>
      <c r="AF51" s="334"/>
      <c r="AG51" s="334"/>
      <c r="AH51" s="334"/>
      <c r="AI51" s="334"/>
      <c r="AJ51" s="334"/>
      <c r="AK51" s="334"/>
      <c r="AL51" s="334"/>
      <c r="AM51" s="708"/>
      <c r="AN51" s="37"/>
      <c r="AO51" s="48" t="str">
        <f t="shared" si="17"/>
        <v>8.3.3</v>
      </c>
      <c r="AP51" s="610" t="str">
        <f t="shared" si="8"/>
        <v>ПРОЧИЕ ДРЕВЕСНОВОЛОКНИСТЫЕ ПЛИТЫ</v>
      </c>
      <c r="AQ51" s="844" t="s">
        <v>419</v>
      </c>
      <c r="AR51" s="228">
        <f>'CB1-Производство'!D62+'СВ2 | Первич. | Торговля'!D51-'СВ2 | Первич. | Торговля'!H51</f>
        <v>399.5</v>
      </c>
      <c r="AS51" s="228">
        <f>'CB1-Производство'!E62+'СВ2 | Первич. | Торговля'!F51-'СВ2 | Первич. | Торговля'!J51</f>
        <v>198.39999999999998</v>
      </c>
      <c r="AT51" s="162"/>
      <c r="AU51" s="62"/>
      <c r="AW51" s="37"/>
      <c r="AX51" s="48" t="s">
        <v>240</v>
      </c>
      <c r="AY51" s="10" t="s">
        <v>525</v>
      </c>
      <c r="AZ51" s="1326" t="s">
        <v>512</v>
      </c>
      <c r="BA51" s="74" t="str">
        <f>IF(ISTEXT(#REF!),IF(#REF!=0,"INTRA-EU","CHECK")," ")</f>
        <v xml:space="preserve"> </v>
      </c>
      <c r="BB51" s="74" t="str">
        <f>IF(ISTEXT(#REF!),IF(#REF!=0,"INTRA-EU","CHECK")," ")</f>
        <v xml:space="preserve"> </v>
      </c>
      <c r="BC51" s="74" t="str">
        <f>IF(ISTEXT(#REF!),IF(#REF!=0,"INTRA-EU","CHECK")," ")</f>
        <v xml:space="preserve"> </v>
      </c>
      <c r="BD51" s="75" t="str">
        <f>IF(ISTEXT(#REF!),IF(#REF!=0,"INTRA-EU","CHECK")," ")</f>
        <v xml:space="preserve"> </v>
      </c>
    </row>
    <row r="52" spans="1:56" s="3" customFormat="1" ht="15" customHeight="1" x14ac:dyDescent="0.25">
      <c r="A52" s="202" t="s">
        <v>243</v>
      </c>
      <c r="B52" s="229" t="s">
        <v>444</v>
      </c>
      <c r="C52" s="829" t="s">
        <v>416</v>
      </c>
      <c r="D52" s="351">
        <v>0.1</v>
      </c>
      <c r="E52" s="351">
        <v>115.3</v>
      </c>
      <c r="F52" s="351">
        <v>0.5</v>
      </c>
      <c r="G52" s="351">
        <v>342</v>
      </c>
      <c r="H52" s="351"/>
      <c r="I52" s="351"/>
      <c r="J52" s="351"/>
      <c r="K52" s="352"/>
      <c r="L52" s="599"/>
      <c r="M52" s="595"/>
      <c r="N52" s="594"/>
      <c r="O52" s="595"/>
      <c r="P52" s="594"/>
      <c r="Q52" s="594"/>
      <c r="R52" s="599"/>
      <c r="S52" s="603"/>
      <c r="T52" s="594"/>
      <c r="U52" s="595"/>
      <c r="V52" s="594"/>
      <c r="W52" s="595"/>
      <c r="X52" s="594"/>
      <c r="Y52" s="595"/>
      <c r="Z52" s="594"/>
      <c r="AA52" s="595"/>
      <c r="AB52" s="236"/>
      <c r="AC52" s="714" t="str">
        <f t="shared" si="16"/>
        <v>9</v>
      </c>
      <c r="AD52" s="606" t="str">
        <f t="shared" si="19"/>
        <v>ДРЕВЕСНАЯ МАССА</v>
      </c>
      <c r="AE52" s="845" t="s">
        <v>416</v>
      </c>
      <c r="AF52" s="335">
        <f>D52-(D53+D54+D58)</f>
        <v>0</v>
      </c>
      <c r="AG52" s="335">
        <f t="shared" ref="AG52:AM52" si="20">E52-(E53+E54+E58)</f>
        <v>0</v>
      </c>
      <c r="AH52" s="335">
        <f t="shared" si="20"/>
        <v>0</v>
      </c>
      <c r="AI52" s="335">
        <f t="shared" si="20"/>
        <v>0</v>
      </c>
      <c r="AJ52" s="335">
        <f t="shared" si="20"/>
        <v>0</v>
      </c>
      <c r="AK52" s="335">
        <f t="shared" si="20"/>
        <v>0</v>
      </c>
      <c r="AL52" s="335">
        <f t="shared" si="20"/>
        <v>0</v>
      </c>
      <c r="AM52" s="711">
        <f t="shared" si="20"/>
        <v>0</v>
      </c>
      <c r="AN52" s="225"/>
      <c r="AO52" s="226" t="str">
        <f t="shared" si="17"/>
        <v>9</v>
      </c>
      <c r="AP52" s="606" t="str">
        <f t="shared" si="8"/>
        <v>ДРЕВЕСНАЯ МАССА</v>
      </c>
      <c r="AQ52" s="845" t="s">
        <v>416</v>
      </c>
      <c r="AR52" s="230">
        <f>'CB1-Производство'!D63+'СВ2 | Первич. | Торговля'!D52-'СВ2 | Первич. | Торговля'!H52</f>
        <v>0.1</v>
      </c>
      <c r="AS52" s="230">
        <f>'CB1-Производство'!E63+'СВ2 | Первич. | Торговля'!F52-'СВ2 | Первич. | Торговля'!J52</f>
        <v>0.5</v>
      </c>
      <c r="AT52" s="162"/>
      <c r="AU52" s="62"/>
      <c r="AW52" s="37"/>
      <c r="AX52" s="226" t="s">
        <v>243</v>
      </c>
      <c r="AY52" s="224" t="s">
        <v>244</v>
      </c>
      <c r="AZ52" s="222" t="s">
        <v>512</v>
      </c>
      <c r="BA52" s="66" t="str">
        <f>IF(ISTEXT(#REF!),IF(#REF!=0,"INTRA-EU","CHECK")," ")</f>
        <v xml:space="preserve"> </v>
      </c>
      <c r="BB52" s="66" t="str">
        <f>IF(ISTEXT(#REF!),IF(#REF!=0,"INTRA-EU","CHECK")," ")</f>
        <v xml:space="preserve"> </v>
      </c>
      <c r="BC52" s="66" t="str">
        <f>IF(ISTEXT(#REF!),IF(#REF!=0,"INTRA-EU","CHECK")," ")</f>
        <v xml:space="preserve"> </v>
      </c>
      <c r="BD52" s="67" t="str">
        <f>IF(ISTEXT(#REF!),IF(#REF!=0,"INTRA-EU","CHECK")," ")</f>
        <v xml:space="preserve"> </v>
      </c>
    </row>
    <row r="53" spans="1:56" s="3" customFormat="1" ht="15" customHeight="1" x14ac:dyDescent="0.25">
      <c r="A53" s="203" t="s">
        <v>246</v>
      </c>
      <c r="B53" s="831" t="s">
        <v>445</v>
      </c>
      <c r="C53" s="834" t="s">
        <v>416</v>
      </c>
      <c r="D53" s="349"/>
      <c r="E53" s="349"/>
      <c r="F53" s="349">
        <v>0.3</v>
      </c>
      <c r="G53" s="349">
        <v>74.400000000000006</v>
      </c>
      <c r="H53" s="349"/>
      <c r="I53" s="349"/>
      <c r="J53" s="349"/>
      <c r="K53" s="350"/>
      <c r="L53" s="600"/>
      <c r="M53" s="597"/>
      <c r="N53" s="596"/>
      <c r="O53" s="597"/>
      <c r="P53" s="596"/>
      <c r="Q53" s="596"/>
      <c r="R53" s="600"/>
      <c r="S53" s="604"/>
      <c r="T53" s="596"/>
      <c r="U53" s="597"/>
      <c r="V53" s="596"/>
      <c r="W53" s="597"/>
      <c r="X53" s="596"/>
      <c r="Y53" s="597"/>
      <c r="Z53" s="596"/>
      <c r="AA53" s="597"/>
      <c r="AB53" s="236"/>
      <c r="AC53" s="715" t="str">
        <f t="shared" si="16"/>
        <v>9.1</v>
      </c>
      <c r="AD53" s="579" t="str">
        <f t="shared" si="19"/>
        <v>МЕХАНИЧЕСКАЯ ДРЕВЕСНАЯ МАССА И ПОЛУЦЕЛЛЮЛОЗА</v>
      </c>
      <c r="AE53" s="578" t="s">
        <v>416</v>
      </c>
      <c r="AF53" s="332"/>
      <c r="AG53" s="332"/>
      <c r="AH53" s="332"/>
      <c r="AI53" s="332"/>
      <c r="AJ53" s="332"/>
      <c r="AK53" s="332"/>
      <c r="AL53" s="332"/>
      <c r="AM53" s="706"/>
      <c r="AN53" s="37"/>
      <c r="AO53" s="49" t="str">
        <f t="shared" si="17"/>
        <v>9.1</v>
      </c>
      <c r="AP53" s="579" t="str">
        <f t="shared" si="8"/>
        <v>МЕХАНИЧЕСКАЯ ДРЕВЕСНАЯ МАССА И ПОЛУЦЕЛЛЮЛОЗА</v>
      </c>
      <c r="AQ53" s="578" t="s">
        <v>416</v>
      </c>
      <c r="AR53" s="228">
        <f>'CB1-Производство'!D64+'СВ2 | Первич. | Торговля'!D53-'СВ2 | Первич. | Торговля'!H53</f>
        <v>0</v>
      </c>
      <c r="AS53" s="228">
        <f>'CB1-Производство'!E64+'СВ2 | Первич. | Торговля'!F53-'СВ2 | Первич. | Торговля'!J53</f>
        <v>0.3</v>
      </c>
      <c r="AT53" s="162"/>
      <c r="AU53" s="62"/>
      <c r="AW53" s="37"/>
      <c r="AX53" s="49" t="s">
        <v>246</v>
      </c>
      <c r="AY53" s="9" t="s">
        <v>526</v>
      </c>
      <c r="AZ53" s="834" t="s">
        <v>512</v>
      </c>
      <c r="BA53" s="70" t="str">
        <f>IF(ISTEXT(#REF!),IF(#REF!=0,"INTRA-EU","CHECK")," ")</f>
        <v xml:space="preserve"> </v>
      </c>
      <c r="BB53" s="70" t="str">
        <f>IF(ISTEXT(#REF!),IF(#REF!=0,"INTRA-EU","CHECK")," ")</f>
        <v xml:space="preserve"> </v>
      </c>
      <c r="BC53" s="70" t="str">
        <f>IF(ISTEXT(#REF!),IF(#REF!=0,"INTRA-EU","CHECK")," ")</f>
        <v xml:space="preserve"> </v>
      </c>
      <c r="BD53" s="71" t="str">
        <f>IF(ISTEXT(#REF!),IF(#REF!=0,"INTRA-EU","CHECK")," ")</f>
        <v xml:space="preserve"> </v>
      </c>
    </row>
    <row r="54" spans="1:56" s="1559" customFormat="1" ht="15" customHeight="1" x14ac:dyDescent="0.25">
      <c r="A54" s="1580" t="s">
        <v>446</v>
      </c>
      <c r="B54" s="1589" t="s">
        <v>447</v>
      </c>
      <c r="C54" s="1590" t="s">
        <v>416</v>
      </c>
      <c r="D54" s="1591">
        <v>0.1</v>
      </c>
      <c r="E54" s="1591">
        <v>115.3</v>
      </c>
      <c r="F54" s="1591">
        <v>0.2</v>
      </c>
      <c r="G54" s="1591">
        <v>267.60000000000002</v>
      </c>
      <c r="H54" s="1591"/>
      <c r="I54" s="1591"/>
      <c r="J54" s="1591"/>
      <c r="K54" s="1592"/>
      <c r="L54" s="1544"/>
      <c r="M54" s="1545"/>
      <c r="N54" s="1546"/>
      <c r="O54" s="1545"/>
      <c r="P54" s="1546"/>
      <c r="Q54" s="1546"/>
      <c r="R54" s="1544"/>
      <c r="S54" s="1547"/>
      <c r="T54" s="1546"/>
      <c r="U54" s="1545"/>
      <c r="V54" s="1546"/>
      <c r="W54" s="1545"/>
      <c r="X54" s="1546"/>
      <c r="Y54" s="1545"/>
      <c r="Z54" s="1546"/>
      <c r="AA54" s="1545"/>
      <c r="AB54" s="1567"/>
      <c r="AC54" s="1593" t="str">
        <f t="shared" si="16"/>
        <v>9.2</v>
      </c>
      <c r="AD54" s="1594" t="str">
        <f t="shared" si="19"/>
        <v>ЦЕЛЛЮЛОЗА</v>
      </c>
      <c r="AE54" s="1595" t="s">
        <v>416</v>
      </c>
      <c r="AF54" s="1584">
        <f>D54-(D55+D57)</f>
        <v>0</v>
      </c>
      <c r="AG54" s="1584">
        <f t="shared" ref="AG54:AM54" si="21">E54-(E55+E57)</f>
        <v>0</v>
      </c>
      <c r="AH54" s="1584">
        <f t="shared" si="21"/>
        <v>0</v>
      </c>
      <c r="AI54" s="1584">
        <f t="shared" si="21"/>
        <v>0</v>
      </c>
      <c r="AJ54" s="1584">
        <f t="shared" si="21"/>
        <v>0</v>
      </c>
      <c r="AK54" s="1584">
        <f t="shared" si="21"/>
        <v>0</v>
      </c>
      <c r="AL54" s="1584">
        <f t="shared" si="21"/>
        <v>0</v>
      </c>
      <c r="AM54" s="1585">
        <f t="shared" si="21"/>
        <v>0</v>
      </c>
      <c r="AN54" s="1554"/>
      <c r="AO54" s="1555" t="str">
        <f t="shared" si="17"/>
        <v>9.2</v>
      </c>
      <c r="AP54" s="1594" t="str">
        <f t="shared" si="8"/>
        <v>ЦЕЛЛЮЛОЗА</v>
      </c>
      <c r="AQ54" s="1595" t="s">
        <v>416</v>
      </c>
      <c r="AR54" s="1574">
        <f>'CB1-Производство'!D65+'СВ2 | Первич. | Торговля'!D54-'СВ2 | Первич. | Торговля'!H54</f>
        <v>0.1</v>
      </c>
      <c r="AS54" s="1574">
        <f>'CB1-Производство'!E65+'СВ2 | Первич. | Торговля'!F54-'СВ2 | Первич. | Торговля'!J54</f>
        <v>0.2</v>
      </c>
      <c r="AT54" s="1575"/>
      <c r="AU54" s="1576"/>
      <c r="AW54" s="1560"/>
      <c r="AX54" s="1555" t="s">
        <v>446</v>
      </c>
      <c r="AY54" s="1589" t="s">
        <v>527</v>
      </c>
      <c r="AZ54" s="1596" t="s">
        <v>512</v>
      </c>
      <c r="BA54" s="1578" t="str">
        <f>IF(ISTEXT(#REF!),IF(#REF!=0,"INTRA-EU","CHECK")," ")</f>
        <v xml:space="preserve"> </v>
      </c>
      <c r="BB54" s="1578" t="str">
        <f>IF(ISTEXT(#REF!),IF(#REF!=0,"INTRA-EU","CHECK")," ")</f>
        <v xml:space="preserve"> </v>
      </c>
      <c r="BC54" s="1578" t="str">
        <f>IF(ISTEXT(#REF!),IF(#REF!=0,"INTRA-EU","CHECK")," ")</f>
        <v xml:space="preserve"> </v>
      </c>
      <c r="BD54" s="1579" t="str">
        <f>IF(ISTEXT(#REF!),IF(#REF!=0,"INTRA-EU","CHECK")," ")</f>
        <v xml:space="preserve"> </v>
      </c>
    </row>
    <row r="55" spans="1:56" s="3" customFormat="1" ht="15" customHeight="1" x14ac:dyDescent="0.3">
      <c r="A55" s="203" t="s">
        <v>251</v>
      </c>
      <c r="B55" s="7" t="s">
        <v>448</v>
      </c>
      <c r="C55" s="834" t="s">
        <v>416</v>
      </c>
      <c r="D55" s="1537">
        <v>0.1</v>
      </c>
      <c r="E55" s="1537">
        <v>102.4</v>
      </c>
      <c r="F55" s="349">
        <v>0.2</v>
      </c>
      <c r="G55" s="349">
        <v>260</v>
      </c>
      <c r="H55" s="349"/>
      <c r="I55" s="349"/>
      <c r="J55" s="349"/>
      <c r="K55" s="350"/>
      <c r="L55" s="600"/>
      <c r="M55" s="597"/>
      <c r="N55" s="596"/>
      <c r="O55" s="597"/>
      <c r="P55" s="596"/>
      <c r="Q55" s="596"/>
      <c r="R55" s="600"/>
      <c r="S55" s="604"/>
      <c r="T55" s="596"/>
      <c r="U55" s="597"/>
      <c r="V55" s="596"/>
      <c r="W55" s="597"/>
      <c r="X55" s="596"/>
      <c r="Y55" s="597"/>
      <c r="Z55" s="596"/>
      <c r="AA55" s="597"/>
      <c r="AB55" s="236"/>
      <c r="AC55" s="715" t="str">
        <f t="shared" si="16"/>
        <v>9.2.1</v>
      </c>
      <c r="AD55" s="580" t="str">
        <f t="shared" si="19"/>
        <v>СУЛЬФАТНАЯ ЦЕЛЛЮЛОЗА</v>
      </c>
      <c r="AE55" s="578" t="s">
        <v>416</v>
      </c>
      <c r="AF55" s="332"/>
      <c r="AG55" s="332"/>
      <c r="AH55" s="332"/>
      <c r="AI55" s="332"/>
      <c r="AJ55" s="332"/>
      <c r="AK55" s="332"/>
      <c r="AL55" s="332"/>
      <c r="AM55" s="706"/>
      <c r="AN55" s="37"/>
      <c r="AO55" s="49" t="str">
        <f t="shared" si="17"/>
        <v>9.2.1</v>
      </c>
      <c r="AP55" s="580" t="str">
        <f t="shared" si="8"/>
        <v>СУЛЬФАТНАЯ ЦЕЛЛЮЛОЗА</v>
      </c>
      <c r="AQ55" s="578" t="s">
        <v>416</v>
      </c>
      <c r="AR55" s="228">
        <f>'CB1-Производство'!D66+'СВ2 | Первич. | Торговля'!D55-'СВ2 | Первич. | Торговля'!H55</f>
        <v>0.1</v>
      </c>
      <c r="AS55" s="228">
        <f>'CB1-Производство'!E66+'СВ2 | Первич. | Торговля'!F55-'СВ2 | Первич. | Торговля'!J55</f>
        <v>0.2</v>
      </c>
      <c r="AT55" s="162"/>
      <c r="AU55" s="62"/>
      <c r="AW55" s="37"/>
      <c r="AX55" s="49" t="s">
        <v>251</v>
      </c>
      <c r="AY55" s="7" t="s">
        <v>528</v>
      </c>
      <c r="AZ55" s="834" t="s">
        <v>512</v>
      </c>
      <c r="BA55" s="70" t="str">
        <f>IF(ISTEXT(#REF!),IF(#REF!=0,"INTRA-EU","CHECK")," ")</f>
        <v xml:space="preserve"> </v>
      </c>
      <c r="BB55" s="70" t="str">
        <f>IF(ISTEXT(#REF!),IF(#REF!=0,"INTRA-EU","CHECK")," ")</f>
        <v xml:space="preserve"> </v>
      </c>
      <c r="BC55" s="70" t="str">
        <f>IF(ISTEXT(#REF!),IF(#REF!=0,"INTRA-EU","CHECK")," ")</f>
        <v xml:space="preserve"> </v>
      </c>
      <c r="BD55" s="71" t="str">
        <f>IF(ISTEXT(#REF!),IF(#REF!=0,"INTRA-EU","CHECK")," ")</f>
        <v xml:space="preserve"> </v>
      </c>
    </row>
    <row r="56" spans="1:56" s="3" customFormat="1" ht="15" customHeight="1" thickBot="1" x14ac:dyDescent="0.35">
      <c r="A56" s="203" t="s">
        <v>254</v>
      </c>
      <c r="B56" s="8" t="s">
        <v>449</v>
      </c>
      <c r="C56" s="834" t="s">
        <v>416</v>
      </c>
      <c r="D56" s="1537">
        <v>0.1</v>
      </c>
      <c r="E56" s="1537">
        <v>102.4</v>
      </c>
      <c r="F56" s="349">
        <v>0.2</v>
      </c>
      <c r="G56" s="349">
        <v>260</v>
      </c>
      <c r="H56" s="349"/>
      <c r="I56" s="349"/>
      <c r="J56" s="349"/>
      <c r="K56" s="350"/>
      <c r="L56" s="600"/>
      <c r="M56" s="597"/>
      <c r="N56" s="596"/>
      <c r="O56" s="597"/>
      <c r="P56" s="596"/>
      <c r="Q56" s="596"/>
      <c r="R56" s="600"/>
      <c r="S56" s="604"/>
      <c r="T56" s="596"/>
      <c r="U56" s="597"/>
      <c r="V56" s="596"/>
      <c r="W56" s="597"/>
      <c r="X56" s="596"/>
      <c r="Y56" s="597"/>
      <c r="Z56" s="596"/>
      <c r="AA56" s="597"/>
      <c r="AB56" s="236"/>
      <c r="AC56" s="715" t="str">
        <f t="shared" si="16"/>
        <v>9.2.1.1</v>
      </c>
      <c r="AD56" s="581" t="str">
        <f t="shared" si="19"/>
        <v xml:space="preserve">в том числе БЕЛЕНАЯ </v>
      </c>
      <c r="AE56" s="578" t="s">
        <v>416</v>
      </c>
      <c r="AF56" s="334"/>
      <c r="AG56" s="334"/>
      <c r="AH56" s="334"/>
      <c r="AI56" s="334"/>
      <c r="AJ56" s="334"/>
      <c r="AK56" s="334"/>
      <c r="AL56" s="334"/>
      <c r="AM56" s="708"/>
      <c r="AN56" s="37"/>
      <c r="AO56" s="49" t="str">
        <f t="shared" si="17"/>
        <v>9.2.1.1</v>
      </c>
      <c r="AP56" s="581" t="str">
        <f t="shared" si="8"/>
        <v xml:space="preserve">в том числе БЕЛЕНАЯ </v>
      </c>
      <c r="AQ56" s="578" t="s">
        <v>416</v>
      </c>
      <c r="AR56" s="228">
        <f>'CB1-Производство'!D67+'СВ2 | Первич. | Торговля'!D56-'СВ2 | Первич. | Торговля'!H56</f>
        <v>0.1</v>
      </c>
      <c r="AS56" s="228">
        <f>'CB1-Производство'!E67+'СВ2 | Первич. | Торговля'!F56-'СВ2 | Первич. | Торговля'!J56</f>
        <v>0.2</v>
      </c>
      <c r="AT56" s="162"/>
      <c r="AU56" s="62"/>
      <c r="AW56" s="37"/>
      <c r="AX56" s="49" t="s">
        <v>254</v>
      </c>
      <c r="AY56" s="8" t="s">
        <v>529</v>
      </c>
      <c r="AZ56" s="1327" t="s">
        <v>512</v>
      </c>
      <c r="BA56" s="72" t="str">
        <f>IF(ISTEXT(#REF!),IF(#REF!=0,"INTRA-EU","CHECK")," ")</f>
        <v xml:space="preserve"> </v>
      </c>
      <c r="BB56" s="72" t="str">
        <f>IF(ISTEXT(#REF!),IF(#REF!=0,"INTRA-EU","CHECK")," ")</f>
        <v xml:space="preserve"> </v>
      </c>
      <c r="BC56" s="72" t="str">
        <f>IF(ISTEXT(#REF!),IF(#REF!=0,"INTRA-EU","CHECK")," ")</f>
        <v xml:space="preserve"> </v>
      </c>
      <c r="BD56" s="73" t="str">
        <f>IF(ISTEXT(#REF!),IF(#REF!=0,"INTRA-EU","CHECK")," ")</f>
        <v xml:space="preserve"> </v>
      </c>
    </row>
    <row r="57" spans="1:56" s="3" customFormat="1" ht="15" customHeight="1" x14ac:dyDescent="0.3">
      <c r="A57" s="203" t="s">
        <v>257</v>
      </c>
      <c r="B57" s="10" t="s">
        <v>450</v>
      </c>
      <c r="C57" s="834" t="s">
        <v>416</v>
      </c>
      <c r="D57" s="1537">
        <v>0</v>
      </c>
      <c r="E57" s="1537">
        <v>12.9</v>
      </c>
      <c r="F57" s="349">
        <v>0</v>
      </c>
      <c r="G57" s="349">
        <v>7.6</v>
      </c>
      <c r="H57" s="349"/>
      <c r="I57" s="349"/>
      <c r="J57" s="349"/>
      <c r="K57" s="350"/>
      <c r="L57" s="600"/>
      <c r="M57" s="597"/>
      <c r="N57" s="596"/>
      <c r="O57" s="597"/>
      <c r="P57" s="596"/>
      <c r="Q57" s="596"/>
      <c r="R57" s="600"/>
      <c r="S57" s="604"/>
      <c r="T57" s="596"/>
      <c r="U57" s="597"/>
      <c r="V57" s="596"/>
      <c r="W57" s="597"/>
      <c r="X57" s="596"/>
      <c r="Y57" s="597"/>
      <c r="Z57" s="596"/>
      <c r="AA57" s="597"/>
      <c r="AB57" s="236"/>
      <c r="AC57" s="715" t="str">
        <f t="shared" si="16"/>
        <v>9.2.2</v>
      </c>
      <c r="AD57" s="580" t="str">
        <f t="shared" si="19"/>
        <v>СУЛЬФИТНАЯ ЦЕЛЛЮЛОЗА</v>
      </c>
      <c r="AE57" s="578" t="s">
        <v>416</v>
      </c>
      <c r="AF57" s="332"/>
      <c r="AG57" s="332"/>
      <c r="AH57" s="332"/>
      <c r="AI57" s="332"/>
      <c r="AJ57" s="332"/>
      <c r="AK57" s="332"/>
      <c r="AL57" s="332"/>
      <c r="AM57" s="706"/>
      <c r="AN57" s="37"/>
      <c r="AO57" s="49" t="str">
        <f t="shared" si="17"/>
        <v>9.2.2</v>
      </c>
      <c r="AP57" s="580" t="str">
        <f t="shared" si="8"/>
        <v>СУЛЬФИТНАЯ ЦЕЛЛЮЛОЗА</v>
      </c>
      <c r="AQ57" s="578" t="s">
        <v>416</v>
      </c>
      <c r="AR57" s="228">
        <f>'CB1-Производство'!D68+'СВ2 | Первич. | Торговля'!D57-'СВ2 | Первич. | Торговля'!H57</f>
        <v>0</v>
      </c>
      <c r="AS57" s="228">
        <f>'CB1-Производство'!E68+'СВ2 | Первич. | Торговля'!F57-'СВ2 | Первич. | Торговля'!J57</f>
        <v>0</v>
      </c>
      <c r="AT57" s="162"/>
      <c r="AU57" s="62"/>
      <c r="AW57" s="37"/>
      <c r="AX57" s="49" t="s">
        <v>257</v>
      </c>
      <c r="AY57" s="7" t="s">
        <v>530</v>
      </c>
      <c r="AZ57" s="15" t="s">
        <v>512</v>
      </c>
      <c r="BA57" s="66" t="str">
        <f>IF(ISTEXT(#REF!),IF(#REF!=0,"INTRA-EU","CHECK")," ")</f>
        <v xml:space="preserve"> </v>
      </c>
      <c r="BB57" s="66" t="str">
        <f>IF(ISTEXT(#REF!),IF(#REF!=0,"INTRA-EU","CHECK")," ")</f>
        <v xml:space="preserve"> </v>
      </c>
      <c r="BC57" s="66" t="str">
        <f>IF(ISTEXT(#REF!),IF(#REF!=0,"INTRA-EU","CHECK")," ")</f>
        <v xml:space="preserve"> </v>
      </c>
      <c r="BD57" s="67" t="str">
        <f>IF(ISTEXT(#REF!),IF(#REF!=0,"INTRA-EU","CHECK")," ")</f>
        <v xml:space="preserve"> </v>
      </c>
    </row>
    <row r="58" spans="1:56" s="3" customFormat="1" ht="15" customHeight="1" x14ac:dyDescent="0.25">
      <c r="A58" s="768" t="s">
        <v>260</v>
      </c>
      <c r="B58" s="9" t="s">
        <v>451</v>
      </c>
      <c r="C58" s="834" t="s">
        <v>416</v>
      </c>
      <c r="D58" s="353"/>
      <c r="E58" s="353"/>
      <c r="F58" s="353"/>
      <c r="G58" s="353"/>
      <c r="H58" s="353"/>
      <c r="I58" s="353"/>
      <c r="J58" s="353"/>
      <c r="K58" s="354"/>
      <c r="L58" s="600"/>
      <c r="M58" s="597"/>
      <c r="N58" s="596"/>
      <c r="O58" s="597"/>
      <c r="P58" s="596"/>
      <c r="Q58" s="596"/>
      <c r="R58" s="600"/>
      <c r="S58" s="604"/>
      <c r="T58" s="596"/>
      <c r="U58" s="597"/>
      <c r="V58" s="596"/>
      <c r="W58" s="597"/>
      <c r="X58" s="596"/>
      <c r="Y58" s="597"/>
      <c r="Z58" s="596"/>
      <c r="AA58" s="597"/>
      <c r="AB58" s="236"/>
      <c r="AC58" s="715" t="str">
        <f t="shared" si="16"/>
        <v>9.3</v>
      </c>
      <c r="AD58" s="579" t="str">
        <f t="shared" si="19"/>
        <v>ЦЕЛЛЮЛОЗА ДЛЯ ХИМИЧЕСКОЙ ПЕРЕРАБОТКИ</v>
      </c>
      <c r="AE58" s="578" t="s">
        <v>416</v>
      </c>
      <c r="AF58" s="334"/>
      <c r="AG58" s="334"/>
      <c r="AH58" s="334"/>
      <c r="AI58" s="334"/>
      <c r="AJ58" s="334"/>
      <c r="AK58" s="334"/>
      <c r="AL58" s="334"/>
      <c r="AM58" s="708"/>
      <c r="AN58" s="37"/>
      <c r="AO58" s="48" t="str">
        <f t="shared" si="17"/>
        <v>9.3</v>
      </c>
      <c r="AP58" s="579" t="str">
        <f t="shared" si="8"/>
        <v>ЦЕЛЛЮЛОЗА ДЛЯ ХИМИЧЕСКОЙ ПЕРЕРАБОТКИ</v>
      </c>
      <c r="AQ58" s="578" t="s">
        <v>416</v>
      </c>
      <c r="AR58" s="228">
        <f>'CB1-Производство'!D69+'СВ2 | Первич. | Торговля'!D58-'СВ2 | Первич. | Торговля'!H58</f>
        <v>0</v>
      </c>
      <c r="AS58" s="228">
        <f>'CB1-Производство'!E69+'СВ2 | Первич. | Торговля'!F58-'СВ2 | Первич. | Торговля'!J58</f>
        <v>0</v>
      </c>
      <c r="AT58" s="162"/>
      <c r="AU58" s="62"/>
      <c r="AW58" s="37"/>
      <c r="AX58" s="48" t="s">
        <v>260</v>
      </c>
      <c r="AY58" s="9" t="s">
        <v>261</v>
      </c>
      <c r="AZ58" s="15" t="s">
        <v>512</v>
      </c>
      <c r="BA58" s="66" t="str">
        <f>IF(ISTEXT(#REF!),IF(#REF!=0,"INTRA-EU","CHECK")," ")</f>
        <v xml:space="preserve"> </v>
      </c>
      <c r="BB58" s="66" t="str">
        <f>IF(ISTEXT(#REF!),IF(#REF!=0,"INTRA-EU","CHECK")," ")</f>
        <v xml:space="preserve"> </v>
      </c>
      <c r="BC58" s="66" t="str">
        <f>IF(ISTEXT(#REF!),IF(#REF!=0,"INTRA-EU","CHECK")," ")</f>
        <v xml:space="preserve"> </v>
      </c>
      <c r="BD58" s="67" t="str">
        <f>IF(ISTEXT(#REF!),IF(#REF!=0,"INTRA-EU","CHECK")," ")</f>
        <v xml:space="preserve"> </v>
      </c>
    </row>
    <row r="59" spans="1:56" s="1559" customFormat="1" ht="15" customHeight="1" x14ac:dyDescent="0.3">
      <c r="A59" s="1580" t="s">
        <v>262</v>
      </c>
      <c r="B59" s="1564" t="s">
        <v>452</v>
      </c>
      <c r="C59" s="1596" t="s">
        <v>416</v>
      </c>
      <c r="D59" s="1424">
        <v>0</v>
      </c>
      <c r="E59" s="1424">
        <v>16.100000000000001</v>
      </c>
      <c r="F59" s="1591">
        <v>0</v>
      </c>
      <c r="G59" s="1591">
        <v>21.6</v>
      </c>
      <c r="H59" s="1424">
        <v>0</v>
      </c>
      <c r="I59" s="1424">
        <v>5.5</v>
      </c>
      <c r="J59" s="1591"/>
      <c r="K59" s="1592"/>
      <c r="L59" s="1544"/>
      <c r="M59" s="1545"/>
      <c r="N59" s="1546"/>
      <c r="O59" s="1545"/>
      <c r="P59" s="1546"/>
      <c r="Q59" s="1546"/>
      <c r="R59" s="1544"/>
      <c r="S59" s="1547"/>
      <c r="T59" s="1546"/>
      <c r="U59" s="1545"/>
      <c r="V59" s="1546"/>
      <c r="W59" s="1545"/>
      <c r="X59" s="1546"/>
      <c r="Y59" s="1545"/>
      <c r="Z59" s="1546"/>
      <c r="AA59" s="1545"/>
      <c r="AB59" s="1567"/>
      <c r="AC59" s="1597" t="str">
        <f t="shared" si="16"/>
        <v>10</v>
      </c>
      <c r="AD59" s="1583" t="str">
        <f t="shared" si="19"/>
        <v>ПРОЧИЕ ВИДЫ МАССЫ</v>
      </c>
      <c r="AE59" s="1598" t="s">
        <v>416</v>
      </c>
      <c r="AF59" s="1584">
        <f>D59-(D60+D61)</f>
        <v>0</v>
      </c>
      <c r="AG59" s="1584">
        <f t="shared" ref="AG59:AM59" si="22">E59-(E60+E61)</f>
        <v>0</v>
      </c>
      <c r="AH59" s="1584">
        <f t="shared" si="22"/>
        <v>0</v>
      </c>
      <c r="AI59" s="1584">
        <f t="shared" si="22"/>
        <v>0</v>
      </c>
      <c r="AJ59" s="1584">
        <f t="shared" si="22"/>
        <v>0</v>
      </c>
      <c r="AK59" s="1584">
        <f t="shared" si="22"/>
        <v>0</v>
      </c>
      <c r="AL59" s="1584">
        <f t="shared" si="22"/>
        <v>0</v>
      </c>
      <c r="AM59" s="1585">
        <f t="shared" si="22"/>
        <v>0</v>
      </c>
      <c r="AN59" s="1554"/>
      <c r="AO59" s="1555" t="str">
        <f t="shared" si="17"/>
        <v>10</v>
      </c>
      <c r="AP59" s="1583" t="str">
        <f t="shared" ref="AP59:AP75" si="23">B59</f>
        <v>ПРОЧИЕ ВИДЫ МАССЫ</v>
      </c>
      <c r="AQ59" s="1598" t="s">
        <v>416</v>
      </c>
      <c r="AR59" s="1574">
        <f>'CB1-Производство'!D70+'СВ2 | Первич. | Торговля'!D59-'СВ2 | Первич. | Торговля'!H59</f>
        <v>0</v>
      </c>
      <c r="AS59" s="1574">
        <f>'CB1-Производство'!E70+'СВ2 | Первич. | Торговля'!F59-'СВ2 | Первич. | Торговля'!J59</f>
        <v>0</v>
      </c>
      <c r="AT59" s="1575"/>
      <c r="AU59" s="1576"/>
      <c r="AW59" s="1560"/>
      <c r="AX59" s="1555" t="s">
        <v>262</v>
      </c>
      <c r="AY59" s="1581" t="s">
        <v>263</v>
      </c>
      <c r="AZ59" s="1596" t="s">
        <v>512</v>
      </c>
      <c r="BA59" s="1578" t="str">
        <f>IF(ISTEXT(#REF!),IF(#REF!=0,"INTRA-EU","CHECK")," ")</f>
        <v xml:space="preserve"> </v>
      </c>
      <c r="BB59" s="1578" t="str">
        <f>IF(ISTEXT(#REF!),IF(#REF!=0,"INTRA-EU","CHECK")," ")</f>
        <v xml:space="preserve"> </v>
      </c>
      <c r="BC59" s="1578" t="str">
        <f>IF(ISTEXT(#REF!),IF(#REF!=0,"INTRA-EU","CHECK")," ")</f>
        <v xml:space="preserve"> </v>
      </c>
      <c r="BD59" s="1579" t="str">
        <f>IF(ISTEXT(#REF!),IF(#REF!=0,"INTRA-EU","CHECK")," ")</f>
        <v xml:space="preserve"> </v>
      </c>
    </row>
    <row r="60" spans="1:56" s="3" customFormat="1" ht="15" customHeight="1" x14ac:dyDescent="0.3">
      <c r="A60" s="200" t="s">
        <v>264</v>
      </c>
      <c r="B60" s="832" t="s">
        <v>453</v>
      </c>
      <c r="C60" s="834" t="s">
        <v>416</v>
      </c>
      <c r="D60" s="1537">
        <v>0</v>
      </c>
      <c r="E60" s="1537">
        <v>16.100000000000001</v>
      </c>
      <c r="F60" s="349">
        <v>0</v>
      </c>
      <c r="G60" s="349">
        <v>20.7</v>
      </c>
      <c r="H60" s="1537">
        <v>0</v>
      </c>
      <c r="I60" s="1537">
        <v>5.5</v>
      </c>
      <c r="J60" s="349"/>
      <c r="K60" s="350"/>
      <c r="L60" s="600"/>
      <c r="M60" s="597"/>
      <c r="N60" s="596"/>
      <c r="O60" s="597"/>
      <c r="P60" s="596"/>
      <c r="Q60" s="596"/>
      <c r="R60" s="600"/>
      <c r="S60" s="604"/>
      <c r="T60" s="596"/>
      <c r="U60" s="597"/>
      <c r="V60" s="596"/>
      <c r="W60" s="597"/>
      <c r="X60" s="596"/>
      <c r="Y60" s="597"/>
      <c r="Z60" s="596"/>
      <c r="AA60" s="597"/>
      <c r="AB60" s="236"/>
      <c r="AC60" s="253" t="str">
        <f t="shared" si="16"/>
        <v>10.1</v>
      </c>
      <c r="AD60" s="579" t="str">
        <f t="shared" si="19"/>
        <v>МАССА ИЗ НЕДРЕВЕСНОГО ВОЛОКНА</v>
      </c>
      <c r="AE60" s="578" t="s">
        <v>416</v>
      </c>
      <c r="AF60" s="332"/>
      <c r="AG60" s="332"/>
      <c r="AH60" s="332"/>
      <c r="AI60" s="332"/>
      <c r="AJ60" s="332"/>
      <c r="AK60" s="332"/>
      <c r="AL60" s="332"/>
      <c r="AM60" s="706"/>
      <c r="AN60" s="37"/>
      <c r="AO60" s="49" t="str">
        <f t="shared" si="17"/>
        <v>10.1</v>
      </c>
      <c r="AP60" s="579" t="str">
        <f t="shared" si="23"/>
        <v>МАССА ИЗ НЕДРЕВЕСНОГО ВОЛОКНА</v>
      </c>
      <c r="AQ60" s="578" t="s">
        <v>416</v>
      </c>
      <c r="AR60" s="228">
        <f>'CB1-Производство'!D71+'СВ2 | Первич. | Торговля'!D60-'СВ2 | Первич. | Торговля'!H60</f>
        <v>0</v>
      </c>
      <c r="AS60" s="228">
        <f>'CB1-Производство'!E71+'СВ2 | Первич. | Торговля'!F60-'СВ2 | Первич. | Торговля'!J60</f>
        <v>0</v>
      </c>
      <c r="AT60" s="162"/>
      <c r="AU60" s="62"/>
      <c r="AW60" s="37"/>
      <c r="AX60" s="49" t="s">
        <v>264</v>
      </c>
      <c r="AY60" s="9" t="s">
        <v>265</v>
      </c>
      <c r="AZ60" s="834" t="s">
        <v>512</v>
      </c>
      <c r="BA60" s="70" t="str">
        <f>IF(ISTEXT(#REF!),IF(#REF!=0,"INTRA-EU","CHECK")," ")</f>
        <v xml:space="preserve"> </v>
      </c>
      <c r="BB60" s="70" t="str">
        <f>IF(ISTEXT(#REF!),IF(#REF!=0,"INTRA-EU","CHECK")," ")</f>
        <v xml:space="preserve"> </v>
      </c>
      <c r="BC60" s="70" t="str">
        <f>IF(ISTEXT(#REF!),IF(#REF!=0,"INTRA-EU","CHECK")," ")</f>
        <v xml:space="preserve"> </v>
      </c>
      <c r="BD60" s="71" t="str">
        <f>IF(ISTEXT(#REF!),IF(#REF!=0,"INTRA-EU","CHECK")," ")</f>
        <v xml:space="preserve"> </v>
      </c>
    </row>
    <row r="61" spans="1:56" s="3" customFormat="1" ht="15" customHeight="1" x14ac:dyDescent="0.25">
      <c r="A61" s="201" t="s">
        <v>266</v>
      </c>
      <c r="B61" s="833" t="s">
        <v>454</v>
      </c>
      <c r="C61" s="834" t="s">
        <v>416</v>
      </c>
      <c r="D61" s="349"/>
      <c r="E61" s="349"/>
      <c r="F61" s="349">
        <v>0</v>
      </c>
      <c r="G61" s="349">
        <v>0.9</v>
      </c>
      <c r="H61" s="349"/>
      <c r="I61" s="349"/>
      <c r="J61" s="349"/>
      <c r="K61" s="350"/>
      <c r="L61" s="600"/>
      <c r="M61" s="597"/>
      <c r="N61" s="596"/>
      <c r="O61" s="597"/>
      <c r="P61" s="596"/>
      <c r="Q61" s="596"/>
      <c r="R61" s="600"/>
      <c r="S61" s="604"/>
      <c r="T61" s="596"/>
      <c r="U61" s="597"/>
      <c r="V61" s="596"/>
      <c r="W61" s="597"/>
      <c r="X61" s="596"/>
      <c r="Y61" s="597"/>
      <c r="Z61" s="596"/>
      <c r="AA61" s="597"/>
      <c r="AB61" s="236"/>
      <c r="AC61" s="713" t="str">
        <f t="shared" si="16"/>
        <v>10.2</v>
      </c>
      <c r="AD61" s="584" t="str">
        <f t="shared" si="19"/>
        <v>МАССА ИЗ РЕКУПЕРИРОВАННОГО ВОЛОКНА</v>
      </c>
      <c r="AE61" s="578" t="s">
        <v>416</v>
      </c>
      <c r="AF61" s="332"/>
      <c r="AG61" s="332"/>
      <c r="AH61" s="332"/>
      <c r="AI61" s="332"/>
      <c r="AJ61" s="332"/>
      <c r="AK61" s="332"/>
      <c r="AL61" s="332"/>
      <c r="AM61" s="706"/>
      <c r="AN61" s="37"/>
      <c r="AO61" s="48" t="str">
        <f t="shared" si="17"/>
        <v>10.2</v>
      </c>
      <c r="AP61" s="584" t="str">
        <f t="shared" si="23"/>
        <v>МАССА ИЗ РЕКУПЕРИРОВАННОГО ВОЛОКНА</v>
      </c>
      <c r="AQ61" s="578" t="s">
        <v>416</v>
      </c>
      <c r="AR61" s="228">
        <f>'CB1-Производство'!D72+'СВ2 | Первич. | Торговля'!D61-'СВ2 | Первич. | Торговля'!H61</f>
        <v>0</v>
      </c>
      <c r="AS61" s="228">
        <f>'CB1-Производство'!E72+'СВ2 | Первич. | Торговля'!F61-'СВ2 | Первич. | Торговля'!J61</f>
        <v>0</v>
      </c>
      <c r="AT61" s="162"/>
      <c r="AU61" s="62"/>
      <c r="AW61" s="37"/>
      <c r="AX61" s="48" t="s">
        <v>266</v>
      </c>
      <c r="AY61" s="11" t="s">
        <v>267</v>
      </c>
      <c r="AZ61" s="834" t="s">
        <v>512</v>
      </c>
      <c r="BA61" s="70" t="str">
        <f>IF(ISTEXT(#REF!),IF(#REF!=0,"INTRA-EU","CHECK")," ")</f>
        <v xml:space="preserve"> </v>
      </c>
      <c r="BB61" s="70" t="str">
        <f>IF(ISTEXT(#REF!),IF(#REF!=0,"INTRA-EU","CHECK")," ")</f>
        <v xml:space="preserve"> </v>
      </c>
      <c r="BC61" s="70" t="str">
        <f>IF(ISTEXT(#REF!),IF(#REF!=0,"INTRA-EU","CHECK")," ")</f>
        <v xml:space="preserve"> </v>
      </c>
      <c r="BD61" s="71" t="str">
        <f>IF(ISTEXT(#REF!),IF(#REF!=0,"INTRA-EU","CHECK")," ")</f>
        <v xml:space="preserve"> </v>
      </c>
    </row>
    <row r="62" spans="1:56" s="3" customFormat="1" ht="15" customHeight="1" thickBot="1" x14ac:dyDescent="0.3">
      <c r="A62" s="197" t="s">
        <v>268</v>
      </c>
      <c r="B62" s="229" t="s">
        <v>455</v>
      </c>
      <c r="C62" s="829" t="s">
        <v>416</v>
      </c>
      <c r="D62" s="347">
        <v>0</v>
      </c>
      <c r="E62" s="347">
        <v>31.2</v>
      </c>
      <c r="F62" s="347">
        <v>0</v>
      </c>
      <c r="G62" s="347">
        <v>14.1</v>
      </c>
      <c r="H62" s="347">
        <v>0.3</v>
      </c>
      <c r="I62" s="347">
        <v>46</v>
      </c>
      <c r="J62" s="347">
        <v>0.2</v>
      </c>
      <c r="K62" s="348">
        <v>23.8</v>
      </c>
      <c r="L62" s="599"/>
      <c r="M62" s="595"/>
      <c r="N62" s="594"/>
      <c r="O62" s="595"/>
      <c r="P62" s="594"/>
      <c r="Q62" s="594"/>
      <c r="R62" s="599"/>
      <c r="S62" s="603"/>
      <c r="T62" s="594"/>
      <c r="U62" s="595"/>
      <c r="V62" s="594"/>
      <c r="W62" s="595"/>
      <c r="X62" s="594"/>
      <c r="Y62" s="595"/>
      <c r="Z62" s="594"/>
      <c r="AA62" s="595"/>
      <c r="AB62" s="236"/>
      <c r="AC62" s="716" t="str">
        <f t="shared" si="16"/>
        <v>11</v>
      </c>
      <c r="AD62" s="611" t="str">
        <f t="shared" si="19"/>
        <v>РЕКУПЕРИРОВАННАЯ БУМАГА (МАКУЛАТУРА)</v>
      </c>
      <c r="AE62" s="845" t="s">
        <v>416</v>
      </c>
      <c r="AF62" s="198"/>
      <c r="AG62" s="198"/>
      <c r="AH62" s="198"/>
      <c r="AI62" s="198"/>
      <c r="AJ62" s="198"/>
      <c r="AK62" s="198"/>
      <c r="AL62" s="198"/>
      <c r="AM62" s="709"/>
      <c r="AN62" s="37"/>
      <c r="AO62" s="235" t="str">
        <f t="shared" si="17"/>
        <v>11</v>
      </c>
      <c r="AP62" s="611" t="str">
        <f t="shared" si="23"/>
        <v>РЕКУПЕРИРОВАННАЯ БУМАГА (МАКУЛАТУРА)</v>
      </c>
      <c r="AQ62" s="845" t="s">
        <v>416</v>
      </c>
      <c r="AR62" s="230">
        <f>'CB1-Производство'!D73+'СВ2 | Первич. | Торговля'!D62-'СВ2 | Первич. | Торговля'!H62</f>
        <v>-0.3</v>
      </c>
      <c r="AS62" s="230">
        <f>'CB1-Производство'!E73+'СВ2 | Первич. | Торговля'!F62-'СВ2 | Первич. | Торговля'!J62</f>
        <v>-0.2</v>
      </c>
      <c r="AT62" s="162"/>
      <c r="AU62" s="62"/>
      <c r="AW62" s="37"/>
      <c r="AX62" s="235" t="s">
        <v>268</v>
      </c>
      <c r="AY62" s="234" t="s">
        <v>269</v>
      </c>
      <c r="AZ62" s="1327" t="s">
        <v>512</v>
      </c>
      <c r="BA62" s="72" t="str">
        <f>IF(ISTEXT(#REF!),IF(#REF!=0,"INTRA-EU","CHECK")," ")</f>
        <v xml:space="preserve"> </v>
      </c>
      <c r="BB62" s="72" t="str">
        <f>IF(ISTEXT(#REF!),IF(#REF!=0,"INTRA-EU","CHECK")," ")</f>
        <v xml:space="preserve"> </v>
      </c>
      <c r="BC62" s="72" t="str">
        <f>IF(ISTEXT(#REF!),IF(#REF!=0,"INTRA-EU","CHECK")," ")</f>
        <v xml:space="preserve"> </v>
      </c>
      <c r="BD62" s="73" t="str">
        <f>IF(ISTEXT(#REF!),IF(#REF!=0,"INTRA-EU","CHECK")," ")</f>
        <v xml:space="preserve"> </v>
      </c>
    </row>
    <row r="63" spans="1:56" s="1619" customFormat="1" ht="15" customHeight="1" x14ac:dyDescent="0.25">
      <c r="A63" s="1599" t="s">
        <v>271</v>
      </c>
      <c r="B63" s="1600" t="s">
        <v>456</v>
      </c>
      <c r="C63" s="1601" t="s">
        <v>416</v>
      </c>
      <c r="D63" s="1602">
        <v>66.599999999999994</v>
      </c>
      <c r="E63" s="1602">
        <v>76041.899999999994</v>
      </c>
      <c r="F63" s="1602">
        <v>74.599999999999994</v>
      </c>
      <c r="G63" s="1602">
        <v>106062.9</v>
      </c>
      <c r="H63" s="1602">
        <v>4.5999999999999996</v>
      </c>
      <c r="I63" s="1602">
        <v>1905.7</v>
      </c>
      <c r="J63" s="1602">
        <v>1.2</v>
      </c>
      <c r="K63" s="1603">
        <v>816</v>
      </c>
      <c r="L63" s="1604"/>
      <c r="M63" s="1605"/>
      <c r="N63" s="1606"/>
      <c r="O63" s="1605"/>
      <c r="P63" s="1606"/>
      <c r="Q63" s="1606"/>
      <c r="R63" s="1604"/>
      <c r="S63" s="1607"/>
      <c r="T63" s="1606"/>
      <c r="U63" s="1605"/>
      <c r="V63" s="1606"/>
      <c r="W63" s="1605"/>
      <c r="X63" s="1606"/>
      <c r="Y63" s="1605"/>
      <c r="Z63" s="1606"/>
      <c r="AA63" s="1605"/>
      <c r="AB63" s="1608"/>
      <c r="AC63" s="1609" t="str">
        <f t="shared" si="16"/>
        <v>12</v>
      </c>
      <c r="AD63" s="1610" t="str">
        <f t="shared" si="19"/>
        <v>БУМАГА И КАРТОН</v>
      </c>
      <c r="AE63" s="1611" t="s">
        <v>416</v>
      </c>
      <c r="AF63" s="1612">
        <f>D63-(D64+D69+D70+D75)</f>
        <v>0</v>
      </c>
      <c r="AG63" s="1612">
        <f t="shared" ref="AG63:AM63" si="24">E63-(E64+E69+E70+E75)</f>
        <v>0</v>
      </c>
      <c r="AH63" s="1612">
        <f t="shared" si="24"/>
        <v>0</v>
      </c>
      <c r="AI63" s="1612">
        <f t="shared" si="24"/>
        <v>0</v>
      </c>
      <c r="AJ63" s="1612">
        <f t="shared" si="24"/>
        <v>0</v>
      </c>
      <c r="AK63" s="1612">
        <f t="shared" si="24"/>
        <v>0</v>
      </c>
      <c r="AL63" s="1612">
        <f t="shared" si="24"/>
        <v>0</v>
      </c>
      <c r="AM63" s="1613">
        <f t="shared" si="24"/>
        <v>0</v>
      </c>
      <c r="AN63" s="1614"/>
      <c r="AO63" s="1615" t="str">
        <f t="shared" si="17"/>
        <v>12</v>
      </c>
      <c r="AP63" s="1610" t="str">
        <f t="shared" si="23"/>
        <v>БУМАГА И КАРТОН</v>
      </c>
      <c r="AQ63" s="1611" t="s">
        <v>416</v>
      </c>
      <c r="AR63" s="1616">
        <f>'CB1-Производство'!D74+'СВ2 | Первич. | Торговля'!D63-'СВ2 | Первич. | Торговля'!H63</f>
        <v>108.1</v>
      </c>
      <c r="AS63" s="1616">
        <f>'CB1-Производство'!E74+'СВ2 | Первич. | Торговля'!F63-'СВ2 | Первич. | Торговля'!J63</f>
        <v>124.6</v>
      </c>
      <c r="AT63" s="1617"/>
      <c r="AU63" s="1618"/>
      <c r="AW63" s="1620"/>
      <c r="AX63" s="1615" t="s">
        <v>271</v>
      </c>
      <c r="AY63" s="1621" t="s">
        <v>272</v>
      </c>
      <c r="AZ63" s="1622" t="s">
        <v>512</v>
      </c>
      <c r="BA63" s="1623" t="str">
        <f>IF(ISTEXT(#REF!),IF(#REF!=0,"INTRA-EU","CHECK")," ")</f>
        <v xml:space="preserve"> </v>
      </c>
      <c r="BB63" s="1623" t="str">
        <f>IF(ISTEXT(#REF!),IF(#REF!=0,"INTRA-EU","CHECK")," ")</f>
        <v xml:space="preserve"> </v>
      </c>
      <c r="BC63" s="1623" t="str">
        <f>IF(ISTEXT(#REF!),IF(#REF!=0,"INTRA-EU","CHECK")," ")</f>
        <v xml:space="preserve"> </v>
      </c>
      <c r="BD63" s="1624" t="str">
        <f>IF(ISTEXT(#REF!),IF(#REF!=0,"INTRA-EU","CHECK")," ")</f>
        <v xml:space="preserve"> </v>
      </c>
    </row>
    <row r="64" spans="1:56" s="3" customFormat="1" ht="15" customHeight="1" x14ac:dyDescent="0.25">
      <c r="A64" s="203" t="s">
        <v>273</v>
      </c>
      <c r="B64" s="9" t="s">
        <v>457</v>
      </c>
      <c r="C64" s="835" t="s">
        <v>416</v>
      </c>
      <c r="D64" s="353">
        <v>22.6</v>
      </c>
      <c r="E64" s="353">
        <v>19755.2</v>
      </c>
      <c r="F64" s="353">
        <v>31.9</v>
      </c>
      <c r="G64" s="353">
        <v>36123</v>
      </c>
      <c r="H64" s="353">
        <v>0</v>
      </c>
      <c r="I64" s="353">
        <v>0.4</v>
      </c>
      <c r="J64" s="353">
        <v>0</v>
      </c>
      <c r="K64" s="354">
        <v>10.8</v>
      </c>
      <c r="L64" s="600"/>
      <c r="M64" s="597"/>
      <c r="N64" s="596"/>
      <c r="O64" s="597"/>
      <c r="P64" s="596"/>
      <c r="Q64" s="596"/>
      <c r="R64" s="600"/>
      <c r="S64" s="604"/>
      <c r="T64" s="596"/>
      <c r="U64" s="597"/>
      <c r="V64" s="596"/>
      <c r="W64" s="597"/>
      <c r="X64" s="596"/>
      <c r="Y64" s="597"/>
      <c r="Z64" s="596"/>
      <c r="AA64" s="597"/>
      <c r="AB64" s="236"/>
      <c r="AC64" s="715" t="str">
        <f t="shared" si="16"/>
        <v>12.1</v>
      </c>
      <c r="AD64" s="579" t="str">
        <f t="shared" si="19"/>
        <v>ПОЛИГРАФИЧЕСКАЯ БУМАГА</v>
      </c>
      <c r="AE64" s="846" t="s">
        <v>416</v>
      </c>
      <c r="AF64" s="336">
        <f>D64-(D65+D66+D67+D68)</f>
        <v>0</v>
      </c>
      <c r="AG64" s="336">
        <f t="shared" ref="AG64:AM64" si="25">E64-(E65+E66+E67+E68)</f>
        <v>9.9999999998544808E-2</v>
      </c>
      <c r="AH64" s="336">
        <f t="shared" si="25"/>
        <v>0</v>
      </c>
      <c r="AI64" s="336">
        <f t="shared" si="25"/>
        <v>0</v>
      </c>
      <c r="AJ64" s="336">
        <f t="shared" si="25"/>
        <v>0</v>
      </c>
      <c r="AK64" s="336">
        <f t="shared" si="25"/>
        <v>0</v>
      </c>
      <c r="AL64" s="336">
        <f t="shared" si="25"/>
        <v>0</v>
      </c>
      <c r="AM64" s="717">
        <f t="shared" si="25"/>
        <v>0</v>
      </c>
      <c r="AN64" s="225"/>
      <c r="AO64" s="49" t="str">
        <f t="shared" si="17"/>
        <v>12.1</v>
      </c>
      <c r="AP64" s="579" t="str">
        <f t="shared" si="23"/>
        <v>ПОЛИГРАФИЧЕСКАЯ БУМАГА</v>
      </c>
      <c r="AQ64" s="846" t="s">
        <v>416</v>
      </c>
      <c r="AR64" s="228">
        <f>'CB1-Производство'!D75+'СВ2 | Первич. | Торговля'!D64-'СВ2 | Первич. | Торговля'!H64</f>
        <v>22.6</v>
      </c>
      <c r="AS64" s="228">
        <f>'CB1-Производство'!E75+'СВ2 | Первич. | Торговля'!F64-'СВ2 | Первич. | Торговля'!J64</f>
        <v>31.9</v>
      </c>
      <c r="AT64" s="162"/>
      <c r="AU64" s="62"/>
      <c r="AW64" s="37"/>
      <c r="AX64" s="49" t="s">
        <v>273</v>
      </c>
      <c r="AY64" s="9" t="s">
        <v>274</v>
      </c>
      <c r="AZ64" s="834" t="s">
        <v>512</v>
      </c>
      <c r="BA64" s="70" t="str">
        <f>IF(ISTEXT(#REF!),IF(#REF!=0,"INTRA-EU","CHECK")," ")</f>
        <v xml:space="preserve"> </v>
      </c>
      <c r="BB64" s="70" t="str">
        <f>IF(ISTEXT(#REF!),IF(#REF!=0,"INTRA-EU","CHECK")," ")</f>
        <v xml:space="preserve"> </v>
      </c>
      <c r="BC64" s="70" t="str">
        <f>IF(ISTEXT(#REF!),IF(#REF!=0,"INTRA-EU","CHECK")," ")</f>
        <v xml:space="preserve"> </v>
      </c>
      <c r="BD64" s="71" t="str">
        <f>IF(ISTEXT(#REF!),IF(#REF!=0,"INTRA-EU","CHECK")," ")</f>
        <v xml:space="preserve"> </v>
      </c>
    </row>
    <row r="65" spans="1:56" s="3" customFormat="1" ht="15" customHeight="1" x14ac:dyDescent="0.25">
      <c r="A65" s="203" t="s">
        <v>275</v>
      </c>
      <c r="B65" s="7" t="s">
        <v>458</v>
      </c>
      <c r="C65" s="835" t="s">
        <v>416</v>
      </c>
      <c r="D65" s="349">
        <v>1.9</v>
      </c>
      <c r="E65" s="349">
        <v>892.1</v>
      </c>
      <c r="F65" s="349">
        <v>2.6</v>
      </c>
      <c r="G65" s="349">
        <v>1673.8</v>
      </c>
      <c r="H65" s="349"/>
      <c r="I65" s="349"/>
      <c r="J65" s="349"/>
      <c r="K65" s="350"/>
      <c r="L65" s="600"/>
      <c r="M65" s="597"/>
      <c r="N65" s="596"/>
      <c r="O65" s="597"/>
      <c r="P65" s="596"/>
      <c r="Q65" s="596"/>
      <c r="R65" s="600"/>
      <c r="S65" s="604"/>
      <c r="T65" s="596"/>
      <c r="U65" s="597"/>
      <c r="V65" s="596"/>
      <c r="W65" s="597"/>
      <c r="X65" s="596"/>
      <c r="Y65" s="597"/>
      <c r="Z65" s="596"/>
      <c r="AA65" s="597"/>
      <c r="AB65" s="236"/>
      <c r="AC65" s="715" t="str">
        <f t="shared" si="16"/>
        <v>12.1.1</v>
      </c>
      <c r="AD65" s="580" t="str">
        <f t="shared" si="19"/>
        <v>ГАЗЕТНАЯ БУМАГА</v>
      </c>
      <c r="AE65" s="846" t="s">
        <v>416</v>
      </c>
      <c r="AF65" s="332"/>
      <c r="AG65" s="332"/>
      <c r="AH65" s="332"/>
      <c r="AI65" s="332"/>
      <c r="AJ65" s="332"/>
      <c r="AK65" s="332"/>
      <c r="AL65" s="332"/>
      <c r="AM65" s="706"/>
      <c r="AN65" s="37"/>
      <c r="AO65" s="49" t="str">
        <f t="shared" si="17"/>
        <v>12.1.1</v>
      </c>
      <c r="AP65" s="580" t="str">
        <f t="shared" si="23"/>
        <v>ГАЗЕТНАЯ БУМАГА</v>
      </c>
      <c r="AQ65" s="846" t="s">
        <v>416</v>
      </c>
      <c r="AR65" s="228">
        <f>'CB1-Производство'!D76+'СВ2 | Первич. | Торговля'!D65-'СВ2 | Первич. | Торговля'!H65</f>
        <v>1.9</v>
      </c>
      <c r="AS65" s="228">
        <f>'CB1-Производство'!E76+'СВ2 | Первич. | Торговля'!F65-'СВ2 | Первич. | Торговля'!J65</f>
        <v>2.6</v>
      </c>
      <c r="AT65" s="162"/>
      <c r="AU65" s="62"/>
      <c r="AW65" s="37"/>
      <c r="AX65" s="49" t="s">
        <v>275</v>
      </c>
      <c r="AY65" s="7" t="s">
        <v>276</v>
      </c>
      <c r="AZ65" s="834" t="s">
        <v>512</v>
      </c>
      <c r="BA65" s="70" t="str">
        <f>IF(ISTEXT(#REF!),IF(#REF!=0,"INTRA-EU","CHECK")," ")</f>
        <v xml:space="preserve"> </v>
      </c>
      <c r="BB65" s="70" t="str">
        <f>IF(ISTEXT(#REF!),IF(#REF!=0,"INTRA-EU","CHECK")," ")</f>
        <v xml:space="preserve"> </v>
      </c>
      <c r="BC65" s="70" t="str">
        <f>IF(ISTEXT(#REF!),IF(#REF!=0,"INTRA-EU","CHECK")," ")</f>
        <v xml:space="preserve"> </v>
      </c>
      <c r="BD65" s="71" t="str">
        <f>IF(ISTEXT(#REF!),IF(#REF!=0,"INTRA-EU","CHECK")," ")</f>
        <v xml:space="preserve"> </v>
      </c>
    </row>
    <row r="66" spans="1:56" s="3" customFormat="1" ht="15" customHeight="1" x14ac:dyDescent="0.25">
      <c r="A66" s="203" t="s">
        <v>277</v>
      </c>
      <c r="B66" s="7" t="s">
        <v>459</v>
      </c>
      <c r="C66" s="835" t="s">
        <v>416</v>
      </c>
      <c r="D66" s="349">
        <v>0.7</v>
      </c>
      <c r="E66" s="349">
        <v>591.4</v>
      </c>
      <c r="F66" s="349">
        <v>1.3</v>
      </c>
      <c r="G66" s="349">
        <v>1390</v>
      </c>
      <c r="H66" s="349"/>
      <c r="I66" s="349"/>
      <c r="J66" s="349"/>
      <c r="K66" s="350"/>
      <c r="L66" s="600"/>
      <c r="M66" s="597"/>
      <c r="N66" s="596"/>
      <c r="O66" s="597"/>
      <c r="P66" s="596"/>
      <c r="Q66" s="596"/>
      <c r="R66" s="600"/>
      <c r="S66" s="604"/>
      <c r="T66" s="596"/>
      <c r="U66" s="597"/>
      <c r="V66" s="596"/>
      <c r="W66" s="597"/>
      <c r="X66" s="596"/>
      <c r="Y66" s="597"/>
      <c r="Z66" s="596"/>
      <c r="AA66" s="597"/>
      <c r="AB66" s="236"/>
      <c r="AC66" s="715" t="str">
        <f t="shared" si="16"/>
        <v>12.1.2</v>
      </c>
      <c r="AD66" s="580" t="str">
        <f t="shared" si="19"/>
        <v>НЕМЕЛОВАННАЯ БУМАГА С СОДЕРЖАНИЕМ ДРЕВЕСНОЙ МАССЫ</v>
      </c>
      <c r="AE66" s="846" t="s">
        <v>416</v>
      </c>
      <c r="AF66" s="332"/>
      <c r="AG66" s="332"/>
      <c r="AH66" s="332"/>
      <c r="AI66" s="332"/>
      <c r="AJ66" s="332"/>
      <c r="AK66" s="332"/>
      <c r="AL66" s="332"/>
      <c r="AM66" s="706"/>
      <c r="AN66" s="37"/>
      <c r="AO66" s="49" t="str">
        <f t="shared" si="17"/>
        <v>12.1.2</v>
      </c>
      <c r="AP66" s="580" t="str">
        <f t="shared" si="23"/>
        <v>НЕМЕЛОВАННАЯ БУМАГА С СОДЕРЖАНИЕМ ДРЕВЕСНОЙ МАССЫ</v>
      </c>
      <c r="AQ66" s="846" t="s">
        <v>416</v>
      </c>
      <c r="AR66" s="228">
        <f>'CB1-Производство'!D77+'СВ2 | Первич. | Торговля'!D66-'СВ2 | Первич. | Торговля'!H66</f>
        <v>0.7</v>
      </c>
      <c r="AS66" s="228">
        <f>'CB1-Производство'!E77+'СВ2 | Первич. | Торговля'!F66-'СВ2 | Первич. | Торговля'!J66</f>
        <v>1.3</v>
      </c>
      <c r="AT66" s="162"/>
      <c r="AU66" s="62"/>
      <c r="AW66" s="37"/>
      <c r="AX66" s="49" t="s">
        <v>277</v>
      </c>
      <c r="AY66" s="7" t="s">
        <v>278</v>
      </c>
      <c r="AZ66" s="834" t="s">
        <v>512</v>
      </c>
      <c r="BA66" s="70" t="str">
        <f>IF(ISTEXT(#REF!),IF(#REF!=0,"INTRA-EU","CHECK")," ")</f>
        <v xml:space="preserve"> </v>
      </c>
      <c r="BB66" s="70" t="str">
        <f>IF(ISTEXT(#REF!),IF(#REF!=0,"INTRA-EU","CHECK")," ")</f>
        <v xml:space="preserve"> </v>
      </c>
      <c r="BC66" s="70" t="str">
        <f>IF(ISTEXT(#REF!),IF(#REF!=0,"INTRA-EU","CHECK")," ")</f>
        <v xml:space="preserve"> </v>
      </c>
      <c r="BD66" s="71" t="str">
        <f>IF(ISTEXT(#REF!),IF(#REF!=0,"INTRA-EU","CHECK")," ")</f>
        <v xml:space="preserve"> </v>
      </c>
    </row>
    <row r="67" spans="1:56" s="3" customFormat="1" ht="15" customHeight="1" thickBot="1" x14ac:dyDescent="0.3">
      <c r="A67" s="203" t="s">
        <v>279</v>
      </c>
      <c r="B67" s="7" t="s">
        <v>460</v>
      </c>
      <c r="C67" s="835" t="s">
        <v>416</v>
      </c>
      <c r="D67" s="349">
        <v>17</v>
      </c>
      <c r="E67" s="349">
        <v>14844.7</v>
      </c>
      <c r="F67" s="349">
        <v>23.6</v>
      </c>
      <c r="G67" s="349">
        <v>26807.5</v>
      </c>
      <c r="H67" s="349">
        <v>0</v>
      </c>
      <c r="I67" s="349">
        <v>0.4</v>
      </c>
      <c r="J67" s="349">
        <v>0</v>
      </c>
      <c r="K67" s="350">
        <v>10.8</v>
      </c>
      <c r="L67" s="600"/>
      <c r="M67" s="597"/>
      <c r="N67" s="596"/>
      <c r="O67" s="597"/>
      <c r="P67" s="596"/>
      <c r="Q67" s="596"/>
      <c r="R67" s="600"/>
      <c r="S67" s="604"/>
      <c r="T67" s="596"/>
      <c r="U67" s="597"/>
      <c r="V67" s="596"/>
      <c r="W67" s="597"/>
      <c r="X67" s="596"/>
      <c r="Y67" s="597"/>
      <c r="Z67" s="596"/>
      <c r="AA67" s="597"/>
      <c r="AB67" s="236"/>
      <c r="AC67" s="715" t="str">
        <f t="shared" si="16"/>
        <v>12.1.3</v>
      </c>
      <c r="AD67" s="580" t="str">
        <f t="shared" si="19"/>
        <v>НЕМЕЛОВАННАЯ БУМАГА БЕЗ СОДЕРЖАНИЯ ДРЕВЕСНОЙ МАССЫ</v>
      </c>
      <c r="AE67" s="846" t="s">
        <v>416</v>
      </c>
      <c r="AF67" s="332"/>
      <c r="AG67" s="332"/>
      <c r="AH67" s="332"/>
      <c r="AI67" s="332"/>
      <c r="AJ67" s="332"/>
      <c r="AK67" s="332"/>
      <c r="AL67" s="332"/>
      <c r="AM67" s="706"/>
      <c r="AN67" s="37"/>
      <c r="AO67" s="49" t="str">
        <f t="shared" si="17"/>
        <v>12.1.3</v>
      </c>
      <c r="AP67" s="580" t="str">
        <f t="shared" si="23"/>
        <v>НЕМЕЛОВАННАЯ БУМАГА БЕЗ СОДЕРЖАНИЯ ДРЕВЕСНОЙ МАССЫ</v>
      </c>
      <c r="AQ67" s="846" t="s">
        <v>416</v>
      </c>
      <c r="AR67" s="228">
        <f>'CB1-Производство'!D78+'СВ2 | Первич. | Торговля'!D67-'СВ2 | Первич. | Торговля'!H67</f>
        <v>17</v>
      </c>
      <c r="AS67" s="228">
        <f>'CB1-Производство'!E78+'СВ2 | Первич. | Торговля'!F67-'СВ2 | Первич. | Торговля'!J67</f>
        <v>23.6</v>
      </c>
      <c r="AT67" s="162"/>
      <c r="AU67" s="62"/>
      <c r="AW67" s="37"/>
      <c r="AX67" s="49" t="s">
        <v>279</v>
      </c>
      <c r="AY67" s="7" t="s">
        <v>280</v>
      </c>
      <c r="AZ67" s="1327" t="s">
        <v>512</v>
      </c>
      <c r="BA67" s="72" t="str">
        <f>IF(ISTEXT(#REF!),IF(#REF!=0,"INTRA-EU","CHECK")," ")</f>
        <v xml:space="preserve"> </v>
      </c>
      <c r="BB67" s="72" t="str">
        <f>IF(ISTEXT(#REF!),IF(#REF!=0,"INTRA-EU","CHECK")," ")</f>
        <v xml:space="preserve"> </v>
      </c>
      <c r="BC67" s="72" t="str">
        <f>IF(ISTEXT(#REF!),IF(#REF!=0,"INTRA-EU","CHECK")," ")</f>
        <v xml:space="preserve"> </v>
      </c>
      <c r="BD67" s="73" t="str">
        <f>IF(ISTEXT(#REF!),IF(#REF!=0,"INTRA-EU","CHECK")," ")</f>
        <v xml:space="preserve"> </v>
      </c>
    </row>
    <row r="68" spans="1:56" s="3" customFormat="1" ht="15" customHeight="1" thickBot="1" x14ac:dyDescent="0.3">
      <c r="A68" s="203" t="s">
        <v>281</v>
      </c>
      <c r="B68" s="10" t="s">
        <v>461</v>
      </c>
      <c r="C68" s="835" t="s">
        <v>416</v>
      </c>
      <c r="D68" s="349">
        <v>3</v>
      </c>
      <c r="E68" s="349">
        <v>3426.9</v>
      </c>
      <c r="F68" s="349">
        <v>4.4000000000000004</v>
      </c>
      <c r="G68" s="349">
        <v>6251.7</v>
      </c>
      <c r="H68" s="349"/>
      <c r="I68" s="349"/>
      <c r="J68" s="349"/>
      <c r="K68" s="350"/>
      <c r="L68" s="600"/>
      <c r="M68" s="597"/>
      <c r="N68" s="596"/>
      <c r="O68" s="597"/>
      <c r="P68" s="596"/>
      <c r="Q68" s="596"/>
      <c r="R68" s="600"/>
      <c r="S68" s="604"/>
      <c r="T68" s="596"/>
      <c r="U68" s="597"/>
      <c r="V68" s="596"/>
      <c r="W68" s="597"/>
      <c r="X68" s="596"/>
      <c r="Y68" s="597"/>
      <c r="Z68" s="596"/>
      <c r="AA68" s="597"/>
      <c r="AB68" s="236"/>
      <c r="AC68" s="715" t="str">
        <f t="shared" si="16"/>
        <v>12.1.4</v>
      </c>
      <c r="AD68" s="580" t="str">
        <f t="shared" si="19"/>
        <v>МЕЛОВАННАЯ БУМАГА</v>
      </c>
      <c r="AE68" s="846" t="s">
        <v>416</v>
      </c>
      <c r="AF68" s="332"/>
      <c r="AG68" s="332"/>
      <c r="AH68" s="332"/>
      <c r="AI68" s="332"/>
      <c r="AJ68" s="332"/>
      <c r="AK68" s="332"/>
      <c r="AL68" s="332"/>
      <c r="AM68" s="706"/>
      <c r="AN68" s="37"/>
      <c r="AO68" s="49" t="str">
        <f t="shared" si="17"/>
        <v>12.1.4</v>
      </c>
      <c r="AP68" s="580" t="str">
        <f t="shared" si="23"/>
        <v>МЕЛОВАННАЯ БУМАГА</v>
      </c>
      <c r="AQ68" s="846" t="s">
        <v>416</v>
      </c>
      <c r="AR68" s="228">
        <f>'CB1-Производство'!D79+'СВ2 | Первич. | Торговля'!D68-'СВ2 | Первич. | Торговля'!H68</f>
        <v>3</v>
      </c>
      <c r="AS68" s="228">
        <f>'CB1-Производство'!E79+'СВ2 | Первич. | Торговля'!F68-'СВ2 | Первич. | Торговля'!J68</f>
        <v>4.4000000000000004</v>
      </c>
      <c r="AT68" s="162"/>
      <c r="AU68" s="62"/>
      <c r="AW68" s="37"/>
      <c r="AX68" s="49" t="s">
        <v>281</v>
      </c>
      <c r="AY68" s="7" t="s">
        <v>282</v>
      </c>
      <c r="AZ68" s="1326" t="s">
        <v>512</v>
      </c>
      <c r="BA68" s="74" t="str">
        <f>IF(ISTEXT(#REF!),IF(#REF!=0,"INTRA-EU","CHECK")," ")</f>
        <v xml:space="preserve"> </v>
      </c>
      <c r="BB68" s="74" t="str">
        <f>IF(ISTEXT(#REF!),IF(#REF!=0,"INTRA-EU","CHECK")," ")</f>
        <v xml:space="preserve"> </v>
      </c>
      <c r="BC68" s="74" t="str">
        <f>IF(ISTEXT(#REF!),IF(#REF!=0,"INTRA-EU","CHECK")," ")</f>
        <v xml:space="preserve"> </v>
      </c>
      <c r="BD68" s="75" t="str">
        <f>IF(ISTEXT(#REF!),IF(#REF!=0,"INTRA-EU","CHECK")," ")</f>
        <v xml:space="preserve"> </v>
      </c>
    </row>
    <row r="69" spans="1:56" s="3" customFormat="1" ht="15" customHeight="1" x14ac:dyDescent="0.3">
      <c r="A69" s="200">
        <v>12.2</v>
      </c>
      <c r="B69" s="831" t="s">
        <v>462</v>
      </c>
      <c r="C69" s="835" t="s">
        <v>416</v>
      </c>
      <c r="D69" s="1537">
        <v>6.7</v>
      </c>
      <c r="E69" s="1537">
        <v>8042.5</v>
      </c>
      <c r="F69" s="349">
        <v>6.7</v>
      </c>
      <c r="G69" s="349">
        <v>10547.9</v>
      </c>
      <c r="H69" s="1536">
        <v>0</v>
      </c>
      <c r="I69" s="1537">
        <v>0.1</v>
      </c>
      <c r="J69" s="349">
        <v>0</v>
      </c>
      <c r="K69" s="350">
        <v>0.5</v>
      </c>
      <c r="L69" s="600"/>
      <c r="M69" s="597"/>
      <c r="N69" s="596"/>
      <c r="O69" s="597"/>
      <c r="P69" s="596"/>
      <c r="Q69" s="596"/>
      <c r="R69" s="600"/>
      <c r="S69" s="604"/>
      <c r="T69" s="596"/>
      <c r="U69" s="597"/>
      <c r="V69" s="596"/>
      <c r="W69" s="597"/>
      <c r="X69" s="596"/>
      <c r="Y69" s="597"/>
      <c r="Z69" s="596"/>
      <c r="AA69" s="597"/>
      <c r="AB69" s="236"/>
      <c r="AC69" s="253">
        <f t="shared" si="16"/>
        <v>12.2</v>
      </c>
      <c r="AD69" s="579" t="str">
        <f t="shared" si="19"/>
        <v>БЫТОВАЯ И ГИГИЕНИЧЕСКАЯ БУМАГА</v>
      </c>
      <c r="AE69" s="846" t="s">
        <v>416</v>
      </c>
      <c r="AF69" s="332"/>
      <c r="AG69" s="332"/>
      <c r="AH69" s="332"/>
      <c r="AI69" s="332"/>
      <c r="AJ69" s="332"/>
      <c r="AK69" s="332"/>
      <c r="AL69" s="332"/>
      <c r="AM69" s="706"/>
      <c r="AN69" s="37"/>
      <c r="AO69" s="49">
        <f t="shared" si="17"/>
        <v>12.2</v>
      </c>
      <c r="AP69" s="579" t="str">
        <f t="shared" si="23"/>
        <v>БЫТОВАЯ И ГИГИЕНИЧЕСКАЯ БУМАГА</v>
      </c>
      <c r="AQ69" s="846" t="s">
        <v>416</v>
      </c>
      <c r="AR69" s="228">
        <f>'CB1-Производство'!D80+'СВ2 | Первич. | Торговля'!D69-'СВ2 | Первич. | Торговля'!H69</f>
        <v>6.71</v>
      </c>
      <c r="AS69" s="228">
        <f>'CB1-Производство'!E80+'СВ2 | Первич. | Торговля'!F69-'СВ2 | Первич. | Торговля'!J69</f>
        <v>7</v>
      </c>
      <c r="AT69" s="162"/>
      <c r="AU69" s="62"/>
      <c r="AW69" s="37"/>
      <c r="AX69" s="49">
        <v>12.2</v>
      </c>
      <c r="AY69" s="9" t="s">
        <v>531</v>
      </c>
      <c r="AZ69" s="222" t="s">
        <v>512</v>
      </c>
      <c r="BA69" s="66" t="str">
        <f>IF(ISTEXT(#REF!),IF(#REF!=0,"INTRA-EU","CHECK")," ")</f>
        <v xml:space="preserve"> </v>
      </c>
      <c r="BB69" s="66" t="str">
        <f>IF(ISTEXT(#REF!),IF(#REF!=0,"INTRA-EU","CHECK")," ")</f>
        <v xml:space="preserve"> </v>
      </c>
      <c r="BC69" s="66" t="str">
        <f>IF(ISTEXT(#REF!),IF(#REF!=0,"INTRA-EU","CHECK")," ")</f>
        <v xml:space="preserve"> </v>
      </c>
      <c r="BD69" s="67" t="str">
        <f>IF(ISTEXT(#REF!),IF(#REF!=0,"INTRA-EU","CHECK")," ")</f>
        <v xml:space="preserve"> </v>
      </c>
    </row>
    <row r="70" spans="1:56" s="3" customFormat="1" ht="15" customHeight="1" x14ac:dyDescent="0.25">
      <c r="A70" s="203">
        <v>12.3</v>
      </c>
      <c r="B70" s="9" t="s">
        <v>463</v>
      </c>
      <c r="C70" s="835" t="s">
        <v>416</v>
      </c>
      <c r="D70" s="353">
        <v>36.299999999999997</v>
      </c>
      <c r="E70" s="353">
        <v>39383.699999999997</v>
      </c>
      <c r="F70" s="353">
        <v>34.6</v>
      </c>
      <c r="G70" s="353">
        <v>47331.199999999997</v>
      </c>
      <c r="H70" s="353">
        <v>4.5999999999999996</v>
      </c>
      <c r="I70" s="353">
        <v>1905.2</v>
      </c>
      <c r="J70" s="353">
        <v>1.2</v>
      </c>
      <c r="K70" s="354">
        <v>804.7</v>
      </c>
      <c r="L70" s="600"/>
      <c r="M70" s="597"/>
      <c r="N70" s="596"/>
      <c r="O70" s="597"/>
      <c r="P70" s="596"/>
      <c r="Q70" s="596"/>
      <c r="R70" s="600"/>
      <c r="S70" s="604"/>
      <c r="T70" s="596"/>
      <c r="U70" s="597"/>
      <c r="V70" s="596"/>
      <c r="W70" s="597"/>
      <c r="X70" s="596"/>
      <c r="Y70" s="597"/>
      <c r="Z70" s="596"/>
      <c r="AA70" s="597"/>
      <c r="AB70" s="236"/>
      <c r="AC70" s="715">
        <f t="shared" si="16"/>
        <v>12.3</v>
      </c>
      <c r="AD70" s="579" t="str">
        <f t="shared" si="19"/>
        <v>УПАКОВОЧНЫЕ МАТЕРИАЛЫ</v>
      </c>
      <c r="AE70" s="846" t="s">
        <v>416</v>
      </c>
      <c r="AF70" s="333">
        <f>D70-(D71+D72+D73+D74)</f>
        <v>0</v>
      </c>
      <c r="AG70" s="333">
        <f t="shared" ref="AG70:AM70" si="26">E70-(E71+E72+E73+E74)</f>
        <v>0</v>
      </c>
      <c r="AH70" s="333">
        <f t="shared" si="26"/>
        <v>0</v>
      </c>
      <c r="AI70" s="333">
        <f t="shared" si="26"/>
        <v>0</v>
      </c>
      <c r="AJ70" s="333">
        <f t="shared" si="26"/>
        <v>0</v>
      </c>
      <c r="AK70" s="333">
        <f t="shared" si="26"/>
        <v>0</v>
      </c>
      <c r="AL70" s="333">
        <f t="shared" si="26"/>
        <v>0</v>
      </c>
      <c r="AM70" s="707">
        <f t="shared" si="26"/>
        <v>0</v>
      </c>
      <c r="AN70" s="225"/>
      <c r="AO70" s="49">
        <f t="shared" si="17"/>
        <v>12.3</v>
      </c>
      <c r="AP70" s="579" t="str">
        <f t="shared" si="23"/>
        <v>УПАКОВОЧНЫЕ МАТЕРИАЛЫ</v>
      </c>
      <c r="AQ70" s="846" t="s">
        <v>416</v>
      </c>
      <c r="AR70" s="228">
        <f>'CB1-Производство'!D81+'СВ2 | Первич. | Торговля'!D70-'СВ2 | Первич. | Торговля'!H70</f>
        <v>77.800000000000011</v>
      </c>
      <c r="AS70" s="228">
        <f>'CB1-Производство'!E81+'СВ2 | Первич. | Торговля'!F70-'СВ2 | Первич. | Торговля'!J70</f>
        <v>84.3</v>
      </c>
      <c r="AT70" s="162"/>
      <c r="AU70" s="62"/>
      <c r="AW70" s="37"/>
      <c r="AX70" s="49">
        <v>12.3</v>
      </c>
      <c r="AY70" s="9" t="s">
        <v>286</v>
      </c>
      <c r="AZ70" s="834" t="s">
        <v>512</v>
      </c>
      <c r="BA70" s="66" t="str">
        <f>IF(ISTEXT(#REF!),IF(#REF!=0,"INTRA-EU","CHECK")," ")</f>
        <v xml:space="preserve"> </v>
      </c>
      <c r="BB70" s="66" t="str">
        <f>IF(ISTEXT(#REF!),IF(#REF!=0,"INTRA-EU","CHECK")," ")</f>
        <v xml:space="preserve"> </v>
      </c>
      <c r="BC70" s="70" t="str">
        <f>IF(ISTEXT(#REF!),IF(#REF!=0,"INTRA-EU","CHECK")," ")</f>
        <v xml:space="preserve"> </v>
      </c>
      <c r="BD70" s="71" t="str">
        <f>IF(ISTEXT(#REF!),IF(#REF!=0,"INTRA-EU","CHECK")," ")</f>
        <v xml:space="preserve"> </v>
      </c>
    </row>
    <row r="71" spans="1:56" s="3" customFormat="1" ht="15" customHeight="1" x14ac:dyDescent="0.25">
      <c r="A71" s="203" t="s">
        <v>287</v>
      </c>
      <c r="B71" s="7" t="s">
        <v>464</v>
      </c>
      <c r="C71" s="835" t="s">
        <v>416</v>
      </c>
      <c r="D71" s="353">
        <v>12.7</v>
      </c>
      <c r="E71" s="353">
        <v>9020.5</v>
      </c>
      <c r="F71" s="353">
        <v>7.8</v>
      </c>
      <c r="G71" s="354">
        <v>6570.9</v>
      </c>
      <c r="H71" s="349">
        <v>4.5999999999999996</v>
      </c>
      <c r="I71" s="349">
        <v>1903</v>
      </c>
      <c r="J71" s="349">
        <v>1.2</v>
      </c>
      <c r="K71" s="350">
        <v>769.3</v>
      </c>
      <c r="L71" s="600"/>
      <c r="M71" s="597"/>
      <c r="N71" s="596"/>
      <c r="O71" s="597"/>
      <c r="P71" s="596"/>
      <c r="Q71" s="596"/>
      <c r="R71" s="600"/>
      <c r="S71" s="604"/>
      <c r="T71" s="596"/>
      <c r="U71" s="597"/>
      <c r="V71" s="596"/>
      <c r="W71" s="597"/>
      <c r="X71" s="596"/>
      <c r="Y71" s="597"/>
      <c r="Z71" s="596"/>
      <c r="AA71" s="597"/>
      <c r="AB71" s="236"/>
      <c r="AC71" s="715" t="str">
        <f t="shared" si="16"/>
        <v>12.3.1</v>
      </c>
      <c r="AD71" s="580" t="str">
        <f t="shared" si="19"/>
        <v>КАРТОНАЖНЫЕ МАТЕРИАЛЫ</v>
      </c>
      <c r="AE71" s="846" t="s">
        <v>416</v>
      </c>
      <c r="AF71" s="332"/>
      <c r="AG71" s="332"/>
      <c r="AH71" s="332"/>
      <c r="AI71" s="332"/>
      <c r="AJ71" s="332"/>
      <c r="AK71" s="332"/>
      <c r="AL71" s="332"/>
      <c r="AM71" s="706"/>
      <c r="AN71" s="37"/>
      <c r="AO71" s="49" t="str">
        <f t="shared" si="17"/>
        <v>12.3.1</v>
      </c>
      <c r="AP71" s="580" t="str">
        <f t="shared" si="23"/>
        <v>КАРТОНАЖНЫЕ МАТЕРИАЛЫ</v>
      </c>
      <c r="AQ71" s="846" t="s">
        <v>416</v>
      </c>
      <c r="AR71" s="228">
        <f>'CB1-Производство'!D82+'СВ2 | Первич. | Торговля'!D71-'СВ2 | Первич. | Торговля'!H71</f>
        <v>44.300000000000004</v>
      </c>
      <c r="AS71" s="228">
        <f>'CB1-Производство'!E82+'СВ2 | Первич. | Торговля'!F71-'СВ2 | Первич. | Торговля'!J71</f>
        <v>41.699999999999996</v>
      </c>
      <c r="AT71" s="162"/>
      <c r="AU71" s="62"/>
      <c r="AW71" s="37"/>
      <c r="AX71" s="49" t="s">
        <v>287</v>
      </c>
      <c r="AY71" s="7" t="s">
        <v>288</v>
      </c>
      <c r="AZ71" s="834" t="s">
        <v>512</v>
      </c>
      <c r="BA71" s="66" t="str">
        <f>IF(ISTEXT(#REF!),IF(#REF!=0,"INTRA-EU","CHECK")," ")</f>
        <v xml:space="preserve"> </v>
      </c>
      <c r="BB71" s="66" t="str">
        <f>IF(ISTEXT(#REF!),IF(#REF!=0,"INTRA-EU","CHECK")," ")</f>
        <v xml:space="preserve"> </v>
      </c>
      <c r="BC71" s="70" t="str">
        <f>IF(ISTEXT(#REF!),IF(#REF!=0,"INTRA-EU","CHECK")," ")</f>
        <v xml:space="preserve"> </v>
      </c>
      <c r="BD71" s="71" t="str">
        <f>IF(ISTEXT(#REF!),IF(#REF!=0,"INTRA-EU","CHECK")," ")</f>
        <v xml:space="preserve"> </v>
      </c>
    </row>
    <row r="72" spans="1:56" s="3" customFormat="1" ht="15" customHeight="1" x14ac:dyDescent="0.25">
      <c r="A72" s="203" t="s">
        <v>289</v>
      </c>
      <c r="B72" s="7" t="s">
        <v>465</v>
      </c>
      <c r="C72" s="835" t="s">
        <v>416</v>
      </c>
      <c r="D72" s="353">
        <v>16.8</v>
      </c>
      <c r="E72" s="353">
        <v>23908.9</v>
      </c>
      <c r="F72" s="353">
        <v>19.8</v>
      </c>
      <c r="G72" s="354">
        <v>32976.800000000003</v>
      </c>
      <c r="H72" s="349">
        <v>0</v>
      </c>
      <c r="I72" s="349">
        <v>2.2000000000000002</v>
      </c>
      <c r="J72" s="349">
        <v>0</v>
      </c>
      <c r="K72" s="350">
        <v>35.4</v>
      </c>
      <c r="L72" s="600"/>
      <c r="M72" s="597"/>
      <c r="N72" s="596"/>
      <c r="O72" s="597"/>
      <c r="P72" s="596"/>
      <c r="Q72" s="596"/>
      <c r="R72" s="600"/>
      <c r="S72" s="604"/>
      <c r="T72" s="596"/>
      <c r="U72" s="597"/>
      <c r="V72" s="596"/>
      <c r="W72" s="597"/>
      <c r="X72" s="596"/>
      <c r="Y72" s="597"/>
      <c r="Z72" s="596"/>
      <c r="AA72" s="597"/>
      <c r="AB72" s="236"/>
      <c r="AC72" s="715" t="str">
        <f t="shared" si="16"/>
        <v>12.3.2</v>
      </c>
      <c r="AD72" s="580" t="str">
        <f t="shared" si="19"/>
        <v>КОРОБОЧНЫЙ КАРТОН</v>
      </c>
      <c r="AE72" s="846" t="s">
        <v>416</v>
      </c>
      <c r="AF72" s="332"/>
      <c r="AG72" s="332"/>
      <c r="AH72" s="332"/>
      <c r="AI72" s="332"/>
      <c r="AJ72" s="332"/>
      <c r="AK72" s="332"/>
      <c r="AL72" s="332"/>
      <c r="AM72" s="706"/>
      <c r="AN72" s="37"/>
      <c r="AO72" s="49" t="str">
        <f t="shared" si="17"/>
        <v>12.3.2</v>
      </c>
      <c r="AP72" s="580" t="str">
        <f t="shared" si="23"/>
        <v>КОРОБОЧНЫЙ КАРТОН</v>
      </c>
      <c r="AQ72" s="846" t="s">
        <v>416</v>
      </c>
      <c r="AR72" s="228">
        <f>'CB1-Производство'!D83+'СВ2 | Первич. | Торговля'!D72-'СВ2 | Первич. | Торговля'!H72</f>
        <v>26.700000000000003</v>
      </c>
      <c r="AS72" s="228">
        <f>'CB1-Производство'!E83+'СВ2 | Первич. | Торговля'!F72-'СВ2 | Первич. | Торговля'!J72</f>
        <v>35.6</v>
      </c>
      <c r="AT72" s="162"/>
      <c r="AU72" s="62"/>
      <c r="AW72" s="37"/>
      <c r="AX72" s="49" t="s">
        <v>289</v>
      </c>
      <c r="AY72" s="7" t="s">
        <v>290</v>
      </c>
      <c r="AZ72" s="834" t="s">
        <v>512</v>
      </c>
      <c r="BA72" s="70" t="str">
        <f>IF(ISTEXT(#REF!),IF(#REF!=0,"INTRA-EU","CHECK")," ")</f>
        <v xml:space="preserve"> </v>
      </c>
      <c r="BB72" s="70" t="str">
        <f>IF(ISTEXT(#REF!),IF(#REF!=0,"INTRA-EU","CHECK")," ")</f>
        <v xml:space="preserve"> </v>
      </c>
      <c r="BC72" s="76" t="str">
        <f>IF(ISTEXT(#REF!),IF(#REF!=0,"INTRA-EU","CHECK")," ")</f>
        <v xml:space="preserve"> </v>
      </c>
      <c r="BD72" s="77" t="str">
        <f>IF(ISTEXT(#REF!),IF(#REF!=0,"INTRA-EU","CHECK")," ")</f>
        <v xml:space="preserve"> </v>
      </c>
    </row>
    <row r="73" spans="1:56" s="3" customFormat="1" ht="15" customHeight="1" x14ac:dyDescent="0.25">
      <c r="A73" s="203" t="s">
        <v>291</v>
      </c>
      <c r="B73" s="7" t="s">
        <v>466</v>
      </c>
      <c r="C73" s="835" t="s">
        <v>416</v>
      </c>
      <c r="D73" s="349">
        <v>5.9</v>
      </c>
      <c r="E73" s="349">
        <v>5866</v>
      </c>
      <c r="F73" s="349">
        <v>5.8</v>
      </c>
      <c r="G73" s="349">
        <v>6660.4</v>
      </c>
      <c r="H73" s="355"/>
      <c r="I73" s="355"/>
      <c r="J73" s="355"/>
      <c r="K73" s="760"/>
      <c r="L73" s="600"/>
      <c r="M73" s="597"/>
      <c r="N73" s="596"/>
      <c r="O73" s="597"/>
      <c r="P73" s="596"/>
      <c r="Q73" s="596"/>
      <c r="R73" s="600"/>
      <c r="S73" s="604"/>
      <c r="T73" s="596"/>
      <c r="U73" s="597"/>
      <c r="V73" s="596"/>
      <c r="W73" s="597"/>
      <c r="X73" s="596"/>
      <c r="Y73" s="597"/>
      <c r="Z73" s="596"/>
      <c r="AA73" s="597"/>
      <c r="AB73" s="236"/>
      <c r="AC73" s="715" t="str">
        <f t="shared" si="16"/>
        <v>12.3.3</v>
      </c>
      <c r="AD73" s="580" t="str">
        <f t="shared" si="19"/>
        <v>ОБЕРТОЧНАЯ БУМАГА</v>
      </c>
      <c r="AE73" s="846" t="s">
        <v>416</v>
      </c>
      <c r="AF73" s="332"/>
      <c r="AG73" s="332"/>
      <c r="AH73" s="332"/>
      <c r="AI73" s="332"/>
      <c r="AJ73" s="332"/>
      <c r="AK73" s="332"/>
      <c r="AL73" s="332"/>
      <c r="AM73" s="706"/>
      <c r="AN73" s="37"/>
      <c r="AO73" s="49" t="str">
        <f t="shared" si="17"/>
        <v>12.3.3</v>
      </c>
      <c r="AP73" s="580" t="str">
        <f t="shared" si="23"/>
        <v>ОБЕРТОЧНАЯ БУМАГА</v>
      </c>
      <c r="AQ73" s="846" t="s">
        <v>416</v>
      </c>
      <c r="AR73" s="228">
        <f>'CB1-Производство'!D84+'СВ2 | Первич. | Торговля'!D73-'СВ2 | Первич. | Торговля'!H73</f>
        <v>5.9</v>
      </c>
      <c r="AS73" s="228">
        <f>'CB1-Производство'!E84+'СВ2 | Первич. | Торговля'!F73-'СВ2 | Первич. | Торговля'!J73</f>
        <v>5.8</v>
      </c>
      <c r="AT73" s="162"/>
      <c r="AU73" s="62"/>
      <c r="AW73" s="37"/>
      <c r="AX73" s="49" t="s">
        <v>291</v>
      </c>
      <c r="AY73" s="7" t="s">
        <v>292</v>
      </c>
      <c r="AZ73" s="1324" t="s">
        <v>512</v>
      </c>
      <c r="BA73" s="76" t="str">
        <f>IF(ISTEXT(#REF!),IF(#REF!=0,"INTRA-EU","CHECK")," ")</f>
        <v xml:space="preserve"> </v>
      </c>
      <c r="BB73" s="76" t="str">
        <f>IF(ISTEXT(#REF!),IF(#REF!=0,"INTRA-EU","CHECK")," ")</f>
        <v xml:space="preserve"> </v>
      </c>
      <c r="BC73" s="76" t="str">
        <f>IF(ISTEXT(#REF!),IF(#REF!=0,"INTRA-EU","CHECK")," ")</f>
        <v xml:space="preserve"> </v>
      </c>
      <c r="BD73" s="77" t="str">
        <f>IF(ISTEXT(#REF!),IF(#REF!=0,"INTRA-EU","CHECK")," ")</f>
        <v xml:space="preserve"> </v>
      </c>
    </row>
    <row r="74" spans="1:56" s="3" customFormat="1" ht="26.5" customHeight="1" x14ac:dyDescent="0.25">
      <c r="A74" s="203" t="s">
        <v>293</v>
      </c>
      <c r="B74" s="746" t="s">
        <v>467</v>
      </c>
      <c r="C74" s="835" t="s">
        <v>416</v>
      </c>
      <c r="D74" s="355">
        <v>0.9</v>
      </c>
      <c r="E74" s="355">
        <v>588.29999999999995</v>
      </c>
      <c r="F74" s="355">
        <v>1.2</v>
      </c>
      <c r="G74" s="355">
        <v>1123.0999999999999</v>
      </c>
      <c r="H74" s="355"/>
      <c r="I74" s="355"/>
      <c r="J74" s="355"/>
      <c r="K74" s="760"/>
      <c r="L74" s="600"/>
      <c r="M74" s="597"/>
      <c r="N74" s="596"/>
      <c r="O74" s="597"/>
      <c r="P74" s="596"/>
      <c r="Q74" s="596"/>
      <c r="R74" s="600"/>
      <c r="S74" s="604"/>
      <c r="T74" s="596"/>
      <c r="U74" s="597"/>
      <c r="V74" s="596"/>
      <c r="W74" s="597"/>
      <c r="X74" s="596"/>
      <c r="Y74" s="597"/>
      <c r="Z74" s="596"/>
      <c r="AA74" s="597"/>
      <c r="AB74" s="236"/>
      <c r="AC74" s="715" t="str">
        <f t="shared" si="16"/>
        <v>12.3.4</v>
      </c>
      <c r="AD74" s="580" t="str">
        <f t="shared" si="19"/>
        <v>ПРОЧИЕ СОРТА БУМАГИ, ИСПОЛЬЗУЕМЫЕ ГЛАВНЫМ ОБРАЗОМ ДЛЯ УПАКОВКИ</v>
      </c>
      <c r="AE74" s="846" t="s">
        <v>416</v>
      </c>
      <c r="AF74" s="332"/>
      <c r="AG74" s="332"/>
      <c r="AH74" s="332"/>
      <c r="AI74" s="332"/>
      <c r="AJ74" s="332"/>
      <c r="AK74" s="332"/>
      <c r="AL74" s="332"/>
      <c r="AM74" s="706"/>
      <c r="AN74" s="37"/>
      <c r="AO74" s="49" t="str">
        <f t="shared" si="17"/>
        <v>12.3.4</v>
      </c>
      <c r="AP74" s="924" t="str">
        <f t="shared" si="23"/>
        <v>ПРОЧИЕ СОРТА БУМАГИ, ИСПОЛЬЗУЕМЫЕ ГЛАВНЫМ ОБРАЗОМ ДЛЯ УПАКОВКИ</v>
      </c>
      <c r="AQ74" s="846" t="s">
        <v>416</v>
      </c>
      <c r="AR74" s="228">
        <f>'CB1-Производство'!D85+'СВ2 | Первич. | Торговля'!D74-'СВ2 | Первич. | Торговля'!H74</f>
        <v>0.9</v>
      </c>
      <c r="AS74" s="228">
        <f>'CB1-Производство'!E85+'СВ2 | Первич. | Торговля'!F74-'СВ2 | Первич. | Торговля'!J74</f>
        <v>1.2</v>
      </c>
      <c r="AT74" s="162"/>
      <c r="AU74" s="62"/>
      <c r="AW74" s="37"/>
      <c r="AX74" s="49" t="s">
        <v>293</v>
      </c>
      <c r="AY74" s="7" t="s">
        <v>294</v>
      </c>
      <c r="AZ74" s="834" t="s">
        <v>512</v>
      </c>
      <c r="BA74" s="70" t="str">
        <f>IF(ISTEXT(#REF!),IF(#REF!=0,"INTRA-EU","CHECK")," ")</f>
        <v xml:space="preserve"> </v>
      </c>
      <c r="BB74" s="70" t="str">
        <f>IF(ISTEXT(#REF!),IF(#REF!=0,"INTRA-EU","CHECK")," ")</f>
        <v xml:space="preserve"> </v>
      </c>
      <c r="BC74" s="70" t="str">
        <f>IF(ISTEXT(#REF!),IF(#REF!=0,"INTRA-EU","CHECK")," ")</f>
        <v xml:space="preserve"> </v>
      </c>
      <c r="BD74" s="71" t="str">
        <f>IF(ISTEXT(#REF!),IF(#REF!=0,"INTRA-EU","CHECK")," ")</f>
        <v xml:space="preserve"> </v>
      </c>
    </row>
    <row r="75" spans="1:56" s="3" customFormat="1" ht="25.9" customHeight="1" thickBot="1" x14ac:dyDescent="0.3">
      <c r="A75" s="731">
        <v>12.4</v>
      </c>
      <c r="B75" s="745" t="s">
        <v>468</v>
      </c>
      <c r="C75" s="836" t="s">
        <v>416</v>
      </c>
      <c r="D75" s="349">
        <v>1</v>
      </c>
      <c r="E75" s="349">
        <v>8860.5</v>
      </c>
      <c r="F75" s="349">
        <v>1.4</v>
      </c>
      <c r="G75" s="349">
        <v>12060.8</v>
      </c>
      <c r="H75" s="349"/>
      <c r="I75" s="349"/>
      <c r="J75" s="349"/>
      <c r="K75" s="350"/>
      <c r="L75" s="600"/>
      <c r="M75" s="597"/>
      <c r="N75" s="596"/>
      <c r="O75" s="597"/>
      <c r="P75" s="596"/>
      <c r="Q75" s="596"/>
      <c r="R75" s="600"/>
      <c r="S75" s="604"/>
      <c r="T75" s="596"/>
      <c r="U75" s="597"/>
      <c r="V75" s="596"/>
      <c r="W75" s="597"/>
      <c r="X75" s="596"/>
      <c r="Y75" s="597"/>
      <c r="Z75" s="596"/>
      <c r="AA75" s="597"/>
      <c r="AB75" s="236"/>
      <c r="AC75" s="715">
        <f t="shared" si="16"/>
        <v>12.4</v>
      </c>
      <c r="AD75" s="579" t="str">
        <f t="shared" si="19"/>
        <v>ПРОЧИЕ СОРТА БУМАГИ И КАРТОНА (НЕ ВКЛЮЧЕННЫЕ В ДРУГИЕ КАТЕГОРИИ)</v>
      </c>
      <c r="AE75" s="847" t="s">
        <v>416</v>
      </c>
      <c r="AF75" s="332"/>
      <c r="AG75" s="332"/>
      <c r="AH75" s="332"/>
      <c r="AI75" s="332"/>
      <c r="AJ75" s="332"/>
      <c r="AK75" s="332"/>
      <c r="AL75" s="332"/>
      <c r="AM75" s="706"/>
      <c r="AN75" s="37"/>
      <c r="AO75" s="47">
        <f t="shared" si="17"/>
        <v>12.4</v>
      </c>
      <c r="AP75" s="579" t="str">
        <f t="shared" si="23"/>
        <v>ПРОЧИЕ СОРТА БУМАГИ И КАРТОНА (НЕ ВКЛЮЧЕННЫЕ В ДРУГИЕ КАТЕГОРИИ)</v>
      </c>
      <c r="AQ75" s="847" t="s">
        <v>416</v>
      </c>
      <c r="AR75" s="777">
        <f>'CB1-Производство'!D86+'СВ2 | Первич. | Торговля'!D75-'СВ2 | Первич. | Торговля'!H75</f>
        <v>1</v>
      </c>
      <c r="AS75" s="777">
        <f>'CB1-Производство'!E86+'СВ2 | Первич. | Торговля'!F75-'СВ2 | Первич. | Торговля'!J75</f>
        <v>1.4</v>
      </c>
      <c r="AT75" s="778"/>
      <c r="AU75" s="779"/>
      <c r="AW75" s="5"/>
      <c r="AX75" s="51">
        <v>12.4</v>
      </c>
      <c r="AY75" s="12" t="s">
        <v>532</v>
      </c>
      <c r="AZ75" s="1327" t="s">
        <v>512</v>
      </c>
      <c r="BA75" s="72" t="str">
        <f>IF(ISTEXT(#REF!),IF(#REF!=0,"INTRA-EU","CHECK")," ")</f>
        <v xml:space="preserve"> </v>
      </c>
      <c r="BB75" s="72" t="str">
        <f>IF(ISTEXT(#REF!),IF(#REF!=0,"INTRA-EU","CHECK")," ")</f>
        <v xml:space="preserve"> </v>
      </c>
      <c r="BC75" s="72" t="str">
        <f>IF(ISTEXT(#REF!),IF(#REF!=0,"INTRA-EU","CHECK")," ")</f>
        <v xml:space="preserve"> </v>
      </c>
      <c r="BD75" s="73" t="str">
        <f>IF(ISTEXT(#REF!),IF(#REF!=0,"INTRA-EU","CHECK")," ")</f>
        <v xml:space="preserve"> </v>
      </c>
    </row>
    <row r="76" spans="1:56" s="3" customFormat="1" ht="15" customHeight="1" x14ac:dyDescent="0.25">
      <c r="A76" s="727" t="s">
        <v>297</v>
      </c>
      <c r="B76" s="837" t="s">
        <v>533</v>
      </c>
      <c r="C76" s="1642" t="s">
        <v>416</v>
      </c>
      <c r="D76" s="728"/>
      <c r="E76" s="729"/>
      <c r="F76" s="729">
        <v>0</v>
      </c>
      <c r="G76" s="1641">
        <v>167.3</v>
      </c>
      <c r="H76" s="729"/>
      <c r="I76" s="729"/>
      <c r="J76" s="729"/>
      <c r="K76" s="729"/>
      <c r="L76" s="756"/>
      <c r="M76" s="754"/>
      <c r="N76" s="755"/>
      <c r="O76" s="754"/>
      <c r="P76" s="755"/>
      <c r="Q76" s="755"/>
      <c r="R76" s="756"/>
      <c r="S76" s="757"/>
      <c r="T76" s="755"/>
      <c r="U76" s="754"/>
      <c r="V76" s="755"/>
      <c r="W76" s="754"/>
      <c r="X76" s="755"/>
      <c r="Y76" s="754"/>
      <c r="Z76" s="755"/>
      <c r="AA76" s="754"/>
      <c r="AB76" s="236"/>
      <c r="AC76" s="769" t="s">
        <v>297</v>
      </c>
      <c r="AD76" s="770" t="s">
        <v>534</v>
      </c>
      <c r="AE76" s="848" t="s">
        <v>424</v>
      </c>
      <c r="AF76" s="780">
        <f>D76-(D77+D78)</f>
        <v>0</v>
      </c>
      <c r="AG76" s="780">
        <f t="shared" ref="AG76:AM76" si="27">E76-(E77+E78)</f>
        <v>0</v>
      </c>
      <c r="AH76" s="780">
        <f t="shared" si="27"/>
        <v>0</v>
      </c>
      <c r="AI76" s="780">
        <f t="shared" si="27"/>
        <v>0</v>
      </c>
      <c r="AJ76" s="780">
        <f t="shared" si="27"/>
        <v>0</v>
      </c>
      <c r="AK76" s="780">
        <f t="shared" si="27"/>
        <v>0</v>
      </c>
      <c r="AL76" s="780">
        <f t="shared" si="27"/>
        <v>0</v>
      </c>
      <c r="AM76" s="781">
        <f t="shared" si="27"/>
        <v>0</v>
      </c>
      <c r="AN76" s="37"/>
      <c r="AO76" s="769" t="s">
        <v>297</v>
      </c>
      <c r="AP76" s="770" t="s">
        <v>534</v>
      </c>
      <c r="AQ76" s="848" t="s">
        <v>424</v>
      </c>
      <c r="AR76" s="784">
        <f>'CB1-Производство'!D87+'СВ2 | Первич. | Торговля'!D76-'СВ2 | Первич. | Торговля'!H76</f>
        <v>0</v>
      </c>
      <c r="AS76" s="784">
        <f>'CB1-Производство'!E87+'СВ2 | Первич. | Торговля'!F76-'СВ2 | Первич. | Торговля'!J76</f>
        <v>0</v>
      </c>
      <c r="AT76" s="771"/>
      <c r="AU76" s="62"/>
      <c r="AW76" s="5"/>
      <c r="AX76" s="720"/>
      <c r="AY76" s="723"/>
      <c r="AZ76" s="725"/>
      <c r="BA76" s="724"/>
      <c r="BB76" s="724"/>
      <c r="BC76" s="724"/>
      <c r="BD76" s="724"/>
    </row>
    <row r="77" spans="1:56" s="3" customFormat="1" ht="15" customHeight="1" x14ac:dyDescent="0.25">
      <c r="A77" s="676" t="s">
        <v>299</v>
      </c>
      <c r="B77" s="798" t="s">
        <v>471</v>
      </c>
      <c r="C77" s="1642" t="s">
        <v>416</v>
      </c>
      <c r="D77" s="683"/>
      <c r="E77" s="684"/>
      <c r="F77" s="684">
        <v>0</v>
      </c>
      <c r="G77" s="1640">
        <v>36</v>
      </c>
      <c r="H77" s="684"/>
      <c r="I77" s="684"/>
      <c r="J77" s="684"/>
      <c r="K77" s="684"/>
      <c r="L77" s="600"/>
      <c r="M77" s="597"/>
      <c r="N77" s="596"/>
      <c r="O77" s="597"/>
      <c r="P77" s="596"/>
      <c r="Q77" s="596"/>
      <c r="R77" s="600"/>
      <c r="S77" s="604"/>
      <c r="T77" s="596"/>
      <c r="U77" s="597"/>
      <c r="V77" s="596"/>
      <c r="W77" s="597"/>
      <c r="X77" s="596"/>
      <c r="Y77" s="597"/>
      <c r="Z77" s="596"/>
      <c r="AA77" s="597"/>
      <c r="AB77" s="236"/>
      <c r="AC77" s="676" t="s">
        <v>299</v>
      </c>
      <c r="AD77" s="772" t="str">
        <f>B77</f>
        <v>КЛЕЕНЫЙ БРУС (GLULAM)</v>
      </c>
      <c r="AE77" s="691" t="s">
        <v>424</v>
      </c>
      <c r="AF77" s="332"/>
      <c r="AG77" s="332"/>
      <c r="AH77" s="332"/>
      <c r="AI77" s="332"/>
      <c r="AJ77" s="332"/>
      <c r="AK77" s="332"/>
      <c r="AL77" s="332"/>
      <c r="AM77" s="706"/>
      <c r="AN77" s="37"/>
      <c r="AO77" s="676" t="s">
        <v>299</v>
      </c>
      <c r="AP77" s="772" t="str">
        <f>B77</f>
        <v>КЛЕЕНЫЙ БРУС (GLULAM)</v>
      </c>
      <c r="AQ77" s="691" t="s">
        <v>424</v>
      </c>
      <c r="AR77" s="227">
        <f>'CB1-Производство'!D88+'СВ2 | Первич. | Торговля'!D77-'СВ2 | Первич. | Торговля'!H77</f>
        <v>0</v>
      </c>
      <c r="AS77" s="227">
        <f>'CB1-Производство'!E88+'СВ2 | Первич. | Торговля'!F77-'СВ2 | Первич. | Торговля'!J77</f>
        <v>0</v>
      </c>
      <c r="AT77" s="771"/>
      <c r="AU77" s="62"/>
      <c r="AW77" s="5"/>
      <c r="AX77" s="720"/>
      <c r="AY77" s="723"/>
      <c r="AZ77" s="725"/>
      <c r="BA77" s="724"/>
      <c r="BB77" s="724"/>
      <c r="BC77" s="724"/>
      <c r="BD77" s="724"/>
    </row>
    <row r="78" spans="1:56" s="3" customFormat="1" ht="15" customHeight="1" x14ac:dyDescent="0.25">
      <c r="A78" s="676" t="s">
        <v>302</v>
      </c>
      <c r="B78" s="798" t="s">
        <v>472</v>
      </c>
      <c r="C78" s="1642" t="s">
        <v>416</v>
      </c>
      <c r="D78" s="684"/>
      <c r="E78" s="684"/>
      <c r="F78" s="684">
        <v>0</v>
      </c>
      <c r="G78" s="1640">
        <v>131.30000000000001</v>
      </c>
      <c r="H78" s="684"/>
      <c r="I78" s="684"/>
      <c r="J78" s="684"/>
      <c r="K78" s="684"/>
      <c r="L78" s="600"/>
      <c r="M78" s="597"/>
      <c r="N78" s="596"/>
      <c r="O78" s="597"/>
      <c r="P78" s="596"/>
      <c r="Q78" s="596"/>
      <c r="R78" s="600"/>
      <c r="S78" s="604"/>
      <c r="T78" s="596"/>
      <c r="U78" s="597"/>
      <c r="V78" s="596"/>
      <c r="W78" s="597"/>
      <c r="X78" s="596"/>
      <c r="Y78" s="597"/>
      <c r="Z78" s="596"/>
      <c r="AA78" s="597"/>
      <c r="AB78" s="236"/>
      <c r="AC78" s="676" t="s">
        <v>302</v>
      </c>
      <c r="AD78" s="772" t="str">
        <f>B78</f>
        <v>ПЕРЕКРЕСТНО-КЛЕЕНЫЕ ПАНЕЛИ  (CLT ИЛИ X-LAM)</v>
      </c>
      <c r="AE78" s="691" t="s">
        <v>424</v>
      </c>
      <c r="AF78" s="334"/>
      <c r="AG78" s="334"/>
      <c r="AH78" s="334"/>
      <c r="AI78" s="334"/>
      <c r="AJ78" s="334"/>
      <c r="AK78" s="334"/>
      <c r="AL78" s="334"/>
      <c r="AM78" s="708"/>
      <c r="AN78" s="37"/>
      <c r="AO78" s="676" t="s">
        <v>302</v>
      </c>
      <c r="AP78" s="772" t="str">
        <f>B78</f>
        <v>ПЕРЕКРЕСТНО-КЛЕЕНЫЕ ПАНЕЛИ  (CLT ИЛИ X-LAM)</v>
      </c>
      <c r="AQ78" s="691" t="s">
        <v>424</v>
      </c>
      <c r="AR78" s="227">
        <f>'CB1-Производство'!D89+'СВ2 | Первич. | Торговля'!D78-'СВ2 | Первич. | Торговля'!H78</f>
        <v>0</v>
      </c>
      <c r="AS78" s="227">
        <f>'CB1-Производство'!E89+'СВ2 | Первич. | Торговля'!F78-'СВ2 | Первич. | Торговля'!J78</f>
        <v>0</v>
      </c>
      <c r="AT78" s="771"/>
      <c r="AU78" s="62"/>
      <c r="AW78" s="5"/>
      <c r="AX78" s="720"/>
      <c r="AY78" s="723"/>
      <c r="AZ78" s="725"/>
      <c r="BA78" s="724"/>
      <c r="BB78" s="724"/>
      <c r="BC78" s="724"/>
      <c r="BD78" s="724"/>
    </row>
    <row r="79" spans="1:56" s="3" customFormat="1" ht="15" customHeight="1" thickBot="1" x14ac:dyDescent="0.3">
      <c r="A79" s="685" t="s">
        <v>304</v>
      </c>
      <c r="B79" s="838" t="s">
        <v>535</v>
      </c>
      <c r="C79" s="852" t="s">
        <v>416</v>
      </c>
      <c r="D79" s="198"/>
      <c r="E79" s="687"/>
      <c r="F79" s="687">
        <v>0</v>
      </c>
      <c r="G79" s="687">
        <v>66.7</v>
      </c>
      <c r="H79" s="687"/>
      <c r="I79" s="687"/>
      <c r="J79" s="687"/>
      <c r="K79" s="198"/>
      <c r="L79" s="762"/>
      <c r="M79" s="763"/>
      <c r="N79" s="764"/>
      <c r="O79" s="763"/>
      <c r="P79" s="764"/>
      <c r="Q79" s="764"/>
      <c r="R79" s="762"/>
      <c r="S79" s="765"/>
      <c r="T79" s="764"/>
      <c r="U79" s="763"/>
      <c r="V79" s="764"/>
      <c r="W79" s="763"/>
      <c r="X79" s="764"/>
      <c r="Y79" s="763"/>
      <c r="Z79" s="764"/>
      <c r="AA79" s="763"/>
      <c r="AB79" s="236"/>
      <c r="AC79" s="773" t="s">
        <v>304</v>
      </c>
      <c r="AD79" s="774" t="s">
        <v>536</v>
      </c>
      <c r="AE79" s="940" t="s">
        <v>416</v>
      </c>
      <c r="AF79" s="782"/>
      <c r="AG79" s="782"/>
      <c r="AH79" s="782"/>
      <c r="AI79" s="782"/>
      <c r="AJ79" s="782"/>
      <c r="AK79" s="782"/>
      <c r="AL79" s="782"/>
      <c r="AM79" s="783"/>
      <c r="AN79" s="37"/>
      <c r="AO79" s="773" t="s">
        <v>304</v>
      </c>
      <c r="AP79" s="774" t="s">
        <v>536</v>
      </c>
      <c r="AQ79" s="940" t="s">
        <v>416</v>
      </c>
      <c r="AR79" s="785">
        <f>'CB1-Производство'!D90+'СВ2 | Первич. | Торговля'!D79-'СВ2 | Первич. | Торговля'!H79</f>
        <v>0</v>
      </c>
      <c r="AS79" s="785">
        <f>'CB1-Производство'!E90+'СВ2 | Первич. | Торговля'!F79-'СВ2 | Первич. | Торговля'!J79</f>
        <v>0</v>
      </c>
      <c r="AT79" s="775"/>
      <c r="AU79" s="776"/>
      <c r="AW79" s="5"/>
      <c r="AX79" s="720"/>
      <c r="AY79" s="723"/>
      <c r="AZ79" s="725"/>
      <c r="BA79" s="724"/>
      <c r="BB79" s="724"/>
      <c r="BC79" s="724"/>
      <c r="BD79" s="724"/>
    </row>
    <row r="80" spans="1:56" s="3" customFormat="1" ht="15" customHeight="1" x14ac:dyDescent="0.25">
      <c r="A80" s="3" t="s">
        <v>537</v>
      </c>
      <c r="B80" s="723"/>
      <c r="C80" s="725"/>
      <c r="D80" s="726"/>
      <c r="E80" s="726"/>
      <c r="F80" s="726"/>
      <c r="G80" s="726"/>
      <c r="H80" s="726"/>
      <c r="I80" s="726"/>
      <c r="J80" s="726"/>
      <c r="K80" s="726"/>
      <c r="L80" s="596"/>
      <c r="M80" s="596"/>
      <c r="N80" s="596"/>
      <c r="O80" s="596"/>
      <c r="P80" s="596"/>
      <c r="Q80" s="596"/>
      <c r="R80" s="596"/>
      <c r="S80" s="596"/>
      <c r="T80" s="596"/>
      <c r="U80" s="596"/>
      <c r="V80" s="596"/>
      <c r="W80" s="596"/>
      <c r="X80" s="596"/>
      <c r="Y80" s="596"/>
      <c r="Z80" s="596"/>
      <c r="AA80" s="596"/>
      <c r="AB80" s="236"/>
      <c r="AC80" s="29"/>
      <c r="AD80" s="678"/>
      <c r="AE80" s="718"/>
      <c r="AF80" s="719"/>
      <c r="AG80" s="719"/>
      <c r="AH80" s="719"/>
      <c r="AI80" s="719"/>
      <c r="AJ80" s="719"/>
      <c r="AK80" s="719"/>
      <c r="AL80" s="719"/>
      <c r="AM80" s="719"/>
      <c r="AN80" s="37"/>
      <c r="AO80" s="720"/>
      <c r="AP80" s="678"/>
      <c r="AQ80" s="718"/>
      <c r="AR80" s="721"/>
      <c r="AS80" s="721"/>
      <c r="AT80" s="722"/>
      <c r="AU80" s="722"/>
      <c r="AW80" s="5"/>
      <c r="AX80" s="720"/>
      <c r="AY80" s="723"/>
      <c r="AZ80" s="725"/>
      <c r="BA80" s="724"/>
      <c r="BB80" s="724"/>
      <c r="BC80" s="724"/>
      <c r="BD80" s="724"/>
    </row>
    <row r="81" spans="1:42" ht="15.65" customHeight="1" x14ac:dyDescent="0.25">
      <c r="A81" s="842" t="s">
        <v>538</v>
      </c>
      <c r="B81" s="37"/>
      <c r="C81" s="45"/>
      <c r="T81" s="590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1:42" ht="12.75" customHeight="1" x14ac:dyDescent="0.25">
      <c r="A82" s="2"/>
      <c r="B82" s="37" t="s">
        <v>478</v>
      </c>
      <c r="D82" s="618" t="s">
        <v>477</v>
      </c>
      <c r="AC82" s="37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1:42" ht="12.75" customHeight="1" x14ac:dyDescent="0.25">
      <c r="A83" s="2"/>
      <c r="B83" s="37" t="s">
        <v>480</v>
      </c>
      <c r="D83" s="619" t="s">
        <v>479</v>
      </c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1:42" ht="12.75" customHeight="1" x14ac:dyDescent="0.25">
      <c r="A84" s="2"/>
      <c r="B84" s="37" t="s">
        <v>482</v>
      </c>
      <c r="D84" s="620" t="s">
        <v>481</v>
      </c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1:42" ht="12.75" customHeight="1" x14ac:dyDescent="0.25">
      <c r="A85" s="2"/>
      <c r="D85" s="620" t="s">
        <v>483</v>
      </c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1:42" ht="12.75" customHeight="1" x14ac:dyDescent="0.25">
      <c r="A86" s="2"/>
      <c r="D86" s="620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1:42" ht="12.75" customHeight="1" x14ac:dyDescent="0.25">
      <c r="A87" s="2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1:42" ht="75.75" customHeight="1" x14ac:dyDescent="0.25">
      <c r="A88" s="2"/>
      <c r="B88" s="1639" t="s">
        <v>539</v>
      </c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1:42" ht="12.75" customHeight="1" x14ac:dyDescent="0.25">
      <c r="A89" s="2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1:42" ht="12.75" customHeight="1" x14ac:dyDescent="0.25">
      <c r="A90" s="2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1:42" ht="12.75" customHeight="1" x14ac:dyDescent="0.25">
      <c r="A91" s="2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1:42" ht="12.75" customHeight="1" x14ac:dyDescent="0.25">
      <c r="A92" s="2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1:42" ht="12.75" customHeight="1" x14ac:dyDescent="0.25">
      <c r="A93" s="2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1:42" ht="12.75" customHeight="1" x14ac:dyDescent="0.25">
      <c r="A94" s="2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1:42" ht="12.75" customHeight="1" x14ac:dyDescent="0.25">
      <c r="A95" s="2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1:42" ht="12.75" customHeight="1" x14ac:dyDescent="0.25">
      <c r="A96" s="2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1:42" ht="12.75" customHeight="1" x14ac:dyDescent="0.25">
      <c r="A97" s="2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1:42" ht="12.75" customHeight="1" x14ac:dyDescent="0.25">
      <c r="A98" s="2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1:42" ht="12.75" customHeight="1" x14ac:dyDescent="0.25">
      <c r="A99" s="2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1:42" ht="12.75" customHeight="1" x14ac:dyDescent="0.25">
      <c r="A100" s="2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1:42" ht="12.75" customHeight="1" x14ac:dyDescent="0.25">
      <c r="A101" s="2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1:42" ht="12.75" customHeight="1" x14ac:dyDescent="0.25">
      <c r="A102" s="2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1:42" ht="12.75" customHeight="1" x14ac:dyDescent="0.25">
      <c r="A103" s="2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1:42" ht="12.75" customHeight="1" x14ac:dyDescent="0.25">
      <c r="A104" s="2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1:42" ht="12.75" customHeight="1" x14ac:dyDescent="0.25">
      <c r="A105" s="2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1:42" ht="12.75" customHeight="1" x14ac:dyDescent="0.25">
      <c r="A106" s="2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1:42" ht="12.75" customHeight="1" x14ac:dyDescent="0.25">
      <c r="A107" s="2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1:42" ht="12.75" customHeight="1" x14ac:dyDescent="0.25">
      <c r="A108" s="2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1:42" ht="12.75" customHeight="1" x14ac:dyDescent="0.25">
      <c r="A109" s="2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1:42" ht="12.75" customHeight="1" x14ac:dyDescent="0.25">
      <c r="A110" s="2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6" spans="49:56" ht="12.75" customHeight="1" x14ac:dyDescent="0.3">
      <c r="AW116" s="37"/>
      <c r="AX116" s="37"/>
      <c r="AY116" s="37"/>
      <c r="AZ116" s="37"/>
      <c r="BA116" s="37"/>
      <c r="BB116" s="37"/>
      <c r="BC116" s="37"/>
      <c r="BD116" s="37"/>
    </row>
  </sheetData>
  <sheetProtection selectLockedCells="1"/>
  <customSheetViews>
    <customSheetView guid="{E59B5840-EF58-11D3-B672-B1E0953C1B26}" scale="75" showPageBreaks="1" showGridLines="0" fitToPage="1" printArea="1" showRuler="0" topLeftCell="D1">
      <selection activeCell="H5" sqref="H5"/>
      <colBreaks count="1" manualBreakCount="1">
        <brk id="11" max="1048575" man="1"/>
      </colBreaks>
      <pageMargins left="0" right="0" top="0" bottom="0" header="0" footer="0"/>
      <printOptions horizontalCentered="1"/>
      <pageSetup paperSize="9" scale="53" orientation="landscape" r:id="rId1"/>
      <headerFooter alignWithMargins="0"/>
    </customSheetView>
  </customSheetViews>
  <mergeCells count="36">
    <mergeCell ref="AO5:AU6"/>
    <mergeCell ref="AX2:BA5"/>
    <mergeCell ref="I7:K7"/>
    <mergeCell ref="C9:C11"/>
    <mergeCell ref="AF10:AG10"/>
    <mergeCell ref="AH10:AI10"/>
    <mergeCell ref="G4:K4"/>
    <mergeCell ref="H6:K6"/>
    <mergeCell ref="B8:D8"/>
    <mergeCell ref="L9:O9"/>
    <mergeCell ref="P9:S9"/>
    <mergeCell ref="T9:W9"/>
    <mergeCell ref="X9:AA9"/>
    <mergeCell ref="I5:K5"/>
    <mergeCell ref="D9:G9"/>
    <mergeCell ref="H9:K9"/>
    <mergeCell ref="AT9:AU9"/>
    <mergeCell ref="AF8:AM8"/>
    <mergeCell ref="AF9:AI9"/>
    <mergeCell ref="AJ9:AM9"/>
    <mergeCell ref="BC9:BD9"/>
    <mergeCell ref="BA9:BB9"/>
    <mergeCell ref="AJ7:AM7"/>
    <mergeCell ref="H10:I10"/>
    <mergeCell ref="F10:G10"/>
    <mergeCell ref="B7:D7"/>
    <mergeCell ref="AR9:AS9"/>
    <mergeCell ref="AJ10:AK10"/>
    <mergeCell ref="AL10:AM10"/>
    <mergeCell ref="J10:K10"/>
    <mergeCell ref="D10:E10"/>
    <mergeCell ref="A9:A11"/>
    <mergeCell ref="H2:I2"/>
    <mergeCell ref="C2:F3"/>
    <mergeCell ref="C5:F5"/>
    <mergeCell ref="C6:F6"/>
  </mergeCells>
  <phoneticPr fontId="0" type="noConversion"/>
  <conditionalFormatting sqref="AF12:AM80">
    <cfRule type="cellIs" dxfId="12" priority="1" operator="equal">
      <formula>"Error"</formula>
    </cfRule>
  </conditionalFormatting>
  <conditionalFormatting sqref="AT12:AU80">
    <cfRule type="cellIs" dxfId="11" priority="7" stopIfTrue="1" operator="lessThan">
      <formula>0</formula>
    </cfRule>
  </conditionalFormatting>
  <conditionalFormatting sqref="BA12:BD80">
    <cfRule type="cellIs" dxfId="10" priority="27" stopIfTrue="1" operator="equal">
      <formula>#REF!</formula>
    </cfRule>
    <cfRule type="cellIs" dxfId="9" priority="28" stopIfTrue="1" operator="equal">
      <formula>#REF!</formula>
    </cfRule>
    <cfRule type="cellIs" dxfId="8" priority="29" stopIfTrue="1" operator="equal">
      <formula>#REF!</formula>
    </cfRule>
  </conditionalFormatting>
  <dataValidations count="1">
    <dataValidation type="custom" allowBlank="1" showInputMessage="1" showErrorMessage="1" errorTitle="Wrong input" error="Please enter numbers only!" sqref="D12:S19 H20:S20 D20:E20 H48:I48 D21:S46 D49:S80 D47:G48 J47:S48" xr:uid="{00000000-0002-0000-0500-000000000000}">
      <formula1>ISNUMBER(D12)</formula1>
    </dataValidation>
  </dataValidations>
  <hyperlinks>
    <hyperlink ref="A81" r:id="rId2" display="1 Glulam, CLT and I Beams are classified as secondary wood products but for ease of reporting are included here https://www.fao.org/3/cb8216en/cb8216en.pdf" xr:uid="{00000000-0004-0000-0500-000000000000}"/>
  </hyperlinks>
  <printOptions horizontalCentered="1"/>
  <pageMargins left="0.19685039370078741" right="0.19685039370078741" top="0.19685039370078741" bottom="0.19685039370078741" header="0" footer="0"/>
  <pageSetup paperSize="9" scale="56" pageOrder="overThenDown" orientation="landscape" r:id="rId3"/>
  <headerFooter alignWithMargins="0"/>
  <colBreaks count="2" manualBreakCount="2">
    <brk id="11" max="1048575" man="1"/>
    <brk id="39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W66"/>
  <sheetViews>
    <sheetView showGridLines="0" zoomScaleNormal="100" zoomScaleSheetLayoutView="100" workbookViewId="0">
      <selection activeCell="C32" sqref="C32"/>
    </sheetView>
  </sheetViews>
  <sheetFormatPr defaultColWidth="9.5" defaultRowHeight="12.75" customHeight="1" x14ac:dyDescent="0.3"/>
  <cols>
    <col min="1" max="1" width="11.25" style="205" customWidth="1"/>
    <col min="2" max="2" width="70.08203125" style="2" customWidth="1"/>
    <col min="3" max="6" width="15.25" style="2" customWidth="1"/>
    <col min="7" max="10" width="6.33203125" style="5" customWidth="1"/>
    <col min="11" max="13" width="8" style="5" customWidth="1"/>
    <col min="14" max="14" width="8.75" style="5" customWidth="1"/>
    <col min="15" max="15" width="2.5" style="2" customWidth="1"/>
    <col min="16" max="16" width="12.5" style="5" customWidth="1"/>
    <col min="17" max="17" width="51.75" style="5" customWidth="1"/>
    <col min="18" max="21" width="11.75" style="5" customWidth="1"/>
    <col min="22" max="16384" width="9.5" style="2"/>
  </cols>
  <sheetData>
    <row r="1" spans="1:21" s="18" customFormat="1" ht="12.75" customHeight="1" thickBot="1" x14ac:dyDescent="0.35">
      <c r="A1" s="207"/>
      <c r="B1" s="170"/>
      <c r="D1" s="18">
        <v>62</v>
      </c>
      <c r="E1" s="18">
        <v>91</v>
      </c>
      <c r="F1" s="18">
        <v>91</v>
      </c>
      <c r="G1" s="5"/>
      <c r="H1" s="5"/>
      <c r="I1" s="5"/>
      <c r="J1" s="5"/>
      <c r="K1" s="5"/>
      <c r="L1" s="5"/>
      <c r="M1" s="5"/>
      <c r="N1" s="5"/>
      <c r="P1" s="170"/>
      <c r="Q1" s="170"/>
      <c r="R1" s="170"/>
      <c r="S1" s="170"/>
      <c r="T1" s="170"/>
      <c r="U1" s="170"/>
    </row>
    <row r="2" spans="1:21" ht="17.149999999999999" customHeight="1" x14ac:dyDescent="0.3">
      <c r="A2" s="6"/>
      <c r="B2" s="237"/>
      <c r="C2" s="4"/>
      <c r="D2" s="855" t="s">
        <v>355</v>
      </c>
      <c r="E2" s="645"/>
      <c r="F2" s="646" t="s">
        <v>356</v>
      </c>
      <c r="G2" s="2"/>
      <c r="H2" s="2"/>
      <c r="I2" s="2"/>
      <c r="J2" s="2"/>
      <c r="K2" s="2"/>
      <c r="L2" s="2"/>
      <c r="M2" s="2"/>
      <c r="N2" s="2"/>
      <c r="O2" s="137"/>
      <c r="S2" s="238"/>
      <c r="T2" s="52"/>
    </row>
    <row r="3" spans="1:21" ht="17.149999999999999" customHeight="1" x14ac:dyDescent="0.3">
      <c r="A3" s="186"/>
      <c r="B3" s="5"/>
      <c r="C3" s="5"/>
      <c r="D3" s="642" t="s">
        <v>357</v>
      </c>
      <c r="E3" s="643"/>
      <c r="F3" s="647"/>
      <c r="G3" s="2"/>
      <c r="H3" s="2"/>
      <c r="I3" s="2"/>
      <c r="J3" s="2"/>
      <c r="K3" s="2"/>
      <c r="L3" s="2"/>
      <c r="M3" s="2"/>
      <c r="N3" s="2"/>
      <c r="O3" s="139"/>
      <c r="Q3" s="240"/>
      <c r="R3" s="430"/>
      <c r="S3" s="431"/>
    </row>
    <row r="4" spans="1:21" ht="17.149999999999999" customHeight="1" x14ac:dyDescent="0.3">
      <c r="A4" s="186"/>
      <c r="B4" s="5"/>
      <c r="C4" s="239"/>
      <c r="D4" s="642" t="s">
        <v>358</v>
      </c>
      <c r="E4" s="643"/>
      <c r="F4" s="647"/>
      <c r="G4" s="2"/>
      <c r="H4" s="2"/>
      <c r="I4" s="2"/>
      <c r="J4" s="2"/>
      <c r="K4" s="2"/>
      <c r="L4" s="2"/>
      <c r="M4" s="2"/>
      <c r="N4" s="2"/>
      <c r="O4" s="139"/>
    </row>
    <row r="5" spans="1:21" ht="17.149999999999999" customHeight="1" x14ac:dyDescent="0.3">
      <c r="A5" s="186"/>
      <c r="B5" s="5"/>
      <c r="C5" s="5"/>
      <c r="D5" s="642" t="s">
        <v>359</v>
      </c>
      <c r="E5" s="643"/>
      <c r="F5" s="647"/>
      <c r="G5" s="2"/>
      <c r="H5" s="2"/>
      <c r="I5" s="2"/>
      <c r="J5" s="2"/>
      <c r="K5" s="2"/>
      <c r="L5" s="2"/>
      <c r="M5" s="2"/>
      <c r="N5" s="2"/>
      <c r="O5" s="140"/>
    </row>
    <row r="6" spans="1:21" ht="17.149999999999999" customHeight="1" x14ac:dyDescent="0.3">
      <c r="A6" s="186"/>
      <c r="B6" s="1827" t="s">
        <v>540</v>
      </c>
      <c r="C6" s="1828"/>
      <c r="D6" s="1747"/>
      <c r="E6" s="1754"/>
      <c r="F6" s="1805"/>
      <c r="G6" s="2"/>
      <c r="H6" s="2"/>
      <c r="I6" s="2"/>
      <c r="J6" s="2"/>
      <c r="K6" s="2"/>
      <c r="L6" s="2"/>
      <c r="M6" s="2"/>
      <c r="N6" s="2"/>
      <c r="O6" s="140"/>
    </row>
    <row r="7" spans="1:21" ht="17.149999999999999" customHeight="1" x14ac:dyDescent="0.3">
      <c r="A7" s="186"/>
      <c r="B7" s="1829"/>
      <c r="C7" s="1828"/>
      <c r="D7" s="642"/>
      <c r="E7" s="643"/>
      <c r="F7" s="647"/>
      <c r="G7" s="2"/>
      <c r="H7" s="2"/>
      <c r="I7" s="2"/>
      <c r="J7" s="2"/>
      <c r="K7" s="2"/>
      <c r="L7" s="2"/>
      <c r="M7" s="2"/>
      <c r="N7" s="2"/>
      <c r="O7" s="140"/>
    </row>
    <row r="8" spans="1:21" ht="17.149999999999999" customHeight="1" x14ac:dyDescent="0.3">
      <c r="A8" s="186"/>
      <c r="B8" s="1830" t="s">
        <v>541</v>
      </c>
      <c r="C8" s="1831"/>
      <c r="D8" s="642" t="s">
        <v>363</v>
      </c>
      <c r="E8" s="1800"/>
      <c r="F8" s="1801"/>
      <c r="G8" s="2"/>
      <c r="H8" s="2"/>
      <c r="I8" s="2"/>
      <c r="J8" s="2"/>
      <c r="K8" s="2"/>
      <c r="L8" s="2"/>
      <c r="M8" s="2"/>
      <c r="N8" s="2"/>
      <c r="O8" s="140"/>
    </row>
    <row r="9" spans="1:21" ht="21" customHeight="1" x14ac:dyDescent="0.3">
      <c r="A9" s="186"/>
      <c r="B9" s="1832" t="s">
        <v>490</v>
      </c>
      <c r="C9" s="1832"/>
      <c r="D9" s="642" t="s">
        <v>367</v>
      </c>
      <c r="E9" s="1800"/>
      <c r="F9" s="1801"/>
      <c r="G9" s="2"/>
      <c r="H9" s="2"/>
      <c r="I9" s="2"/>
      <c r="J9" s="2"/>
      <c r="K9" s="2"/>
      <c r="L9" s="2"/>
      <c r="M9" s="2"/>
      <c r="N9" s="2"/>
      <c r="O9" s="140"/>
    </row>
    <row r="10" spans="1:21" ht="17.149999999999999" customHeight="1" x14ac:dyDescent="0.3">
      <c r="A10" s="186"/>
      <c r="B10" s="240"/>
      <c r="C10" s="240"/>
      <c r="D10" s="241"/>
      <c r="E10" s="242"/>
      <c r="F10" s="243"/>
      <c r="G10" s="2"/>
      <c r="H10" s="2"/>
      <c r="I10" s="2"/>
      <c r="J10" s="2"/>
      <c r="K10" s="2"/>
      <c r="L10" s="2"/>
      <c r="M10" s="2"/>
      <c r="N10" s="2"/>
      <c r="O10" s="140"/>
      <c r="Q10" s="1761" t="s">
        <v>364</v>
      </c>
    </row>
    <row r="11" spans="1:21" ht="15.75" customHeight="1" x14ac:dyDescent="0.35">
      <c r="A11" s="186"/>
      <c r="B11" s="432"/>
      <c r="C11" s="138"/>
      <c r="D11" s="78"/>
      <c r="E11" s="132" t="s">
        <v>6</v>
      </c>
      <c r="F11" s="244"/>
      <c r="G11" s="137"/>
      <c r="H11" s="137"/>
      <c r="I11" s="137"/>
      <c r="J11" s="137"/>
      <c r="K11" s="137"/>
      <c r="L11" s="137"/>
      <c r="M11" s="137"/>
      <c r="N11" s="137"/>
      <c r="O11" s="140"/>
      <c r="Q11" s="1761"/>
      <c r="R11" s="1818" t="s">
        <v>365</v>
      </c>
      <c r="S11" s="1818"/>
    </row>
    <row r="12" spans="1:21" ht="17.149999999999999" customHeight="1" thickBot="1" x14ac:dyDescent="0.35">
      <c r="A12" s="188"/>
      <c r="B12" s="436" t="s">
        <v>542</v>
      </c>
      <c r="C12" s="434"/>
      <c r="D12" s="433"/>
      <c r="E12" s="5"/>
      <c r="F12" s="245"/>
      <c r="G12" s="859" t="s">
        <v>368</v>
      </c>
      <c r="H12" s="860" t="s">
        <v>368</v>
      </c>
      <c r="I12" s="860" t="s">
        <v>368</v>
      </c>
      <c r="J12" s="860" t="s">
        <v>368</v>
      </c>
      <c r="K12" s="860" t="s">
        <v>495</v>
      </c>
      <c r="L12" s="860" t="s">
        <v>495</v>
      </c>
      <c r="M12" s="860" t="s">
        <v>495</v>
      </c>
      <c r="N12" s="861" t="s">
        <v>495</v>
      </c>
      <c r="O12" s="140"/>
    </row>
    <row r="13" spans="1:21" s="142" customFormat="1" ht="17.649999999999999" customHeight="1" x14ac:dyDescent="0.35">
      <c r="A13" s="246" t="s">
        <v>370</v>
      </c>
      <c r="B13" s="246" t="s">
        <v>371</v>
      </c>
      <c r="C13" s="1791" t="s">
        <v>543</v>
      </c>
      <c r="D13" s="1793"/>
      <c r="E13" s="1791" t="s">
        <v>544</v>
      </c>
      <c r="F13" s="1794"/>
      <c r="G13" s="1820" t="s">
        <v>498</v>
      </c>
      <c r="H13" s="1821"/>
      <c r="I13" s="1822" t="s">
        <v>499</v>
      </c>
      <c r="J13" s="1823"/>
      <c r="K13" s="1822" t="s">
        <v>498</v>
      </c>
      <c r="L13" s="1823"/>
      <c r="M13" s="1822" t="s">
        <v>499</v>
      </c>
      <c r="N13" s="1824"/>
      <c r="O13" s="137"/>
      <c r="P13" s="54" t="s">
        <v>370</v>
      </c>
      <c r="Q13" s="55" t="str">
        <f>B13</f>
        <v>Товар</v>
      </c>
      <c r="R13" s="1816" t="str">
        <f>C13</f>
        <v>И М П О Р Т  СТОИМОСТЬ</v>
      </c>
      <c r="S13" s="1819"/>
      <c r="T13" s="1816" t="str">
        <f>E13</f>
        <v>Э К С П О Р Т   СТОИМОСТЬ</v>
      </c>
      <c r="U13" s="1817"/>
    </row>
    <row r="14" spans="1:21" ht="20.25" customHeight="1" x14ac:dyDescent="0.25">
      <c r="A14" s="247" t="s">
        <v>376</v>
      </c>
      <c r="B14" s="247" t="s">
        <v>6</v>
      </c>
      <c r="C14" s="248">
        <v>2021</v>
      </c>
      <c r="D14" s="248">
        <v>2022</v>
      </c>
      <c r="E14" s="248">
        <f>C14</f>
        <v>2021</v>
      </c>
      <c r="F14" s="249">
        <f>D14</f>
        <v>2022</v>
      </c>
      <c r="G14" s="1328">
        <f>C14</f>
        <v>2021</v>
      </c>
      <c r="H14" s="799">
        <f>D14</f>
        <v>2022</v>
      </c>
      <c r="I14" s="1329">
        <f>C14</f>
        <v>2021</v>
      </c>
      <c r="J14" s="799">
        <f>D14</f>
        <v>2022</v>
      </c>
      <c r="K14" s="1329">
        <f>C14</f>
        <v>2021</v>
      </c>
      <c r="L14" s="799">
        <f>D14</f>
        <v>2022</v>
      </c>
      <c r="M14" s="1329">
        <f>C14</f>
        <v>2021</v>
      </c>
      <c r="N14" s="799">
        <f>D14</f>
        <v>2022</v>
      </c>
      <c r="P14" s="1" t="s">
        <v>376</v>
      </c>
      <c r="Q14" s="250"/>
      <c r="R14" s="25">
        <f>C14</f>
        <v>2021</v>
      </c>
      <c r="S14" s="25">
        <f>D14</f>
        <v>2022</v>
      </c>
      <c r="T14" s="25">
        <f>E14</f>
        <v>2021</v>
      </c>
      <c r="U14" s="56">
        <f>F14</f>
        <v>2022</v>
      </c>
    </row>
    <row r="15" spans="1:21" ht="21.75" customHeight="1" x14ac:dyDescent="0.25">
      <c r="A15" s="325">
        <v>13</v>
      </c>
      <c r="B15" s="330" t="s">
        <v>541</v>
      </c>
      <c r="C15" s="633"/>
      <c r="D15" s="633"/>
      <c r="E15" s="633"/>
      <c r="F15" s="634"/>
      <c r="G15" s="794"/>
      <c r="H15" s="794"/>
      <c r="I15" s="794"/>
      <c r="J15" s="794"/>
      <c r="K15" s="794"/>
      <c r="L15" s="794"/>
      <c r="M15" s="794"/>
      <c r="N15" s="795"/>
      <c r="P15" s="796">
        <f t="shared" ref="P15:Q34" si="0">A15</f>
        <v>13</v>
      </c>
      <c r="Q15" s="797" t="str">
        <f t="shared" si="0"/>
        <v>ИЗДЕЛИЯ ИЗ ДРЕВЕСИНЫ, ПРОШЕДШИЕ ВТОРИЧНУЮ ОБРАБОТКУ</v>
      </c>
      <c r="R15" s="957"/>
      <c r="S15" s="957"/>
      <c r="T15" s="957"/>
      <c r="U15" s="958"/>
    </row>
    <row r="16" spans="1:21" s="3" customFormat="1" ht="21.75" customHeight="1" x14ac:dyDescent="0.25">
      <c r="A16" s="251">
        <v>13.1</v>
      </c>
      <c r="B16" s="252" t="s">
        <v>545</v>
      </c>
      <c r="C16" s="350">
        <v>6764.4</v>
      </c>
      <c r="D16" s="1643">
        <v>6034</v>
      </c>
      <c r="E16" s="357">
        <v>21.9</v>
      </c>
      <c r="F16" s="358">
        <v>122.4</v>
      </c>
      <c r="G16" s="147"/>
      <c r="H16" s="147"/>
      <c r="I16" s="147"/>
      <c r="J16" s="147"/>
      <c r="K16" s="147"/>
      <c r="L16" s="147"/>
      <c r="M16" s="147"/>
      <c r="N16" s="147"/>
      <c r="P16" s="253">
        <f t="shared" si="0"/>
        <v>13.1</v>
      </c>
      <c r="Q16" s="627" t="str">
        <f t="shared" si="0"/>
        <v>ПИЛОМАТЕРИАЛЫ, ПРОШЕДШИЕ ДОПОЛНИТЕЛЬНУЮ ОБРАБОТКУ</v>
      </c>
      <c r="R16" s="337">
        <f>C16-(C17+C18)</f>
        <v>0</v>
      </c>
      <c r="S16" s="337">
        <f t="shared" ref="S16:U16" si="1">D16-(D17+D18)</f>
        <v>0</v>
      </c>
      <c r="T16" s="337">
        <f t="shared" si="1"/>
        <v>0</v>
      </c>
      <c r="U16" s="667">
        <f t="shared" si="1"/>
        <v>0</v>
      </c>
    </row>
    <row r="17" spans="1:21" s="3" customFormat="1" ht="21.75" customHeight="1" x14ac:dyDescent="0.25">
      <c r="A17" s="251" t="s">
        <v>546</v>
      </c>
      <c r="B17" s="254" t="s">
        <v>391</v>
      </c>
      <c r="C17" s="359">
        <v>2305.8000000000002</v>
      </c>
      <c r="D17" s="359">
        <v>2822.6</v>
      </c>
      <c r="E17" s="360">
        <v>17.399999999999999</v>
      </c>
      <c r="F17" s="361">
        <v>115.3</v>
      </c>
      <c r="G17" s="147"/>
      <c r="H17" s="147"/>
      <c r="I17" s="147"/>
      <c r="J17" s="147"/>
      <c r="K17" s="147"/>
      <c r="L17" s="147"/>
      <c r="M17" s="147"/>
      <c r="N17" s="147"/>
      <c r="P17" s="253" t="str">
        <f t="shared" si="0"/>
        <v>13.1.C</v>
      </c>
      <c r="Q17" s="628" t="str">
        <f t="shared" si="0"/>
        <v>Хвойные породы</v>
      </c>
      <c r="R17" s="338" t="s">
        <v>6</v>
      </c>
      <c r="S17" s="338" t="s">
        <v>6</v>
      </c>
      <c r="T17" s="338" t="s">
        <v>6</v>
      </c>
      <c r="U17" s="668" t="s">
        <v>6</v>
      </c>
    </row>
    <row r="18" spans="1:21" s="3" customFormat="1" ht="21.75" customHeight="1" x14ac:dyDescent="0.25">
      <c r="A18" s="251" t="s">
        <v>547</v>
      </c>
      <c r="B18" s="254" t="s">
        <v>393</v>
      </c>
      <c r="C18" s="362">
        <v>4458.6000000000004</v>
      </c>
      <c r="D18" s="362">
        <v>3211.4</v>
      </c>
      <c r="E18" s="357">
        <v>4.5</v>
      </c>
      <c r="F18" s="358">
        <v>7.1</v>
      </c>
      <c r="G18" s="147"/>
      <c r="H18" s="147"/>
      <c r="I18" s="147"/>
      <c r="J18" s="147"/>
      <c r="K18" s="147"/>
      <c r="L18" s="147"/>
      <c r="M18" s="147"/>
      <c r="N18" s="147"/>
      <c r="P18" s="253" t="str">
        <f t="shared" si="0"/>
        <v>13.1.NC</v>
      </c>
      <c r="Q18" s="628" t="str">
        <f t="shared" si="0"/>
        <v>Лиственные породы</v>
      </c>
      <c r="R18" s="338" t="s">
        <v>6</v>
      </c>
      <c r="S18" s="338" t="s">
        <v>6</v>
      </c>
      <c r="T18" s="338" t="s">
        <v>6</v>
      </c>
      <c r="U18" s="668" t="s">
        <v>6</v>
      </c>
    </row>
    <row r="19" spans="1:21" s="3" customFormat="1" ht="21.75" customHeight="1" x14ac:dyDescent="0.25">
      <c r="A19" s="255" t="s">
        <v>548</v>
      </c>
      <c r="B19" s="256" t="s">
        <v>399</v>
      </c>
      <c r="C19" s="356">
        <v>783.3</v>
      </c>
      <c r="D19" s="356">
        <v>667.3</v>
      </c>
      <c r="E19" s="357"/>
      <c r="F19" s="358"/>
      <c r="G19" s="147"/>
      <c r="H19" s="147"/>
      <c r="I19" s="147"/>
      <c r="J19" s="147"/>
      <c r="K19" s="147"/>
      <c r="L19" s="147"/>
      <c r="M19" s="147"/>
      <c r="N19" s="147"/>
      <c r="P19" s="253" t="str">
        <f t="shared" si="0"/>
        <v>13.1.NC.T</v>
      </c>
      <c r="Q19" s="610" t="str">
        <f t="shared" si="0"/>
        <v>в том числе тропические породы</v>
      </c>
      <c r="R19" s="339"/>
      <c r="S19" s="339"/>
      <c r="T19" s="339"/>
      <c r="U19" s="669"/>
    </row>
    <row r="20" spans="1:21" s="3" customFormat="1" ht="21.75" customHeight="1" x14ac:dyDescent="0.25">
      <c r="A20" s="251">
        <v>13.2</v>
      </c>
      <c r="B20" s="257" t="s">
        <v>549</v>
      </c>
      <c r="C20" s="360">
        <v>2188.1</v>
      </c>
      <c r="D20" s="356">
        <v>3214.5</v>
      </c>
      <c r="E20" s="360">
        <v>101.2</v>
      </c>
      <c r="F20" s="358">
        <v>977.9</v>
      </c>
      <c r="G20" s="147"/>
      <c r="H20" s="147"/>
      <c r="I20" s="147"/>
      <c r="J20" s="147"/>
      <c r="K20" s="147"/>
      <c r="L20" s="147"/>
      <c r="M20" s="147"/>
      <c r="N20" s="147"/>
      <c r="P20" s="253">
        <f t="shared" si="0"/>
        <v>13.2</v>
      </c>
      <c r="Q20" s="629" t="str">
        <f t="shared" si="0"/>
        <v>ДЕРЕВЯННАЯ ТАРА</v>
      </c>
      <c r="R20" s="338"/>
      <c r="S20" s="338"/>
      <c r="T20" s="338"/>
      <c r="U20" s="668"/>
    </row>
    <row r="21" spans="1:21" s="3" customFormat="1" ht="21.75" customHeight="1" x14ac:dyDescent="0.25">
      <c r="A21" s="255">
        <v>13.3</v>
      </c>
      <c r="B21" s="24" t="s">
        <v>550</v>
      </c>
      <c r="C21" s="360">
        <v>915.2</v>
      </c>
      <c r="D21" s="356">
        <v>1334.7</v>
      </c>
      <c r="E21" s="360">
        <v>7.6</v>
      </c>
      <c r="F21" s="358">
        <v>13.1</v>
      </c>
      <c r="G21" s="147"/>
      <c r="H21" s="147"/>
      <c r="I21" s="147"/>
      <c r="J21" s="147"/>
      <c r="K21" s="147"/>
      <c r="L21" s="147"/>
      <c r="M21" s="147"/>
      <c r="N21" s="147"/>
      <c r="P21" s="253">
        <f t="shared" si="0"/>
        <v>13.3</v>
      </c>
      <c r="Q21" s="629" t="str">
        <f t="shared" si="0"/>
        <v>ИЗДЕЛИЯ ИЗ ДРЕВЕСИНЫ БЫТОВОГО/ДЕКОРАТИВНОГО НАЗНАЧЕНИЯ</v>
      </c>
      <c r="R21" s="338"/>
      <c r="S21" s="338"/>
      <c r="T21" s="338"/>
      <c r="U21" s="668"/>
    </row>
    <row r="22" spans="1:21" s="3" customFormat="1" ht="21.75" customHeight="1" x14ac:dyDescent="0.25">
      <c r="A22" s="251">
        <v>13.4</v>
      </c>
      <c r="B22" s="257" t="s">
        <v>551</v>
      </c>
      <c r="C22" s="360">
        <v>27781</v>
      </c>
      <c r="D22" s="356">
        <v>29796.400000000001</v>
      </c>
      <c r="E22" s="360">
        <v>22</v>
      </c>
      <c r="F22" s="358">
        <v>464.7</v>
      </c>
      <c r="G22" s="147"/>
      <c r="H22" s="147"/>
      <c r="I22" s="147"/>
      <c r="J22" s="147"/>
      <c r="K22" s="147"/>
      <c r="L22" s="147"/>
      <c r="M22" s="147"/>
      <c r="N22" s="147"/>
      <c r="P22" s="253">
        <f t="shared" si="0"/>
        <v>13.4</v>
      </c>
      <c r="Q22" s="629" t="str">
        <f t="shared" si="0"/>
        <v>ПЛОТНИЧНЫЕ И СТОЛЯРНЫЕ СТРОИТЕЛЬНЫЕ ДЕРЕВЯННЫЕ ИЗДЕЛИЯ1</v>
      </c>
      <c r="R22" s="338"/>
      <c r="S22" s="338"/>
      <c r="T22" s="338"/>
      <c r="U22" s="668"/>
    </row>
    <row r="23" spans="1:21" s="3" customFormat="1" ht="21.75" customHeight="1" x14ac:dyDescent="0.25">
      <c r="A23" s="251">
        <v>13.5</v>
      </c>
      <c r="B23" s="258" t="s">
        <v>552</v>
      </c>
      <c r="C23" s="360">
        <v>65544.2</v>
      </c>
      <c r="D23" s="356">
        <v>67122.5</v>
      </c>
      <c r="E23" s="360">
        <v>3430.9</v>
      </c>
      <c r="F23" s="358">
        <v>4479.16</v>
      </c>
      <c r="G23" s="147"/>
      <c r="H23" s="147"/>
      <c r="I23" s="147"/>
      <c r="J23" s="147"/>
      <c r="K23" s="147"/>
      <c r="L23" s="147"/>
      <c r="M23" s="147"/>
      <c r="N23" s="147"/>
      <c r="P23" s="253">
        <f t="shared" si="0"/>
        <v>13.5</v>
      </c>
      <c r="Q23" s="629" t="str">
        <f t="shared" si="0"/>
        <v>ДЕРЕВЯННАЯ МЕБЕЛЬ</v>
      </c>
      <c r="R23" s="338"/>
      <c r="S23" s="338"/>
      <c r="T23" s="338"/>
      <c r="U23" s="668"/>
    </row>
    <row r="24" spans="1:21" s="3" customFormat="1" ht="21.75" customHeight="1" x14ac:dyDescent="0.25">
      <c r="A24" s="251">
        <v>13.6</v>
      </c>
      <c r="B24" s="259" t="s">
        <v>553</v>
      </c>
      <c r="C24" s="357">
        <v>336.6</v>
      </c>
      <c r="D24" s="356">
        <v>1189</v>
      </c>
      <c r="E24" s="357">
        <v>14.3</v>
      </c>
      <c r="F24" s="358"/>
      <c r="G24" s="147"/>
      <c r="H24" s="147"/>
      <c r="I24" s="147"/>
      <c r="J24" s="147"/>
      <c r="K24" s="147"/>
      <c r="L24" s="147"/>
      <c r="M24" s="147"/>
      <c r="N24" s="147"/>
      <c r="P24" s="253">
        <f t="shared" si="0"/>
        <v>13.6</v>
      </c>
      <c r="Q24" s="629" t="str">
        <f t="shared" si="0"/>
        <v>СБОРНЫЕ СТРОИТЕЛЬНЫЕ КОНСТРУКЦИИ ИЗ ДРЕВЕСИНЫ</v>
      </c>
      <c r="R24" s="338"/>
      <c r="S24" s="338"/>
      <c r="T24" s="338"/>
      <c r="U24" s="668"/>
    </row>
    <row r="25" spans="1:21" s="3" customFormat="1" ht="21.75" customHeight="1" x14ac:dyDescent="0.25">
      <c r="A25" s="255">
        <v>13.7</v>
      </c>
      <c r="B25" s="260" t="s">
        <v>554</v>
      </c>
      <c r="C25" s="360">
        <v>2053.6999999999998</v>
      </c>
      <c r="D25" s="356">
        <v>2916.9</v>
      </c>
      <c r="E25" s="360">
        <v>37.799999999999997</v>
      </c>
      <c r="F25" s="358">
        <v>13.8</v>
      </c>
      <c r="G25" s="147"/>
      <c r="H25" s="147"/>
      <c r="I25" s="147"/>
      <c r="J25" s="147"/>
      <c r="K25" s="147"/>
      <c r="L25" s="147"/>
      <c r="M25" s="147"/>
      <c r="N25" s="147"/>
      <c r="P25" s="253">
        <f>A25</f>
        <v>13.7</v>
      </c>
      <c r="Q25" s="629" t="str">
        <f>B25</f>
        <v>ПРОЧИЕ ГОТОВЫЕ ДЕРЕВЯННЫЕ ИЗДЕЛИЯ</v>
      </c>
      <c r="R25" s="338"/>
      <c r="S25" s="338"/>
      <c r="T25" s="338"/>
      <c r="U25" s="668"/>
    </row>
    <row r="26" spans="1:21" s="3" customFormat="1" ht="21.75" customHeight="1" x14ac:dyDescent="0.25">
      <c r="A26" s="326">
        <v>14</v>
      </c>
      <c r="B26" s="330" t="s">
        <v>555</v>
      </c>
      <c r="C26" s="633"/>
      <c r="D26" s="633"/>
      <c r="E26" s="633"/>
      <c r="F26" s="634"/>
      <c r="G26" s="794"/>
      <c r="H26" s="794"/>
      <c r="I26" s="794"/>
      <c r="J26" s="794"/>
      <c r="K26" s="794"/>
      <c r="L26" s="794"/>
      <c r="M26" s="794"/>
      <c r="N26" s="329"/>
      <c r="P26" s="325">
        <f t="shared" si="0"/>
        <v>14</v>
      </c>
      <c r="Q26" s="797" t="str">
        <f t="shared" si="0"/>
        <v>БУМАЖНЫЕ ИЗДЕЛИЯ ВТОРИЧНОЙ ОБРАБОТКИ</v>
      </c>
      <c r="R26" s="959"/>
      <c r="S26" s="959"/>
      <c r="T26" s="959"/>
      <c r="U26" s="960"/>
    </row>
    <row r="27" spans="1:21" s="3" customFormat="1" ht="21.75" customHeight="1" x14ac:dyDescent="0.25">
      <c r="A27" s="251">
        <v>14.1</v>
      </c>
      <c r="B27" s="853" t="s">
        <v>556</v>
      </c>
      <c r="C27" s="357">
        <v>255.8</v>
      </c>
      <c r="D27" s="356">
        <v>244.2</v>
      </c>
      <c r="E27" s="357"/>
      <c r="F27" s="358"/>
      <c r="G27" s="147"/>
      <c r="H27" s="147"/>
      <c r="I27" s="147"/>
      <c r="J27" s="147"/>
      <c r="K27" s="147"/>
      <c r="L27" s="147"/>
      <c r="M27" s="147"/>
      <c r="N27" s="147"/>
      <c r="P27" s="253">
        <f t="shared" si="0"/>
        <v>14.1</v>
      </c>
      <c r="Q27" s="963" t="str">
        <f t="shared" si="0"/>
        <v>МНОГОСЛОЙНЫЕ БУМАГА И КАРТОН</v>
      </c>
      <c r="R27" s="338"/>
      <c r="S27" s="338"/>
      <c r="T27" s="338"/>
      <c r="U27" s="964"/>
    </row>
    <row r="28" spans="1:21" s="3" customFormat="1" ht="28.9" customHeight="1" x14ac:dyDescent="0.25">
      <c r="A28" s="251">
        <v>14.2</v>
      </c>
      <c r="B28" s="744" t="s">
        <v>557</v>
      </c>
      <c r="C28" s="357">
        <v>4765.8</v>
      </c>
      <c r="D28" s="356">
        <v>8031.7</v>
      </c>
      <c r="E28" s="357">
        <v>24.2</v>
      </c>
      <c r="F28" s="358">
        <v>813.7</v>
      </c>
      <c r="G28" s="147"/>
      <c r="H28" s="147"/>
      <c r="I28" s="147"/>
      <c r="J28" s="147"/>
      <c r="K28" s="147"/>
      <c r="L28" s="147"/>
      <c r="M28" s="147"/>
      <c r="N28" s="147"/>
      <c r="P28" s="253">
        <f t="shared" si="0"/>
        <v>14.2</v>
      </c>
      <c r="Q28" s="627" t="str">
        <f t="shared" si="0"/>
        <v>ИЗДЕЛИЯ ИЗ БУМАГИ И ЦЕЛЛЮЛОЗНОЙ МАССЫ СО СПЕЦИАЛЬНЫМ ПОКРЫТИЕМ</v>
      </c>
      <c r="R28" s="961"/>
      <c r="S28" s="338"/>
      <c r="T28" s="338"/>
      <c r="U28" s="668"/>
    </row>
    <row r="29" spans="1:21" s="3" customFormat="1" ht="21.75" customHeight="1" x14ac:dyDescent="0.25">
      <c r="A29" s="251">
        <v>14.3</v>
      </c>
      <c r="B29" s="854" t="s">
        <v>558</v>
      </c>
      <c r="C29" s="363">
        <v>18306.5</v>
      </c>
      <c r="D29" s="356">
        <v>25529.200000000001</v>
      </c>
      <c r="E29" s="363">
        <v>98.1</v>
      </c>
      <c r="F29" s="358">
        <v>97.2</v>
      </c>
      <c r="G29" s="147"/>
      <c r="H29" s="147"/>
      <c r="I29" s="147"/>
      <c r="J29" s="147"/>
      <c r="K29" s="147"/>
      <c r="L29" s="147"/>
      <c r="M29" s="147"/>
      <c r="N29" s="147"/>
      <c r="P29" s="253">
        <f t="shared" si="0"/>
        <v>14.3</v>
      </c>
      <c r="Q29" s="627" t="str">
        <f t="shared" si="0"/>
        <v>БЫТОВАЯ И ГИГИЕНИЧЕСКАЯ БУМАГА, ГОТОВАЯ К ИСПОЛЬЗОВАНИЮ</v>
      </c>
      <c r="R29" s="961"/>
      <c r="S29" s="338"/>
      <c r="T29" s="338"/>
      <c r="U29" s="668"/>
    </row>
    <row r="30" spans="1:21" s="3" customFormat="1" ht="21.75" customHeight="1" x14ac:dyDescent="0.25">
      <c r="A30" s="251">
        <v>14.4</v>
      </c>
      <c r="B30" s="853" t="s">
        <v>559</v>
      </c>
      <c r="C30" s="357">
        <v>51997.5</v>
      </c>
      <c r="D30" s="356">
        <v>63538.3</v>
      </c>
      <c r="E30" s="357">
        <v>135.80000000000001</v>
      </c>
      <c r="F30" s="358">
        <v>151</v>
      </c>
      <c r="G30" s="147"/>
      <c r="H30" s="147"/>
      <c r="I30" s="147"/>
      <c r="J30" s="147"/>
      <c r="K30" s="147"/>
      <c r="L30" s="147"/>
      <c r="M30" s="147"/>
      <c r="N30" s="147"/>
      <c r="P30" s="253">
        <f t="shared" si="0"/>
        <v>14.4</v>
      </c>
      <c r="Q30" s="630" t="str">
        <f t="shared" si="0"/>
        <v>УПАКОВОЧНЫЕ КОРОБКИ, ЯЩИКИ И Т.Д.</v>
      </c>
      <c r="R30" s="962"/>
      <c r="S30" s="339"/>
      <c r="T30" s="339"/>
      <c r="U30" s="669"/>
    </row>
    <row r="31" spans="1:21" s="3" customFormat="1" ht="21.75" customHeight="1" x14ac:dyDescent="0.25">
      <c r="A31" s="261">
        <v>14.5</v>
      </c>
      <c r="B31" s="262" t="s">
        <v>560</v>
      </c>
      <c r="C31" s="357">
        <v>46915.5</v>
      </c>
      <c r="D31" s="356">
        <v>49915.6</v>
      </c>
      <c r="E31" s="357">
        <v>390.8</v>
      </c>
      <c r="F31" s="358">
        <v>886.1</v>
      </c>
      <c r="G31" s="147"/>
      <c r="H31" s="147"/>
      <c r="I31" s="147"/>
      <c r="J31" s="147"/>
      <c r="K31" s="147"/>
      <c r="L31" s="147"/>
      <c r="M31" s="147"/>
      <c r="N31" s="147"/>
      <c r="P31" s="253">
        <f t="shared" si="0"/>
        <v>14.5</v>
      </c>
      <c r="Q31" s="631" t="str">
        <f t="shared" si="0"/>
        <v>ПРОЧИЕ ИЗДЕЛИЯ ИЗ БУМАГИ И КАРТОНА, ГОТОВЫЕ К ИСПОЛЬЗОВАНИЮ</v>
      </c>
      <c r="R31" s="338"/>
      <c r="S31" s="338"/>
      <c r="T31" s="338"/>
      <c r="U31" s="668"/>
    </row>
    <row r="32" spans="1:21" s="3" customFormat="1" ht="21.75" customHeight="1" x14ac:dyDescent="0.25">
      <c r="A32" s="251" t="s">
        <v>561</v>
      </c>
      <c r="B32" s="254" t="s">
        <v>562</v>
      </c>
      <c r="C32" s="357">
        <v>1772.1</v>
      </c>
      <c r="D32" s="356">
        <v>3174.8</v>
      </c>
      <c r="E32" s="357">
        <v>182.9</v>
      </c>
      <c r="F32" s="358">
        <v>594.9</v>
      </c>
      <c r="G32" s="147"/>
      <c r="H32" s="147"/>
      <c r="I32" s="147"/>
      <c r="J32" s="147"/>
      <c r="K32" s="147"/>
      <c r="L32" s="147"/>
      <c r="M32" s="147"/>
      <c r="N32" s="147"/>
      <c r="P32" s="253" t="str">
        <f t="shared" si="0"/>
        <v>14.5.1</v>
      </c>
      <c r="Q32" s="579" t="str">
        <f t="shared" si="0"/>
        <v>в том числе ПЕЧАТНАЯ И ПИСЧАЯ БУМАГА, ГОТОВАЯ К ИСПОЛЬЗОВАНИЮ</v>
      </c>
      <c r="R32" s="338"/>
      <c r="S32" s="338"/>
      <c r="T32" s="338"/>
      <c r="U32" s="668"/>
    </row>
    <row r="33" spans="1:21" s="3" customFormat="1" ht="21.75" customHeight="1" x14ac:dyDescent="0.25">
      <c r="A33" s="251" t="s">
        <v>563</v>
      </c>
      <c r="B33" s="254" t="s">
        <v>564</v>
      </c>
      <c r="C33" s="357">
        <v>458.7</v>
      </c>
      <c r="D33" s="356">
        <v>452.5</v>
      </c>
      <c r="E33" s="357">
        <v>146.19999999999999</v>
      </c>
      <c r="F33" s="358">
        <v>209.9</v>
      </c>
      <c r="G33" s="147"/>
      <c r="H33" s="147"/>
      <c r="I33" s="147"/>
      <c r="J33" s="147"/>
      <c r="K33" s="147"/>
      <c r="L33" s="147"/>
      <c r="M33" s="147"/>
      <c r="N33" s="147"/>
      <c r="P33" s="253" t="str">
        <f t="shared" si="0"/>
        <v>14.5.2</v>
      </c>
      <c r="Q33" s="579" t="str">
        <f t="shared" si="0"/>
        <v>в том числе ЛИТЫЕ ИЛИ ПРЕССОВАННЫЕ ИЗДЕЛИЯ ИЗ БУМАЖНОЙ МАССЫ</v>
      </c>
      <c r="R33" s="338"/>
      <c r="S33" s="338"/>
      <c r="T33" s="338"/>
      <c r="U33" s="668"/>
    </row>
    <row r="34" spans="1:21" s="3" customFormat="1" ht="21.75" customHeight="1" thickBot="1" x14ac:dyDescent="0.3">
      <c r="A34" s="263" t="s">
        <v>565</v>
      </c>
      <c r="B34" s="264" t="s">
        <v>566</v>
      </c>
      <c r="C34" s="364">
        <v>398.2</v>
      </c>
      <c r="D34" s="365">
        <v>585.1</v>
      </c>
      <c r="E34" s="364">
        <v>22.9</v>
      </c>
      <c r="F34" s="366">
        <v>8.1</v>
      </c>
      <c r="G34" s="435"/>
      <c r="H34" s="435"/>
      <c r="I34" s="435"/>
      <c r="J34" s="435"/>
      <c r="K34" s="435"/>
      <c r="L34" s="435"/>
      <c r="M34" s="435"/>
      <c r="N34" s="435"/>
      <c r="P34" s="265" t="str">
        <f t="shared" si="0"/>
        <v>14.5.3</v>
      </c>
      <c r="Q34" s="632" t="str">
        <f t="shared" si="0"/>
        <v>в том числе ФИЛЬТРОВАЛЬНЫЕ БУМАГА И КАРТОН, ГОТОВЫЕ К ИСПОЛЬЗОВАНИЮ</v>
      </c>
      <c r="R34" s="340"/>
      <c r="S34" s="340"/>
      <c r="T34" s="340"/>
      <c r="U34" s="670"/>
    </row>
    <row r="35" spans="1:21" ht="21" customHeight="1" x14ac:dyDescent="0.25">
      <c r="A35" s="1825" t="s">
        <v>567</v>
      </c>
      <c r="B35" s="1825"/>
      <c r="C35" s="1825"/>
      <c r="D35" s="1825"/>
      <c r="E35" s="1825"/>
      <c r="F35" s="1825"/>
      <c r="P35" s="29" t="s">
        <v>6</v>
      </c>
    </row>
    <row r="36" spans="1:21" ht="12.75" customHeight="1" x14ac:dyDescent="0.25">
      <c r="A36" s="1826"/>
      <c r="B36" s="1826"/>
      <c r="C36" s="1826"/>
      <c r="D36" s="1826"/>
      <c r="E36" s="1826"/>
      <c r="F36" s="1826"/>
    </row>
    <row r="37" spans="1:21" ht="12.75" customHeight="1" x14ac:dyDescent="0.25">
      <c r="A37" s="1826"/>
      <c r="B37" s="1826"/>
      <c r="C37" s="1826"/>
      <c r="D37" s="1826"/>
      <c r="E37" s="1826"/>
      <c r="F37" s="1826"/>
    </row>
    <row r="38" spans="1:21" ht="12.75" customHeight="1" x14ac:dyDescent="0.25">
      <c r="A38" s="5"/>
      <c r="C38" s="618" t="s">
        <v>477</v>
      </c>
    </row>
    <row r="39" spans="1:21" ht="12.75" customHeight="1" x14ac:dyDescent="0.25">
      <c r="A39" s="5"/>
      <c r="C39" s="619" t="s">
        <v>479</v>
      </c>
    </row>
    <row r="40" spans="1:21" ht="12.75" customHeight="1" x14ac:dyDescent="0.25">
      <c r="A40" s="5"/>
      <c r="C40" s="620" t="s">
        <v>481</v>
      </c>
    </row>
    <row r="41" spans="1:21" ht="12.75" customHeight="1" x14ac:dyDescent="0.25">
      <c r="A41" s="5"/>
      <c r="C41" s="620" t="s">
        <v>483</v>
      </c>
    </row>
    <row r="42" spans="1:21" ht="12.75" customHeight="1" x14ac:dyDescent="0.25">
      <c r="A42" s="5"/>
    </row>
    <row r="43" spans="1:21" ht="12.75" customHeight="1" x14ac:dyDescent="0.25">
      <c r="A43" s="5"/>
    </row>
    <row r="47" spans="1:21" ht="12.75" customHeight="1" x14ac:dyDescent="0.25">
      <c r="A47" s="2"/>
      <c r="P47" s="2"/>
      <c r="Q47" s="2"/>
      <c r="R47" s="2"/>
      <c r="S47" s="2"/>
      <c r="T47" s="2"/>
      <c r="U47" s="2"/>
    </row>
    <row r="48" spans="1:21" ht="12.75" customHeight="1" x14ac:dyDescent="0.25">
      <c r="A48" s="2"/>
      <c r="P48" s="2"/>
      <c r="Q48" s="2"/>
      <c r="R48" s="2"/>
      <c r="S48" s="2"/>
      <c r="T48" s="2"/>
      <c r="U48" s="2"/>
    </row>
    <row r="49" spans="1:23" ht="12.75" customHeight="1" x14ac:dyDescent="0.25">
      <c r="A49" s="2"/>
      <c r="P49" s="2"/>
      <c r="Q49" s="2"/>
      <c r="R49" s="2"/>
      <c r="S49" s="2"/>
      <c r="T49" s="2"/>
      <c r="U49" s="2"/>
    </row>
    <row r="50" spans="1:23" ht="12.75" customHeight="1" x14ac:dyDescent="0.25">
      <c r="A50" s="2"/>
      <c r="P50" s="2"/>
      <c r="Q50" s="2"/>
      <c r="R50" s="2"/>
      <c r="S50" s="2"/>
      <c r="T50" s="2"/>
      <c r="U50" s="2"/>
    </row>
    <row r="51" spans="1:23" ht="12.75" customHeight="1" x14ac:dyDescent="0.25">
      <c r="A51" s="2"/>
      <c r="P51" s="2"/>
      <c r="Q51" s="2"/>
      <c r="R51" s="2"/>
      <c r="S51" s="2"/>
      <c r="T51" s="2"/>
      <c r="U51" s="2"/>
    </row>
    <row r="52" spans="1:23" ht="12.75" customHeight="1" x14ac:dyDescent="0.25">
      <c r="A52" s="2"/>
      <c r="P52" s="2"/>
      <c r="Q52" s="2"/>
      <c r="R52" s="2"/>
      <c r="S52" s="2"/>
      <c r="T52" s="2"/>
      <c r="U52" s="2"/>
    </row>
    <row r="53" spans="1:23" ht="12.75" customHeight="1" x14ac:dyDescent="0.25">
      <c r="A53" s="2"/>
      <c r="P53" s="2"/>
      <c r="Q53" s="2"/>
      <c r="R53" s="2"/>
      <c r="S53" s="2"/>
      <c r="T53" s="2"/>
      <c r="U53" s="2"/>
    </row>
    <row r="54" spans="1:23" ht="12.75" customHeight="1" x14ac:dyDescent="0.25">
      <c r="A54" s="2"/>
      <c r="P54" s="2"/>
      <c r="Q54" s="2"/>
      <c r="R54" s="2"/>
      <c r="S54" s="2"/>
      <c r="T54" s="2"/>
      <c r="U54" s="2"/>
    </row>
    <row r="55" spans="1:23" ht="12.75" customHeight="1" x14ac:dyDescent="0.25">
      <c r="A55" s="2"/>
      <c r="N55" s="40"/>
      <c r="P55" s="2"/>
      <c r="Q55" s="2"/>
      <c r="R55" s="2"/>
      <c r="S55" s="2"/>
      <c r="T55" s="2"/>
      <c r="U55" s="2"/>
    </row>
    <row r="56" spans="1:23" ht="12.75" customHeight="1" x14ac:dyDescent="0.25">
      <c r="A56" s="2"/>
      <c r="N56" s="40"/>
      <c r="P56" s="2"/>
      <c r="Q56" s="2"/>
      <c r="R56" s="2"/>
      <c r="S56" s="2"/>
      <c r="T56" s="2"/>
      <c r="U56" s="2"/>
    </row>
    <row r="57" spans="1:23" ht="12.75" customHeight="1" x14ac:dyDescent="0.25">
      <c r="A57" s="2"/>
      <c r="N57" s="40"/>
      <c r="P57" s="2"/>
      <c r="Q57" s="2"/>
      <c r="R57" s="2"/>
      <c r="S57" s="2"/>
      <c r="T57" s="2"/>
      <c r="U57" s="2"/>
    </row>
    <row r="58" spans="1:23" ht="12.75" customHeight="1" x14ac:dyDescent="0.25">
      <c r="A58" s="2"/>
      <c r="P58" s="2"/>
      <c r="Q58" s="2"/>
      <c r="R58" s="2"/>
      <c r="S58" s="2"/>
      <c r="T58" s="2"/>
      <c r="U58" s="2"/>
    </row>
    <row r="59" spans="1:23" ht="12.75" customHeight="1" x14ac:dyDescent="0.25">
      <c r="A59" s="2"/>
      <c r="P59" s="2"/>
      <c r="Q59" s="2"/>
      <c r="R59" s="2"/>
      <c r="S59" s="2"/>
      <c r="T59" s="2"/>
      <c r="U59" s="2"/>
    </row>
    <row r="60" spans="1:23" ht="12.75" customHeight="1" x14ac:dyDescent="0.25">
      <c r="A60" s="2"/>
      <c r="P60" s="2"/>
      <c r="Q60" s="2"/>
      <c r="R60" s="2"/>
      <c r="S60" s="2"/>
      <c r="T60" s="2"/>
      <c r="U60" s="2"/>
    </row>
    <row r="61" spans="1:23" ht="12.75" customHeight="1" x14ac:dyDescent="0.25">
      <c r="A61" s="2"/>
      <c r="P61" s="2"/>
      <c r="Q61" s="2"/>
      <c r="R61" s="2"/>
      <c r="S61" s="2"/>
      <c r="T61" s="2"/>
      <c r="U61" s="2"/>
    </row>
    <row r="62" spans="1:23" ht="12.75" customHeight="1" x14ac:dyDescent="0.25">
      <c r="A62" s="2"/>
      <c r="P62" s="2"/>
      <c r="Q62" s="2"/>
      <c r="R62" s="2"/>
      <c r="S62" s="2"/>
      <c r="T62" s="2"/>
      <c r="U62" s="2"/>
    </row>
    <row r="63" spans="1:23" ht="12.75" customHeight="1" x14ac:dyDescent="0.25">
      <c r="A63" s="2"/>
      <c r="T63" s="40" t="s">
        <v>6</v>
      </c>
      <c r="U63" s="40" t="s">
        <v>6</v>
      </c>
      <c r="V63" s="206" t="s">
        <v>6</v>
      </c>
      <c r="W63" s="206" t="s">
        <v>6</v>
      </c>
    </row>
    <row r="64" spans="1:23" ht="12.75" customHeight="1" x14ac:dyDescent="0.25">
      <c r="A64" s="2"/>
    </row>
    <row r="65" spans="1:1" ht="12.75" customHeight="1" x14ac:dyDescent="0.25">
      <c r="A65" s="2"/>
    </row>
    <row r="66" spans="1:1" ht="12.75" customHeight="1" x14ac:dyDescent="0.25">
      <c r="A66" s="2"/>
    </row>
  </sheetData>
  <sheetProtection selectLockedCells="1"/>
  <mergeCells count="17">
    <mergeCell ref="A35:F37"/>
    <mergeCell ref="D6:F6"/>
    <mergeCell ref="B6:C7"/>
    <mergeCell ref="B8:C8"/>
    <mergeCell ref="B9:C9"/>
    <mergeCell ref="E8:F8"/>
    <mergeCell ref="E9:F9"/>
    <mergeCell ref="T13:U13"/>
    <mergeCell ref="R11:S11"/>
    <mergeCell ref="C13:D13"/>
    <mergeCell ref="E13:F13"/>
    <mergeCell ref="R13:S13"/>
    <mergeCell ref="Q10:Q11"/>
    <mergeCell ref="G13:H13"/>
    <mergeCell ref="I13:J13"/>
    <mergeCell ref="K13:L13"/>
    <mergeCell ref="M13:N13"/>
  </mergeCells>
  <phoneticPr fontId="0" type="noConversion"/>
  <dataValidations count="1">
    <dataValidation type="custom" allowBlank="1" showInputMessage="1" showErrorMessage="1" errorTitle="Wrong input" error="Please enter numbers only!" sqref="C15:J34" xr:uid="{00000000-0002-0000-0600-000000000000}">
      <formula1>ISNUMBER(C15)</formula1>
    </dataValidation>
  </dataValidations>
  <pageMargins left="0" right="0" top="0.39370078740157499" bottom="0.39370078740157499" header="0.511811023622047" footer="0.511811023622047"/>
  <pageSetup paperSize="9" scale="78" orientation="landscape" r:id="rId1"/>
  <headerFooter alignWithMargins="0"/>
  <colBreaks count="1" manualBreakCount="1">
    <brk id="6" min="1" max="3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AM61"/>
  <sheetViews>
    <sheetView showGridLines="0" zoomScale="70" zoomScaleNormal="70" zoomScaleSheetLayoutView="100" workbookViewId="0">
      <selection activeCell="D24" sqref="D24"/>
    </sheetView>
  </sheetViews>
  <sheetFormatPr defaultRowHeight="12.5" x14ac:dyDescent="0.25"/>
  <cols>
    <col min="1" max="1" width="9.75" customWidth="1"/>
    <col min="2" max="2" width="22.5" customWidth="1"/>
    <col min="3" max="3" width="14.25" customWidth="1"/>
    <col min="4" max="4" width="50.58203125" customWidth="1"/>
    <col min="5" max="5" width="11.5" customWidth="1"/>
    <col min="6" max="13" width="12.5" customWidth="1"/>
    <col min="14" max="28" width="7" style="5" customWidth="1"/>
    <col min="29" max="29" width="7" customWidth="1"/>
    <col min="30" max="30" width="4.5" customWidth="1"/>
    <col min="31" max="38" width="11" customWidth="1"/>
    <col min="39" max="39" width="5.5" customWidth="1"/>
  </cols>
  <sheetData>
    <row r="1" spans="1:39" ht="16" thickBot="1" x14ac:dyDescent="0.4">
      <c r="A1" s="267" t="s">
        <v>6</v>
      </c>
      <c r="B1" s="268"/>
      <c r="C1" s="268" t="s">
        <v>6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AE1" s="135"/>
      <c r="AF1" s="135"/>
      <c r="AG1" s="135"/>
      <c r="AH1" s="135"/>
      <c r="AI1" s="135"/>
      <c r="AJ1" s="135"/>
      <c r="AK1" s="135"/>
      <c r="AL1" s="135"/>
    </row>
    <row r="2" spans="1:39" ht="17.149999999999999" customHeight="1" x14ac:dyDescent="0.35">
      <c r="A2" s="269" t="s">
        <v>6</v>
      </c>
      <c r="B2" s="270"/>
      <c r="C2" s="270"/>
      <c r="D2" s="271"/>
      <c r="E2" s="271"/>
      <c r="F2" s="271"/>
      <c r="G2" s="271"/>
      <c r="H2" s="648" t="s">
        <v>485</v>
      </c>
      <c r="I2" s="1833"/>
      <c r="J2" s="1833"/>
      <c r="K2" s="649" t="s">
        <v>356</v>
      </c>
      <c r="L2" s="1834"/>
      <c r="M2" s="1835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38"/>
      <c r="AF2" s="135"/>
      <c r="AG2" s="135"/>
      <c r="AH2" s="135"/>
      <c r="AI2" s="135"/>
      <c r="AJ2" s="135"/>
      <c r="AK2" s="135"/>
      <c r="AL2" s="135"/>
    </row>
    <row r="3" spans="1:39" ht="17.149999999999999" customHeight="1" x14ac:dyDescent="0.35">
      <c r="A3" s="272"/>
      <c r="B3" s="133" t="s">
        <v>6</v>
      </c>
      <c r="C3" s="133"/>
      <c r="D3" s="273"/>
      <c r="E3" s="273"/>
      <c r="F3" s="273"/>
      <c r="G3" s="273"/>
      <c r="H3" s="1836" t="s">
        <v>357</v>
      </c>
      <c r="I3" s="1748"/>
      <c r="J3" s="1748"/>
      <c r="K3" s="650"/>
      <c r="L3" s="651"/>
      <c r="M3" s="652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38"/>
      <c r="AE3" s="972" t="s">
        <v>365</v>
      </c>
      <c r="AF3" s="135"/>
      <c r="AG3" s="135"/>
      <c r="AH3" s="135"/>
      <c r="AI3" s="135"/>
      <c r="AJ3" s="135"/>
      <c r="AK3" s="135"/>
      <c r="AL3" s="135"/>
    </row>
    <row r="4" spans="1:39" ht="17.149999999999999" customHeight="1" x14ac:dyDescent="0.35">
      <c r="A4" s="272"/>
      <c r="B4" s="133" t="s">
        <v>6</v>
      </c>
      <c r="C4" s="133"/>
      <c r="D4" s="273"/>
      <c r="E4" s="273"/>
      <c r="F4" s="273"/>
      <c r="G4" s="273"/>
      <c r="H4" s="1836" t="s">
        <v>358</v>
      </c>
      <c r="I4" s="1837"/>
      <c r="J4" s="1837"/>
      <c r="K4" s="1837"/>
      <c r="L4" s="1837"/>
      <c r="M4" s="183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38"/>
      <c r="AF4" s="135"/>
      <c r="AG4" s="135"/>
      <c r="AH4" s="135"/>
      <c r="AI4" s="135"/>
      <c r="AJ4" s="135"/>
      <c r="AK4" s="135"/>
      <c r="AL4" s="135"/>
    </row>
    <row r="5" spans="1:39" ht="17.149999999999999" customHeight="1" x14ac:dyDescent="0.35">
      <c r="A5" s="272"/>
      <c r="B5" s="133"/>
      <c r="C5" s="133"/>
      <c r="D5" s="1843" t="s">
        <v>568</v>
      </c>
      <c r="E5" s="1843"/>
      <c r="F5" s="1843"/>
      <c r="G5" s="1844"/>
      <c r="H5" s="1836" t="s">
        <v>359</v>
      </c>
      <c r="I5" s="1748"/>
      <c r="J5" s="651"/>
      <c r="K5" s="651"/>
      <c r="L5" s="651"/>
      <c r="M5" s="652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38"/>
      <c r="AE5" s="973" t="s">
        <v>569</v>
      </c>
      <c r="AF5" s="135"/>
      <c r="AG5" s="135"/>
      <c r="AH5" s="135"/>
      <c r="AI5" s="135"/>
      <c r="AJ5" s="135"/>
      <c r="AK5" s="135"/>
      <c r="AL5" s="135"/>
    </row>
    <row r="6" spans="1:39" ht="17.149999999999999" customHeight="1" x14ac:dyDescent="0.35">
      <c r="A6" s="272"/>
      <c r="B6" s="274" t="s">
        <v>6</v>
      </c>
      <c r="C6" s="274"/>
      <c r="D6" s="1843"/>
      <c r="E6" s="1843"/>
      <c r="F6" s="1843"/>
      <c r="G6" s="1844"/>
      <c r="H6" s="1836"/>
      <c r="I6" s="1837"/>
      <c r="J6" s="1837"/>
      <c r="K6" s="1837"/>
      <c r="L6" s="1837"/>
      <c r="M6" s="1838"/>
      <c r="N6" s="2"/>
      <c r="O6" s="2"/>
      <c r="P6" s="2"/>
      <c r="Q6" s="137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138"/>
      <c r="AE6" s="973"/>
      <c r="AF6" s="135"/>
      <c r="AG6" s="135"/>
      <c r="AH6" s="135"/>
      <c r="AI6" s="135"/>
      <c r="AJ6" s="135"/>
      <c r="AK6" s="135"/>
      <c r="AL6" s="135"/>
    </row>
    <row r="7" spans="1:39" ht="17.149999999999999" customHeight="1" x14ac:dyDescent="0.4">
      <c r="A7" s="272"/>
      <c r="B7" s="133"/>
      <c r="C7" s="133"/>
      <c r="D7" s="871" t="s">
        <v>570</v>
      </c>
      <c r="E7" s="872"/>
      <c r="F7" s="872"/>
      <c r="G7" s="872"/>
      <c r="H7" s="642" t="s">
        <v>363</v>
      </c>
      <c r="I7" s="650"/>
      <c r="J7" s="1847"/>
      <c r="K7" s="1847"/>
      <c r="L7" s="1847"/>
      <c r="M7" s="1848"/>
      <c r="N7" s="2"/>
      <c r="O7" s="2"/>
      <c r="P7" s="2"/>
      <c r="Q7" s="139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138"/>
      <c r="AE7" s="973" t="s">
        <v>571</v>
      </c>
      <c r="AF7" s="135"/>
      <c r="AG7" s="135"/>
      <c r="AH7" s="135"/>
      <c r="AI7" s="135"/>
      <c r="AJ7" s="135"/>
      <c r="AK7" s="135"/>
      <c r="AL7" s="135"/>
    </row>
    <row r="8" spans="1:39" ht="17.149999999999999" customHeight="1" x14ac:dyDescent="0.4">
      <c r="A8" s="272"/>
      <c r="B8" s="133"/>
      <c r="C8" s="133"/>
      <c r="D8" s="1845"/>
      <c r="E8" s="1845"/>
      <c r="F8" s="1845"/>
      <c r="G8" s="1845"/>
      <c r="H8" s="642" t="s">
        <v>367</v>
      </c>
      <c r="I8" s="651"/>
      <c r="J8" s="651"/>
      <c r="K8" s="650"/>
      <c r="L8" s="651"/>
      <c r="M8" s="652"/>
      <c r="N8" s="2"/>
      <c r="O8" s="2"/>
      <c r="P8" s="2"/>
      <c r="Q8" s="14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138"/>
      <c r="AE8" s="973" t="s">
        <v>572</v>
      </c>
      <c r="AF8" s="135"/>
      <c r="AG8" s="135"/>
      <c r="AH8" s="135"/>
      <c r="AI8" s="135"/>
      <c r="AJ8" s="135"/>
      <c r="AK8" s="135"/>
      <c r="AL8" s="135"/>
    </row>
    <row r="9" spans="1:39" ht="18" x14ac:dyDescent="0.4">
      <c r="A9" s="272"/>
      <c r="B9" s="133"/>
      <c r="C9" s="133"/>
      <c r="D9" s="1845" t="s">
        <v>6</v>
      </c>
      <c r="E9" s="1845"/>
      <c r="F9" s="1845"/>
      <c r="G9" s="1845"/>
      <c r="H9" s="1851" t="s">
        <v>6</v>
      </c>
      <c r="I9" s="1852"/>
      <c r="J9" s="1852"/>
      <c r="K9" s="1852"/>
      <c r="L9" s="1852"/>
      <c r="M9" s="1853"/>
      <c r="N9" s="2"/>
      <c r="O9" s="2"/>
      <c r="P9" s="2"/>
      <c r="Q9" s="14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138"/>
      <c r="AF9" s="135"/>
      <c r="AG9" s="135"/>
      <c r="AH9" s="135"/>
      <c r="AI9" s="135"/>
      <c r="AJ9" s="135"/>
      <c r="AK9" s="135"/>
      <c r="AL9" s="135"/>
    </row>
    <row r="10" spans="1:39" ht="15.5" x14ac:dyDescent="0.35">
      <c r="A10" s="272"/>
      <c r="B10" s="133"/>
      <c r="C10" s="1781" t="s">
        <v>493</v>
      </c>
      <c r="D10" s="1846"/>
      <c r="E10" s="1846"/>
      <c r="F10" s="78"/>
      <c r="G10" s="275"/>
      <c r="H10" s="134" t="s">
        <v>6</v>
      </c>
      <c r="I10" s="276"/>
      <c r="J10" s="277"/>
      <c r="K10" s="278"/>
      <c r="L10" s="279"/>
      <c r="M10" s="280"/>
      <c r="N10" s="137"/>
      <c r="O10" s="137"/>
      <c r="P10" s="137"/>
      <c r="Q10" s="137"/>
      <c r="R10" s="137"/>
      <c r="S10" s="137"/>
      <c r="T10" s="137"/>
      <c r="U10" s="1330"/>
      <c r="V10" s="141"/>
      <c r="W10" s="141"/>
      <c r="X10" s="141"/>
      <c r="Y10" s="141"/>
      <c r="Z10" s="141"/>
      <c r="AA10" s="141"/>
      <c r="AB10" s="141"/>
      <c r="AC10" s="654"/>
      <c r="AE10" s="135"/>
      <c r="AF10" s="135"/>
      <c r="AG10" s="135"/>
      <c r="AH10" s="135"/>
      <c r="AI10" s="135"/>
      <c r="AJ10" s="135"/>
      <c r="AK10" s="135"/>
      <c r="AL10" s="135"/>
      <c r="AM10" s="954"/>
    </row>
    <row r="11" spans="1:39" ht="15.5" x14ac:dyDescent="0.35">
      <c r="A11" s="272"/>
      <c r="B11" s="281"/>
      <c r="C11" s="1839"/>
      <c r="D11" s="1840"/>
      <c r="E11" s="1840"/>
      <c r="F11" s="967"/>
      <c r="G11" s="273"/>
      <c r="H11" s="273"/>
      <c r="I11" s="273"/>
      <c r="J11" s="282" t="s">
        <v>6</v>
      </c>
      <c r="K11" s="283"/>
      <c r="L11" s="273"/>
      <c r="M11" s="284"/>
      <c r="N11" s="859" t="s">
        <v>368</v>
      </c>
      <c r="O11" s="860" t="s">
        <v>368</v>
      </c>
      <c r="P11" s="860" t="s">
        <v>368</v>
      </c>
      <c r="Q11" s="860" t="s">
        <v>368</v>
      </c>
      <c r="R11" s="860" t="s">
        <v>368</v>
      </c>
      <c r="S11" s="860" t="s">
        <v>368</v>
      </c>
      <c r="T11" s="860" t="s">
        <v>368</v>
      </c>
      <c r="U11" s="942" t="s">
        <v>368</v>
      </c>
      <c r="V11" s="653" t="s">
        <v>369</v>
      </c>
      <c r="W11" s="653" t="s">
        <v>369</v>
      </c>
      <c r="X11" s="653" t="s">
        <v>369</v>
      </c>
      <c r="Y11" s="653" t="s">
        <v>369</v>
      </c>
      <c r="Z11" s="653" t="s">
        <v>369</v>
      </c>
      <c r="AA11" s="653" t="s">
        <v>369</v>
      </c>
      <c r="AB11" s="653" t="s">
        <v>369</v>
      </c>
      <c r="AC11" s="429" t="s">
        <v>369</v>
      </c>
      <c r="AE11" s="135"/>
      <c r="AF11" s="135"/>
      <c r="AG11" s="135"/>
      <c r="AH11" s="135"/>
      <c r="AI11" s="135"/>
      <c r="AJ11" s="135"/>
      <c r="AK11" s="135"/>
      <c r="AL11" s="135"/>
    </row>
    <row r="12" spans="1:39" ht="15.5" x14ac:dyDescent="0.35">
      <c r="A12" s="968" t="s">
        <v>6</v>
      </c>
      <c r="B12" s="969" t="s">
        <v>6</v>
      </c>
      <c r="C12" s="969"/>
      <c r="D12" s="970"/>
      <c r="E12" s="970"/>
      <c r="F12" s="1854" t="s">
        <v>498</v>
      </c>
      <c r="G12" s="1854"/>
      <c r="H12" s="1854"/>
      <c r="I12" s="1855"/>
      <c r="J12" s="1854" t="s">
        <v>499</v>
      </c>
      <c r="K12" s="1854"/>
      <c r="L12" s="1854"/>
      <c r="M12" s="1856"/>
      <c r="N12" s="1860" t="s">
        <v>498</v>
      </c>
      <c r="O12" s="1808"/>
      <c r="P12" s="1808"/>
      <c r="Q12" s="1861"/>
      <c r="R12" s="1862" t="s">
        <v>499</v>
      </c>
      <c r="S12" s="1808"/>
      <c r="T12" s="1808"/>
      <c r="U12" s="1861"/>
      <c r="V12" s="1807" t="s">
        <v>498</v>
      </c>
      <c r="W12" s="1841"/>
      <c r="X12" s="1841"/>
      <c r="Y12" s="1841"/>
      <c r="Z12" s="1807" t="s">
        <v>573</v>
      </c>
      <c r="AA12" s="1841"/>
      <c r="AB12" s="1841"/>
      <c r="AC12" s="1842"/>
      <c r="AE12" s="1857" t="s">
        <v>498</v>
      </c>
      <c r="AF12" s="1854"/>
      <c r="AG12" s="1854"/>
      <c r="AH12" s="1855"/>
      <c r="AI12" s="1854" t="s">
        <v>499</v>
      </c>
      <c r="AJ12" s="1854"/>
      <c r="AK12" s="1854"/>
      <c r="AL12" s="1855"/>
    </row>
    <row r="13" spans="1:39" ht="15.5" x14ac:dyDescent="0.25">
      <c r="A13" s="869" t="s">
        <v>370</v>
      </c>
      <c r="B13" s="868" t="s">
        <v>574</v>
      </c>
      <c r="C13" s="868" t="s">
        <v>574</v>
      </c>
      <c r="D13" s="266"/>
      <c r="E13" s="966" t="s">
        <v>575</v>
      </c>
      <c r="F13" s="1849">
        <v>2021</v>
      </c>
      <c r="G13" s="1850"/>
      <c r="H13" s="1858">
        <v>2022</v>
      </c>
      <c r="I13" s="1850"/>
      <c r="J13" s="1858">
        <f>F13</f>
        <v>2021</v>
      </c>
      <c r="K13" s="1850"/>
      <c r="L13" s="1849">
        <f>H13</f>
        <v>2022</v>
      </c>
      <c r="M13" s="1859"/>
      <c r="N13" s="426">
        <f>F13</f>
        <v>2021</v>
      </c>
      <c r="O13" s="426"/>
      <c r="P13" s="449">
        <f>H13</f>
        <v>2022</v>
      </c>
      <c r="Q13" s="448"/>
      <c r="R13" s="426">
        <f>F13</f>
        <v>2021</v>
      </c>
      <c r="S13" s="426"/>
      <c r="T13" s="449">
        <f>H13</f>
        <v>2022</v>
      </c>
      <c r="U13" s="426"/>
      <c r="V13" s="449">
        <f>F13</f>
        <v>2021</v>
      </c>
      <c r="W13" s="426"/>
      <c r="X13" s="449">
        <f>H13</f>
        <v>2022</v>
      </c>
      <c r="Y13" s="448"/>
      <c r="Z13" s="426">
        <f>F13</f>
        <v>2021</v>
      </c>
      <c r="AA13" s="426"/>
      <c r="AB13" s="449">
        <f>H13</f>
        <v>2022</v>
      </c>
      <c r="AC13" s="450"/>
      <c r="AE13" s="1858">
        <f>F13</f>
        <v>2021</v>
      </c>
      <c r="AF13" s="1850"/>
      <c r="AG13" s="1858">
        <f>H13</f>
        <v>2022</v>
      </c>
      <c r="AH13" s="1850"/>
      <c r="AI13" s="1858">
        <f>J13</f>
        <v>2021</v>
      </c>
      <c r="AJ13" s="1850"/>
      <c r="AK13" s="1849">
        <f>L13</f>
        <v>2022</v>
      </c>
      <c r="AL13" s="1850"/>
    </row>
    <row r="14" spans="1:39" ht="15.5" x14ac:dyDescent="0.35">
      <c r="A14" s="870" t="s">
        <v>376</v>
      </c>
      <c r="B14" s="671" t="s">
        <v>576</v>
      </c>
      <c r="C14" s="328" t="s">
        <v>577</v>
      </c>
      <c r="D14" s="285" t="s">
        <v>371</v>
      </c>
      <c r="E14" s="53"/>
      <c r="F14" s="965" t="s">
        <v>377</v>
      </c>
      <c r="G14" s="26" t="s">
        <v>507</v>
      </c>
      <c r="H14" s="26" t="s">
        <v>377</v>
      </c>
      <c r="I14" s="26" t="s">
        <v>507</v>
      </c>
      <c r="J14" s="26" t="s">
        <v>377</v>
      </c>
      <c r="K14" s="26" t="s">
        <v>507</v>
      </c>
      <c r="L14" s="26" t="s">
        <v>377</v>
      </c>
      <c r="M14" s="26" t="s">
        <v>507</v>
      </c>
      <c r="N14" s="145" t="s">
        <v>377</v>
      </c>
      <c r="O14" s="144" t="s">
        <v>507</v>
      </c>
      <c r="P14" s="145" t="s">
        <v>377</v>
      </c>
      <c r="Q14" s="144" t="s">
        <v>507</v>
      </c>
      <c r="R14" s="145" t="s">
        <v>377</v>
      </c>
      <c r="S14" s="144" t="s">
        <v>507</v>
      </c>
      <c r="T14" s="145" t="s">
        <v>377</v>
      </c>
      <c r="U14" s="602" t="s">
        <v>507</v>
      </c>
      <c r="V14" s="143" t="s">
        <v>377</v>
      </c>
      <c r="W14" s="144" t="s">
        <v>507</v>
      </c>
      <c r="X14" s="145" t="s">
        <v>377</v>
      </c>
      <c r="Y14" s="144" t="s">
        <v>507</v>
      </c>
      <c r="Z14" s="145" t="s">
        <v>377</v>
      </c>
      <c r="AA14" s="144" t="s">
        <v>507</v>
      </c>
      <c r="AB14" s="145" t="s">
        <v>377</v>
      </c>
      <c r="AC14" s="144" t="s">
        <v>507</v>
      </c>
      <c r="AE14" s="974" t="s">
        <v>377</v>
      </c>
      <c r="AF14" s="974" t="s">
        <v>507</v>
      </c>
      <c r="AG14" s="974" t="s">
        <v>507</v>
      </c>
      <c r="AH14" s="974" t="s">
        <v>507</v>
      </c>
      <c r="AI14" s="974" t="s">
        <v>507</v>
      </c>
      <c r="AJ14" s="974" t="s">
        <v>507</v>
      </c>
      <c r="AK14" s="974" t="s">
        <v>507</v>
      </c>
      <c r="AL14" s="974" t="s">
        <v>507</v>
      </c>
    </row>
    <row r="15" spans="1:39" ht="27" customHeight="1" x14ac:dyDescent="0.25">
      <c r="A15" s="286" t="s">
        <v>56</v>
      </c>
      <c r="B15" s="1331" t="s">
        <v>578</v>
      </c>
      <c r="C15" s="1332"/>
      <c r="D15" s="287" t="s">
        <v>579</v>
      </c>
      <c r="E15" s="873" t="s">
        <v>509</v>
      </c>
      <c r="F15" s="735"/>
      <c r="G15" s="368"/>
      <c r="H15" s="367"/>
      <c r="I15" s="369"/>
      <c r="J15" s="367"/>
      <c r="K15" s="369"/>
      <c r="L15" s="367"/>
      <c r="M15" s="369"/>
      <c r="N15" s="660"/>
      <c r="O15" s="289"/>
      <c r="P15" s="288"/>
      <c r="Q15" s="290"/>
      <c r="R15" s="288"/>
      <c r="S15" s="289"/>
      <c r="T15" s="288"/>
      <c r="U15" s="290"/>
      <c r="V15" s="288"/>
      <c r="W15" s="289"/>
      <c r="X15" s="288"/>
      <c r="Y15" s="290"/>
      <c r="Z15" s="288"/>
      <c r="AA15" s="289"/>
      <c r="AB15" s="288"/>
      <c r="AC15" s="290"/>
      <c r="AE15" s="975" t="str">
        <f>IF(F16+F19&gt;F15,"ERROR",IF(F15='СВ2 | Первич. | Торговля'!D17,"OK","Расхождения СВ2"))</f>
        <v>Расхождения СВ2</v>
      </c>
      <c r="AF15" s="975" t="str">
        <f>IF(G16+G19&gt;G15,"ERROR",IF(G15='СВ2 | Первич. | Торговля'!E17,"OK","Расхождения СВ2"))</f>
        <v>Расхождения СВ2</v>
      </c>
      <c r="AG15" s="975" t="str">
        <f>IF(H16+H19&gt;H15,"ERROR",IF(H15='СВ2 | Первич. | Торговля'!F17,"OK","Расхождения СВ2"))</f>
        <v>Расхождения СВ2</v>
      </c>
      <c r="AH15" s="975" t="str">
        <f>IF(I16+I19&gt;I15,"ERROR",IF(I15='СВ2 | Первич. | Торговля'!G17,"OK","Расхождения СВ2"))</f>
        <v>Расхождения СВ2</v>
      </c>
      <c r="AI15" s="975" t="str">
        <f>IF(J16+J19&gt;J15,"ERROR",IF(J15='СВ2 | Первич. | Торговля'!H17,"OK","Расхождения СВ2"))</f>
        <v>OK</v>
      </c>
      <c r="AJ15" s="975" t="str">
        <f>IF(K16+K19&gt;K15,"ERROR",IF(K15='СВ2 | Первич. | Торговля'!I17,"OK","Расхождения СВ2"))</f>
        <v>OK</v>
      </c>
      <c r="AK15" s="975" t="str">
        <f>IF(L16+L19&gt;L15,"ERROR",IF(L15='СВ2 | Первич. | Торговля'!J17,"OK","Расхождения СВ2"))</f>
        <v>OK</v>
      </c>
      <c r="AL15" s="975" t="str">
        <f>IF(M16+M19&gt;M15,"ERROR",IF(M15='СВ2 | Первич. | Торговля'!K17,"OK","Расхождения СВ2"))</f>
        <v>OK</v>
      </c>
    </row>
    <row r="16" spans="1:39" ht="19.5" customHeight="1" x14ac:dyDescent="0.25">
      <c r="A16" s="291"/>
      <c r="B16" s="734" t="s">
        <v>580</v>
      </c>
      <c r="C16" s="1333"/>
      <c r="D16" s="292" t="s">
        <v>581</v>
      </c>
      <c r="E16" s="864" t="s">
        <v>509</v>
      </c>
      <c r="F16" s="736"/>
      <c r="G16" s="371"/>
      <c r="H16" s="370"/>
      <c r="I16" s="372"/>
      <c r="J16" s="370"/>
      <c r="K16" s="372"/>
      <c r="L16" s="370"/>
      <c r="M16" s="372"/>
      <c r="N16" s="661"/>
      <c r="O16" s="294"/>
      <c r="P16" s="293"/>
      <c r="Q16" s="295"/>
      <c r="R16" s="293"/>
      <c r="S16" s="294"/>
      <c r="T16" s="293"/>
      <c r="U16" s="295"/>
      <c r="V16" s="293"/>
      <c r="W16" s="294"/>
      <c r="X16" s="293"/>
      <c r="Y16" s="295"/>
      <c r="Z16" s="293"/>
      <c r="AA16" s="294"/>
      <c r="AB16" s="293"/>
      <c r="AC16" s="295"/>
      <c r="AE16" s="975" t="str">
        <f t="shared" ref="AE16:AL16" si="0">IF(F17+F18&gt;F16,"ERROR","OK")</f>
        <v>OK</v>
      </c>
      <c r="AF16" s="976" t="str">
        <f t="shared" si="0"/>
        <v>OK</v>
      </c>
      <c r="AG16" s="975" t="str">
        <f t="shared" si="0"/>
        <v>OK</v>
      </c>
      <c r="AH16" s="977" t="str">
        <f t="shared" si="0"/>
        <v>OK</v>
      </c>
      <c r="AI16" s="975" t="str">
        <f t="shared" si="0"/>
        <v>OK</v>
      </c>
      <c r="AJ16" s="977" t="str">
        <f>IF(K17+K18&gt;K16,"ERROR","OK")</f>
        <v>OK</v>
      </c>
      <c r="AK16" s="975" t="str">
        <f t="shared" si="0"/>
        <v>OK</v>
      </c>
      <c r="AL16" s="975" t="str">
        <f t="shared" si="0"/>
        <v>OK</v>
      </c>
    </row>
    <row r="17" spans="1:38" ht="19.5" customHeight="1" x14ac:dyDescent="0.25">
      <c r="A17" s="291"/>
      <c r="B17" s="734"/>
      <c r="C17" s="437" t="s">
        <v>582</v>
      </c>
      <c r="D17" s="296" t="s">
        <v>583</v>
      </c>
      <c r="E17" s="864" t="s">
        <v>509</v>
      </c>
      <c r="F17" s="737"/>
      <c r="G17" s="374"/>
      <c r="H17" s="373"/>
      <c r="I17" s="375"/>
      <c r="J17" s="373"/>
      <c r="K17" s="375"/>
      <c r="L17" s="373"/>
      <c r="M17" s="375"/>
      <c r="N17" s="662"/>
      <c r="O17" s="298"/>
      <c r="P17" s="297"/>
      <c r="Q17" s="299"/>
      <c r="R17" s="297"/>
      <c r="S17" s="298"/>
      <c r="T17" s="297"/>
      <c r="U17" s="299"/>
      <c r="V17" s="297"/>
      <c r="W17" s="298"/>
      <c r="X17" s="297"/>
      <c r="Y17" s="299"/>
      <c r="Z17" s="297"/>
      <c r="AA17" s="298"/>
      <c r="AB17" s="297"/>
      <c r="AC17" s="299"/>
      <c r="AE17" s="978"/>
      <c r="AF17" s="979"/>
      <c r="AG17" s="978"/>
      <c r="AH17" s="980"/>
      <c r="AI17" s="978"/>
      <c r="AJ17" s="980"/>
      <c r="AK17" s="978"/>
      <c r="AL17" s="978"/>
    </row>
    <row r="18" spans="1:38" ht="28.9" customHeight="1" x14ac:dyDescent="0.25">
      <c r="A18" s="291"/>
      <c r="B18" s="327"/>
      <c r="C18" s="437" t="s">
        <v>584</v>
      </c>
      <c r="D18" s="300" t="s">
        <v>585</v>
      </c>
      <c r="E18" s="862" t="s">
        <v>509</v>
      </c>
      <c r="F18" s="737"/>
      <c r="G18" s="374"/>
      <c r="H18" s="373"/>
      <c r="I18" s="375"/>
      <c r="J18" s="373"/>
      <c r="K18" s="375"/>
      <c r="L18" s="373"/>
      <c r="M18" s="375"/>
      <c r="N18" s="662"/>
      <c r="O18" s="298"/>
      <c r="P18" s="297"/>
      <c r="Q18" s="299"/>
      <c r="R18" s="297"/>
      <c r="S18" s="298"/>
      <c r="T18" s="297"/>
      <c r="U18" s="299"/>
      <c r="V18" s="297"/>
      <c r="W18" s="298"/>
      <c r="X18" s="297"/>
      <c r="Y18" s="299"/>
      <c r="Z18" s="297"/>
      <c r="AA18" s="298"/>
      <c r="AB18" s="297"/>
      <c r="AC18" s="299"/>
      <c r="AE18" s="978"/>
      <c r="AF18" s="979"/>
      <c r="AG18" s="978"/>
      <c r="AH18" s="980"/>
      <c r="AI18" s="978"/>
      <c r="AJ18" s="980"/>
      <c r="AK18" s="978"/>
      <c r="AL18" s="978"/>
    </row>
    <row r="19" spans="1:38" ht="19.5" customHeight="1" x14ac:dyDescent="0.25">
      <c r="A19" s="291"/>
      <c r="B19" s="734" t="s">
        <v>586</v>
      </c>
      <c r="C19" s="1333"/>
      <c r="D19" s="292" t="s">
        <v>587</v>
      </c>
      <c r="E19" s="863" t="s">
        <v>509</v>
      </c>
      <c r="F19" s="738"/>
      <c r="G19" s="376"/>
      <c r="H19" s="377"/>
      <c r="I19" s="378"/>
      <c r="J19" s="377"/>
      <c r="K19" s="378"/>
      <c r="L19" s="377"/>
      <c r="M19" s="378"/>
      <c r="N19" s="661"/>
      <c r="O19" s="294"/>
      <c r="P19" s="293"/>
      <c r="Q19" s="295"/>
      <c r="R19" s="293"/>
      <c r="S19" s="294"/>
      <c r="T19" s="293"/>
      <c r="U19" s="295"/>
      <c r="V19" s="293"/>
      <c r="W19" s="294"/>
      <c r="X19" s="293"/>
      <c r="Y19" s="295"/>
      <c r="Z19" s="293"/>
      <c r="AA19" s="294"/>
      <c r="AB19" s="293"/>
      <c r="AC19" s="295"/>
      <c r="AE19" s="975" t="str">
        <f>IF(F20+F21&gt;F19,"ERROR","OK")</f>
        <v>OK</v>
      </c>
      <c r="AF19" s="976" t="str">
        <f t="shared" ref="AF19" si="1">IF(G20+G21&gt;G19,"ERROR","OK")</f>
        <v>OK</v>
      </c>
      <c r="AG19" s="975" t="str">
        <f t="shared" ref="AG19" si="2">IF(H20+H21&gt;H19,"ERROR","OK")</f>
        <v>OK</v>
      </c>
      <c r="AH19" s="977" t="str">
        <f t="shared" ref="AH19" si="3">IF(I20+I21&gt;I19,"ERROR","OK")</f>
        <v>OK</v>
      </c>
      <c r="AI19" s="975" t="str">
        <f t="shared" ref="AI19" si="4">IF(J20+J21&gt;J19,"ERROR","OK")</f>
        <v>OK</v>
      </c>
      <c r="AJ19" s="977" t="str">
        <f t="shared" ref="AJ19" si="5">IF(K20+K21&gt;K19,"ERROR","OK")</f>
        <v>OK</v>
      </c>
      <c r="AK19" s="975" t="str">
        <f t="shared" ref="AK19" si="6">IF(L20+L21&gt;L19,"ERROR","OK")</f>
        <v>OK</v>
      </c>
      <c r="AL19" s="975" t="str">
        <f t="shared" ref="AL19" si="7">IF(M20+M21&gt;M19,"ERROR","OK")</f>
        <v>OK</v>
      </c>
    </row>
    <row r="20" spans="1:38" ht="19.5" customHeight="1" x14ac:dyDescent="0.25">
      <c r="A20" s="291"/>
      <c r="B20" s="734"/>
      <c r="C20" s="437" t="s">
        <v>588</v>
      </c>
      <c r="D20" s="296" t="s">
        <v>583</v>
      </c>
      <c r="E20" s="864" t="s">
        <v>509</v>
      </c>
      <c r="F20" s="737"/>
      <c r="G20" s="374"/>
      <c r="H20" s="373"/>
      <c r="I20" s="375"/>
      <c r="J20" s="373"/>
      <c r="K20" s="375"/>
      <c r="L20" s="373"/>
      <c r="M20" s="375"/>
      <c r="N20" s="662"/>
      <c r="O20" s="298"/>
      <c r="P20" s="297"/>
      <c r="Q20" s="299"/>
      <c r="R20" s="297"/>
      <c r="S20" s="298"/>
      <c r="T20" s="297"/>
      <c r="U20" s="299"/>
      <c r="V20" s="297"/>
      <c r="W20" s="298"/>
      <c r="X20" s="297"/>
      <c r="Y20" s="299"/>
      <c r="Z20" s="297"/>
      <c r="AA20" s="298"/>
      <c r="AB20" s="297"/>
      <c r="AC20" s="299"/>
      <c r="AE20" s="978"/>
      <c r="AF20" s="979"/>
      <c r="AG20" s="978"/>
      <c r="AH20" s="980"/>
      <c r="AI20" s="978"/>
      <c r="AJ20" s="980"/>
      <c r="AK20" s="978"/>
      <c r="AL20" s="978"/>
    </row>
    <row r="21" spans="1:38" ht="27" customHeight="1" x14ac:dyDescent="0.25">
      <c r="A21" s="308"/>
      <c r="B21" s="327"/>
      <c r="C21" s="437" t="s">
        <v>589</v>
      </c>
      <c r="D21" s="300" t="s">
        <v>585</v>
      </c>
      <c r="E21" s="862" t="s">
        <v>509</v>
      </c>
      <c r="F21" s="737"/>
      <c r="G21" s="374"/>
      <c r="H21" s="373"/>
      <c r="I21" s="375"/>
      <c r="J21" s="373"/>
      <c r="K21" s="375"/>
      <c r="L21" s="373"/>
      <c r="M21" s="375"/>
      <c r="N21" s="663"/>
      <c r="O21" s="574"/>
      <c r="P21" s="573"/>
      <c r="Q21" s="575"/>
      <c r="R21" s="573"/>
      <c r="S21" s="574"/>
      <c r="T21" s="573"/>
      <c r="U21" s="575"/>
      <c r="V21" s="573"/>
      <c r="W21" s="574"/>
      <c r="X21" s="573"/>
      <c r="Y21" s="575"/>
      <c r="Z21" s="573"/>
      <c r="AA21" s="574"/>
      <c r="AB21" s="573"/>
      <c r="AC21" s="575"/>
      <c r="AE21" s="978"/>
      <c r="AF21" s="979"/>
      <c r="AG21" s="978"/>
      <c r="AH21" s="980"/>
      <c r="AI21" s="978"/>
      <c r="AJ21" s="980"/>
      <c r="AK21" s="978"/>
      <c r="AL21" s="978"/>
    </row>
    <row r="22" spans="1:38" ht="27" customHeight="1" x14ac:dyDescent="0.25">
      <c r="A22" s="286" t="s">
        <v>65</v>
      </c>
      <c r="B22" s="732" t="s">
        <v>590</v>
      </c>
      <c r="C22" s="1332"/>
      <c r="D22" s="287" t="s">
        <v>591</v>
      </c>
      <c r="E22" s="874" t="s">
        <v>509</v>
      </c>
      <c r="F22" s="739"/>
      <c r="G22" s="571"/>
      <c r="H22" s="379"/>
      <c r="I22" s="572"/>
      <c r="J22" s="379"/>
      <c r="K22" s="572"/>
      <c r="L22" s="379"/>
      <c r="M22" s="572"/>
      <c r="N22" s="660"/>
      <c r="O22" s="289"/>
      <c r="P22" s="288"/>
      <c r="Q22" s="290"/>
      <c r="R22" s="288"/>
      <c r="S22" s="289"/>
      <c r="T22" s="288"/>
      <c r="U22" s="290"/>
      <c r="V22" s="288"/>
      <c r="W22" s="289"/>
      <c r="X22" s="288"/>
      <c r="Y22" s="290"/>
      <c r="Z22" s="288"/>
      <c r="AA22" s="289"/>
      <c r="AB22" s="288"/>
      <c r="AC22" s="290"/>
      <c r="AE22" s="978" t="str">
        <f>IF(F23+F24+F25+F28+F29&gt;F22,"ERROR",IF(F22='СВ2 | Первич. | Торговля'!D18,"OK","Расхождения СВ2"))</f>
        <v>OK</v>
      </c>
      <c r="AF22" s="978" t="str">
        <f>IF(G23+G24+G25+G28+G29&gt;G22,"ERROR",IF(G22='СВ2 | Первич. | Торговля'!E18,"OK","Расхождения СВ2"))</f>
        <v>OK</v>
      </c>
      <c r="AG22" s="978" t="str">
        <f>IF(H23+H24+H25+H28+H29&gt;H22,"ERROR",IF(H22='СВ2 | Первич. | Торговля'!F18,"OK","Расхождения СВ2"))</f>
        <v>OK</v>
      </c>
      <c r="AH22" s="978" t="str">
        <f>IF(I23+I24+I25+I28+I29&gt;I22,"ERROR",IF(I22='СВ2 | Первич. | Торговля'!G18,"OK","Расхождения СВ2"))</f>
        <v>OK</v>
      </c>
      <c r="AI22" s="978" t="str">
        <f>IF(J23+J24+J25+J28+J29&gt;J22,"ERROR",IF(J22='СВ2 | Первич. | Торговля'!H18,"OK","Расхождения СВ2"))</f>
        <v>OK</v>
      </c>
      <c r="AJ22" s="978" t="str">
        <f>IF(K23+K24+K25+K28+K29&gt;K22,"ERROR",IF(K22='СВ2 | Первич. | Торговля'!I18,"OK","Расхождения СВ2"))</f>
        <v>OK</v>
      </c>
      <c r="AK22" s="978" t="str">
        <f>IF(L23+L24+L25+L28+L29&gt;L22,"ERROR",IF(L22='СВ2 | Первич. | Торговля'!J18,"OK","Расхождения СВ2"))</f>
        <v>OK</v>
      </c>
      <c r="AL22" s="978" t="str">
        <f>IF(M23+M24+M25+M28+M29&gt;M22,"ERROR",IF(M22='СВ2 | Первич. | Торговля'!K18,"OK","Расхождения СВ2"))</f>
        <v>OK</v>
      </c>
    </row>
    <row r="23" spans="1:38" ht="19.5" customHeight="1" x14ac:dyDescent="0.25">
      <c r="A23" s="291"/>
      <c r="B23" s="438" t="s">
        <v>592</v>
      </c>
      <c r="C23" s="1333"/>
      <c r="D23" s="300" t="s">
        <v>593</v>
      </c>
      <c r="E23" s="864" t="s">
        <v>509</v>
      </c>
      <c r="F23" s="740"/>
      <c r="G23" s="376"/>
      <c r="H23" s="377"/>
      <c r="I23" s="378"/>
      <c r="J23" s="377"/>
      <c r="K23" s="378"/>
      <c r="L23" s="377"/>
      <c r="M23" s="378"/>
      <c r="N23" s="661"/>
      <c r="O23" s="294"/>
      <c r="P23" s="293"/>
      <c r="Q23" s="295"/>
      <c r="R23" s="293"/>
      <c r="S23" s="294"/>
      <c r="T23" s="293"/>
      <c r="U23" s="295"/>
      <c r="V23" s="293"/>
      <c r="W23" s="294"/>
      <c r="X23" s="293"/>
      <c r="Y23" s="295"/>
      <c r="Z23" s="293"/>
      <c r="AA23" s="294"/>
      <c r="AB23" s="293"/>
      <c r="AC23" s="295"/>
      <c r="AE23" s="975"/>
      <c r="AF23" s="979"/>
      <c r="AG23" s="978"/>
      <c r="AH23" s="980"/>
      <c r="AI23" s="978"/>
      <c r="AJ23" s="980"/>
      <c r="AK23" s="978"/>
      <c r="AL23" s="978"/>
    </row>
    <row r="24" spans="1:38" ht="19.5" customHeight="1" x14ac:dyDescent="0.25">
      <c r="A24" s="291"/>
      <c r="B24" s="439" t="s">
        <v>594</v>
      </c>
      <c r="C24" s="1333"/>
      <c r="D24" s="304" t="s">
        <v>595</v>
      </c>
      <c r="E24" s="864" t="s">
        <v>509</v>
      </c>
      <c r="F24" s="736"/>
      <c r="G24" s="371"/>
      <c r="H24" s="370"/>
      <c r="I24" s="372"/>
      <c r="J24" s="370"/>
      <c r="K24" s="372"/>
      <c r="L24" s="370"/>
      <c r="M24" s="372"/>
      <c r="N24" s="661"/>
      <c r="O24" s="294"/>
      <c r="P24" s="293"/>
      <c r="Q24" s="295"/>
      <c r="R24" s="293"/>
      <c r="S24" s="294"/>
      <c r="T24" s="293"/>
      <c r="U24" s="295"/>
      <c r="V24" s="293"/>
      <c r="W24" s="294"/>
      <c r="X24" s="293"/>
      <c r="Y24" s="295"/>
      <c r="Z24" s="293"/>
      <c r="AA24" s="294"/>
      <c r="AB24" s="293"/>
      <c r="AC24" s="295"/>
      <c r="AE24" s="975"/>
      <c r="AF24" s="976"/>
      <c r="AG24" s="975"/>
      <c r="AH24" s="977"/>
      <c r="AI24" s="975"/>
      <c r="AJ24" s="977"/>
      <c r="AK24" s="975"/>
      <c r="AL24" s="975"/>
    </row>
    <row r="25" spans="1:38" ht="19.5" customHeight="1" x14ac:dyDescent="0.25">
      <c r="A25" s="291"/>
      <c r="B25" s="734" t="s">
        <v>596</v>
      </c>
      <c r="C25" s="1333"/>
      <c r="D25" s="296" t="s">
        <v>597</v>
      </c>
      <c r="E25" s="864" t="s">
        <v>509</v>
      </c>
      <c r="F25" s="740"/>
      <c r="G25" s="376"/>
      <c r="H25" s="377"/>
      <c r="I25" s="378"/>
      <c r="J25" s="377"/>
      <c r="K25" s="378"/>
      <c r="L25" s="377"/>
      <c r="M25" s="378"/>
      <c r="N25" s="661"/>
      <c r="O25" s="294"/>
      <c r="P25" s="293"/>
      <c r="Q25" s="295"/>
      <c r="R25" s="293"/>
      <c r="S25" s="294"/>
      <c r="T25" s="293"/>
      <c r="U25" s="295"/>
      <c r="V25" s="293"/>
      <c r="W25" s="294"/>
      <c r="X25" s="293"/>
      <c r="Y25" s="295"/>
      <c r="Z25" s="293"/>
      <c r="AA25" s="294"/>
      <c r="AB25" s="293"/>
      <c r="AC25" s="295"/>
      <c r="AE25" s="975" t="str">
        <f>IF(F26+F27&gt;F25,"ERROR","OK")</f>
        <v>OK</v>
      </c>
      <c r="AF25" s="975" t="str">
        <f t="shared" ref="AF25:AL25" si="8">IF(G26+G27&gt;G25,"ERROR","OK")</f>
        <v>OK</v>
      </c>
      <c r="AG25" s="975" t="str">
        <f t="shared" si="8"/>
        <v>OK</v>
      </c>
      <c r="AH25" s="975" t="str">
        <f t="shared" si="8"/>
        <v>OK</v>
      </c>
      <c r="AI25" s="975" t="str">
        <f t="shared" si="8"/>
        <v>OK</v>
      </c>
      <c r="AJ25" s="975" t="str">
        <f t="shared" si="8"/>
        <v>OK</v>
      </c>
      <c r="AK25" s="975" t="str">
        <f t="shared" si="8"/>
        <v>OK</v>
      </c>
      <c r="AL25" s="975" t="str">
        <f t="shared" si="8"/>
        <v>OK</v>
      </c>
    </row>
    <row r="26" spans="1:38" ht="20.5" customHeight="1" x14ac:dyDescent="0.25">
      <c r="A26" s="291"/>
      <c r="B26" s="734"/>
      <c r="C26" s="440" t="s">
        <v>598</v>
      </c>
      <c r="D26" s="296" t="s">
        <v>583</v>
      </c>
      <c r="E26" s="864" t="s">
        <v>509</v>
      </c>
      <c r="F26" s="737"/>
      <c r="G26" s="374"/>
      <c r="H26" s="373"/>
      <c r="I26" s="375"/>
      <c r="J26" s="373"/>
      <c r="K26" s="375"/>
      <c r="L26" s="373"/>
      <c r="M26" s="375"/>
      <c r="N26" s="662"/>
      <c r="O26" s="298"/>
      <c r="P26" s="297"/>
      <c r="Q26" s="299"/>
      <c r="R26" s="297"/>
      <c r="S26" s="298"/>
      <c r="T26" s="297"/>
      <c r="U26" s="299"/>
      <c r="V26" s="297"/>
      <c r="W26" s="298"/>
      <c r="X26" s="297"/>
      <c r="Y26" s="299"/>
      <c r="Z26" s="297"/>
      <c r="AA26" s="298"/>
      <c r="AB26" s="297"/>
      <c r="AC26" s="299"/>
      <c r="AE26" s="978"/>
      <c r="AF26" s="979"/>
      <c r="AG26" s="978"/>
      <c r="AH26" s="980"/>
      <c r="AI26" s="978"/>
      <c r="AJ26" s="980"/>
      <c r="AK26" s="978"/>
      <c r="AL26" s="978"/>
    </row>
    <row r="27" spans="1:38" ht="40.9" customHeight="1" x14ac:dyDescent="0.25">
      <c r="A27" s="291"/>
      <c r="B27" s="442"/>
      <c r="C27" s="440" t="s">
        <v>599</v>
      </c>
      <c r="D27" s="300" t="s">
        <v>585</v>
      </c>
      <c r="E27" s="862" t="s">
        <v>509</v>
      </c>
      <c r="F27" s="737"/>
      <c r="G27" s="374"/>
      <c r="H27" s="373"/>
      <c r="I27" s="375"/>
      <c r="J27" s="373"/>
      <c r="K27" s="375"/>
      <c r="L27" s="373"/>
      <c r="M27" s="375"/>
      <c r="N27" s="662"/>
      <c r="O27" s="298"/>
      <c r="P27" s="297"/>
      <c r="Q27" s="299"/>
      <c r="R27" s="297"/>
      <c r="S27" s="298"/>
      <c r="T27" s="297"/>
      <c r="U27" s="299"/>
      <c r="V27" s="297"/>
      <c r="W27" s="298"/>
      <c r="X27" s="297"/>
      <c r="Y27" s="299"/>
      <c r="Z27" s="297"/>
      <c r="AA27" s="298"/>
      <c r="AB27" s="297"/>
      <c r="AC27" s="299"/>
      <c r="AE27" s="978"/>
      <c r="AF27" s="979"/>
      <c r="AG27" s="978"/>
      <c r="AH27" s="980"/>
      <c r="AI27" s="978"/>
      <c r="AJ27" s="980"/>
      <c r="AK27" s="978"/>
      <c r="AL27" s="978"/>
    </row>
    <row r="28" spans="1:38" ht="19.5" customHeight="1" x14ac:dyDescent="0.25">
      <c r="A28" s="291"/>
      <c r="B28" s="441" t="s">
        <v>600</v>
      </c>
      <c r="C28" s="440"/>
      <c r="D28" s="304" t="s">
        <v>601</v>
      </c>
      <c r="E28" s="862" t="s">
        <v>509</v>
      </c>
      <c r="F28" s="741"/>
      <c r="G28" s="381"/>
      <c r="H28" s="380"/>
      <c r="I28" s="382"/>
      <c r="J28" s="380"/>
      <c r="K28" s="382"/>
      <c r="L28" s="380"/>
      <c r="M28" s="382"/>
      <c r="N28" s="664"/>
      <c r="O28" s="306"/>
      <c r="P28" s="305"/>
      <c r="Q28" s="307"/>
      <c r="R28" s="305"/>
      <c r="S28" s="306"/>
      <c r="T28" s="305"/>
      <c r="U28" s="307"/>
      <c r="V28" s="305"/>
      <c r="W28" s="306"/>
      <c r="X28" s="305"/>
      <c r="Y28" s="307"/>
      <c r="Z28" s="305"/>
      <c r="AA28" s="306"/>
      <c r="AB28" s="305"/>
      <c r="AC28" s="307"/>
      <c r="AE28" s="978"/>
      <c r="AF28" s="979"/>
      <c r="AG28" s="978"/>
      <c r="AH28" s="980"/>
      <c r="AI28" s="978"/>
      <c r="AJ28" s="980"/>
      <c r="AK28" s="978"/>
      <c r="AL28" s="978"/>
    </row>
    <row r="29" spans="1:38" ht="19.5" customHeight="1" x14ac:dyDescent="0.25">
      <c r="A29" s="308"/>
      <c r="B29" s="442" t="s">
        <v>602</v>
      </c>
      <c r="C29" s="440"/>
      <c r="D29" s="304" t="s">
        <v>603</v>
      </c>
      <c r="E29" s="862" t="s">
        <v>509</v>
      </c>
      <c r="F29" s="741"/>
      <c r="G29" s="381"/>
      <c r="H29" s="380"/>
      <c r="I29" s="382"/>
      <c r="J29" s="380"/>
      <c r="K29" s="382"/>
      <c r="L29" s="380"/>
      <c r="M29" s="382"/>
      <c r="N29" s="664"/>
      <c r="O29" s="306"/>
      <c r="P29" s="305"/>
      <c r="Q29" s="307"/>
      <c r="R29" s="305"/>
      <c r="S29" s="306"/>
      <c r="T29" s="305"/>
      <c r="U29" s="307"/>
      <c r="V29" s="305"/>
      <c r="W29" s="306"/>
      <c r="X29" s="305"/>
      <c r="Y29" s="307"/>
      <c r="Z29" s="305"/>
      <c r="AA29" s="306"/>
      <c r="AB29" s="305"/>
      <c r="AC29" s="307"/>
      <c r="AE29" s="978"/>
      <c r="AF29" s="979"/>
      <c r="AG29" s="978"/>
      <c r="AH29" s="980"/>
      <c r="AI29" s="978"/>
      <c r="AJ29" s="980"/>
      <c r="AK29" s="978"/>
      <c r="AL29" s="978"/>
    </row>
    <row r="30" spans="1:38" ht="27" customHeight="1" x14ac:dyDescent="0.25">
      <c r="A30" s="309" t="s">
        <v>147</v>
      </c>
      <c r="B30" s="733" t="s">
        <v>604</v>
      </c>
      <c r="C30" s="443"/>
      <c r="D30" s="310" t="s">
        <v>605</v>
      </c>
      <c r="E30" s="875" t="s">
        <v>519</v>
      </c>
      <c r="F30" s="735"/>
      <c r="G30" s="369"/>
      <c r="H30" s="367"/>
      <c r="I30" s="369"/>
      <c r="J30" s="367"/>
      <c r="K30" s="369"/>
      <c r="L30" s="367"/>
      <c r="M30" s="369"/>
      <c r="N30" s="665"/>
      <c r="O30" s="302"/>
      <c r="P30" s="301"/>
      <c r="Q30" s="303"/>
      <c r="R30" s="301"/>
      <c r="S30" s="302"/>
      <c r="T30" s="301"/>
      <c r="U30" s="303"/>
      <c r="V30" s="301"/>
      <c r="W30" s="302"/>
      <c r="X30" s="301"/>
      <c r="Y30" s="303"/>
      <c r="Z30" s="301"/>
      <c r="AA30" s="302"/>
      <c r="AB30" s="301"/>
      <c r="AC30" s="303"/>
      <c r="AE30" s="975" t="str">
        <f>IF(F31+F32&gt;F30,"ERROR",IF(F30='СВ2 | Первич. | Торговля'!D30,"OK","Расхождения СВ2"))</f>
        <v>Расхождения СВ2</v>
      </c>
      <c r="AF30" s="975" t="str">
        <f>IF(G31+G32&gt;G30,"ERROR",IF(G30='СВ2 | Первич. | Торговля'!E30,"OK","Расхождения СВ2"))</f>
        <v>Расхождения СВ2</v>
      </c>
      <c r="AG30" s="975" t="str">
        <f>IF(H31+H32&gt;H30,"ERROR",IF(H30='СВ2 | Первич. | Торговля'!F30,"OK","Расхождения СВ2"))</f>
        <v>Расхождения СВ2</v>
      </c>
      <c r="AH30" s="975" t="str">
        <f>IF(I31+I32&gt;I30,"ERROR",IF(I30='СВ2 | Первич. | Торговля'!G30,"OK","Расхождения СВ2"))</f>
        <v>Расхождения СВ2</v>
      </c>
      <c r="AI30" s="975" t="str">
        <f>IF(J31+J32&gt;J30,"ERROR",IF(J30='СВ2 | Первич. | Торговля'!H30,"OK","Расхождения СВ2"))</f>
        <v>OK</v>
      </c>
      <c r="AJ30" s="975" t="str">
        <f>IF(K31+K32&gt;K30,"ERROR",IF(K30='СВ2 | Первич. | Торговля'!I30,"OK","Расхождения СВ2"))</f>
        <v>OK</v>
      </c>
      <c r="AK30" s="975" t="str">
        <f>IF(L31+L32&gt;L30,"ERROR",IF(L30='СВ2 | Первич. | Торговля'!J30,"OK","Расхождения СВ2"))</f>
        <v>OK</v>
      </c>
      <c r="AL30" s="975" t="str">
        <f>IF(M31+M32&gt;M30,"ERROR",IF(M30='СВ2 | Первич. | Торговля'!K30,"OK","Расхождения СВ2"))</f>
        <v>OK</v>
      </c>
    </row>
    <row r="31" spans="1:38" ht="28.9" customHeight="1" x14ac:dyDescent="0.25">
      <c r="A31" s="291"/>
      <c r="B31" s="437" t="s">
        <v>606</v>
      </c>
      <c r="C31" s="1334"/>
      <c r="D31" s="296" t="s">
        <v>607</v>
      </c>
      <c r="E31" s="876" t="s">
        <v>519</v>
      </c>
      <c r="F31" s="740"/>
      <c r="G31" s="378"/>
      <c r="H31" s="377"/>
      <c r="I31" s="378"/>
      <c r="J31" s="377"/>
      <c r="K31" s="378"/>
      <c r="L31" s="377"/>
      <c r="M31" s="378"/>
      <c r="N31" s="661"/>
      <c r="O31" s="294"/>
      <c r="P31" s="293"/>
      <c r="Q31" s="295"/>
      <c r="R31" s="293"/>
      <c r="S31" s="294"/>
      <c r="T31" s="293"/>
      <c r="U31" s="295"/>
      <c r="V31" s="293"/>
      <c r="W31" s="294"/>
      <c r="X31" s="293"/>
      <c r="Y31" s="295"/>
      <c r="Z31" s="293"/>
      <c r="AA31" s="294"/>
      <c r="AB31" s="293"/>
      <c r="AC31" s="295"/>
      <c r="AE31" s="978"/>
      <c r="AF31" s="980"/>
      <c r="AG31" s="978"/>
      <c r="AH31" s="980"/>
      <c r="AI31" s="978"/>
      <c r="AJ31" s="980"/>
      <c r="AK31" s="978"/>
      <c r="AL31" s="978"/>
    </row>
    <row r="32" spans="1:38" ht="28.9" customHeight="1" x14ac:dyDescent="0.25">
      <c r="A32" s="291"/>
      <c r="B32" s="437" t="s">
        <v>608</v>
      </c>
      <c r="C32" s="1335"/>
      <c r="D32" s="296" t="s">
        <v>609</v>
      </c>
      <c r="E32" s="866" t="s">
        <v>519</v>
      </c>
      <c r="F32" s="736"/>
      <c r="G32" s="372"/>
      <c r="H32" s="370"/>
      <c r="I32" s="372"/>
      <c r="J32" s="370"/>
      <c r="K32" s="372"/>
      <c r="L32" s="370"/>
      <c r="M32" s="372"/>
      <c r="N32" s="661"/>
      <c r="O32" s="294"/>
      <c r="P32" s="293"/>
      <c r="Q32" s="295"/>
      <c r="R32" s="293"/>
      <c r="S32" s="294"/>
      <c r="T32" s="293"/>
      <c r="U32" s="295"/>
      <c r="V32" s="293"/>
      <c r="W32" s="294"/>
      <c r="X32" s="293"/>
      <c r="Y32" s="295"/>
      <c r="Z32" s="293"/>
      <c r="AA32" s="294"/>
      <c r="AB32" s="293"/>
      <c r="AC32" s="295"/>
      <c r="AE32" s="975"/>
      <c r="AF32" s="977"/>
      <c r="AG32" s="975"/>
      <c r="AH32" s="977"/>
      <c r="AI32" s="975"/>
      <c r="AJ32" s="977"/>
      <c r="AK32" s="975"/>
      <c r="AL32" s="975"/>
    </row>
    <row r="33" spans="1:38" ht="27" customHeight="1" x14ac:dyDescent="0.25">
      <c r="A33" s="286" t="s">
        <v>163</v>
      </c>
      <c r="B33" s="443" t="s">
        <v>610</v>
      </c>
      <c r="C33" s="1336"/>
      <c r="D33" s="287" t="s">
        <v>611</v>
      </c>
      <c r="E33" s="877" t="s">
        <v>519</v>
      </c>
      <c r="F33" s="735"/>
      <c r="G33" s="369"/>
      <c r="H33" s="367"/>
      <c r="I33" s="369"/>
      <c r="J33" s="367"/>
      <c r="K33" s="369"/>
      <c r="L33" s="367"/>
      <c r="M33" s="369"/>
      <c r="N33" s="665"/>
      <c r="O33" s="302"/>
      <c r="P33" s="301"/>
      <c r="Q33" s="303"/>
      <c r="R33" s="301"/>
      <c r="S33" s="302"/>
      <c r="T33" s="301"/>
      <c r="U33" s="303"/>
      <c r="V33" s="301"/>
      <c r="W33" s="302"/>
      <c r="X33" s="301"/>
      <c r="Y33" s="303"/>
      <c r="Z33" s="301"/>
      <c r="AA33" s="302"/>
      <c r="AB33" s="301"/>
      <c r="AC33" s="303"/>
      <c r="AE33" s="975" t="str">
        <f>IF(F34+F35+F36+F37+F38+F39+F40&gt;F33,"ERROR",IF(F33='СВ2 | Первич. | Торговля'!D31,"OK","Расхождения СВ2"))</f>
        <v>Расхождения СВ2</v>
      </c>
      <c r="AF33" s="975" t="str">
        <f>IF(G34+G35+G36+G37+G38+G39+G40&gt;G33,"ERROR",IF(G33='СВ2 | Первич. | Торговля'!E31,"OK","Расхождения СВ2"))</f>
        <v>Расхождения СВ2</v>
      </c>
      <c r="AG33" s="975" t="str">
        <f>IF(H34+H35+H36+H37+H38+H39+H40&gt;H33,"ERROR",IF(H33='СВ2 | Первич. | Торговля'!F31,"OK","Расхождения СВ2"))</f>
        <v>Расхождения СВ2</v>
      </c>
      <c r="AH33" s="975" t="str">
        <f>IF(I34+I35+I36+I37+I38+I39+I40&gt;I33,"ERROR",IF(I33='СВ2 | Первич. | Торговля'!G31,"OK","Расхождения СВ2"))</f>
        <v>Расхождения СВ2</v>
      </c>
      <c r="AI33" s="975" t="str">
        <f>IF(J34+J35+J36+J37+J38+J39+J40&gt;J33,"ERROR",IF(J33='СВ2 | Первич. | Торговля'!H31,"OK","Расхождения СВ2"))</f>
        <v>OK</v>
      </c>
      <c r="AJ33" s="975" t="str">
        <f>IF(K34+K35+K36+K37+K38+K39+K40&gt;K33,"ERROR",IF(K33='СВ2 | Первич. | Торговля'!I31,"OK","Расхождения СВ2"))</f>
        <v>Расхождения СВ2</v>
      </c>
      <c r="AK33" s="975" t="str">
        <f>IF(L34+L35+L36+L37+L38+L39+L40&gt;L33,"ERROR",IF(L33='СВ2 | Первич. | Торговля'!J31,"OK","Расхождения СВ2"))</f>
        <v>OK</v>
      </c>
      <c r="AL33" s="975" t="str">
        <f>IF(M34+M35+M36+M37+M38+M39+M40&gt;M33,"ERROR",IF(M33='СВ2 | Первич. | Торговля'!K31,"OK","Расхождения СВ2"))</f>
        <v>OK</v>
      </c>
    </row>
    <row r="34" spans="1:38" ht="19.5" customHeight="1" x14ac:dyDescent="0.25">
      <c r="A34" s="291"/>
      <c r="B34" s="441" t="s">
        <v>612</v>
      </c>
      <c r="C34" s="1334"/>
      <c r="D34" s="296" t="s">
        <v>613</v>
      </c>
      <c r="E34" s="865" t="s">
        <v>519</v>
      </c>
      <c r="F34" s="736"/>
      <c r="G34" s="372"/>
      <c r="H34" s="370"/>
      <c r="I34" s="372"/>
      <c r="J34" s="370"/>
      <c r="K34" s="372"/>
      <c r="L34" s="370"/>
      <c r="M34" s="372"/>
      <c r="N34" s="661"/>
      <c r="O34" s="294"/>
      <c r="P34" s="293"/>
      <c r="Q34" s="295"/>
      <c r="R34" s="293"/>
      <c r="S34" s="294"/>
      <c r="T34" s="293"/>
      <c r="U34" s="295"/>
      <c r="V34" s="293"/>
      <c r="W34" s="294"/>
      <c r="X34" s="293"/>
      <c r="Y34" s="295"/>
      <c r="Z34" s="293"/>
      <c r="AA34" s="294"/>
      <c r="AB34" s="293"/>
      <c r="AC34" s="295"/>
      <c r="AE34" s="975"/>
      <c r="AF34" s="977"/>
      <c r="AG34" s="975"/>
      <c r="AH34" s="977"/>
      <c r="AI34" s="975"/>
      <c r="AJ34" s="977"/>
      <c r="AK34" s="975"/>
      <c r="AL34" s="975"/>
    </row>
    <row r="35" spans="1:38" ht="19.5" customHeight="1" x14ac:dyDescent="0.25">
      <c r="A35" s="291"/>
      <c r="B35" s="441" t="s">
        <v>614</v>
      </c>
      <c r="C35" s="1334"/>
      <c r="D35" s="296" t="s">
        <v>615</v>
      </c>
      <c r="E35" s="865" t="s">
        <v>519</v>
      </c>
      <c r="F35" s="736"/>
      <c r="G35" s="372"/>
      <c r="H35" s="370"/>
      <c r="I35" s="372"/>
      <c r="J35" s="370"/>
      <c r="K35" s="372"/>
      <c r="L35" s="370"/>
      <c r="M35" s="372"/>
      <c r="N35" s="661"/>
      <c r="O35" s="294"/>
      <c r="P35" s="293"/>
      <c r="Q35" s="295"/>
      <c r="R35" s="293"/>
      <c r="S35" s="294"/>
      <c r="T35" s="293"/>
      <c r="U35" s="295"/>
      <c r="V35" s="293"/>
      <c r="W35" s="294"/>
      <c r="X35" s="293"/>
      <c r="Y35" s="295"/>
      <c r="Z35" s="293"/>
      <c r="AA35" s="294"/>
      <c r="AB35" s="293"/>
      <c r="AC35" s="295"/>
      <c r="AE35" s="975"/>
      <c r="AF35" s="977"/>
      <c r="AG35" s="975"/>
      <c r="AH35" s="977"/>
      <c r="AI35" s="975"/>
      <c r="AJ35" s="977"/>
      <c r="AK35" s="975"/>
      <c r="AL35" s="975"/>
    </row>
    <row r="36" spans="1:38" ht="19.5" customHeight="1" x14ac:dyDescent="0.25">
      <c r="A36" s="291"/>
      <c r="B36" s="441" t="s">
        <v>616</v>
      </c>
      <c r="C36" s="1334"/>
      <c r="D36" s="296" t="s">
        <v>617</v>
      </c>
      <c r="E36" s="865" t="s">
        <v>519</v>
      </c>
      <c r="F36" s="736"/>
      <c r="G36" s="372"/>
      <c r="H36" s="370"/>
      <c r="I36" s="372"/>
      <c r="J36" s="370"/>
      <c r="K36" s="372"/>
      <c r="L36" s="370"/>
      <c r="M36" s="372"/>
      <c r="N36" s="661"/>
      <c r="O36" s="294"/>
      <c r="P36" s="293"/>
      <c r="Q36" s="295"/>
      <c r="R36" s="293"/>
      <c r="S36" s="294"/>
      <c r="T36" s="293"/>
      <c r="U36" s="295"/>
      <c r="V36" s="293"/>
      <c r="W36" s="294"/>
      <c r="X36" s="293"/>
      <c r="Y36" s="295"/>
      <c r="Z36" s="293"/>
      <c r="AA36" s="294"/>
      <c r="AB36" s="293"/>
      <c r="AC36" s="295"/>
      <c r="AE36" s="975"/>
      <c r="AF36" s="977"/>
      <c r="AG36" s="975"/>
      <c r="AH36" s="977"/>
      <c r="AI36" s="975"/>
      <c r="AJ36" s="977"/>
      <c r="AK36" s="975"/>
      <c r="AL36" s="975"/>
    </row>
    <row r="37" spans="1:38" ht="19.5" customHeight="1" x14ac:dyDescent="0.25">
      <c r="A37" s="291"/>
      <c r="B37" s="441" t="s">
        <v>618</v>
      </c>
      <c r="C37" s="1334"/>
      <c r="D37" s="296" t="s">
        <v>619</v>
      </c>
      <c r="E37" s="865" t="s">
        <v>519</v>
      </c>
      <c r="F37" s="736"/>
      <c r="G37" s="372"/>
      <c r="H37" s="370"/>
      <c r="I37" s="372"/>
      <c r="J37" s="370"/>
      <c r="K37" s="372"/>
      <c r="L37" s="370"/>
      <c r="M37" s="372"/>
      <c r="N37" s="661"/>
      <c r="O37" s="294"/>
      <c r="P37" s="293"/>
      <c r="Q37" s="295"/>
      <c r="R37" s="293"/>
      <c r="S37" s="294"/>
      <c r="T37" s="293"/>
      <c r="U37" s="295"/>
      <c r="V37" s="293"/>
      <c r="W37" s="294"/>
      <c r="X37" s="293"/>
      <c r="Y37" s="295"/>
      <c r="Z37" s="293"/>
      <c r="AA37" s="294"/>
      <c r="AB37" s="293"/>
      <c r="AC37" s="295"/>
      <c r="AE37" s="975"/>
      <c r="AF37" s="977"/>
      <c r="AG37" s="975"/>
      <c r="AH37" s="977"/>
      <c r="AI37" s="975"/>
      <c r="AJ37" s="977"/>
      <c r="AK37" s="975"/>
      <c r="AL37" s="975"/>
    </row>
    <row r="38" spans="1:38" ht="19.5" customHeight="1" x14ac:dyDescent="0.25">
      <c r="A38" s="291"/>
      <c r="B38" s="441" t="s">
        <v>620</v>
      </c>
      <c r="C38" s="1334"/>
      <c r="D38" s="296" t="s">
        <v>621</v>
      </c>
      <c r="E38" s="865" t="s">
        <v>519</v>
      </c>
      <c r="F38" s="736"/>
      <c r="G38" s="372"/>
      <c r="H38" s="370"/>
      <c r="I38" s="372"/>
      <c r="J38" s="370"/>
      <c r="K38" s="372"/>
      <c r="L38" s="370"/>
      <c r="M38" s="372"/>
      <c r="N38" s="661"/>
      <c r="O38" s="294"/>
      <c r="P38" s="293"/>
      <c r="Q38" s="295"/>
      <c r="R38" s="293"/>
      <c r="S38" s="294"/>
      <c r="T38" s="293"/>
      <c r="U38" s="295"/>
      <c r="V38" s="293"/>
      <c r="W38" s="294"/>
      <c r="X38" s="293"/>
      <c r="Y38" s="295"/>
      <c r="Z38" s="293"/>
      <c r="AA38" s="294"/>
      <c r="AB38" s="293"/>
      <c r="AC38" s="295"/>
      <c r="AE38" s="975"/>
      <c r="AF38" s="977"/>
      <c r="AG38" s="975"/>
      <c r="AH38" s="977"/>
      <c r="AI38" s="975"/>
      <c r="AJ38" s="977"/>
      <c r="AK38" s="975"/>
      <c r="AL38" s="975"/>
    </row>
    <row r="39" spans="1:38" ht="19.5" customHeight="1" x14ac:dyDescent="0.25">
      <c r="A39" s="291"/>
      <c r="B39" s="441" t="s">
        <v>622</v>
      </c>
      <c r="C39" s="1334"/>
      <c r="D39" s="311" t="s">
        <v>623</v>
      </c>
      <c r="E39" s="865" t="s">
        <v>519</v>
      </c>
      <c r="F39" s="740"/>
      <c r="G39" s="378"/>
      <c r="H39" s="377"/>
      <c r="I39" s="378"/>
      <c r="J39" s="377"/>
      <c r="K39" s="378"/>
      <c r="L39" s="377"/>
      <c r="M39" s="378"/>
      <c r="N39" s="661"/>
      <c r="O39" s="294"/>
      <c r="P39" s="293"/>
      <c r="Q39" s="295"/>
      <c r="R39" s="293"/>
      <c r="S39" s="294"/>
      <c r="T39" s="293"/>
      <c r="U39" s="295"/>
      <c r="V39" s="293"/>
      <c r="W39" s="294"/>
      <c r="X39" s="293"/>
      <c r="Y39" s="295"/>
      <c r="Z39" s="293"/>
      <c r="AA39" s="294"/>
      <c r="AB39" s="293"/>
      <c r="AC39" s="295"/>
      <c r="AE39" s="981"/>
      <c r="AF39" s="982"/>
      <c r="AG39" s="981"/>
      <c r="AH39" s="982"/>
      <c r="AI39" s="981"/>
      <c r="AJ39" s="982"/>
      <c r="AK39" s="981"/>
      <c r="AL39" s="981"/>
    </row>
    <row r="40" spans="1:38" ht="19.5" customHeight="1" thickBot="1" x14ac:dyDescent="0.3">
      <c r="A40" s="312"/>
      <c r="B40" s="444" t="s">
        <v>624</v>
      </c>
      <c r="C40" s="1337"/>
      <c r="D40" s="313" t="s">
        <v>625</v>
      </c>
      <c r="E40" s="867" t="s">
        <v>519</v>
      </c>
      <c r="F40" s="742"/>
      <c r="G40" s="384"/>
      <c r="H40" s="383"/>
      <c r="I40" s="384"/>
      <c r="J40" s="383"/>
      <c r="K40" s="384"/>
      <c r="L40" s="383"/>
      <c r="M40" s="384"/>
      <c r="N40" s="666"/>
      <c r="O40" s="446"/>
      <c r="P40" s="445"/>
      <c r="Q40" s="447"/>
      <c r="R40" s="445"/>
      <c r="S40" s="446"/>
      <c r="T40" s="445"/>
      <c r="U40" s="447"/>
      <c r="V40" s="445"/>
      <c r="W40" s="446"/>
      <c r="X40" s="445"/>
      <c r="Y40" s="447"/>
      <c r="Z40" s="445"/>
      <c r="AA40" s="446"/>
      <c r="AB40" s="445"/>
      <c r="AC40" s="447"/>
      <c r="AE40" s="978"/>
      <c r="AF40" s="978"/>
      <c r="AG40" s="978"/>
      <c r="AH40" s="978"/>
      <c r="AI40" s="978"/>
      <c r="AJ40" s="978"/>
      <c r="AK40" s="978"/>
      <c r="AL40" s="978"/>
    </row>
    <row r="41" spans="1:38" ht="18" customHeight="1" x14ac:dyDescent="0.35">
      <c r="A41" s="314" t="s">
        <v>626</v>
      </c>
      <c r="B41" s="314"/>
      <c r="C41" s="314"/>
      <c r="D41" s="315"/>
      <c r="E41" s="315"/>
      <c r="F41" s="316"/>
      <c r="G41" s="316"/>
      <c r="H41" s="659"/>
      <c r="I41" s="659"/>
      <c r="J41" s="659"/>
      <c r="K41" s="135"/>
      <c r="L41" s="135"/>
      <c r="M41" s="135"/>
      <c r="N41" s="1338"/>
      <c r="O41" s="1338"/>
      <c r="P41" s="1339"/>
      <c r="AA41" s="3"/>
      <c r="AB41" s="3"/>
      <c r="AC41" s="138"/>
      <c r="AE41" s="135"/>
      <c r="AF41" s="135"/>
      <c r="AG41" s="135"/>
      <c r="AH41" s="135"/>
      <c r="AI41" s="135"/>
      <c r="AJ41" s="135"/>
      <c r="AK41" s="135"/>
      <c r="AL41" s="135"/>
    </row>
    <row r="42" spans="1:38" ht="18" customHeight="1" x14ac:dyDescent="0.35">
      <c r="A42" s="317" t="s">
        <v>627</v>
      </c>
      <c r="B42" s="317"/>
      <c r="C42" s="317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38"/>
      <c r="O42" s="1338"/>
      <c r="P42" s="1339"/>
      <c r="AA42" s="3"/>
      <c r="AB42" s="3"/>
      <c r="AC42" s="138"/>
      <c r="AE42" s="135"/>
      <c r="AF42" s="135"/>
      <c r="AG42" s="135"/>
      <c r="AH42" s="135"/>
      <c r="AI42" s="135"/>
      <c r="AJ42" s="135"/>
      <c r="AK42" s="135"/>
      <c r="AL42" s="135"/>
    </row>
    <row r="43" spans="1:38" ht="18" customHeight="1" x14ac:dyDescent="0.35">
      <c r="A43" s="317" t="s">
        <v>628</v>
      </c>
      <c r="B43" s="317"/>
      <c r="C43" s="317"/>
      <c r="D43" s="135"/>
      <c r="E43" s="5"/>
      <c r="F43" s="5"/>
      <c r="G43" s="5"/>
      <c r="H43" s="5"/>
      <c r="I43" s="5"/>
      <c r="J43" s="5"/>
      <c r="K43" s="5"/>
      <c r="L43" s="5"/>
      <c r="M43" s="5"/>
      <c r="N43" s="1338"/>
      <c r="O43" s="1338"/>
      <c r="P43" s="1339"/>
      <c r="AA43" s="3"/>
      <c r="AB43" s="3"/>
      <c r="AC43" s="138"/>
      <c r="AE43" s="135"/>
      <c r="AF43" s="135"/>
      <c r="AG43" s="135"/>
      <c r="AH43" s="135"/>
      <c r="AI43" s="135"/>
      <c r="AJ43" s="135"/>
      <c r="AK43" s="135"/>
      <c r="AL43" s="135"/>
    </row>
    <row r="44" spans="1:38" ht="18" customHeight="1" x14ac:dyDescent="0.35">
      <c r="A44" s="318" t="s">
        <v>629</v>
      </c>
      <c r="B44" s="317"/>
      <c r="C44" s="317"/>
      <c r="D44" s="135"/>
      <c r="E44" s="5"/>
      <c r="F44" s="5"/>
      <c r="G44" s="5"/>
      <c r="H44" s="5"/>
      <c r="I44" s="5"/>
      <c r="J44" s="5"/>
      <c r="K44" s="5"/>
      <c r="L44" s="5"/>
      <c r="M44" s="5"/>
      <c r="N44" s="1338"/>
      <c r="O44" s="1338"/>
      <c r="P44" s="1339"/>
      <c r="AA44" s="3"/>
      <c r="AB44" s="3"/>
      <c r="AC44" s="138"/>
      <c r="AE44" s="135"/>
      <c r="AF44" s="135"/>
      <c r="AG44" s="135"/>
      <c r="AH44" s="135"/>
      <c r="AI44" s="135"/>
      <c r="AJ44" s="135"/>
      <c r="AK44" s="135"/>
      <c r="AL44" s="135"/>
    </row>
    <row r="45" spans="1:38" ht="17.5" x14ac:dyDescent="0.35">
      <c r="A45" s="318" t="s">
        <v>630</v>
      </c>
      <c r="B45" s="317"/>
      <c r="C45" s="317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AE45" s="135"/>
      <c r="AF45" s="135"/>
      <c r="AG45" s="135"/>
      <c r="AH45" s="135"/>
      <c r="AI45" s="135"/>
      <c r="AJ45" s="135"/>
      <c r="AK45" s="135"/>
      <c r="AL45" s="135"/>
    </row>
    <row r="46" spans="1:38" ht="15.5" x14ac:dyDescent="0.35">
      <c r="B46" s="658"/>
      <c r="C46" s="317"/>
      <c r="D46" s="135"/>
      <c r="E46" s="135"/>
      <c r="F46" s="655" t="s">
        <v>477</v>
      </c>
      <c r="G46" s="135"/>
      <c r="H46" s="135"/>
      <c r="I46" s="135"/>
      <c r="J46" s="135"/>
      <c r="K46" s="135"/>
      <c r="L46" s="135"/>
      <c r="M46" s="135"/>
      <c r="AE46" s="135"/>
      <c r="AF46" s="135"/>
      <c r="AG46" s="135"/>
      <c r="AH46" s="135"/>
      <c r="AI46" s="135"/>
      <c r="AJ46" s="135"/>
      <c r="AK46" s="135"/>
      <c r="AL46" s="135"/>
    </row>
    <row r="47" spans="1:38" ht="15.4" customHeight="1" x14ac:dyDescent="0.35">
      <c r="B47" s="317"/>
      <c r="F47" s="656" t="s">
        <v>479</v>
      </c>
    </row>
    <row r="48" spans="1:38" ht="15.4" customHeight="1" x14ac:dyDescent="0.35">
      <c r="B48" s="317"/>
      <c r="F48" s="657" t="s">
        <v>481</v>
      </c>
    </row>
    <row r="49" spans="1:6" ht="15.4" customHeight="1" x14ac:dyDescent="0.35">
      <c r="B49" s="317"/>
      <c r="F49" s="657" t="s">
        <v>483</v>
      </c>
    </row>
    <row r="50" spans="1:6" ht="15.4" customHeight="1" x14ac:dyDescent="0.35">
      <c r="B50" s="317"/>
    </row>
    <row r="51" spans="1:6" ht="15.4" customHeight="1" x14ac:dyDescent="0.35">
      <c r="A51" s="317"/>
      <c r="B51" s="317"/>
    </row>
    <row r="52" spans="1:6" ht="15.5" x14ac:dyDescent="0.25">
      <c r="A52" s="655"/>
    </row>
    <row r="53" spans="1:6" ht="15.5" x14ac:dyDescent="0.25">
      <c r="A53" s="656"/>
    </row>
    <row r="54" spans="1:6" ht="15.5" x14ac:dyDescent="0.25">
      <c r="A54" s="318"/>
    </row>
    <row r="55" spans="1:6" ht="15.5" x14ac:dyDescent="0.35">
      <c r="A55" s="657"/>
    </row>
    <row r="61" spans="1:6" ht="15.5" x14ac:dyDescent="0.35">
      <c r="A61" s="317"/>
    </row>
  </sheetData>
  <sheetProtection selectLockedCells="1"/>
  <mergeCells count="29">
    <mergeCell ref="AK13:AL13"/>
    <mergeCell ref="H9:M9"/>
    <mergeCell ref="F12:I12"/>
    <mergeCell ref="J12:M12"/>
    <mergeCell ref="AE12:AH12"/>
    <mergeCell ref="AI12:AL12"/>
    <mergeCell ref="F13:G13"/>
    <mergeCell ref="H13:I13"/>
    <mergeCell ref="J13:K13"/>
    <mergeCell ref="L13:M13"/>
    <mergeCell ref="AE13:AF13"/>
    <mergeCell ref="AG13:AH13"/>
    <mergeCell ref="AI13:AJ13"/>
    <mergeCell ref="N12:Q12"/>
    <mergeCell ref="R12:U12"/>
    <mergeCell ref="V12:Y12"/>
    <mergeCell ref="C11:E11"/>
    <mergeCell ref="H6:M6"/>
    <mergeCell ref="Z12:AC12"/>
    <mergeCell ref="D5:G6"/>
    <mergeCell ref="D8:G8"/>
    <mergeCell ref="D9:G9"/>
    <mergeCell ref="C10:E10"/>
    <mergeCell ref="J7:M7"/>
    <mergeCell ref="I2:J2"/>
    <mergeCell ref="L2:M2"/>
    <mergeCell ref="H3:J3"/>
    <mergeCell ref="H4:M4"/>
    <mergeCell ref="H5:I5"/>
  </mergeCells>
  <phoneticPr fontId="32" type="noConversion"/>
  <conditionalFormatting sqref="F43:M44">
    <cfRule type="cellIs" dxfId="7" priority="1" operator="notEqual">
      <formula>0</formula>
    </cfRule>
  </conditionalFormatting>
  <dataValidations count="1">
    <dataValidation type="custom" allowBlank="1" showInputMessage="1" showErrorMessage="1" errorTitle="Wrong input" error="Please enter numbers only!" sqref="F15:U40" xr:uid="{00000000-0002-0000-0800-000000000000}">
      <formula1>ISNUMBER(F15)</formula1>
    </dataValidation>
  </dataValidations>
  <pageMargins left="0.39370078740157483" right="0.19685039370078741" top="0.98425196850393704" bottom="0.19685039370078741" header="0.11811023622047245" footer="0"/>
  <pageSetup paperSize="9" scale="53" orientation="landscape" r:id="rId1"/>
  <headerFooter alignWithMargins="0"/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indexed="55"/>
  </sheetPr>
  <dimension ref="A1:Y20"/>
  <sheetViews>
    <sheetView topLeftCell="E1" workbookViewId="0">
      <selection activeCell="H3" sqref="H3"/>
    </sheetView>
  </sheetViews>
  <sheetFormatPr defaultRowHeight="12.5" x14ac:dyDescent="0.25"/>
  <cols>
    <col min="1" max="1" width="3.25" bestFit="1" customWidth="1"/>
    <col min="2" max="2" width="5.75" bestFit="1" customWidth="1"/>
    <col min="3" max="3" width="3.75" bestFit="1" customWidth="1"/>
    <col min="4" max="4" width="6" bestFit="1" customWidth="1"/>
    <col min="5" max="5" width="7.08203125" bestFit="1" customWidth="1"/>
    <col min="6" max="8" width="4.5" bestFit="1" customWidth="1"/>
    <col min="9" max="10" width="7.5" bestFit="1" customWidth="1"/>
    <col min="11" max="12" width="7.33203125" bestFit="1" customWidth="1"/>
    <col min="13" max="13" width="3.5" customWidth="1"/>
    <col min="14" max="19" width="6.5" bestFit="1" customWidth="1"/>
    <col min="20" max="20" width="2.75" customWidth="1"/>
    <col min="21" max="25" width="3.75" bestFit="1" customWidth="1"/>
  </cols>
  <sheetData>
    <row r="1" spans="1:25" x14ac:dyDescent="0.25">
      <c r="A1" s="116" t="s">
        <v>631</v>
      </c>
      <c r="B1" s="116" t="s">
        <v>632</v>
      </c>
      <c r="C1" s="164">
        <v>0.8</v>
      </c>
      <c r="D1" s="117" t="s">
        <v>633</v>
      </c>
      <c r="E1" s="164">
        <v>1.2</v>
      </c>
      <c r="F1" s="112"/>
      <c r="G1" s="112"/>
      <c r="H1" s="112"/>
      <c r="I1" s="112"/>
      <c r="J1" s="118"/>
      <c r="K1" s="118"/>
      <c r="L1" s="112"/>
      <c r="M1" s="112"/>
      <c r="N1" s="112"/>
      <c r="O1" s="112"/>
      <c r="P1" s="112"/>
      <c r="Q1" s="112"/>
      <c r="R1" s="112"/>
      <c r="S1" s="112"/>
      <c r="T1" s="112"/>
      <c r="U1" s="1863" t="s">
        <v>634</v>
      </c>
      <c r="V1" s="1863"/>
      <c r="W1" s="1863"/>
      <c r="X1" s="1863"/>
      <c r="Y1" s="112"/>
    </row>
    <row r="2" spans="1:25" x14ac:dyDescent="0.25">
      <c r="A2" s="112" t="s">
        <v>635</v>
      </c>
      <c r="B2" s="112" t="s">
        <v>636</v>
      </c>
      <c r="C2" s="112" t="s">
        <v>637</v>
      </c>
      <c r="D2" s="112" t="s">
        <v>311</v>
      </c>
      <c r="E2" s="113" t="s">
        <v>22</v>
      </c>
      <c r="F2" s="165" t="e">
        <f>$L$2-5</f>
        <v>#REF!</v>
      </c>
      <c r="G2" s="165" t="e">
        <f>$L$2-4</f>
        <v>#REF!</v>
      </c>
      <c r="H2" s="165" t="e">
        <f>$L$2-3</f>
        <v>#REF!</v>
      </c>
      <c r="I2" s="165" t="e">
        <f>$L$2-2</f>
        <v>#REF!</v>
      </c>
      <c r="J2" s="123" t="e">
        <f>$L$2-1</f>
        <v>#REF!</v>
      </c>
      <c r="K2" s="119" t="e">
        <f>$L$2-1</f>
        <v>#REF!</v>
      </c>
      <c r="L2" s="119" t="e">
        <f>#REF!</f>
        <v>#REF!</v>
      </c>
      <c r="M2" s="114"/>
      <c r="N2" s="167" t="e">
        <f t="shared" ref="N2:S2" si="0">CONCATENATE(RIGHT((F2),2),"/",RIGHT((G2),2))</f>
        <v>#REF!</v>
      </c>
      <c r="O2" s="167" t="e">
        <f t="shared" si="0"/>
        <v>#REF!</v>
      </c>
      <c r="P2" s="167" t="e">
        <f t="shared" si="0"/>
        <v>#REF!</v>
      </c>
      <c r="Q2" s="167" t="e">
        <f t="shared" si="0"/>
        <v>#REF!</v>
      </c>
      <c r="R2" s="126" t="e">
        <f t="shared" si="0"/>
        <v>#REF!</v>
      </c>
      <c r="S2" s="127" t="e">
        <f t="shared" si="0"/>
        <v>#REF!</v>
      </c>
      <c r="T2" s="114"/>
      <c r="U2" s="165" t="e">
        <f>$L$2-5</f>
        <v>#REF!</v>
      </c>
      <c r="V2" s="165" t="e">
        <f>$L$2-4</f>
        <v>#REF!</v>
      </c>
      <c r="W2" s="165" t="e">
        <f>$L$2-3</f>
        <v>#REF!</v>
      </c>
      <c r="X2" s="165" t="e">
        <f>$L$2-2</f>
        <v>#REF!</v>
      </c>
      <c r="Y2" s="159"/>
    </row>
    <row r="3" spans="1:25" x14ac:dyDescent="0.25">
      <c r="A3" s="112"/>
      <c r="B3" s="112" t="e">
        <f>#REF!</f>
        <v>#REF!</v>
      </c>
      <c r="C3" s="112" t="s">
        <v>638</v>
      </c>
      <c r="D3" s="112" t="s">
        <v>639</v>
      </c>
      <c r="E3" s="113" t="s">
        <v>640</v>
      </c>
      <c r="F3" s="112" t="e">
        <f>IF(ISNUMBER(U3),U3,VLOOKUP(CONCATENATE($B3,"_",$C3,"_",$F$2,"_",$D3,"_",$E3),Database!$F$2:$G$65536,2,))</f>
        <v>#REF!</v>
      </c>
      <c r="G3" s="112" t="e">
        <f>IF(ISNUMBER(V3),V3,VLOOKUP(CONCATENATE($B3,"_",$C3,"_",$G$2,"_",$D3,"_",$E3),Database!$F$2:$G$65536,2,))</f>
        <v>#REF!</v>
      </c>
      <c r="H3" s="112" t="e">
        <f>IF(ISNUMBER(W3),W3,VLOOKUP(CONCATENATE($B3,"_",$C3,"_",$H$2,"_",$D3,"_",$E3),Database!$F$2:$G$65536,2,))</f>
        <v>#REF!</v>
      </c>
      <c r="I3" s="112" t="e">
        <f>IF(ISNUMBER(X3),X3,VLOOKUP(CONCATENATE($B3,"_",$C3,"_",$I$2,"_",$D3,"_",$E3),Database!$F$2:$G$65536,2,))</f>
        <v>#REF!</v>
      </c>
      <c r="J3" s="112" t="e">
        <f>VLOOKUP(CONCATENATE($B3,"_",$C3,"_",$J$2,"_",$D3,"_",$E3),Database!$F$2:$G$65536,2,)</f>
        <v>#REF!</v>
      </c>
      <c r="K3" s="118" t="e">
        <f>VLOOKUP(CONCATENATE($B3,"_",$C3,"_",$K$2,"_",$D3,"_",$E3),SentData!$F$2:$G$65536,2,)</f>
        <v>#REF!</v>
      </c>
      <c r="L3" s="118" t="e">
        <f>VLOOKUP(CONCATENATE($B3,"_",$C3,"_",$L$2,"_",$D3,"_",$E3),SentData!$F$2:$G$65536,2,)</f>
        <v>#REF!</v>
      </c>
      <c r="M3" s="114"/>
      <c r="N3" s="115" t="str">
        <f t="shared" ref="N3:O20" si="1">IF(OR(ISERROR(F3),ISERROR(G3)),"!!",IF(F3=0,"!!",G3/F3))</f>
        <v>!!</v>
      </c>
      <c r="O3" s="115" t="str">
        <f>IF(OR(ISERROR(G3),ISERROR(H3)),"!!",IF(G3=0,"!!",H3/G3))</f>
        <v>!!</v>
      </c>
      <c r="P3" s="115" t="str">
        <f t="shared" ref="P3:S20" si="2">IF(OR(ISERROR(H3),ISERROR(I3)),"!!",IF(H3=0,"!!",I3/H3))</f>
        <v>!!</v>
      </c>
      <c r="Q3" s="115" t="str">
        <f t="shared" si="2"/>
        <v>!!</v>
      </c>
      <c r="R3" s="115" t="str">
        <f t="shared" si="2"/>
        <v>!!</v>
      </c>
      <c r="S3" s="115" t="str">
        <f t="shared" si="2"/>
        <v>!!</v>
      </c>
      <c r="T3" s="114"/>
      <c r="U3" s="112"/>
      <c r="V3" s="112"/>
      <c r="W3" s="112"/>
      <c r="X3" s="112"/>
      <c r="Y3" s="112"/>
    </row>
    <row r="4" spans="1:25" x14ac:dyDescent="0.25">
      <c r="A4" s="112"/>
      <c r="B4" s="112" t="e">
        <f>#REF!</f>
        <v>#REF!</v>
      </c>
      <c r="C4" s="112" t="s">
        <v>638</v>
      </c>
      <c r="D4" s="112" t="s">
        <v>639</v>
      </c>
      <c r="E4" s="113" t="s">
        <v>641</v>
      </c>
      <c r="F4" s="112" t="e">
        <f>IF(ISNUMBER(U4),U4,VLOOKUP(CONCATENATE($B4,"_",$C4,"_",$F$2,"_",$D4,"_",$E4),Database!$F$2:$G$65536,2,))</f>
        <v>#REF!</v>
      </c>
      <c r="G4" s="112" t="e">
        <f>IF(ISNUMBER(V4),V4,VLOOKUP(CONCATENATE($B4,"_",$C4,"_",$G$2,"_",$D4,"_",$E4),Database!$F$2:$G$65536,2,))</f>
        <v>#REF!</v>
      </c>
      <c r="H4" s="112" t="e">
        <f>IF(ISNUMBER(W4),W4,VLOOKUP(CONCATENATE($B4,"_",$C4,"_",$H$2,"_",$D4,"_",$E4),Database!$F$2:$G$65536,2,))</f>
        <v>#REF!</v>
      </c>
      <c r="I4" s="112" t="e">
        <f>IF(ISNUMBER(X4),X4,VLOOKUP(CONCATENATE($B4,"_",$C4,"_",$I$2,"_",$D4,"_",$E4),Database!$F$2:$G$65536,2,))</f>
        <v>#REF!</v>
      </c>
      <c r="J4" s="112" t="e">
        <f>VLOOKUP(CONCATENATE($B4,"_",$C4,"_",$J$2,"_",$D4,"_",$E4),Database!$F$2:$G$65536,2,)</f>
        <v>#REF!</v>
      </c>
      <c r="K4" s="118" t="e">
        <f>VLOOKUP(CONCATENATE($B4,"_",$C4,"_",$K$2,"_",$D4,"_",$E4),SentData!$F$2:$G$65536,2,)</f>
        <v>#REF!</v>
      </c>
      <c r="L4" s="118" t="e">
        <f>VLOOKUP(CONCATENATE($B4,"_",$C4,"_",$L$2,"_",$D4,"_",$E4),SentData!$F$2:$G$65536,2,)</f>
        <v>#REF!</v>
      </c>
      <c r="M4" s="114"/>
      <c r="N4" s="115" t="str">
        <f t="shared" si="1"/>
        <v>!!</v>
      </c>
      <c r="O4" s="115" t="str">
        <f t="shared" si="1"/>
        <v>!!</v>
      </c>
      <c r="P4" s="115" t="str">
        <f t="shared" si="2"/>
        <v>!!</v>
      </c>
      <c r="Q4" s="115" t="str">
        <f t="shared" si="2"/>
        <v>!!</v>
      </c>
      <c r="R4" s="115" t="str">
        <f t="shared" si="2"/>
        <v>!!</v>
      </c>
      <c r="S4" s="115" t="str">
        <f t="shared" si="2"/>
        <v>!!</v>
      </c>
      <c r="T4" s="114"/>
      <c r="U4" s="112"/>
      <c r="V4" s="112"/>
      <c r="W4" s="112"/>
      <c r="X4" s="112"/>
      <c r="Y4" s="112"/>
    </row>
    <row r="5" spans="1:25" x14ac:dyDescent="0.25">
      <c r="A5" s="112"/>
      <c r="B5" s="112" t="e">
        <f>#REF!</f>
        <v>#REF!</v>
      </c>
      <c r="C5" s="112" t="s">
        <v>638</v>
      </c>
      <c r="D5" s="112" t="s">
        <v>639</v>
      </c>
      <c r="E5" s="113" t="s">
        <v>642</v>
      </c>
      <c r="F5" s="112" t="e">
        <f>IF(ISNUMBER(U5),U5,VLOOKUP(CONCATENATE($B5,"_",$C5,"_",$F$2,"_",$D5,"_",$E5),Database!$F$2:$G$65536,2,))</f>
        <v>#REF!</v>
      </c>
      <c r="G5" s="112" t="e">
        <f>IF(ISNUMBER(V5),V5,VLOOKUP(CONCATENATE($B5,"_",$C5,"_",$G$2,"_",$D5,"_",$E5),Database!$F$2:$G$65536,2,))</f>
        <v>#REF!</v>
      </c>
      <c r="H5" s="112" t="e">
        <f>IF(ISNUMBER(W5),W5,VLOOKUP(CONCATENATE($B5,"_",$C5,"_",$H$2,"_",$D5,"_",$E5),Database!$F$2:$G$65536,2,))</f>
        <v>#REF!</v>
      </c>
      <c r="I5" s="112" t="e">
        <f>IF(ISNUMBER(X5),X5,VLOOKUP(CONCATENATE($B5,"_",$C5,"_",$I$2,"_",$D5,"_",$E5),Database!$F$2:$G$65536,2,))</f>
        <v>#REF!</v>
      </c>
      <c r="J5" s="112" t="e">
        <f>VLOOKUP(CONCATENATE($B5,"_",$C5,"_",$J$2,"_",$D5,"_",$E5),Database!$F$2:$G$65536,2,)</f>
        <v>#REF!</v>
      </c>
      <c r="K5" s="118" t="e">
        <f>VLOOKUP(CONCATENATE($B5,"_",$C5,"_",$K$2,"_",$D5,"_",$E5),SentData!$F$2:$G$65536,2,)</f>
        <v>#REF!</v>
      </c>
      <c r="L5" s="118" t="e">
        <f>VLOOKUP(CONCATENATE($B5,"_",$C5,"_",$L$2,"_",$D5,"_",$E5),SentData!$F$2:$G$65536,2,)</f>
        <v>#REF!</v>
      </c>
      <c r="M5" s="114"/>
      <c r="N5" s="115" t="str">
        <f t="shared" si="1"/>
        <v>!!</v>
      </c>
      <c r="O5" s="115" t="str">
        <f t="shared" si="1"/>
        <v>!!</v>
      </c>
      <c r="P5" s="115" t="str">
        <f t="shared" si="2"/>
        <v>!!</v>
      </c>
      <c r="Q5" s="115" t="str">
        <f t="shared" si="2"/>
        <v>!!</v>
      </c>
      <c r="R5" s="115" t="str">
        <f t="shared" si="2"/>
        <v>!!</v>
      </c>
      <c r="S5" s="115" t="str">
        <f t="shared" si="2"/>
        <v>!!</v>
      </c>
      <c r="T5" s="114"/>
      <c r="U5" s="112"/>
      <c r="V5" s="112"/>
      <c r="W5" s="112"/>
      <c r="X5" s="112"/>
      <c r="Y5" s="112"/>
    </row>
    <row r="6" spans="1:25" x14ac:dyDescent="0.25">
      <c r="A6" s="112"/>
      <c r="B6" s="112" t="e">
        <f>#REF!</f>
        <v>#REF!</v>
      </c>
      <c r="C6" s="112" t="s">
        <v>638</v>
      </c>
      <c r="D6" s="112" t="s">
        <v>639</v>
      </c>
      <c r="E6" s="113" t="s">
        <v>643</v>
      </c>
      <c r="F6" s="112" t="e">
        <f>IF(ISNUMBER(U6),U6,VLOOKUP(CONCATENATE($B6,"_",$C6,"_",$F$2,"_",$D6,"_",$E6),Database!$F$2:$G$65536,2,))</f>
        <v>#REF!</v>
      </c>
      <c r="G6" s="112" t="e">
        <f>IF(ISNUMBER(V6),V6,VLOOKUP(CONCATENATE($B6,"_",$C6,"_",$G$2,"_",$D6,"_",$E6),Database!$F$2:$G$65536,2,))</f>
        <v>#REF!</v>
      </c>
      <c r="H6" s="112" t="e">
        <f>IF(ISNUMBER(W6),W6,VLOOKUP(CONCATENATE($B6,"_",$C6,"_",$H$2,"_",$D6,"_",$E6),Database!$F$2:$G$65536,2,))</f>
        <v>#REF!</v>
      </c>
      <c r="I6" s="112" t="e">
        <f>IF(ISNUMBER(X6),X6,VLOOKUP(CONCATENATE($B6,"_",$C6,"_",$I$2,"_",$D6,"_",$E6),Database!$F$2:$G$65536,2,))</f>
        <v>#REF!</v>
      </c>
      <c r="J6" s="112" t="e">
        <f>VLOOKUP(CONCATENATE($B6,"_",$C6,"_",$J$2,"_",$D6,"_",$E6),Database!$F$2:$G$65536,2,)</f>
        <v>#REF!</v>
      </c>
      <c r="K6" s="118" t="e">
        <f>VLOOKUP(CONCATENATE($B6,"_",$C6,"_",$K$2,"_",$D6,"_",$E6),SentData!$F$2:$G$65536,2,)</f>
        <v>#REF!</v>
      </c>
      <c r="L6" s="118" t="e">
        <f>VLOOKUP(CONCATENATE($B6,"_",$C6,"_",$L$2,"_",$D6,"_",$E6),SentData!$F$2:$G$65536,2,)</f>
        <v>#REF!</v>
      </c>
      <c r="M6" s="114"/>
      <c r="N6" s="115" t="str">
        <f t="shared" si="1"/>
        <v>!!</v>
      </c>
      <c r="O6" s="115" t="str">
        <f t="shared" si="1"/>
        <v>!!</v>
      </c>
      <c r="P6" s="115" t="str">
        <f t="shared" si="2"/>
        <v>!!</v>
      </c>
      <c r="Q6" s="115" t="str">
        <f t="shared" si="2"/>
        <v>!!</v>
      </c>
      <c r="R6" s="115" t="str">
        <f t="shared" si="2"/>
        <v>!!</v>
      </c>
      <c r="S6" s="115" t="str">
        <f t="shared" si="2"/>
        <v>!!</v>
      </c>
      <c r="T6" s="114"/>
      <c r="U6" s="112"/>
      <c r="V6" s="112"/>
      <c r="W6" s="112"/>
      <c r="X6" s="112"/>
      <c r="Y6" s="112"/>
    </row>
    <row r="7" spans="1:25" x14ac:dyDescent="0.25">
      <c r="A7" s="112"/>
      <c r="B7" s="112" t="e">
        <f>#REF!</f>
        <v>#REF!</v>
      </c>
      <c r="C7" s="112" t="s">
        <v>638</v>
      </c>
      <c r="D7" s="112" t="s">
        <v>639</v>
      </c>
      <c r="E7" s="113" t="s">
        <v>644</v>
      </c>
      <c r="F7" s="112" t="e">
        <f>IF(ISNUMBER(U7),U7,VLOOKUP(CONCATENATE($B7,"_",$C7,"_",$F$2,"_",$D7,"_",$E7),Database!$F$2:$G$65536,2,))</f>
        <v>#REF!</v>
      </c>
      <c r="G7" s="112" t="e">
        <f>IF(ISNUMBER(V7),V7,VLOOKUP(CONCATENATE($B7,"_",$C7,"_",$G$2,"_",$D7,"_",$E7),Database!$F$2:$G$65536,2,))</f>
        <v>#REF!</v>
      </c>
      <c r="H7" s="112" t="e">
        <f>IF(ISNUMBER(W7),W7,VLOOKUP(CONCATENATE($B7,"_",$C7,"_",$H$2,"_",$D7,"_",$E7),Database!$F$2:$G$65536,2,))</f>
        <v>#REF!</v>
      </c>
      <c r="I7" s="112" t="e">
        <f>IF(ISNUMBER(X7),X7,VLOOKUP(CONCATENATE($B7,"_",$C7,"_",$I$2,"_",$D7,"_",$E7),Database!$F$2:$G$65536,2,))</f>
        <v>#REF!</v>
      </c>
      <c r="J7" s="112" t="e">
        <f>VLOOKUP(CONCATENATE($B7,"_",$C7,"_",$J$2,"_",$D7,"_",$E7),Database!$F$2:$G$65536,2,)</f>
        <v>#REF!</v>
      </c>
      <c r="K7" s="118" t="e">
        <f>VLOOKUP(CONCATENATE($B7,"_",$C7,"_",$K$2,"_",$D7,"_",$E7),SentData!$F$2:$G$65536,2,)</f>
        <v>#REF!</v>
      </c>
      <c r="L7" s="118" t="e">
        <f>VLOOKUP(CONCATENATE($B7,"_",$C7,"_",$L$2,"_",$D7,"_",$E7),SentData!$F$2:$G$65536,2,)</f>
        <v>#REF!</v>
      </c>
      <c r="M7" s="114"/>
      <c r="N7" s="115" t="str">
        <f t="shared" si="1"/>
        <v>!!</v>
      </c>
      <c r="O7" s="115" t="str">
        <f t="shared" si="1"/>
        <v>!!</v>
      </c>
      <c r="P7" s="115" t="str">
        <f t="shared" si="2"/>
        <v>!!</v>
      </c>
      <c r="Q7" s="115" t="str">
        <f t="shared" si="2"/>
        <v>!!</v>
      </c>
      <c r="R7" s="115" t="str">
        <f t="shared" si="2"/>
        <v>!!</v>
      </c>
      <c r="S7" s="115" t="str">
        <f t="shared" si="2"/>
        <v>!!</v>
      </c>
      <c r="T7" s="114"/>
      <c r="U7" s="112"/>
      <c r="V7" s="112"/>
      <c r="W7" s="112"/>
      <c r="X7" s="112"/>
      <c r="Y7" s="112"/>
    </row>
    <row r="8" spans="1:25" x14ac:dyDescent="0.25">
      <c r="A8" s="112"/>
      <c r="B8" s="112" t="e">
        <f>#REF!</f>
        <v>#REF!</v>
      </c>
      <c r="C8" s="112" t="s">
        <v>638</v>
      </c>
      <c r="D8" s="112" t="s">
        <v>639</v>
      </c>
      <c r="E8" s="113" t="s">
        <v>645</v>
      </c>
      <c r="F8" s="112" t="e">
        <f>IF(ISNUMBER(U8),U8,VLOOKUP(CONCATENATE($B8,"_",$C8,"_",$F$2,"_",$D8,"_",$E8),Database!$F$2:$G$65536,2,))</f>
        <v>#REF!</v>
      </c>
      <c r="G8" s="112" t="e">
        <f>IF(ISNUMBER(V8),V8,VLOOKUP(CONCATENATE($B8,"_",$C8,"_",$G$2,"_",$D8,"_",$E8),Database!$F$2:$G$65536,2,))</f>
        <v>#REF!</v>
      </c>
      <c r="H8" s="112" t="e">
        <f>IF(ISNUMBER(W8),W8,VLOOKUP(CONCATENATE($B8,"_",$C8,"_",$H$2,"_",$D8,"_",$E8),Database!$F$2:$G$65536,2,))</f>
        <v>#REF!</v>
      </c>
      <c r="I8" s="112" t="e">
        <f>IF(ISNUMBER(X8),X8,VLOOKUP(CONCATENATE($B8,"_",$C8,"_",$I$2,"_",$D8,"_",$E8),Database!$F$2:$G$65536,2,))</f>
        <v>#REF!</v>
      </c>
      <c r="J8" s="112" t="e">
        <f>VLOOKUP(CONCATENATE($B8,"_",$C8,"_",$J$2,"_",$D8,"_",$E8),Database!$F$2:$G$65536,2,)</f>
        <v>#REF!</v>
      </c>
      <c r="K8" s="118" t="e">
        <f>VLOOKUP(CONCATENATE($B8,"_",$C8,"_",$K$2,"_",$D8,"_",$E8),SentData!$F$2:$G$65536,2,)</f>
        <v>#REF!</v>
      </c>
      <c r="L8" s="118" t="e">
        <f>VLOOKUP(CONCATENATE($B8,"_",$C8,"_",$L$2,"_",$D8,"_",$E8),SentData!$F$2:$G$65536,2,)</f>
        <v>#REF!</v>
      </c>
      <c r="M8" s="114"/>
      <c r="N8" s="115" t="str">
        <f t="shared" si="1"/>
        <v>!!</v>
      </c>
      <c r="O8" s="115" t="str">
        <f t="shared" si="1"/>
        <v>!!</v>
      </c>
      <c r="P8" s="115" t="str">
        <f t="shared" si="2"/>
        <v>!!</v>
      </c>
      <c r="Q8" s="115" t="str">
        <f t="shared" si="2"/>
        <v>!!</v>
      </c>
      <c r="R8" s="115" t="str">
        <f t="shared" si="2"/>
        <v>!!</v>
      </c>
      <c r="S8" s="115" t="str">
        <f t="shared" si="2"/>
        <v>!!</v>
      </c>
      <c r="T8" s="114"/>
      <c r="U8" s="112"/>
      <c r="V8" s="112"/>
      <c r="W8" s="112"/>
      <c r="X8" s="112"/>
      <c r="Y8" s="112"/>
    </row>
    <row r="9" spans="1:25" x14ac:dyDescent="0.25">
      <c r="A9" s="112"/>
      <c r="B9" s="112" t="e">
        <f>#REF!</f>
        <v>#REF!</v>
      </c>
      <c r="C9" s="112" t="s">
        <v>638</v>
      </c>
      <c r="D9" s="112" t="s">
        <v>639</v>
      </c>
      <c r="E9" s="113" t="s">
        <v>646</v>
      </c>
      <c r="F9" s="112" t="e">
        <f>IF(ISNUMBER(U9),U9,VLOOKUP(CONCATENATE($B9,"_",$C9,"_",$F$2,"_",$D9,"_",$E9),Database!$F$2:$G$65536,2,))</f>
        <v>#REF!</v>
      </c>
      <c r="G9" s="112" t="e">
        <f>IF(ISNUMBER(V9),V9,VLOOKUP(CONCATENATE($B9,"_",$C9,"_",$G$2,"_",$D9,"_",$E9),Database!$F$2:$G$65536,2,))</f>
        <v>#REF!</v>
      </c>
      <c r="H9" s="112" t="e">
        <f>IF(ISNUMBER(W9),W9,VLOOKUP(CONCATENATE($B9,"_",$C9,"_",$H$2,"_",$D9,"_",$E9),Database!$F$2:$G$65536,2,))</f>
        <v>#REF!</v>
      </c>
      <c r="I9" s="112" t="e">
        <f>IF(ISNUMBER(X9),X9,VLOOKUP(CONCATENATE($B9,"_",$C9,"_",$I$2,"_",$D9,"_",$E9),Database!$F$2:$G$65536,2,))</f>
        <v>#REF!</v>
      </c>
      <c r="J9" s="112" t="e">
        <f>VLOOKUP(CONCATENATE($B9,"_",$C9,"_",$J$2,"_",$D9,"_",$E9),Database!$F$2:$G$65536,2,)</f>
        <v>#REF!</v>
      </c>
      <c r="K9" s="118" t="e">
        <f>VLOOKUP(CONCATENATE($B9,"_",$C9,"_",$K$2,"_",$D9,"_",$E9),SentData!$F$2:$G$65536,2,)</f>
        <v>#REF!</v>
      </c>
      <c r="L9" s="118" t="e">
        <f>VLOOKUP(CONCATENATE($B9,"_",$C9,"_",$L$2,"_",$D9,"_",$E9),SentData!$F$2:$G$65536,2,)</f>
        <v>#REF!</v>
      </c>
      <c r="M9" s="114"/>
      <c r="N9" s="115" t="str">
        <f t="shared" si="1"/>
        <v>!!</v>
      </c>
      <c r="O9" s="115" t="str">
        <f t="shared" si="1"/>
        <v>!!</v>
      </c>
      <c r="P9" s="115" t="str">
        <f t="shared" si="2"/>
        <v>!!</v>
      </c>
      <c r="Q9" s="115" t="str">
        <f t="shared" si="2"/>
        <v>!!</v>
      </c>
      <c r="R9" s="115" t="str">
        <f t="shared" si="2"/>
        <v>!!</v>
      </c>
      <c r="S9" s="115" t="str">
        <f t="shared" si="2"/>
        <v>!!</v>
      </c>
      <c r="T9" s="114"/>
      <c r="U9" s="112"/>
      <c r="V9" s="112"/>
      <c r="W9" s="112"/>
      <c r="X9" s="112"/>
      <c r="Y9" s="112"/>
    </row>
    <row r="10" spans="1:25" x14ac:dyDescent="0.25">
      <c r="A10" s="112"/>
      <c r="B10" s="112" t="e">
        <f>#REF!</f>
        <v>#REF!</v>
      </c>
      <c r="C10" s="112" t="s">
        <v>638</v>
      </c>
      <c r="D10" s="112" t="s">
        <v>639</v>
      </c>
      <c r="E10" s="113" t="s">
        <v>647</v>
      </c>
      <c r="F10" s="112" t="e">
        <f>IF(ISNUMBER(U10),U10,VLOOKUP(CONCATENATE($B10,"_",$C10,"_",$F$2,"_",$D10,"_",$E10),Database!$F$2:$G$65536,2,))</f>
        <v>#REF!</v>
      </c>
      <c r="G10" s="112" t="e">
        <f>IF(ISNUMBER(V10),V10,VLOOKUP(CONCATENATE($B10,"_",$C10,"_",$G$2,"_",$D10,"_",$E10),Database!$F$2:$G$65536,2,))</f>
        <v>#REF!</v>
      </c>
      <c r="H10" s="112" t="e">
        <f>IF(ISNUMBER(W10),W10,VLOOKUP(CONCATENATE($B10,"_",$C10,"_",$H$2,"_",$D10,"_",$E10),Database!$F$2:$G$65536,2,))</f>
        <v>#REF!</v>
      </c>
      <c r="I10" s="112" t="e">
        <f>IF(ISNUMBER(X10),X10,VLOOKUP(CONCATENATE($B10,"_",$C10,"_",$I$2,"_",$D10,"_",$E10),Database!$F$2:$G$65536,2,))</f>
        <v>#REF!</v>
      </c>
      <c r="J10" s="112" t="e">
        <f>VLOOKUP(CONCATENATE($B10,"_",$C10,"_",$J$2,"_",$D10,"_",$E10),Database!$F$2:$G$65536,2,)</f>
        <v>#REF!</v>
      </c>
      <c r="K10" s="118" t="e">
        <f>VLOOKUP(CONCATENATE($B10,"_",$C10,"_",$K$2,"_",$D10,"_",$E10),SentData!$F$2:$G$65536,2,)</f>
        <v>#REF!</v>
      </c>
      <c r="L10" s="118" t="e">
        <f>VLOOKUP(CONCATENATE($B10,"_",$C10,"_",$L$2,"_",$D10,"_",$E10),SentData!$F$2:$G$65536,2,)</f>
        <v>#REF!</v>
      </c>
      <c r="M10" s="114"/>
      <c r="N10" s="115" t="str">
        <f t="shared" si="1"/>
        <v>!!</v>
      </c>
      <c r="O10" s="115" t="str">
        <f t="shared" si="1"/>
        <v>!!</v>
      </c>
      <c r="P10" s="115" t="str">
        <f t="shared" si="2"/>
        <v>!!</v>
      </c>
      <c r="Q10" s="115" t="str">
        <f t="shared" si="2"/>
        <v>!!</v>
      </c>
      <c r="R10" s="115" t="str">
        <f t="shared" si="2"/>
        <v>!!</v>
      </c>
      <c r="S10" s="115" t="str">
        <f t="shared" si="2"/>
        <v>!!</v>
      </c>
      <c r="T10" s="114"/>
      <c r="U10" s="112"/>
      <c r="V10" s="112"/>
      <c r="W10" s="112"/>
      <c r="X10" s="112"/>
      <c r="Y10" s="112"/>
    </row>
    <row r="11" spans="1:25" x14ac:dyDescent="0.25">
      <c r="A11" s="112"/>
      <c r="B11" s="112" t="e">
        <f>#REF!</f>
        <v>#REF!</v>
      </c>
      <c r="C11" s="112" t="s">
        <v>638</v>
      </c>
      <c r="D11" s="112" t="s">
        <v>639</v>
      </c>
      <c r="E11" s="113" t="s">
        <v>648</v>
      </c>
      <c r="F11" s="112" t="e">
        <f>IF(ISNUMBER(U11),U11,VLOOKUP(CONCATENATE($B11,"_",$C11,"_",$F$2,"_",$D11,"_",$E11),Database!$F$2:$G$65536,2,))</f>
        <v>#REF!</v>
      </c>
      <c r="G11" s="112" t="e">
        <f>IF(ISNUMBER(V11),V11,VLOOKUP(CONCATENATE($B11,"_",$C11,"_",$G$2,"_",$D11,"_",$E11),Database!$F$2:$G$65536,2,))</f>
        <v>#REF!</v>
      </c>
      <c r="H11" s="112" t="e">
        <f>IF(ISNUMBER(W11),W11,VLOOKUP(CONCATENATE($B11,"_",$C11,"_",$H$2,"_",$D11,"_",$E11),Database!$F$2:$G$65536,2,))</f>
        <v>#REF!</v>
      </c>
      <c r="I11" s="112" t="e">
        <f>IF(ISNUMBER(X11),X11,VLOOKUP(CONCATENATE($B11,"_",$C11,"_",$I$2,"_",$D11,"_",$E11),Database!$F$2:$G$65536,2,))</f>
        <v>#REF!</v>
      </c>
      <c r="J11" s="112" t="e">
        <f>VLOOKUP(CONCATENATE($B11,"_",$C11,"_",$J$2,"_",$D11,"_",$E11),Database!$F$2:$G$65536,2,)</f>
        <v>#REF!</v>
      </c>
      <c r="K11" s="118" t="e">
        <f>VLOOKUP(CONCATENATE($B11,"_",$C11,"_",$K$2,"_",$D11,"_",$E11),SentData!$F$2:$G$65536,2,)</f>
        <v>#REF!</v>
      </c>
      <c r="L11" s="118" t="e">
        <f>VLOOKUP(CONCATENATE($B11,"_",$C11,"_",$L$2,"_",$D11,"_",$E11),SentData!$F$2:$G$65536,2,)</f>
        <v>#REF!</v>
      </c>
      <c r="M11" s="114"/>
      <c r="N11" s="115" t="str">
        <f t="shared" si="1"/>
        <v>!!</v>
      </c>
      <c r="O11" s="115" t="str">
        <f t="shared" si="1"/>
        <v>!!</v>
      </c>
      <c r="P11" s="115" t="str">
        <f t="shared" si="2"/>
        <v>!!</v>
      </c>
      <c r="Q11" s="115" t="str">
        <f t="shared" si="2"/>
        <v>!!</v>
      </c>
      <c r="R11" s="115" t="str">
        <f t="shared" si="2"/>
        <v>!!</v>
      </c>
      <c r="S11" s="115" t="str">
        <f t="shared" si="2"/>
        <v>!!</v>
      </c>
      <c r="T11" s="114"/>
      <c r="U11" s="112"/>
      <c r="V11" s="112"/>
      <c r="W11" s="112"/>
      <c r="X11" s="112"/>
      <c r="Y11" s="112"/>
    </row>
    <row r="12" spans="1:25" x14ac:dyDescent="0.25">
      <c r="A12" s="112"/>
      <c r="B12" s="112" t="e">
        <f>#REF!</f>
        <v>#REF!</v>
      </c>
      <c r="C12" s="112" t="s">
        <v>638</v>
      </c>
      <c r="D12" s="112" t="s">
        <v>639</v>
      </c>
      <c r="E12" s="113" t="s">
        <v>649</v>
      </c>
      <c r="F12" s="112" t="e">
        <f>IF(ISNUMBER(U12),U12,VLOOKUP(CONCATENATE($B12,"_",$C12,"_",$F$2,"_",$D12,"_",$E12),Database!$F$2:$G$65536,2,))</f>
        <v>#REF!</v>
      </c>
      <c r="G12" s="112" t="e">
        <f>IF(ISNUMBER(V12),V12,VLOOKUP(CONCATENATE($B12,"_",$C12,"_",$G$2,"_",$D12,"_",$E12),Database!$F$2:$G$65536,2,))</f>
        <v>#REF!</v>
      </c>
      <c r="H12" s="112" t="e">
        <f>IF(ISNUMBER(W12),W12,VLOOKUP(CONCATENATE($B12,"_",$C12,"_",$H$2,"_",$D12,"_",$E12),Database!$F$2:$G$65536,2,))</f>
        <v>#REF!</v>
      </c>
      <c r="I12" s="112" t="e">
        <f>IF(ISNUMBER(X12),X12,VLOOKUP(CONCATENATE($B12,"_",$C12,"_",$I$2,"_",$D12,"_",$E12),Database!$F$2:$G$65536,2,))</f>
        <v>#REF!</v>
      </c>
      <c r="J12" s="112" t="e">
        <f>VLOOKUP(CONCATENATE($B12,"_",$C12,"_",$J$2,"_",$D12,"_",$E12),Database!$F$2:$G$65536,2,)</f>
        <v>#REF!</v>
      </c>
      <c r="K12" s="118" t="e">
        <f>VLOOKUP(CONCATENATE($B12,"_",$C12,"_",$K$2,"_",$D12,"_",$E12),SentData!$F$2:$G$65536,2,)</f>
        <v>#REF!</v>
      </c>
      <c r="L12" s="118" t="e">
        <f>VLOOKUP(CONCATENATE($B12,"_",$C12,"_",$L$2,"_",$D12,"_",$E12),SentData!$F$2:$G$65536,2,)</f>
        <v>#REF!</v>
      </c>
      <c r="M12" s="114"/>
      <c r="N12" s="115" t="str">
        <f t="shared" si="1"/>
        <v>!!</v>
      </c>
      <c r="O12" s="115" t="str">
        <f t="shared" si="1"/>
        <v>!!</v>
      </c>
      <c r="P12" s="115" t="str">
        <f t="shared" si="2"/>
        <v>!!</v>
      </c>
      <c r="Q12" s="115" t="str">
        <f t="shared" si="2"/>
        <v>!!</v>
      </c>
      <c r="R12" s="115" t="str">
        <f t="shared" si="2"/>
        <v>!!</v>
      </c>
      <c r="S12" s="115" t="str">
        <f t="shared" si="2"/>
        <v>!!</v>
      </c>
      <c r="T12" s="114"/>
      <c r="U12" s="112"/>
      <c r="V12" s="112"/>
      <c r="W12" s="112"/>
      <c r="X12" s="112"/>
      <c r="Y12" s="112"/>
    </row>
    <row r="13" spans="1:25" x14ac:dyDescent="0.25">
      <c r="A13" s="112"/>
      <c r="B13" s="112" t="e">
        <f>#REF!</f>
        <v>#REF!</v>
      </c>
      <c r="C13" s="112" t="s">
        <v>638</v>
      </c>
      <c r="D13" s="112" t="s">
        <v>639</v>
      </c>
      <c r="E13" s="113" t="s">
        <v>650</v>
      </c>
      <c r="F13" s="112" t="e">
        <f>IF(ISNUMBER(U13),U13,VLOOKUP(CONCATENATE($B13,"_",$C13,"_",$F$2,"_",$D13,"_",$E13),Database!$F$2:$G$65536,2,))</f>
        <v>#REF!</v>
      </c>
      <c r="G13" s="112" t="e">
        <f>IF(ISNUMBER(V13),V13,VLOOKUP(CONCATENATE($B13,"_",$C13,"_",$G$2,"_",$D13,"_",$E13),Database!$F$2:$G$65536,2,))</f>
        <v>#REF!</v>
      </c>
      <c r="H13" s="112" t="e">
        <f>IF(ISNUMBER(W13),W13,VLOOKUP(CONCATENATE($B13,"_",$C13,"_",$H$2,"_",$D13,"_",$E13),Database!$F$2:$G$65536,2,))</f>
        <v>#REF!</v>
      </c>
      <c r="I13" s="112" t="e">
        <f>IF(ISNUMBER(X13),X13,VLOOKUP(CONCATENATE($B13,"_",$C13,"_",$I$2,"_",$D13,"_",$E13),Database!$F$2:$G$65536,2,))</f>
        <v>#REF!</v>
      </c>
      <c r="J13" s="112" t="e">
        <f>VLOOKUP(CONCATENATE($B13,"_",$C13,"_",$J$2,"_",$D13,"_",$E13),Database!$F$2:$G$65536,2,)</f>
        <v>#REF!</v>
      </c>
      <c r="K13" s="118" t="e">
        <f>VLOOKUP(CONCATENATE($B13,"_",$C13,"_",$K$2,"_",$D13,"_",$E13),SentData!$F$2:$G$65536,2,)</f>
        <v>#REF!</v>
      </c>
      <c r="L13" s="118" t="e">
        <f>VLOOKUP(CONCATENATE($B13,"_",$C13,"_",$L$2,"_",$D13,"_",$E13),SentData!$F$2:$G$65536,2,)</f>
        <v>#REF!</v>
      </c>
      <c r="M13" s="114"/>
      <c r="N13" s="115" t="str">
        <f t="shared" si="1"/>
        <v>!!</v>
      </c>
      <c r="O13" s="115" t="str">
        <f t="shared" si="1"/>
        <v>!!</v>
      </c>
      <c r="P13" s="115" t="str">
        <f t="shared" si="2"/>
        <v>!!</v>
      </c>
      <c r="Q13" s="115" t="str">
        <f t="shared" si="2"/>
        <v>!!</v>
      </c>
      <c r="R13" s="115" t="str">
        <f t="shared" si="2"/>
        <v>!!</v>
      </c>
      <c r="S13" s="115" t="str">
        <f t="shared" si="2"/>
        <v>!!</v>
      </c>
      <c r="T13" s="114"/>
      <c r="U13" s="112"/>
      <c r="V13" s="112"/>
      <c r="W13" s="112"/>
      <c r="X13" s="112"/>
      <c r="Y13" s="112"/>
    </row>
    <row r="14" spans="1:25" x14ac:dyDescent="0.25">
      <c r="A14" s="112"/>
      <c r="B14" s="112" t="e">
        <f>#REF!</f>
        <v>#REF!</v>
      </c>
      <c r="C14" s="112" t="s">
        <v>638</v>
      </c>
      <c r="D14" s="112" t="s">
        <v>639</v>
      </c>
      <c r="E14" s="113" t="s">
        <v>651</v>
      </c>
      <c r="F14" s="112" t="e">
        <f>IF(ISNUMBER(U14),U14,VLOOKUP(CONCATENATE($B14,"_",$C14,"_",$F$2,"_",$D14,"_",$E14),Database!$F$2:$G$65536,2,))</f>
        <v>#REF!</v>
      </c>
      <c r="G14" s="112" t="e">
        <f>IF(ISNUMBER(V14),V14,VLOOKUP(CONCATENATE($B14,"_",$C14,"_",$G$2,"_",$D14,"_",$E14),Database!$F$2:$G$65536,2,))</f>
        <v>#REF!</v>
      </c>
      <c r="H14" s="112" t="e">
        <f>IF(ISNUMBER(W14),W14,VLOOKUP(CONCATENATE($B14,"_",$C14,"_",$H$2,"_",$D14,"_",$E14),Database!$F$2:$G$65536,2,))</f>
        <v>#REF!</v>
      </c>
      <c r="I14" s="112" t="e">
        <f>IF(ISNUMBER(X14),X14,VLOOKUP(CONCATENATE($B14,"_",$C14,"_",$I$2,"_",$D14,"_",$E14),Database!$F$2:$G$65536,2,))</f>
        <v>#REF!</v>
      </c>
      <c r="J14" s="112" t="e">
        <f>VLOOKUP(CONCATENATE($B14,"_",$C14,"_",$J$2,"_",$D14,"_",$E14),Database!$F$2:$G$65536,2,)</f>
        <v>#REF!</v>
      </c>
      <c r="K14" s="118" t="e">
        <f>VLOOKUP(CONCATENATE($B14,"_",$C14,"_",$K$2,"_",$D14,"_",$E14),SentData!$F$2:$G$65536,2,)</f>
        <v>#REF!</v>
      </c>
      <c r="L14" s="118" t="e">
        <f>VLOOKUP(CONCATENATE($B14,"_",$C14,"_",$L$2,"_",$D14,"_",$E14),SentData!$F$2:$G$65536,2,)</f>
        <v>#REF!</v>
      </c>
      <c r="M14" s="114"/>
      <c r="N14" s="115" t="str">
        <f t="shared" si="1"/>
        <v>!!</v>
      </c>
      <c r="O14" s="115" t="str">
        <f t="shared" si="1"/>
        <v>!!</v>
      </c>
      <c r="P14" s="115" t="str">
        <f t="shared" si="2"/>
        <v>!!</v>
      </c>
      <c r="Q14" s="115" t="str">
        <f t="shared" si="2"/>
        <v>!!</v>
      </c>
      <c r="R14" s="115" t="str">
        <f t="shared" si="2"/>
        <v>!!</v>
      </c>
      <c r="S14" s="115" t="str">
        <f t="shared" si="2"/>
        <v>!!</v>
      </c>
      <c r="T14" s="114"/>
      <c r="U14" s="112"/>
      <c r="V14" s="112"/>
      <c r="W14" s="112"/>
      <c r="X14" s="112"/>
      <c r="Y14" s="112"/>
    </row>
    <row r="15" spans="1:25" x14ac:dyDescent="0.25">
      <c r="A15" s="112"/>
      <c r="B15" s="112" t="e">
        <f>#REF!</f>
        <v>#REF!</v>
      </c>
      <c r="C15" s="112" t="s">
        <v>638</v>
      </c>
      <c r="D15" s="112" t="s">
        <v>639</v>
      </c>
      <c r="E15" s="113" t="s">
        <v>652</v>
      </c>
      <c r="F15" s="112" t="e">
        <f>IF(ISNUMBER(U15),U15,VLOOKUP(CONCATENATE($B15,"_",$C15,"_",$F$2,"_",$D15,"_",$E15),Database!$F$2:$G$65536,2,))</f>
        <v>#REF!</v>
      </c>
      <c r="G15" s="112" t="e">
        <f>IF(ISNUMBER(V15),V15,VLOOKUP(CONCATENATE($B15,"_",$C15,"_",$G$2,"_",$D15,"_",$E15),Database!$F$2:$G$65536,2,))</f>
        <v>#REF!</v>
      </c>
      <c r="H15" s="112" t="e">
        <f>IF(ISNUMBER(W15),W15,VLOOKUP(CONCATENATE($B15,"_",$C15,"_",$H$2,"_",$D15,"_",$E15),Database!$F$2:$G$65536,2,))</f>
        <v>#REF!</v>
      </c>
      <c r="I15" s="112" t="e">
        <f>IF(ISNUMBER(X15),X15,VLOOKUP(CONCATENATE($B15,"_",$C15,"_",$I$2,"_",$D15,"_",$E15),Database!$F$2:$G$65536,2,))</f>
        <v>#REF!</v>
      </c>
      <c r="J15" s="112" t="e">
        <f>VLOOKUP(CONCATENATE($B15,"_",$C15,"_",$J$2,"_",$D15,"_",$E15),Database!$F$2:$G$65536,2,)</f>
        <v>#REF!</v>
      </c>
      <c r="K15" s="118" t="e">
        <f>VLOOKUP(CONCATENATE($B15,"_",$C15,"_",$K$2,"_",$D15,"_",$E15),SentData!$F$2:$G$65536,2,)</f>
        <v>#REF!</v>
      </c>
      <c r="L15" s="118" t="e">
        <f>VLOOKUP(CONCATENATE($B15,"_",$C15,"_",$L$2,"_",$D15,"_",$E15),SentData!$F$2:$G$65536,2,)</f>
        <v>#REF!</v>
      </c>
      <c r="M15" s="114"/>
      <c r="N15" s="115" t="str">
        <f t="shared" si="1"/>
        <v>!!</v>
      </c>
      <c r="O15" s="115" t="str">
        <f t="shared" si="1"/>
        <v>!!</v>
      </c>
      <c r="P15" s="115" t="str">
        <f t="shared" si="2"/>
        <v>!!</v>
      </c>
      <c r="Q15" s="115" t="str">
        <f t="shared" si="2"/>
        <v>!!</v>
      </c>
      <c r="R15" s="115" t="str">
        <f t="shared" si="2"/>
        <v>!!</v>
      </c>
      <c r="S15" s="115" t="str">
        <f t="shared" si="2"/>
        <v>!!</v>
      </c>
      <c r="T15" s="114"/>
      <c r="U15" s="112"/>
      <c r="V15" s="112"/>
      <c r="W15" s="112"/>
      <c r="X15" s="112"/>
      <c r="Y15" s="112"/>
    </row>
    <row r="16" spans="1:25" x14ac:dyDescent="0.25">
      <c r="A16" s="112"/>
      <c r="B16" s="112" t="e">
        <f>#REF!</f>
        <v>#REF!</v>
      </c>
      <c r="C16" s="112" t="s">
        <v>638</v>
      </c>
      <c r="D16" s="112" t="s">
        <v>639</v>
      </c>
      <c r="E16" s="113" t="s">
        <v>653</v>
      </c>
      <c r="F16" s="112" t="e">
        <f>IF(ISNUMBER(U16),U16,VLOOKUP(CONCATENATE($B16,"_",$C16,"_",$F$2,"_",$D16,"_",$E16),Database!$F$2:$G$65536,2,))</f>
        <v>#REF!</v>
      </c>
      <c r="G16" s="112" t="e">
        <f>IF(ISNUMBER(V16),V16,VLOOKUP(CONCATENATE($B16,"_",$C16,"_",$G$2,"_",$D16,"_",$E16),Database!$F$2:$G$65536,2,))</f>
        <v>#REF!</v>
      </c>
      <c r="H16" s="112" t="e">
        <f>IF(ISNUMBER(W16),W16,VLOOKUP(CONCATENATE($B16,"_",$C16,"_",$H$2,"_",$D16,"_",$E16),Database!$F$2:$G$65536,2,))</f>
        <v>#REF!</v>
      </c>
      <c r="I16" s="112" t="e">
        <f>IF(ISNUMBER(X16),X16,VLOOKUP(CONCATENATE($B16,"_",$C16,"_",$I$2,"_",$D16,"_",$E16),Database!$F$2:$G$65536,2,))</f>
        <v>#REF!</v>
      </c>
      <c r="J16" s="112" t="e">
        <f>VLOOKUP(CONCATENATE($B16,"_",$C16,"_",$J$2,"_",$D16,"_",$E16),Database!$F$2:$G$65536,2,)</f>
        <v>#REF!</v>
      </c>
      <c r="K16" s="118" t="e">
        <f>VLOOKUP(CONCATENATE($B16,"_",$C16,"_",$K$2,"_",$D16,"_",$E16),SentData!$F$2:$G$65536,2,)</f>
        <v>#REF!</v>
      </c>
      <c r="L16" s="118" t="e">
        <f>VLOOKUP(CONCATENATE($B16,"_",$C16,"_",$L$2,"_",$D16,"_",$E16),SentData!$F$2:$G$65536,2,)</f>
        <v>#REF!</v>
      </c>
      <c r="M16" s="114"/>
      <c r="N16" s="115" t="str">
        <f t="shared" si="1"/>
        <v>!!</v>
      </c>
      <c r="O16" s="115" t="str">
        <f t="shared" si="1"/>
        <v>!!</v>
      </c>
      <c r="P16" s="115" t="str">
        <f t="shared" si="2"/>
        <v>!!</v>
      </c>
      <c r="Q16" s="115" t="str">
        <f t="shared" si="2"/>
        <v>!!</v>
      </c>
      <c r="R16" s="115" t="str">
        <f t="shared" si="2"/>
        <v>!!</v>
      </c>
      <c r="S16" s="115" t="str">
        <f t="shared" si="2"/>
        <v>!!</v>
      </c>
      <c r="T16" s="114"/>
      <c r="U16" s="112"/>
      <c r="V16" s="112"/>
      <c r="W16" s="112"/>
      <c r="X16" s="112"/>
      <c r="Y16" s="112"/>
    </row>
    <row r="17" spans="1:25" x14ac:dyDescent="0.25">
      <c r="A17" s="112"/>
      <c r="B17" s="112" t="e">
        <f>#REF!</f>
        <v>#REF!</v>
      </c>
      <c r="C17" s="112" t="s">
        <v>638</v>
      </c>
      <c r="D17" s="112" t="s">
        <v>639</v>
      </c>
      <c r="E17" s="113" t="s">
        <v>654</v>
      </c>
      <c r="F17" s="112" t="e">
        <f>IF(ISNUMBER(U17),U17,VLOOKUP(CONCATENATE($B17,"_",$C17,"_",$F$2,"_",$D17,"_",$E17),Database!$F$2:$G$65536,2,))</f>
        <v>#REF!</v>
      </c>
      <c r="G17" s="112" t="e">
        <f>IF(ISNUMBER(V17),V17,VLOOKUP(CONCATENATE($B17,"_",$C17,"_",$G$2,"_",$D17,"_",$E17),Database!$F$2:$G$65536,2,))</f>
        <v>#REF!</v>
      </c>
      <c r="H17" s="112" t="e">
        <f>IF(ISNUMBER(W17),W17,VLOOKUP(CONCATENATE($B17,"_",$C17,"_",$H$2,"_",$D17,"_",$E17),Database!$F$2:$G$65536,2,))</f>
        <v>#REF!</v>
      </c>
      <c r="I17" s="112" t="e">
        <f>IF(ISNUMBER(X17),X17,VLOOKUP(CONCATENATE($B17,"_",$C17,"_",$I$2,"_",$D17,"_",$E17),Database!$F$2:$G$65536,2,))</f>
        <v>#REF!</v>
      </c>
      <c r="J17" s="112" t="e">
        <f>VLOOKUP(CONCATENATE($B17,"_",$C17,"_",$J$2,"_",$D17,"_",$E17),Database!$F$2:$G$65536,2,)</f>
        <v>#REF!</v>
      </c>
      <c r="K17" s="118" t="e">
        <f>VLOOKUP(CONCATENATE($B17,"_",$C17,"_",$K$2,"_",$D17,"_",$E17),SentData!$F$2:$G$65536,2,)</f>
        <v>#REF!</v>
      </c>
      <c r="L17" s="118" t="e">
        <f>VLOOKUP(CONCATENATE($B17,"_",$C17,"_",$L$2,"_",$D17,"_",$E17),SentData!$F$2:$G$65536,2,)</f>
        <v>#REF!</v>
      </c>
      <c r="M17" s="114"/>
      <c r="N17" s="115" t="str">
        <f t="shared" si="1"/>
        <v>!!</v>
      </c>
      <c r="O17" s="115" t="str">
        <f t="shared" si="1"/>
        <v>!!</v>
      </c>
      <c r="P17" s="115" t="str">
        <f t="shared" si="2"/>
        <v>!!</v>
      </c>
      <c r="Q17" s="115" t="str">
        <f t="shared" si="2"/>
        <v>!!</v>
      </c>
      <c r="R17" s="115" t="str">
        <f t="shared" si="2"/>
        <v>!!</v>
      </c>
      <c r="S17" s="115" t="str">
        <f t="shared" si="2"/>
        <v>!!</v>
      </c>
      <c r="T17" s="114"/>
      <c r="U17" s="112"/>
      <c r="V17" s="112"/>
      <c r="W17" s="112"/>
      <c r="X17" s="112"/>
      <c r="Y17" s="112"/>
    </row>
    <row r="18" spans="1:25" x14ac:dyDescent="0.25">
      <c r="A18" s="112"/>
      <c r="B18" s="112" t="e">
        <f>#REF!</f>
        <v>#REF!</v>
      </c>
      <c r="C18" s="112" t="s">
        <v>638</v>
      </c>
      <c r="D18" s="112" t="s">
        <v>639</v>
      </c>
      <c r="E18" s="113" t="s">
        <v>655</v>
      </c>
      <c r="F18" s="112" t="e">
        <f>IF(ISNUMBER(U18),U18,VLOOKUP(CONCATENATE($B18,"_",$C18,"_",$F$2,"_",$D18,"_",$E18),Database!$F$2:$G$65536,2,))</f>
        <v>#REF!</v>
      </c>
      <c r="G18" s="112" t="e">
        <f>IF(ISNUMBER(V18),V18,VLOOKUP(CONCATENATE($B18,"_",$C18,"_",$G$2,"_",$D18,"_",$E18),Database!$F$2:$G$65536,2,))</f>
        <v>#REF!</v>
      </c>
      <c r="H18" s="112" t="e">
        <f>IF(ISNUMBER(W18),W18,VLOOKUP(CONCATENATE($B18,"_",$C18,"_",$H$2,"_",$D18,"_",$E18),Database!$F$2:$G$65536,2,))</f>
        <v>#REF!</v>
      </c>
      <c r="I18" s="112" t="e">
        <f>IF(ISNUMBER(X18),X18,VLOOKUP(CONCATENATE($B18,"_",$C18,"_",$I$2,"_",$D18,"_",$E18),Database!$F$2:$G$65536,2,))</f>
        <v>#REF!</v>
      </c>
      <c r="J18" s="112" t="e">
        <f>VLOOKUP(CONCATENATE($B18,"_",$C18,"_",$J$2,"_",$D18,"_",$E18),Database!$F$2:$G$65536,2,)</f>
        <v>#REF!</v>
      </c>
      <c r="K18" s="118" t="e">
        <f>VLOOKUP(CONCATENATE($B18,"_",$C18,"_",$K$2,"_",$D18,"_",$E18),SentData!$F$2:$G$65536,2,)</f>
        <v>#REF!</v>
      </c>
      <c r="L18" s="118" t="e">
        <f>VLOOKUP(CONCATENATE($B18,"_",$C18,"_",$L$2,"_",$D18,"_",$E18),SentData!$F$2:$G$65536,2,)</f>
        <v>#REF!</v>
      </c>
      <c r="M18" s="114"/>
      <c r="N18" s="115" t="str">
        <f t="shared" si="1"/>
        <v>!!</v>
      </c>
      <c r="O18" s="115" t="str">
        <f t="shared" si="1"/>
        <v>!!</v>
      </c>
      <c r="P18" s="115" t="str">
        <f t="shared" si="2"/>
        <v>!!</v>
      </c>
      <c r="Q18" s="115" t="str">
        <f t="shared" si="2"/>
        <v>!!</v>
      </c>
      <c r="R18" s="115" t="str">
        <f t="shared" si="2"/>
        <v>!!</v>
      </c>
      <c r="S18" s="115" t="str">
        <f t="shared" si="2"/>
        <v>!!</v>
      </c>
      <c r="T18" s="114"/>
      <c r="U18" s="112"/>
      <c r="V18" s="112"/>
      <c r="W18" s="112"/>
      <c r="X18" s="112"/>
      <c r="Y18" s="112"/>
    </row>
    <row r="19" spans="1:25" x14ac:dyDescent="0.25">
      <c r="A19" s="112"/>
      <c r="B19" s="112" t="e">
        <f>#REF!</f>
        <v>#REF!</v>
      </c>
      <c r="C19" s="112" t="s">
        <v>638</v>
      </c>
      <c r="D19" s="112" t="s">
        <v>639</v>
      </c>
      <c r="E19" s="113" t="s">
        <v>656</v>
      </c>
      <c r="F19" s="112" t="e">
        <f>IF(ISNUMBER(U19),U19,VLOOKUP(CONCATENATE($B19,"_",$C19,"_",$F$2,"_",$D19,"_",$E19),Database!$F$2:$G$65536,2,))</f>
        <v>#REF!</v>
      </c>
      <c r="G19" s="112" t="e">
        <f>IF(ISNUMBER(V19),V19,VLOOKUP(CONCATENATE($B19,"_",$C19,"_",$G$2,"_",$D19,"_",$E19),Database!$F$2:$G$65536,2,))</f>
        <v>#REF!</v>
      </c>
      <c r="H19" s="112" t="e">
        <f>IF(ISNUMBER(W19),W19,VLOOKUP(CONCATENATE($B19,"_",$C19,"_",$H$2,"_",$D19,"_",$E19),Database!$F$2:$G$65536,2,))</f>
        <v>#REF!</v>
      </c>
      <c r="I19" s="112" t="e">
        <f>IF(ISNUMBER(X19),X19,VLOOKUP(CONCATENATE($B19,"_",$C19,"_",$I$2,"_",$D19,"_",$E19),Database!$F$2:$G$65536,2,))</f>
        <v>#REF!</v>
      </c>
      <c r="J19" s="112" t="e">
        <f>VLOOKUP(CONCATENATE($B19,"_",$C19,"_",$J$2,"_",$D19,"_",$E19),Database!$F$2:$G$65536,2,)</f>
        <v>#REF!</v>
      </c>
      <c r="K19" s="118" t="e">
        <f>VLOOKUP(CONCATENATE($B19,"_",$C19,"_",$K$2,"_",$D19,"_",$E19),SentData!$F$2:$G$65536,2,)</f>
        <v>#REF!</v>
      </c>
      <c r="L19" s="118" t="e">
        <f>VLOOKUP(CONCATENATE($B19,"_",$C19,"_",$L$2,"_",$D19,"_",$E19),SentData!$F$2:$G$65536,2,)</f>
        <v>#REF!</v>
      </c>
      <c r="M19" s="114"/>
      <c r="N19" s="115" t="str">
        <f t="shared" si="1"/>
        <v>!!</v>
      </c>
      <c r="O19" s="115" t="str">
        <f t="shared" si="1"/>
        <v>!!</v>
      </c>
      <c r="P19" s="115" t="str">
        <f t="shared" si="2"/>
        <v>!!</v>
      </c>
      <c r="Q19" s="115" t="str">
        <f t="shared" si="2"/>
        <v>!!</v>
      </c>
      <c r="R19" s="115" t="str">
        <f t="shared" si="2"/>
        <v>!!</v>
      </c>
      <c r="S19" s="115" t="str">
        <f t="shared" si="2"/>
        <v>!!</v>
      </c>
      <c r="T19" s="114"/>
      <c r="U19" s="112"/>
      <c r="V19" s="112"/>
      <c r="W19" s="112"/>
      <c r="X19" s="112"/>
      <c r="Y19" s="112"/>
    </row>
    <row r="20" spans="1:25" x14ac:dyDescent="0.25">
      <c r="A20" s="112"/>
      <c r="B20" s="112" t="e">
        <f>#REF!</f>
        <v>#REF!</v>
      </c>
      <c r="C20" s="112" t="s">
        <v>638</v>
      </c>
      <c r="D20" s="112" t="s">
        <v>639</v>
      </c>
      <c r="E20" s="113" t="s">
        <v>657</v>
      </c>
      <c r="F20" s="112" t="e">
        <f>IF(ISNUMBER(U20),U20,VLOOKUP(CONCATENATE($B20,"_",$C20,"_",$F$2,"_",$D20,"_",$E20),Database!$F$2:$G$65536,2,))</f>
        <v>#REF!</v>
      </c>
      <c r="G20" s="112" t="e">
        <f>IF(ISNUMBER(V20),V20,VLOOKUP(CONCATENATE($B20,"_",$C20,"_",$G$2,"_",$D20,"_",$E20),Database!$F$2:$G$65536,2,))</f>
        <v>#REF!</v>
      </c>
      <c r="H20" s="112" t="e">
        <f>IF(ISNUMBER(W20),W20,VLOOKUP(CONCATENATE($B20,"_",$C20,"_",$H$2,"_",$D20,"_",$E20),Database!$F$2:$G$65536,2,))</f>
        <v>#REF!</v>
      </c>
      <c r="I20" s="112" t="e">
        <f>IF(ISNUMBER(X20),X20,VLOOKUP(CONCATENATE($B20,"_",$C20,"_",$I$2,"_",$D20,"_",$E20),Database!$F$2:$G$65536,2,))</f>
        <v>#REF!</v>
      </c>
      <c r="J20" s="112" t="e">
        <f>VLOOKUP(CONCATENATE($B20,"_",$C20,"_",$J$2,"_",$D20,"_",$E20),Database!$F$2:$G$65536,2,)</f>
        <v>#REF!</v>
      </c>
      <c r="K20" s="118" t="e">
        <f>VLOOKUP(CONCATENATE($B20,"_",$C20,"_",$K$2,"_",$D20,"_",$E20),SentData!$F$2:$G$65536,2,)</f>
        <v>#REF!</v>
      </c>
      <c r="L20" s="118" t="e">
        <f>VLOOKUP(CONCATENATE($B20,"_",$C20,"_",$L$2,"_",$D20,"_",$E20),SentData!$F$2:$G$65536,2,)</f>
        <v>#REF!</v>
      </c>
      <c r="M20" s="114"/>
      <c r="N20" s="115" t="str">
        <f t="shared" si="1"/>
        <v>!!</v>
      </c>
      <c r="O20" s="115" t="str">
        <f t="shared" si="1"/>
        <v>!!</v>
      </c>
      <c r="P20" s="115" t="str">
        <f t="shared" si="2"/>
        <v>!!</v>
      </c>
      <c r="Q20" s="115" t="str">
        <f t="shared" si="2"/>
        <v>!!</v>
      </c>
      <c r="R20" s="115" t="str">
        <f t="shared" si="2"/>
        <v>!!</v>
      </c>
      <c r="S20" s="115" t="str">
        <f t="shared" si="2"/>
        <v>!!</v>
      </c>
      <c r="T20" s="114"/>
      <c r="U20" s="112"/>
      <c r="V20" s="112"/>
      <c r="W20" s="112"/>
      <c r="X20" s="112"/>
      <c r="Y20" s="112"/>
    </row>
  </sheetData>
  <sheetProtection selectLockedCells="1"/>
  <mergeCells count="1">
    <mergeCell ref="U1:X1"/>
  </mergeCells>
  <phoneticPr fontId="32" type="noConversion"/>
  <conditionalFormatting sqref="N3:S20">
    <cfRule type="cellIs" dxfId="6" priority="1" stopIfTrue="1" operator="notBetween">
      <formula>$C$1</formula>
      <formula>$E$1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55"/>
  </sheetPr>
  <dimension ref="A1:Y72"/>
  <sheetViews>
    <sheetView workbookViewId="0">
      <selection activeCell="H3" sqref="H3"/>
    </sheetView>
  </sheetViews>
  <sheetFormatPr defaultColWidth="9" defaultRowHeight="10" x14ac:dyDescent="0.2"/>
  <cols>
    <col min="1" max="1" width="3.25" style="112" bestFit="1" customWidth="1"/>
    <col min="2" max="2" width="5.75" style="112" bestFit="1" customWidth="1"/>
    <col min="3" max="3" width="3.75" style="112" bestFit="1" customWidth="1"/>
    <col min="4" max="4" width="6" style="112" bestFit="1" customWidth="1"/>
    <col min="5" max="5" width="7.08203125" style="113" bestFit="1" customWidth="1"/>
    <col min="6" max="6" width="6.75" style="112" bestFit="1" customWidth="1"/>
    <col min="7" max="7" width="4.5" style="112" bestFit="1" customWidth="1"/>
    <col min="8" max="8" width="5.33203125" style="112" bestFit="1" customWidth="1"/>
    <col min="9" max="10" width="7.5" style="112" bestFit="1" customWidth="1"/>
    <col min="11" max="12" width="7.33203125" style="118" bestFit="1" customWidth="1"/>
    <col min="13" max="13" width="2.75" style="114" customWidth="1"/>
    <col min="14" max="19" width="6.5" style="112" bestFit="1" customWidth="1"/>
    <col min="20" max="20" width="2.75" style="114" customWidth="1"/>
    <col min="21" max="25" width="3.75" style="112" bestFit="1" customWidth="1"/>
    <col min="26" max="16384" width="9" style="112"/>
  </cols>
  <sheetData>
    <row r="1" spans="1:25" x14ac:dyDescent="0.2">
      <c r="A1" s="116" t="s">
        <v>631</v>
      </c>
      <c r="B1" s="116" t="s">
        <v>632</v>
      </c>
      <c r="C1" s="164">
        <v>0.8</v>
      </c>
      <c r="D1" s="117" t="s">
        <v>633</v>
      </c>
      <c r="E1" s="164">
        <v>1.2</v>
      </c>
      <c r="J1" s="118"/>
      <c r="L1" s="112"/>
      <c r="M1" s="112"/>
      <c r="T1" s="112"/>
      <c r="U1" s="1863" t="s">
        <v>634</v>
      </c>
      <c r="V1" s="1863"/>
      <c r="W1" s="1863"/>
      <c r="X1" s="1863"/>
    </row>
    <row r="2" spans="1:25" x14ac:dyDescent="0.2">
      <c r="A2" s="112" t="s">
        <v>635</v>
      </c>
      <c r="B2" s="112" t="s">
        <v>636</v>
      </c>
      <c r="C2" s="112" t="s">
        <v>637</v>
      </c>
      <c r="D2" s="112" t="s">
        <v>311</v>
      </c>
      <c r="E2" s="113" t="s">
        <v>22</v>
      </c>
      <c r="F2" s="165" t="e">
        <f>$L$2-5</f>
        <v>#REF!</v>
      </c>
      <c r="G2" s="165" t="e">
        <f>$L$2-4</f>
        <v>#REF!</v>
      </c>
      <c r="H2" s="165" t="e">
        <f>$L$2-3</f>
        <v>#REF!</v>
      </c>
      <c r="I2" s="165" t="e">
        <f>$L$2-2</f>
        <v>#REF!</v>
      </c>
      <c r="J2" s="123" t="e">
        <f>$L$2-1</f>
        <v>#REF!</v>
      </c>
      <c r="K2" s="119" t="e">
        <f>$L$2-1</f>
        <v>#REF!</v>
      </c>
      <c r="L2" s="119" t="e">
        <f>#REF!</f>
        <v>#REF!</v>
      </c>
      <c r="N2" s="167" t="e">
        <f t="shared" ref="N2:S2" si="0">CONCATENATE(RIGHT((F2),2),"/",RIGHT((G2),2))</f>
        <v>#REF!</v>
      </c>
      <c r="O2" s="167" t="e">
        <f t="shared" si="0"/>
        <v>#REF!</v>
      </c>
      <c r="P2" s="167" t="e">
        <f t="shared" si="0"/>
        <v>#REF!</v>
      </c>
      <c r="Q2" s="167" t="e">
        <f t="shared" si="0"/>
        <v>#REF!</v>
      </c>
      <c r="R2" s="126" t="e">
        <f t="shared" si="0"/>
        <v>#REF!</v>
      </c>
      <c r="S2" s="127" t="e">
        <f t="shared" si="0"/>
        <v>#REF!</v>
      </c>
      <c r="U2" s="165" t="e">
        <f>$L$2-5</f>
        <v>#REF!</v>
      </c>
      <c r="V2" s="165" t="e">
        <f>$L$2-4</f>
        <v>#REF!</v>
      </c>
      <c r="W2" s="165" t="e">
        <f>$L$2-3</f>
        <v>#REF!</v>
      </c>
      <c r="X2" s="165" t="e">
        <f>$L$2-2</f>
        <v>#REF!</v>
      </c>
      <c r="Y2" s="159"/>
    </row>
    <row r="3" spans="1:25" x14ac:dyDescent="0.2">
      <c r="B3" s="112" t="e">
        <f>#REF!</f>
        <v>#REF!</v>
      </c>
      <c r="C3" s="112" t="s">
        <v>658</v>
      </c>
      <c r="D3" s="112" t="s">
        <v>639</v>
      </c>
      <c r="E3" s="113" t="s">
        <v>640</v>
      </c>
      <c r="F3" s="112" t="e">
        <f>IF(ISNUMBER(U3),U3,VLOOKUP(CONCATENATE($B3,"_",$C3,"_",$F$2,"_",$D3,"_",$E3),Database!$F$2:$G$65536,2,))</f>
        <v>#REF!</v>
      </c>
      <c r="G3" s="112" t="e">
        <f>IF(ISNUMBER(V3),V3,VLOOKUP(CONCATENATE($B3,"_",$C3,"_",$G$2,"_",$D3,"_",$E3),Database!$F$2:$G$65536,2,))</f>
        <v>#REF!</v>
      </c>
      <c r="H3" s="112" t="e">
        <f>IF(ISNUMBER(W3),W3,VLOOKUP(CONCATENATE($B3,"_",$C3,"_",$H$2,"_",$D3,"_",$E3),Database!$F$2:$G$65536,2,))</f>
        <v>#REF!</v>
      </c>
      <c r="I3" s="112" t="e">
        <f>IF(ISNUMBER(X3),X3,VLOOKUP(CONCATENATE($B3,"_",$C3,"_",$I$2,"_",$D3,"_",$E3),Database!$F$2:$G$65536,2,))</f>
        <v>#REF!</v>
      </c>
      <c r="J3" s="112" t="e">
        <f>VLOOKUP(CONCATENATE($B3,"_",$C3,"_",$J$2,"_",$D3,"_",$E3),Database!$F$2:$G$65536,2,)</f>
        <v>#REF!</v>
      </c>
      <c r="K3" s="118" t="e">
        <f>VLOOKUP(CONCATENATE($B3,"_",$C3,"_",$K$2,"_",$D3,"_",$E3),SentData!$F$2:$G$65536,2,)</f>
        <v>#REF!</v>
      </c>
      <c r="L3" s="118" t="e">
        <f>VLOOKUP(CONCATENATE($B3,"_",$C3,"_",$L$2,"_",$D3,"_",$E3),SentData!$F$2:$G$65536,2,)</f>
        <v>#REF!</v>
      </c>
      <c r="N3" s="115" t="str">
        <f t="shared" ref="N3:N38" si="1">IF(OR(ISERROR(F3),ISERROR(G3)),"!!",IF(F3=0,"!!",G3/F3))</f>
        <v>!!</v>
      </c>
      <c r="O3" s="115" t="str">
        <f>IF(OR(ISERROR(G3),ISERROR(H3)),"!!",IF(G3=0,"!!",H3/G3))</f>
        <v>!!</v>
      </c>
      <c r="P3" s="115" t="str">
        <f t="shared" ref="P3:P38" si="2">IF(OR(ISERROR(H3),ISERROR(I3)),"!!",IF(H3=0,"!!",I3/H3))</f>
        <v>!!</v>
      </c>
      <c r="Q3" s="115" t="str">
        <f t="shared" ref="Q3:Q38" si="3">IF(OR(ISERROR(I3),ISERROR(J3)),"!!",IF(I3=0,"!!",J3/I3))</f>
        <v>!!</v>
      </c>
      <c r="R3" s="115" t="str">
        <f t="shared" ref="R3:R38" si="4">IF(OR(ISERROR(J3),ISERROR(K3)),"!!",IF(J3=0,"!!",K3/J3))</f>
        <v>!!</v>
      </c>
      <c r="S3" s="115" t="str">
        <f t="shared" ref="S3:S38" si="5">IF(OR(ISERROR(K3),ISERROR(L3)),"!!",IF(K3=0,"!!",L3/K3))</f>
        <v>!!</v>
      </c>
    </row>
    <row r="4" spans="1:25" x14ac:dyDescent="0.2">
      <c r="B4" s="112" t="e">
        <f>#REF!</f>
        <v>#REF!</v>
      </c>
      <c r="C4" s="112" t="s">
        <v>658</v>
      </c>
      <c r="D4" s="112" t="s">
        <v>639</v>
      </c>
      <c r="E4" s="113" t="s">
        <v>641</v>
      </c>
      <c r="F4" s="112" t="e">
        <f>IF(ISNUMBER(U4),U4,VLOOKUP(CONCATENATE($B4,"_",$C4,"_",$F$2,"_",$D4,"_",$E4),Database!$F$2:$G$65536,2,))</f>
        <v>#REF!</v>
      </c>
      <c r="G4" s="112" t="e">
        <f>IF(ISNUMBER(V4),V4,VLOOKUP(CONCATENATE($B4,"_",$C4,"_",$G$2,"_",$D4,"_",$E4),Database!$F$2:$G$65536,2,))</f>
        <v>#REF!</v>
      </c>
      <c r="H4" s="112" t="e">
        <f>IF(ISNUMBER(W4),W4,VLOOKUP(CONCATENATE($B4,"_",$C4,"_",$H$2,"_",$D4,"_",$E4),Database!$F$2:$G$65536,2,))</f>
        <v>#REF!</v>
      </c>
      <c r="I4" s="112" t="e">
        <f>IF(ISNUMBER(X4),X4,VLOOKUP(CONCATENATE($B4,"_",$C4,"_",$I$2,"_",$D4,"_",$E4),Database!$F$2:$G$65536,2,))</f>
        <v>#REF!</v>
      </c>
      <c r="J4" s="112" t="e">
        <f>VLOOKUP(CONCATENATE($B4,"_",$C4,"_",$J$2,"_",$D4,"_",$E4),Database!$F$2:$G$65536,2,)</f>
        <v>#REF!</v>
      </c>
      <c r="K4" s="118" t="e">
        <f>VLOOKUP(CONCATENATE($B4,"_",$C4,"_",$K$2,"_",$D4,"_",$E4),SentData!$F$2:$G$65536,2,)</f>
        <v>#REF!</v>
      </c>
      <c r="L4" s="118" t="e">
        <f>VLOOKUP(CONCATENATE($B4,"_",$C4,"_",$L$2,"_",$D4,"_",$E4),SentData!$F$2:$G$65536,2,)</f>
        <v>#REF!</v>
      </c>
      <c r="N4" s="115" t="str">
        <f t="shared" si="1"/>
        <v>!!</v>
      </c>
      <c r="O4" s="115" t="str">
        <f t="shared" ref="O4:O38" si="6">IF(OR(ISERROR(G4),ISERROR(H4)),"!!",IF(G4=0,"!!",H4/G4))</f>
        <v>!!</v>
      </c>
      <c r="P4" s="115" t="str">
        <f t="shared" si="2"/>
        <v>!!</v>
      </c>
      <c r="Q4" s="115" t="str">
        <f t="shared" si="3"/>
        <v>!!</v>
      </c>
      <c r="R4" s="115" t="str">
        <f t="shared" si="4"/>
        <v>!!</v>
      </c>
      <c r="S4" s="115" t="str">
        <f t="shared" si="5"/>
        <v>!!</v>
      </c>
    </row>
    <row r="5" spans="1:25" x14ac:dyDescent="0.2">
      <c r="B5" s="112" t="e">
        <f>#REF!</f>
        <v>#REF!</v>
      </c>
      <c r="C5" s="112" t="s">
        <v>658</v>
      </c>
      <c r="D5" s="112" t="s">
        <v>639</v>
      </c>
      <c r="E5" s="113" t="s">
        <v>642</v>
      </c>
      <c r="F5" s="112" t="e">
        <f>IF(ISNUMBER(U5),U5,VLOOKUP(CONCATENATE($B5,"_",$C5,"_",$F$2,"_",$D5,"_",$E5),Database!$F$2:$G$65536,2,))</f>
        <v>#REF!</v>
      </c>
      <c r="G5" s="112" t="e">
        <f>IF(ISNUMBER(V5),V5,VLOOKUP(CONCATENATE($B5,"_",$C5,"_",$G$2,"_",$D5,"_",$E5),Database!$F$2:$G$65536,2,))</f>
        <v>#REF!</v>
      </c>
      <c r="H5" s="112" t="e">
        <f>IF(ISNUMBER(W5),W5,VLOOKUP(CONCATENATE($B5,"_",$C5,"_",$H$2,"_",$D5,"_",$E5),Database!$F$2:$G$65536,2,))</f>
        <v>#REF!</v>
      </c>
      <c r="I5" s="112" t="e">
        <f>IF(ISNUMBER(X5),X5,VLOOKUP(CONCATENATE($B5,"_",$C5,"_",$I$2,"_",$D5,"_",$E5),Database!$F$2:$G$65536,2,))</f>
        <v>#REF!</v>
      </c>
      <c r="J5" s="112" t="e">
        <f>VLOOKUP(CONCATENATE($B5,"_",$C5,"_",$J$2,"_",$D5,"_",$E5),Database!$F$2:$G$65536,2,)</f>
        <v>#REF!</v>
      </c>
      <c r="K5" s="118" t="e">
        <f>VLOOKUP(CONCATENATE($B5,"_",$C5,"_",$K$2,"_",$D5,"_",$E5),SentData!$F$2:$G$65536,2,)</f>
        <v>#REF!</v>
      </c>
      <c r="L5" s="118" t="e">
        <f>VLOOKUP(CONCATENATE($B5,"_",$C5,"_",$L$2,"_",$D5,"_",$E5),SentData!$F$2:$G$65536,2,)</f>
        <v>#REF!</v>
      </c>
      <c r="N5" s="115" t="str">
        <f t="shared" si="1"/>
        <v>!!</v>
      </c>
      <c r="O5" s="115" t="str">
        <f t="shared" si="6"/>
        <v>!!</v>
      </c>
      <c r="P5" s="115" t="str">
        <f t="shared" si="2"/>
        <v>!!</v>
      </c>
      <c r="Q5" s="115" t="str">
        <f t="shared" si="3"/>
        <v>!!</v>
      </c>
      <c r="R5" s="115" t="str">
        <f t="shared" si="4"/>
        <v>!!</v>
      </c>
      <c r="S5" s="115" t="str">
        <f t="shared" si="5"/>
        <v>!!</v>
      </c>
    </row>
    <row r="6" spans="1:25" x14ac:dyDescent="0.2">
      <c r="B6" s="112" t="e">
        <f>#REF!</f>
        <v>#REF!</v>
      </c>
      <c r="C6" s="112" t="s">
        <v>658</v>
      </c>
      <c r="D6" s="112" t="s">
        <v>639</v>
      </c>
      <c r="E6" s="113" t="s">
        <v>643</v>
      </c>
      <c r="F6" s="112" t="e">
        <f>IF(ISNUMBER(U6),U6,VLOOKUP(CONCATENATE($B6,"_",$C6,"_",$F$2,"_",$D6,"_",$E6),Database!$F$2:$G$65536,2,))</f>
        <v>#REF!</v>
      </c>
      <c r="G6" s="112" t="e">
        <f>IF(ISNUMBER(V6),V6,VLOOKUP(CONCATENATE($B6,"_",$C6,"_",$G$2,"_",$D6,"_",$E6),Database!$F$2:$G$65536,2,))</f>
        <v>#REF!</v>
      </c>
      <c r="H6" s="112" t="e">
        <f>IF(ISNUMBER(W6),W6,VLOOKUP(CONCATENATE($B6,"_",$C6,"_",$H$2,"_",$D6,"_",$E6),Database!$F$2:$G$65536,2,))</f>
        <v>#REF!</v>
      </c>
      <c r="I6" s="112" t="e">
        <f>IF(ISNUMBER(X6),X6,VLOOKUP(CONCATENATE($B6,"_",$C6,"_",$I$2,"_",$D6,"_",$E6),Database!$F$2:$G$65536,2,))</f>
        <v>#REF!</v>
      </c>
      <c r="J6" s="112" t="e">
        <f>VLOOKUP(CONCATENATE($B6,"_",$C6,"_",$J$2,"_",$D6,"_",$E6),Database!$F$2:$G$65536,2,)</f>
        <v>#REF!</v>
      </c>
      <c r="K6" s="118" t="e">
        <f>VLOOKUP(CONCATENATE($B6,"_",$C6,"_",$K$2,"_",$D6,"_",$E6),SentData!$F$2:$G$65536,2,)</f>
        <v>#REF!</v>
      </c>
      <c r="L6" s="118" t="e">
        <f>VLOOKUP(CONCATENATE($B6,"_",$C6,"_",$L$2,"_",$D6,"_",$E6),SentData!$F$2:$G$65536,2,)</f>
        <v>#REF!</v>
      </c>
      <c r="N6" s="115" t="str">
        <f t="shared" si="1"/>
        <v>!!</v>
      </c>
      <c r="O6" s="115" t="str">
        <f t="shared" si="6"/>
        <v>!!</v>
      </c>
      <c r="P6" s="115" t="str">
        <f t="shared" si="2"/>
        <v>!!</v>
      </c>
      <c r="Q6" s="115" t="str">
        <f t="shared" si="3"/>
        <v>!!</v>
      </c>
      <c r="R6" s="115" t="str">
        <f t="shared" si="4"/>
        <v>!!</v>
      </c>
      <c r="S6" s="115" t="str">
        <f t="shared" si="5"/>
        <v>!!</v>
      </c>
    </row>
    <row r="7" spans="1:25" x14ac:dyDescent="0.2">
      <c r="B7" s="112" t="e">
        <f>#REF!</f>
        <v>#REF!</v>
      </c>
      <c r="C7" s="112" t="s">
        <v>658</v>
      </c>
      <c r="D7" s="112" t="s">
        <v>639</v>
      </c>
      <c r="E7" s="113" t="s">
        <v>644</v>
      </c>
      <c r="F7" s="112" t="e">
        <f>IF(ISNUMBER(U7),U7,VLOOKUP(CONCATENATE($B7,"_",$C7,"_",$F$2,"_",$D7,"_",$E7),Database!$F$2:$G$65536,2,))</f>
        <v>#REF!</v>
      </c>
      <c r="G7" s="112" t="e">
        <f>IF(ISNUMBER(V7),V7,VLOOKUP(CONCATENATE($B7,"_",$C7,"_",$G$2,"_",$D7,"_",$E7),Database!$F$2:$G$65536,2,))</f>
        <v>#REF!</v>
      </c>
      <c r="H7" s="112" t="e">
        <f>IF(ISNUMBER(W7),W7,VLOOKUP(CONCATENATE($B7,"_",$C7,"_",$H$2,"_",$D7,"_",$E7),Database!$F$2:$G$65536,2,))</f>
        <v>#REF!</v>
      </c>
      <c r="I7" s="112" t="e">
        <f>IF(ISNUMBER(X7),X7,VLOOKUP(CONCATENATE($B7,"_",$C7,"_",$I$2,"_",$D7,"_",$E7),Database!$F$2:$G$65536,2,))</f>
        <v>#REF!</v>
      </c>
      <c r="J7" s="112" t="e">
        <f>VLOOKUP(CONCATENATE($B7,"_",$C7,"_",$J$2,"_",$D7,"_",$E7),Database!$F$2:$G$65536,2,)</f>
        <v>#REF!</v>
      </c>
      <c r="K7" s="118" t="e">
        <f>VLOOKUP(CONCATENATE($B7,"_",$C7,"_",$K$2,"_",$D7,"_",$E7),SentData!$F$2:$G$65536,2,)</f>
        <v>#REF!</v>
      </c>
      <c r="L7" s="118" t="e">
        <f>VLOOKUP(CONCATENATE($B7,"_",$C7,"_",$L$2,"_",$D7,"_",$E7),SentData!$F$2:$G$65536,2,)</f>
        <v>#REF!</v>
      </c>
      <c r="N7" s="115" t="str">
        <f t="shared" si="1"/>
        <v>!!</v>
      </c>
      <c r="O7" s="115" t="str">
        <f t="shared" si="6"/>
        <v>!!</v>
      </c>
      <c r="P7" s="115" t="str">
        <f t="shared" si="2"/>
        <v>!!</v>
      </c>
      <c r="Q7" s="115" t="str">
        <f t="shared" si="3"/>
        <v>!!</v>
      </c>
      <c r="R7" s="115" t="str">
        <f t="shared" si="4"/>
        <v>!!</v>
      </c>
      <c r="S7" s="115" t="str">
        <f t="shared" si="5"/>
        <v>!!</v>
      </c>
    </row>
    <row r="8" spans="1:25" x14ac:dyDescent="0.2">
      <c r="B8" s="112" t="e">
        <f>#REF!</f>
        <v>#REF!</v>
      </c>
      <c r="C8" s="112" t="s">
        <v>658</v>
      </c>
      <c r="D8" s="112" t="s">
        <v>639</v>
      </c>
      <c r="E8" s="113" t="s">
        <v>645</v>
      </c>
      <c r="F8" s="112" t="e">
        <f>IF(ISNUMBER(U8),U8,VLOOKUP(CONCATENATE($B8,"_",$C8,"_",$F$2,"_",$D8,"_",$E8),Database!$F$2:$G$65536,2,))</f>
        <v>#REF!</v>
      </c>
      <c r="G8" s="112" t="e">
        <f>IF(ISNUMBER(V8),V8,VLOOKUP(CONCATENATE($B8,"_",$C8,"_",$G$2,"_",$D8,"_",$E8),Database!$F$2:$G$65536,2,))</f>
        <v>#REF!</v>
      </c>
      <c r="H8" s="112" t="e">
        <f>IF(ISNUMBER(W8),W8,VLOOKUP(CONCATENATE($B8,"_",$C8,"_",$H$2,"_",$D8,"_",$E8),Database!$F$2:$G$65536,2,))</f>
        <v>#REF!</v>
      </c>
      <c r="I8" s="112" t="e">
        <f>IF(ISNUMBER(X8),X8,VLOOKUP(CONCATENATE($B8,"_",$C8,"_",$I$2,"_",$D8,"_",$E8),Database!$F$2:$G$65536,2,))</f>
        <v>#REF!</v>
      </c>
      <c r="J8" s="112" t="e">
        <f>VLOOKUP(CONCATENATE($B8,"_",$C8,"_",$J$2,"_",$D8,"_",$E8),Database!$F$2:$G$65536,2,)</f>
        <v>#REF!</v>
      </c>
      <c r="K8" s="118" t="e">
        <f>VLOOKUP(CONCATENATE($B8,"_",$C8,"_",$K$2,"_",$D8,"_",$E8),SentData!$F$2:$G$65536,2,)</f>
        <v>#REF!</v>
      </c>
      <c r="L8" s="118" t="e">
        <f>VLOOKUP(CONCATENATE($B8,"_",$C8,"_",$L$2,"_",$D8,"_",$E8),SentData!$F$2:$G$65536,2,)</f>
        <v>#REF!</v>
      </c>
      <c r="N8" s="115" t="str">
        <f t="shared" si="1"/>
        <v>!!</v>
      </c>
      <c r="O8" s="115" t="str">
        <f t="shared" si="6"/>
        <v>!!</v>
      </c>
      <c r="P8" s="115" t="str">
        <f t="shared" si="2"/>
        <v>!!</v>
      </c>
      <c r="Q8" s="115" t="str">
        <f t="shared" si="3"/>
        <v>!!</v>
      </c>
      <c r="R8" s="115" t="str">
        <f t="shared" si="4"/>
        <v>!!</v>
      </c>
      <c r="S8" s="115" t="str">
        <f t="shared" si="5"/>
        <v>!!</v>
      </c>
    </row>
    <row r="9" spans="1:25" x14ac:dyDescent="0.2">
      <c r="B9" s="112" t="e">
        <f>#REF!</f>
        <v>#REF!</v>
      </c>
      <c r="C9" s="112" t="s">
        <v>658</v>
      </c>
      <c r="D9" s="112" t="s">
        <v>639</v>
      </c>
      <c r="E9" s="113" t="s">
        <v>646</v>
      </c>
      <c r="F9" s="112" t="e">
        <f>IF(ISNUMBER(U9),U9,VLOOKUP(CONCATENATE($B9,"_",$C9,"_",$F$2,"_",$D9,"_",$E9),Database!$F$2:$G$65536,2,))</f>
        <v>#REF!</v>
      </c>
      <c r="G9" s="112" t="e">
        <f>IF(ISNUMBER(V9),V9,VLOOKUP(CONCATENATE($B9,"_",$C9,"_",$G$2,"_",$D9,"_",$E9),Database!$F$2:$G$65536,2,))</f>
        <v>#REF!</v>
      </c>
      <c r="H9" s="112" t="e">
        <f>IF(ISNUMBER(W9),W9,VLOOKUP(CONCATENATE($B9,"_",$C9,"_",$H$2,"_",$D9,"_",$E9),Database!$F$2:$G$65536,2,))</f>
        <v>#REF!</v>
      </c>
      <c r="I9" s="112" t="e">
        <f>IF(ISNUMBER(X9),X9,VLOOKUP(CONCATENATE($B9,"_",$C9,"_",$I$2,"_",$D9,"_",$E9),Database!$F$2:$G$65536,2,))</f>
        <v>#REF!</v>
      </c>
      <c r="J9" s="112" t="e">
        <f>VLOOKUP(CONCATENATE($B9,"_",$C9,"_",$J$2,"_",$D9,"_",$E9),Database!$F$2:$G$65536,2,)</f>
        <v>#REF!</v>
      </c>
      <c r="K9" s="118" t="e">
        <f>VLOOKUP(CONCATENATE($B9,"_",$C9,"_",$K$2,"_",$D9,"_",$E9),SentData!$F$2:$G$65536,2,)</f>
        <v>#REF!</v>
      </c>
      <c r="L9" s="118" t="e">
        <f>VLOOKUP(CONCATENATE($B9,"_",$C9,"_",$L$2,"_",$D9,"_",$E9),SentData!$F$2:$G$65536,2,)</f>
        <v>#REF!</v>
      </c>
      <c r="N9" s="115" t="str">
        <f t="shared" si="1"/>
        <v>!!</v>
      </c>
      <c r="O9" s="115" t="str">
        <f t="shared" si="6"/>
        <v>!!</v>
      </c>
      <c r="P9" s="115" t="str">
        <f t="shared" si="2"/>
        <v>!!</v>
      </c>
      <c r="Q9" s="115" t="str">
        <f t="shared" si="3"/>
        <v>!!</v>
      </c>
      <c r="R9" s="115" t="str">
        <f t="shared" si="4"/>
        <v>!!</v>
      </c>
      <c r="S9" s="115" t="str">
        <f t="shared" si="5"/>
        <v>!!</v>
      </c>
    </row>
    <row r="10" spans="1:25" x14ac:dyDescent="0.2">
      <c r="B10" s="112" t="e">
        <f>#REF!</f>
        <v>#REF!</v>
      </c>
      <c r="C10" s="112" t="s">
        <v>658</v>
      </c>
      <c r="D10" s="112" t="s">
        <v>639</v>
      </c>
      <c r="E10" s="113" t="s">
        <v>647</v>
      </c>
      <c r="F10" s="112" t="e">
        <f>IF(ISNUMBER(U10),U10,VLOOKUP(CONCATENATE($B10,"_",$C10,"_",$F$2,"_",$D10,"_",$E10),Database!$F$2:$G$65536,2,))</f>
        <v>#REF!</v>
      </c>
      <c r="G10" s="112" t="e">
        <f>IF(ISNUMBER(V10),V10,VLOOKUP(CONCATENATE($B10,"_",$C10,"_",$G$2,"_",$D10,"_",$E10),Database!$F$2:$G$65536,2,))</f>
        <v>#REF!</v>
      </c>
      <c r="H10" s="112" t="e">
        <f>IF(ISNUMBER(W10),W10,VLOOKUP(CONCATENATE($B10,"_",$C10,"_",$H$2,"_",$D10,"_",$E10),Database!$F$2:$G$65536,2,))</f>
        <v>#REF!</v>
      </c>
      <c r="I10" s="112" t="e">
        <f>IF(ISNUMBER(X10),X10,VLOOKUP(CONCATENATE($B10,"_",$C10,"_",$I$2,"_",$D10,"_",$E10),Database!$F$2:$G$65536,2,))</f>
        <v>#REF!</v>
      </c>
      <c r="J10" s="112" t="e">
        <f>VLOOKUP(CONCATENATE($B10,"_",$C10,"_",$J$2,"_",$D10,"_",$E10),Database!$F$2:$G$65536,2,)</f>
        <v>#REF!</v>
      </c>
      <c r="K10" s="118" t="e">
        <f>VLOOKUP(CONCATENATE($B10,"_",$C10,"_",$K$2,"_",$D10,"_",$E10),SentData!$F$2:$G$65536,2,)</f>
        <v>#REF!</v>
      </c>
      <c r="L10" s="118" t="e">
        <f>VLOOKUP(CONCATENATE($B10,"_",$C10,"_",$L$2,"_",$D10,"_",$E10),SentData!$F$2:$G$65536,2,)</f>
        <v>#REF!</v>
      </c>
      <c r="N10" s="115" t="str">
        <f t="shared" si="1"/>
        <v>!!</v>
      </c>
      <c r="O10" s="115" t="str">
        <f t="shared" si="6"/>
        <v>!!</v>
      </c>
      <c r="P10" s="115" t="str">
        <f t="shared" si="2"/>
        <v>!!</v>
      </c>
      <c r="Q10" s="115" t="str">
        <f t="shared" si="3"/>
        <v>!!</v>
      </c>
      <c r="R10" s="115" t="str">
        <f t="shared" si="4"/>
        <v>!!</v>
      </c>
      <c r="S10" s="115" t="str">
        <f t="shared" si="5"/>
        <v>!!</v>
      </c>
    </row>
    <row r="11" spans="1:25" x14ac:dyDescent="0.2">
      <c r="B11" s="112" t="e">
        <f>#REF!</f>
        <v>#REF!</v>
      </c>
      <c r="C11" s="112" t="s">
        <v>658</v>
      </c>
      <c r="D11" s="112" t="s">
        <v>639</v>
      </c>
      <c r="E11" s="113" t="s">
        <v>648</v>
      </c>
      <c r="F11" s="112" t="e">
        <f>IF(ISNUMBER(U11),U11,VLOOKUP(CONCATENATE($B11,"_",$C11,"_",$F$2,"_",$D11,"_",$E11),Database!$F$2:$G$65536,2,))</f>
        <v>#REF!</v>
      </c>
      <c r="G11" s="112" t="e">
        <f>IF(ISNUMBER(V11),V11,VLOOKUP(CONCATENATE($B11,"_",$C11,"_",$G$2,"_",$D11,"_",$E11),Database!$F$2:$G$65536,2,))</f>
        <v>#REF!</v>
      </c>
      <c r="H11" s="112" t="e">
        <f>IF(ISNUMBER(W11),W11,VLOOKUP(CONCATENATE($B11,"_",$C11,"_",$H$2,"_",$D11,"_",$E11),Database!$F$2:$G$65536,2,))</f>
        <v>#REF!</v>
      </c>
      <c r="I11" s="112" t="e">
        <f>IF(ISNUMBER(X11),X11,VLOOKUP(CONCATENATE($B11,"_",$C11,"_",$I$2,"_",$D11,"_",$E11),Database!$F$2:$G$65536,2,))</f>
        <v>#REF!</v>
      </c>
      <c r="J11" s="112" t="e">
        <f>VLOOKUP(CONCATENATE($B11,"_",$C11,"_",$J$2,"_",$D11,"_",$E11),Database!$F$2:$G$65536,2,)</f>
        <v>#REF!</v>
      </c>
      <c r="K11" s="118" t="e">
        <f>VLOOKUP(CONCATENATE($B11,"_",$C11,"_",$K$2,"_",$D11,"_",$E11),SentData!$F$2:$G$65536,2,)</f>
        <v>#REF!</v>
      </c>
      <c r="L11" s="118" t="e">
        <f>VLOOKUP(CONCATENATE($B11,"_",$C11,"_",$L$2,"_",$D11,"_",$E11),SentData!$F$2:$G$65536,2,)</f>
        <v>#REF!</v>
      </c>
      <c r="N11" s="115" t="str">
        <f t="shared" si="1"/>
        <v>!!</v>
      </c>
      <c r="O11" s="115" t="str">
        <f t="shared" si="6"/>
        <v>!!</v>
      </c>
      <c r="P11" s="115" t="str">
        <f t="shared" si="2"/>
        <v>!!</v>
      </c>
      <c r="Q11" s="115" t="str">
        <f t="shared" si="3"/>
        <v>!!</v>
      </c>
      <c r="R11" s="115" t="str">
        <f t="shared" si="4"/>
        <v>!!</v>
      </c>
      <c r="S11" s="115" t="str">
        <f t="shared" si="5"/>
        <v>!!</v>
      </c>
    </row>
    <row r="12" spans="1:25" x14ac:dyDescent="0.2">
      <c r="B12" s="112" t="e">
        <f>#REF!</f>
        <v>#REF!</v>
      </c>
      <c r="C12" s="112" t="s">
        <v>658</v>
      </c>
      <c r="D12" s="112" t="s">
        <v>639</v>
      </c>
      <c r="E12" s="113" t="s">
        <v>649</v>
      </c>
      <c r="F12" s="112" t="e">
        <f>IF(ISNUMBER(U12),U12,VLOOKUP(CONCATENATE($B12,"_",$C12,"_",$F$2,"_",$D12,"_",$E12),Database!$F$2:$G$65536,2,))</f>
        <v>#REF!</v>
      </c>
      <c r="G12" s="112" t="e">
        <f>IF(ISNUMBER(V12),V12,VLOOKUP(CONCATENATE($B12,"_",$C12,"_",$G$2,"_",$D12,"_",$E12),Database!$F$2:$G$65536,2,))</f>
        <v>#REF!</v>
      </c>
      <c r="H12" s="112" t="e">
        <f>IF(ISNUMBER(W12),W12,VLOOKUP(CONCATENATE($B12,"_",$C12,"_",$H$2,"_",$D12,"_",$E12),Database!$F$2:$G$65536,2,))</f>
        <v>#REF!</v>
      </c>
      <c r="I12" s="112" t="e">
        <f>IF(ISNUMBER(X12),X12,VLOOKUP(CONCATENATE($B12,"_",$C12,"_",$I$2,"_",$D12,"_",$E12),Database!$F$2:$G$65536,2,))</f>
        <v>#REF!</v>
      </c>
      <c r="J12" s="112" t="e">
        <f>VLOOKUP(CONCATENATE($B12,"_",$C12,"_",$J$2,"_",$D12,"_",$E12),Database!$F$2:$G$65536,2,)</f>
        <v>#REF!</v>
      </c>
      <c r="K12" s="118" t="e">
        <f>VLOOKUP(CONCATENATE($B12,"_",$C12,"_",$K$2,"_",$D12,"_",$E12),SentData!$F$2:$G$65536,2,)</f>
        <v>#REF!</v>
      </c>
      <c r="L12" s="118" t="e">
        <f>VLOOKUP(CONCATENATE($B12,"_",$C12,"_",$L$2,"_",$D12,"_",$E12),SentData!$F$2:$G$65536,2,)</f>
        <v>#REF!</v>
      </c>
      <c r="N12" s="115" t="str">
        <f t="shared" si="1"/>
        <v>!!</v>
      </c>
      <c r="O12" s="115" t="str">
        <f t="shared" si="6"/>
        <v>!!</v>
      </c>
      <c r="P12" s="115" t="str">
        <f t="shared" si="2"/>
        <v>!!</v>
      </c>
      <c r="Q12" s="115" t="str">
        <f t="shared" si="3"/>
        <v>!!</v>
      </c>
      <c r="R12" s="115" t="str">
        <f t="shared" si="4"/>
        <v>!!</v>
      </c>
      <c r="S12" s="115" t="str">
        <f t="shared" si="5"/>
        <v>!!</v>
      </c>
    </row>
    <row r="13" spans="1:25" x14ac:dyDescent="0.2">
      <c r="B13" s="112" t="e">
        <f>#REF!</f>
        <v>#REF!</v>
      </c>
      <c r="C13" s="112" t="s">
        <v>658</v>
      </c>
      <c r="D13" s="112" t="s">
        <v>639</v>
      </c>
      <c r="E13" s="113" t="s">
        <v>650</v>
      </c>
      <c r="F13" s="112" t="e">
        <f>IF(ISNUMBER(U13),U13,VLOOKUP(CONCATENATE($B13,"_",$C13,"_",$F$2,"_",$D13,"_",$E13),Database!$F$2:$G$65536,2,))</f>
        <v>#REF!</v>
      </c>
      <c r="G13" s="112" t="e">
        <f>IF(ISNUMBER(V13),V13,VLOOKUP(CONCATENATE($B13,"_",$C13,"_",$G$2,"_",$D13,"_",$E13),Database!$F$2:$G$65536,2,))</f>
        <v>#REF!</v>
      </c>
      <c r="H13" s="112" t="e">
        <f>IF(ISNUMBER(W13),W13,VLOOKUP(CONCATENATE($B13,"_",$C13,"_",$H$2,"_",$D13,"_",$E13),Database!$F$2:$G$65536,2,))</f>
        <v>#REF!</v>
      </c>
      <c r="I13" s="112" t="e">
        <f>IF(ISNUMBER(X13),X13,VLOOKUP(CONCATENATE($B13,"_",$C13,"_",$I$2,"_",$D13,"_",$E13),Database!$F$2:$G$65536,2,))</f>
        <v>#REF!</v>
      </c>
      <c r="J13" s="112" t="e">
        <f>VLOOKUP(CONCATENATE($B13,"_",$C13,"_",$J$2,"_",$D13,"_",$E13),Database!$F$2:$G$65536,2,)</f>
        <v>#REF!</v>
      </c>
      <c r="K13" s="118" t="e">
        <f>VLOOKUP(CONCATENATE($B13,"_",$C13,"_",$K$2,"_",$D13,"_",$E13),SentData!$F$2:$G$65536,2,)</f>
        <v>#REF!</v>
      </c>
      <c r="L13" s="118" t="e">
        <f>VLOOKUP(CONCATENATE($B13,"_",$C13,"_",$L$2,"_",$D13,"_",$E13),SentData!$F$2:$G$65536,2,)</f>
        <v>#REF!</v>
      </c>
      <c r="N13" s="115" t="str">
        <f t="shared" si="1"/>
        <v>!!</v>
      </c>
      <c r="O13" s="115" t="str">
        <f t="shared" si="6"/>
        <v>!!</v>
      </c>
      <c r="P13" s="115" t="str">
        <f t="shared" si="2"/>
        <v>!!</v>
      </c>
      <c r="Q13" s="115" t="str">
        <f t="shared" si="3"/>
        <v>!!</v>
      </c>
      <c r="R13" s="115" t="str">
        <f t="shared" si="4"/>
        <v>!!</v>
      </c>
      <c r="S13" s="115" t="str">
        <f t="shared" si="5"/>
        <v>!!</v>
      </c>
    </row>
    <row r="14" spans="1:25" x14ac:dyDescent="0.2">
      <c r="B14" s="112" t="e">
        <f>#REF!</f>
        <v>#REF!</v>
      </c>
      <c r="C14" s="112" t="s">
        <v>658</v>
      </c>
      <c r="D14" s="112" t="s">
        <v>639</v>
      </c>
      <c r="E14" s="113" t="s">
        <v>651</v>
      </c>
      <c r="F14" s="112" t="e">
        <f>IF(ISNUMBER(U14),U14,VLOOKUP(CONCATENATE($B14,"_",$C14,"_",$F$2,"_",$D14,"_",$E14),Database!$F$2:$G$65536,2,))</f>
        <v>#REF!</v>
      </c>
      <c r="G14" s="112" t="e">
        <f>IF(ISNUMBER(V14),V14,VLOOKUP(CONCATENATE($B14,"_",$C14,"_",$G$2,"_",$D14,"_",$E14),Database!$F$2:$G$65536,2,))</f>
        <v>#REF!</v>
      </c>
      <c r="H14" s="112" t="e">
        <f>IF(ISNUMBER(W14),W14,VLOOKUP(CONCATENATE($B14,"_",$C14,"_",$H$2,"_",$D14,"_",$E14),Database!$F$2:$G$65536,2,))</f>
        <v>#REF!</v>
      </c>
      <c r="I14" s="112" t="e">
        <f>IF(ISNUMBER(X14),X14,VLOOKUP(CONCATENATE($B14,"_",$C14,"_",$I$2,"_",$D14,"_",$E14),Database!$F$2:$G$65536,2,))</f>
        <v>#REF!</v>
      </c>
      <c r="J14" s="112" t="e">
        <f>VLOOKUP(CONCATENATE($B14,"_",$C14,"_",$J$2,"_",$D14,"_",$E14),Database!$F$2:$G$65536,2,)</f>
        <v>#REF!</v>
      </c>
      <c r="K14" s="118" t="e">
        <f>VLOOKUP(CONCATENATE($B14,"_",$C14,"_",$K$2,"_",$D14,"_",$E14),SentData!$F$2:$G$65536,2,)</f>
        <v>#REF!</v>
      </c>
      <c r="L14" s="118" t="e">
        <f>VLOOKUP(CONCATENATE($B14,"_",$C14,"_",$L$2,"_",$D14,"_",$E14),SentData!$F$2:$G$65536,2,)</f>
        <v>#REF!</v>
      </c>
      <c r="N14" s="115" t="str">
        <f t="shared" si="1"/>
        <v>!!</v>
      </c>
      <c r="O14" s="115" t="str">
        <f t="shared" si="6"/>
        <v>!!</v>
      </c>
      <c r="P14" s="115" t="str">
        <f t="shared" si="2"/>
        <v>!!</v>
      </c>
      <c r="Q14" s="115" t="str">
        <f t="shared" si="3"/>
        <v>!!</v>
      </c>
      <c r="R14" s="115" t="str">
        <f t="shared" si="4"/>
        <v>!!</v>
      </c>
      <c r="S14" s="115" t="str">
        <f t="shared" si="5"/>
        <v>!!</v>
      </c>
    </row>
    <row r="15" spans="1:25" x14ac:dyDescent="0.2">
      <c r="B15" s="112" t="e">
        <f>#REF!</f>
        <v>#REF!</v>
      </c>
      <c r="C15" s="112" t="s">
        <v>658</v>
      </c>
      <c r="D15" s="112" t="s">
        <v>639</v>
      </c>
      <c r="E15" s="113" t="s">
        <v>652</v>
      </c>
      <c r="F15" s="112" t="e">
        <f>IF(ISNUMBER(U15),U15,VLOOKUP(CONCATENATE($B15,"_",$C15,"_",$F$2,"_",$D15,"_",$E15),Database!$F$2:$G$65536,2,))</f>
        <v>#REF!</v>
      </c>
      <c r="G15" s="112" t="e">
        <f>IF(ISNUMBER(V15),V15,VLOOKUP(CONCATENATE($B15,"_",$C15,"_",$G$2,"_",$D15,"_",$E15),Database!$F$2:$G$65536,2,))</f>
        <v>#REF!</v>
      </c>
      <c r="H15" s="112" t="e">
        <f>IF(ISNUMBER(W15),W15,VLOOKUP(CONCATENATE($B15,"_",$C15,"_",$H$2,"_",$D15,"_",$E15),Database!$F$2:$G$65536,2,))</f>
        <v>#REF!</v>
      </c>
      <c r="I15" s="112" t="e">
        <f>IF(ISNUMBER(X15),X15,VLOOKUP(CONCATENATE($B15,"_",$C15,"_",$I$2,"_",$D15,"_",$E15),Database!$F$2:$G$65536,2,))</f>
        <v>#REF!</v>
      </c>
      <c r="J15" s="112" t="e">
        <f>VLOOKUP(CONCATENATE($B15,"_",$C15,"_",$J$2,"_",$D15,"_",$E15),Database!$F$2:$G$65536,2,)</f>
        <v>#REF!</v>
      </c>
      <c r="K15" s="118" t="e">
        <f>VLOOKUP(CONCATENATE($B15,"_",$C15,"_",$K$2,"_",$D15,"_",$E15),SentData!$F$2:$G$65536,2,)</f>
        <v>#REF!</v>
      </c>
      <c r="L15" s="118" t="e">
        <f>VLOOKUP(CONCATENATE($B15,"_",$C15,"_",$L$2,"_",$D15,"_",$E15),SentData!$F$2:$G$65536,2,)</f>
        <v>#REF!</v>
      </c>
      <c r="N15" s="115" t="str">
        <f t="shared" si="1"/>
        <v>!!</v>
      </c>
      <c r="O15" s="115" t="str">
        <f t="shared" si="6"/>
        <v>!!</v>
      </c>
      <c r="P15" s="115" t="str">
        <f t="shared" si="2"/>
        <v>!!</v>
      </c>
      <c r="Q15" s="115" t="str">
        <f t="shared" si="3"/>
        <v>!!</v>
      </c>
      <c r="R15" s="115" t="str">
        <f t="shared" si="4"/>
        <v>!!</v>
      </c>
      <c r="S15" s="115" t="str">
        <f t="shared" si="5"/>
        <v>!!</v>
      </c>
    </row>
    <row r="16" spans="1:25" x14ac:dyDescent="0.2">
      <c r="B16" s="112" t="e">
        <f>#REF!</f>
        <v>#REF!</v>
      </c>
      <c r="C16" s="112" t="s">
        <v>658</v>
      </c>
      <c r="D16" s="112" t="s">
        <v>639</v>
      </c>
      <c r="E16" s="113" t="s">
        <v>653</v>
      </c>
      <c r="F16" s="112" t="e">
        <f>IF(ISNUMBER(U16),U16,VLOOKUP(CONCATENATE($B16,"_",$C16,"_",$F$2,"_",$D16,"_",$E16),Database!$F$2:$G$65536,2,))</f>
        <v>#REF!</v>
      </c>
      <c r="G16" s="112" t="e">
        <f>IF(ISNUMBER(V16),V16,VLOOKUP(CONCATENATE($B16,"_",$C16,"_",$G$2,"_",$D16,"_",$E16),Database!$F$2:$G$65536,2,))</f>
        <v>#REF!</v>
      </c>
      <c r="H16" s="112" t="e">
        <f>IF(ISNUMBER(W16),W16,VLOOKUP(CONCATENATE($B16,"_",$C16,"_",$H$2,"_",$D16,"_",$E16),Database!$F$2:$G$65536,2,))</f>
        <v>#REF!</v>
      </c>
      <c r="I16" s="112" t="e">
        <f>IF(ISNUMBER(X16),X16,VLOOKUP(CONCATENATE($B16,"_",$C16,"_",$I$2,"_",$D16,"_",$E16),Database!$F$2:$G$65536,2,))</f>
        <v>#REF!</v>
      </c>
      <c r="J16" s="112" t="e">
        <f>VLOOKUP(CONCATENATE($B16,"_",$C16,"_",$J$2,"_",$D16,"_",$E16),Database!$F$2:$G$65536,2,)</f>
        <v>#REF!</v>
      </c>
      <c r="K16" s="118" t="e">
        <f>VLOOKUP(CONCATENATE($B16,"_",$C16,"_",$K$2,"_",$D16,"_",$E16),SentData!$F$2:$G$65536,2,)</f>
        <v>#REF!</v>
      </c>
      <c r="L16" s="118" t="e">
        <f>VLOOKUP(CONCATENATE($B16,"_",$C16,"_",$L$2,"_",$D16,"_",$E16),SentData!$F$2:$G$65536,2,)</f>
        <v>#REF!</v>
      </c>
      <c r="N16" s="115" t="str">
        <f t="shared" si="1"/>
        <v>!!</v>
      </c>
      <c r="O16" s="115" t="str">
        <f t="shared" si="6"/>
        <v>!!</v>
      </c>
      <c r="P16" s="115" t="str">
        <f t="shared" si="2"/>
        <v>!!</v>
      </c>
      <c r="Q16" s="115" t="str">
        <f t="shared" si="3"/>
        <v>!!</v>
      </c>
      <c r="R16" s="115" t="str">
        <f t="shared" si="4"/>
        <v>!!</v>
      </c>
      <c r="S16" s="115" t="str">
        <f t="shared" si="5"/>
        <v>!!</v>
      </c>
    </row>
    <row r="17" spans="2:19" x14ac:dyDescent="0.2">
      <c r="B17" s="112" t="e">
        <f>#REF!</f>
        <v>#REF!</v>
      </c>
      <c r="C17" s="112" t="s">
        <v>658</v>
      </c>
      <c r="D17" s="112" t="s">
        <v>639</v>
      </c>
      <c r="E17" s="113" t="s">
        <v>654</v>
      </c>
      <c r="F17" s="112" t="e">
        <f>IF(ISNUMBER(U17),U17,VLOOKUP(CONCATENATE($B17,"_",$C17,"_",$F$2,"_",$D17,"_",$E17),Database!$F$2:$G$65536,2,))</f>
        <v>#REF!</v>
      </c>
      <c r="G17" s="112" t="e">
        <f>IF(ISNUMBER(V17),V17,VLOOKUP(CONCATENATE($B17,"_",$C17,"_",$G$2,"_",$D17,"_",$E17),Database!$F$2:$G$65536,2,))</f>
        <v>#REF!</v>
      </c>
      <c r="H17" s="112" t="e">
        <f>IF(ISNUMBER(W17),W17,VLOOKUP(CONCATENATE($B17,"_",$C17,"_",$H$2,"_",$D17,"_",$E17),Database!$F$2:$G$65536,2,))</f>
        <v>#REF!</v>
      </c>
      <c r="I17" s="112" t="e">
        <f>IF(ISNUMBER(X17),X17,VLOOKUP(CONCATENATE($B17,"_",$C17,"_",$I$2,"_",$D17,"_",$E17),Database!$F$2:$G$65536,2,))</f>
        <v>#REF!</v>
      </c>
      <c r="J17" s="112" t="e">
        <f>VLOOKUP(CONCATENATE($B17,"_",$C17,"_",$J$2,"_",$D17,"_",$E17),Database!$F$2:$G$65536,2,)</f>
        <v>#REF!</v>
      </c>
      <c r="K17" s="118" t="e">
        <f>VLOOKUP(CONCATENATE($B17,"_",$C17,"_",$K$2,"_",$D17,"_",$E17),SentData!$F$2:$G$65536,2,)</f>
        <v>#REF!</v>
      </c>
      <c r="L17" s="118" t="e">
        <f>VLOOKUP(CONCATENATE($B17,"_",$C17,"_",$L$2,"_",$D17,"_",$E17),SentData!$F$2:$G$65536,2,)</f>
        <v>#REF!</v>
      </c>
      <c r="N17" s="115" t="str">
        <f t="shared" si="1"/>
        <v>!!</v>
      </c>
      <c r="O17" s="115" t="str">
        <f t="shared" si="6"/>
        <v>!!</v>
      </c>
      <c r="P17" s="115" t="str">
        <f t="shared" si="2"/>
        <v>!!</v>
      </c>
      <c r="Q17" s="115" t="str">
        <f t="shared" si="3"/>
        <v>!!</v>
      </c>
      <c r="R17" s="115" t="str">
        <f t="shared" si="4"/>
        <v>!!</v>
      </c>
      <c r="S17" s="115" t="str">
        <f t="shared" si="5"/>
        <v>!!</v>
      </c>
    </row>
    <row r="18" spans="2:19" x14ac:dyDescent="0.2">
      <c r="B18" s="112" t="e">
        <f>#REF!</f>
        <v>#REF!</v>
      </c>
      <c r="C18" s="112" t="s">
        <v>658</v>
      </c>
      <c r="D18" s="112" t="s">
        <v>639</v>
      </c>
      <c r="E18" s="113" t="s">
        <v>655</v>
      </c>
      <c r="F18" s="112" t="e">
        <f>IF(ISNUMBER(U18),U18,VLOOKUP(CONCATENATE($B18,"_",$C18,"_",$F$2,"_",$D18,"_",$E18),Database!$F$2:$G$65536,2,))</f>
        <v>#REF!</v>
      </c>
      <c r="G18" s="112" t="e">
        <f>IF(ISNUMBER(V18),V18,VLOOKUP(CONCATENATE($B18,"_",$C18,"_",$G$2,"_",$D18,"_",$E18),Database!$F$2:$G$65536,2,))</f>
        <v>#REF!</v>
      </c>
      <c r="H18" s="112" t="e">
        <f>IF(ISNUMBER(W18),W18,VLOOKUP(CONCATENATE($B18,"_",$C18,"_",$H$2,"_",$D18,"_",$E18),Database!$F$2:$G$65536,2,))</f>
        <v>#REF!</v>
      </c>
      <c r="I18" s="112" t="e">
        <f>IF(ISNUMBER(X18),X18,VLOOKUP(CONCATENATE($B18,"_",$C18,"_",$I$2,"_",$D18,"_",$E18),Database!$F$2:$G$65536,2,))</f>
        <v>#REF!</v>
      </c>
      <c r="J18" s="112" t="e">
        <f>VLOOKUP(CONCATENATE($B18,"_",$C18,"_",$J$2,"_",$D18,"_",$E18),Database!$F$2:$G$65536,2,)</f>
        <v>#REF!</v>
      </c>
      <c r="K18" s="118" t="e">
        <f>VLOOKUP(CONCATENATE($B18,"_",$C18,"_",$K$2,"_",$D18,"_",$E18),SentData!$F$2:$G$65536,2,)</f>
        <v>#REF!</v>
      </c>
      <c r="L18" s="118" t="e">
        <f>VLOOKUP(CONCATENATE($B18,"_",$C18,"_",$L$2,"_",$D18,"_",$E18),SentData!$F$2:$G$65536,2,)</f>
        <v>#REF!</v>
      </c>
      <c r="N18" s="115" t="str">
        <f t="shared" si="1"/>
        <v>!!</v>
      </c>
      <c r="O18" s="115" t="str">
        <f t="shared" si="6"/>
        <v>!!</v>
      </c>
      <c r="P18" s="115" t="str">
        <f t="shared" si="2"/>
        <v>!!</v>
      </c>
      <c r="Q18" s="115" t="str">
        <f t="shared" si="3"/>
        <v>!!</v>
      </c>
      <c r="R18" s="115" t="str">
        <f t="shared" si="4"/>
        <v>!!</v>
      </c>
      <c r="S18" s="115" t="str">
        <f t="shared" si="5"/>
        <v>!!</v>
      </c>
    </row>
    <row r="19" spans="2:19" x14ac:dyDescent="0.2">
      <c r="B19" s="112" t="e">
        <f>#REF!</f>
        <v>#REF!</v>
      </c>
      <c r="C19" s="112" t="s">
        <v>658</v>
      </c>
      <c r="D19" s="112" t="s">
        <v>639</v>
      </c>
      <c r="E19" s="113" t="s">
        <v>656</v>
      </c>
      <c r="F19" s="112" t="e">
        <f>IF(ISNUMBER(U19),U19,VLOOKUP(CONCATENATE($B19,"_",$C19,"_",$F$2,"_",$D19,"_",$E19),Database!$F$2:$G$65536,2,))</f>
        <v>#REF!</v>
      </c>
      <c r="G19" s="112" t="e">
        <f>IF(ISNUMBER(V19),V19,VLOOKUP(CONCATENATE($B19,"_",$C19,"_",$G$2,"_",$D19,"_",$E19),Database!$F$2:$G$65536,2,))</f>
        <v>#REF!</v>
      </c>
      <c r="H19" s="112" t="e">
        <f>IF(ISNUMBER(W19),W19,VLOOKUP(CONCATENATE($B19,"_",$C19,"_",$H$2,"_",$D19,"_",$E19),Database!$F$2:$G$65536,2,))</f>
        <v>#REF!</v>
      </c>
      <c r="I19" s="112" t="e">
        <f>IF(ISNUMBER(X19),X19,VLOOKUP(CONCATENATE($B19,"_",$C19,"_",$I$2,"_",$D19,"_",$E19),Database!$F$2:$G$65536,2,))</f>
        <v>#REF!</v>
      </c>
      <c r="J19" s="112" t="e">
        <f>VLOOKUP(CONCATENATE($B19,"_",$C19,"_",$J$2,"_",$D19,"_",$E19),Database!$F$2:$G$65536,2,)</f>
        <v>#REF!</v>
      </c>
      <c r="K19" s="118" t="e">
        <f>VLOOKUP(CONCATENATE($B19,"_",$C19,"_",$K$2,"_",$D19,"_",$E19),SentData!$F$2:$G$65536,2,)</f>
        <v>#REF!</v>
      </c>
      <c r="L19" s="118" t="e">
        <f>VLOOKUP(CONCATENATE($B19,"_",$C19,"_",$L$2,"_",$D19,"_",$E19),SentData!$F$2:$G$65536,2,)</f>
        <v>#REF!</v>
      </c>
      <c r="N19" s="115" t="str">
        <f t="shared" si="1"/>
        <v>!!</v>
      </c>
      <c r="O19" s="115" t="str">
        <f t="shared" si="6"/>
        <v>!!</v>
      </c>
      <c r="P19" s="115" t="str">
        <f t="shared" si="2"/>
        <v>!!</v>
      </c>
      <c r="Q19" s="115" t="str">
        <f t="shared" si="3"/>
        <v>!!</v>
      </c>
      <c r="R19" s="115" t="str">
        <f t="shared" si="4"/>
        <v>!!</v>
      </c>
      <c r="S19" s="115" t="str">
        <f t="shared" si="5"/>
        <v>!!</v>
      </c>
    </row>
    <row r="20" spans="2:19" x14ac:dyDescent="0.2">
      <c r="B20" s="112" t="e">
        <f>#REF!</f>
        <v>#REF!</v>
      </c>
      <c r="C20" s="112" t="s">
        <v>658</v>
      </c>
      <c r="D20" s="112" t="s">
        <v>639</v>
      </c>
      <c r="E20" s="113" t="s">
        <v>657</v>
      </c>
      <c r="F20" s="112" t="e">
        <f>IF(ISNUMBER(U20),U20,VLOOKUP(CONCATENATE($B20,"_",$C20,"_",$F$2,"_",$D20,"_",$E20),Database!$F$2:$G$65536,2,))</f>
        <v>#REF!</v>
      </c>
      <c r="G20" s="112" t="e">
        <f>IF(ISNUMBER(V20),V20,VLOOKUP(CONCATENATE($B20,"_",$C20,"_",$G$2,"_",$D20,"_",$E20),Database!$F$2:$G$65536,2,))</f>
        <v>#REF!</v>
      </c>
      <c r="H20" s="112" t="e">
        <f>IF(ISNUMBER(W20),W20,VLOOKUP(CONCATENATE($B20,"_",$C20,"_",$H$2,"_",$D20,"_",$E20),Database!$F$2:$G$65536,2,))</f>
        <v>#REF!</v>
      </c>
      <c r="I20" s="112" t="e">
        <f>IF(ISNUMBER(X20),X20,VLOOKUP(CONCATENATE($B20,"_",$C20,"_",$I$2,"_",$D20,"_",$E20),Database!$F$2:$G$65536,2,))</f>
        <v>#REF!</v>
      </c>
      <c r="J20" s="112" t="e">
        <f>VLOOKUP(CONCATENATE($B20,"_",$C20,"_",$J$2,"_",$D20,"_",$E20),Database!$F$2:$G$65536,2,)</f>
        <v>#REF!</v>
      </c>
      <c r="K20" s="118" t="e">
        <f>VLOOKUP(CONCATENATE($B20,"_",$C20,"_",$K$2,"_",$D20,"_",$E20),SentData!$F$2:$G$65536,2,)</f>
        <v>#REF!</v>
      </c>
      <c r="L20" s="118" t="e">
        <f>VLOOKUP(CONCATENATE($B20,"_",$C20,"_",$L$2,"_",$D20,"_",$E20),SentData!$F$2:$G$65536,2,)</f>
        <v>#REF!</v>
      </c>
      <c r="N20" s="115" t="str">
        <f t="shared" si="1"/>
        <v>!!</v>
      </c>
      <c r="O20" s="115" t="str">
        <f t="shared" si="6"/>
        <v>!!</v>
      </c>
      <c r="P20" s="115" t="str">
        <f t="shared" si="2"/>
        <v>!!</v>
      </c>
      <c r="Q20" s="115" t="str">
        <f t="shared" si="3"/>
        <v>!!</v>
      </c>
      <c r="R20" s="115" t="str">
        <f t="shared" si="4"/>
        <v>!!</v>
      </c>
      <c r="S20" s="115" t="str">
        <f t="shared" si="5"/>
        <v>!!</v>
      </c>
    </row>
    <row r="21" spans="2:19" x14ac:dyDescent="0.2">
      <c r="B21" s="112" t="e">
        <f>#REF!</f>
        <v>#REF!</v>
      </c>
      <c r="C21" s="112" t="s">
        <v>658</v>
      </c>
      <c r="D21" s="112" t="s">
        <v>131</v>
      </c>
      <c r="E21" s="113">
        <v>2</v>
      </c>
      <c r="F21" s="112" t="e">
        <f>IF(ISNUMBER(U21),U21,VLOOKUP(CONCATENATE($B21,"_",$C21,"_",$F$2,"_",$D21,"_",$E21),Database!$F$2:$G$65536,2,))</f>
        <v>#REF!</v>
      </c>
      <c r="G21" s="112" t="e">
        <f>IF(ISNUMBER(V21),V21,VLOOKUP(CONCATENATE($B21,"_",$C21,"_",$G$2,"_",$D21,"_",$E21),Database!$F$2:$G$65536,2,))</f>
        <v>#REF!</v>
      </c>
      <c r="H21" s="112" t="e">
        <f>IF(ISNUMBER(W21),W21,VLOOKUP(CONCATENATE($B21,"_",$C21,"_",$H$2,"_",$D21,"_",$E21),Database!$F$2:$G$65536,2,))</f>
        <v>#REF!</v>
      </c>
      <c r="I21" s="112" t="e">
        <f>IF(ISNUMBER(X21),X21,VLOOKUP(CONCATENATE($B21,"_",$C21,"_",$I$2,"_",$D21,"_",$E21),Database!$F$2:$G$65536,2,))</f>
        <v>#REF!</v>
      </c>
      <c r="J21" s="112" t="e">
        <f>VLOOKUP(CONCATENATE($B21,"_",$C21,"_",$J$2,"_",$D21,"_",$E21),Database!$F$2:$G$65536,2,)</f>
        <v>#REF!</v>
      </c>
      <c r="K21" s="118" t="e">
        <f>VLOOKUP(CONCATENATE($B21,"_",$C21,"_",$K$2,"_",$D21,"_",$E21),SentData!$F$2:$G$65536,2,)</f>
        <v>#REF!</v>
      </c>
      <c r="L21" s="118" t="e">
        <f>VLOOKUP(CONCATENATE($B21,"_",$C21,"_",$L$2,"_",$D21,"_",$E21),SentData!$F$2:$G$65536,2,)</f>
        <v>#REF!</v>
      </c>
      <c r="N21" s="115" t="str">
        <f t="shared" si="1"/>
        <v>!!</v>
      </c>
      <c r="O21" s="115" t="str">
        <f t="shared" si="6"/>
        <v>!!</v>
      </c>
      <c r="P21" s="115" t="str">
        <f t="shared" si="2"/>
        <v>!!</v>
      </c>
      <c r="Q21" s="115" t="str">
        <f t="shared" si="3"/>
        <v>!!</v>
      </c>
      <c r="R21" s="115" t="str">
        <f t="shared" si="4"/>
        <v>!!</v>
      </c>
      <c r="S21" s="115" t="str">
        <f t="shared" si="5"/>
        <v>!!</v>
      </c>
    </row>
    <row r="22" spans="2:19" x14ac:dyDescent="0.2">
      <c r="B22" s="112" t="e">
        <f>#REF!</f>
        <v>#REF!</v>
      </c>
      <c r="C22" s="112" t="s">
        <v>658</v>
      </c>
      <c r="D22" s="112" t="s">
        <v>639</v>
      </c>
      <c r="E22" s="113">
        <v>3</v>
      </c>
      <c r="F22" s="112" t="e">
        <f>IF(ISNUMBER(U22),U22,VLOOKUP(CONCATENATE($B22,"_",$C22,"_",$F$2,"_",$D22,"_",$E22),Database!$F$2:$G$65536,2,))</f>
        <v>#REF!</v>
      </c>
      <c r="G22" s="112" t="e">
        <f>IF(ISNUMBER(V22),V22,VLOOKUP(CONCATENATE($B22,"_",$C22,"_",$G$2,"_",$D22,"_",$E22),Database!$F$2:$G$65536,2,))</f>
        <v>#REF!</v>
      </c>
      <c r="H22" s="112" t="e">
        <f>IF(ISNUMBER(W22),W22,VLOOKUP(CONCATENATE($B22,"_",$C22,"_",$H$2,"_",$D22,"_",$E22),Database!$F$2:$G$65536,2,))</f>
        <v>#REF!</v>
      </c>
      <c r="I22" s="112" t="e">
        <f>IF(ISNUMBER(X22),X22,VLOOKUP(CONCATENATE($B22,"_",$C22,"_",$I$2,"_",$D22,"_",$E22),Database!$F$2:$G$65536,2,))</f>
        <v>#REF!</v>
      </c>
      <c r="J22" s="112" t="e">
        <f>VLOOKUP(CONCATENATE($B22,"_",$C22,"_",$J$2,"_",$D22,"_",$E22),Database!$F$2:$G$65536,2,)</f>
        <v>#REF!</v>
      </c>
      <c r="K22" s="118" t="e">
        <f>VLOOKUP(CONCATENATE($B22,"_",$C22,"_",$K$2,"_",$D22,"_",$E22),SentData!$F$2:$G$65536,2,)</f>
        <v>#REF!</v>
      </c>
      <c r="L22" s="118" t="e">
        <f>VLOOKUP(CONCATENATE($B22,"_",$C22,"_",$L$2,"_",$D22,"_",$E22),SentData!$F$2:$G$65536,2,)</f>
        <v>#REF!</v>
      </c>
      <c r="N22" s="115" t="str">
        <f t="shared" si="1"/>
        <v>!!</v>
      </c>
      <c r="O22" s="115" t="str">
        <f t="shared" si="6"/>
        <v>!!</v>
      </c>
      <c r="P22" s="115" t="str">
        <f t="shared" si="2"/>
        <v>!!</v>
      </c>
      <c r="Q22" s="115" t="str">
        <f t="shared" si="3"/>
        <v>!!</v>
      </c>
      <c r="R22" s="115" t="str">
        <f t="shared" si="4"/>
        <v>!!</v>
      </c>
      <c r="S22" s="115" t="str">
        <f t="shared" si="5"/>
        <v>!!</v>
      </c>
    </row>
    <row r="23" spans="2:19" x14ac:dyDescent="0.2">
      <c r="B23" s="112" t="e">
        <f>#REF!</f>
        <v>#REF!</v>
      </c>
      <c r="C23" s="112" t="s">
        <v>658</v>
      </c>
      <c r="D23" s="112" t="s">
        <v>639</v>
      </c>
      <c r="E23" s="113" t="s">
        <v>659</v>
      </c>
      <c r="F23" s="112" t="e">
        <f>IF(ISNUMBER(U23),U23,VLOOKUP(CONCATENATE($B23,"_",$C23,"_",$F$2,"_",$D23,"_",$E23),Database!$F$2:$G$65536,2,))</f>
        <v>#REF!</v>
      </c>
      <c r="G23" s="112" t="e">
        <f>IF(ISNUMBER(V23),V23,VLOOKUP(CONCATENATE($B23,"_",$C23,"_",$G$2,"_",$D23,"_",$E23),Database!$F$2:$G$65536,2,))</f>
        <v>#REF!</v>
      </c>
      <c r="H23" s="112" t="e">
        <f>IF(ISNUMBER(W23),W23,VLOOKUP(CONCATENATE($B23,"_",$C23,"_",$H$2,"_",$D23,"_",$E23),Database!$F$2:$G$65536,2,))</f>
        <v>#REF!</v>
      </c>
      <c r="I23" s="112" t="e">
        <f>IF(ISNUMBER(X23),X23,VLOOKUP(CONCATENATE($B23,"_",$C23,"_",$I$2,"_",$D23,"_",$E23),Database!$F$2:$G$65536,2,))</f>
        <v>#REF!</v>
      </c>
      <c r="J23" s="112" t="e">
        <f>VLOOKUP(CONCATENATE($B23,"_",$C23,"_",$J$2,"_",$D23,"_",$E23),Database!$F$2:$G$65536,2,)</f>
        <v>#REF!</v>
      </c>
      <c r="K23" s="118" t="e">
        <f>VLOOKUP(CONCATENATE($B23,"_",$C23,"_",$K$2,"_",$D23,"_",$E23),SentData!$F$2:$G$65536,2,)</f>
        <v>#REF!</v>
      </c>
      <c r="L23" s="118" t="e">
        <f>VLOOKUP(CONCATENATE($B23,"_",$C23,"_",$L$2,"_",$D23,"_",$E23),SentData!$F$2:$G$65536,2,)</f>
        <v>#REF!</v>
      </c>
      <c r="N23" s="115" t="str">
        <f t="shared" ref="N23:S27" si="7">IF(OR(ISERROR(F23),ISERROR(G23)),"!!",IF(F23=0,"!!",G23/F23))</f>
        <v>!!</v>
      </c>
      <c r="O23" s="115" t="str">
        <f t="shared" si="7"/>
        <v>!!</v>
      </c>
      <c r="P23" s="115" t="str">
        <f t="shared" si="7"/>
        <v>!!</v>
      </c>
      <c r="Q23" s="115" t="str">
        <f t="shared" si="7"/>
        <v>!!</v>
      </c>
      <c r="R23" s="115" t="str">
        <f t="shared" si="7"/>
        <v>!!</v>
      </c>
      <c r="S23" s="115" t="str">
        <f t="shared" si="7"/>
        <v>!!</v>
      </c>
    </row>
    <row r="24" spans="2:19" x14ac:dyDescent="0.2">
      <c r="B24" s="112" t="e">
        <f>#REF!</f>
        <v>#REF!</v>
      </c>
      <c r="C24" s="112" t="s">
        <v>658</v>
      </c>
      <c r="D24" s="112" t="s">
        <v>639</v>
      </c>
      <c r="E24" s="113" t="s">
        <v>660</v>
      </c>
      <c r="F24" s="112" t="e">
        <f>IF(ISNUMBER(U24),U24,VLOOKUP(CONCATENATE($B24,"_",$C24,"_",$F$2,"_",$D24,"_",$E24),Database!$F$2:$G$65536,2,))</f>
        <v>#REF!</v>
      </c>
      <c r="G24" s="112" t="e">
        <f>IF(ISNUMBER(V24),V24,VLOOKUP(CONCATENATE($B24,"_",$C24,"_",$G$2,"_",$D24,"_",$E24),Database!$F$2:$G$65536,2,))</f>
        <v>#REF!</v>
      </c>
      <c r="H24" s="112" t="e">
        <f>IF(ISNUMBER(W24),W24,VLOOKUP(CONCATENATE($B24,"_",$C24,"_",$H$2,"_",$D24,"_",$E24),Database!$F$2:$G$65536,2,))</f>
        <v>#REF!</v>
      </c>
      <c r="I24" s="112" t="e">
        <f>IF(ISNUMBER(X24),X24,VLOOKUP(CONCATENATE($B24,"_",$C24,"_",$I$2,"_",$D24,"_",$E24),Database!$F$2:$G$65536,2,))</f>
        <v>#REF!</v>
      </c>
      <c r="J24" s="112" t="e">
        <f>VLOOKUP(CONCATENATE($B24,"_",$C24,"_",$J$2,"_",$D24,"_",$E24),Database!$F$2:$G$65536,2,)</f>
        <v>#REF!</v>
      </c>
      <c r="K24" s="118" t="e">
        <f>VLOOKUP(CONCATENATE($B24,"_",$C24,"_",$K$2,"_",$D24,"_",$E24),SentData!$F$2:$G$65536,2,)</f>
        <v>#REF!</v>
      </c>
      <c r="L24" s="118" t="e">
        <f>VLOOKUP(CONCATENATE($B24,"_",$C24,"_",$L$2,"_",$D24,"_",$E24),SentData!$F$2:$G$65536,2,)</f>
        <v>#REF!</v>
      </c>
      <c r="N24" s="115" t="str">
        <f t="shared" si="7"/>
        <v>!!</v>
      </c>
      <c r="O24" s="115" t="str">
        <f t="shared" si="7"/>
        <v>!!</v>
      </c>
      <c r="P24" s="115" t="str">
        <f t="shared" si="7"/>
        <v>!!</v>
      </c>
      <c r="Q24" s="115" t="str">
        <f t="shared" si="7"/>
        <v>!!</v>
      </c>
      <c r="R24" s="115" t="str">
        <f t="shared" si="7"/>
        <v>!!</v>
      </c>
      <c r="S24" s="115" t="str">
        <f t="shared" si="7"/>
        <v>!!</v>
      </c>
    </row>
    <row r="25" spans="2:19" x14ac:dyDescent="0.2">
      <c r="B25" s="112" t="e">
        <f>#REF!</f>
        <v>#REF!</v>
      </c>
      <c r="C25" s="112" t="s">
        <v>658</v>
      </c>
      <c r="D25" s="112" t="s">
        <v>131</v>
      </c>
      <c r="E25" s="113">
        <v>4</v>
      </c>
      <c r="F25" s="112" t="e">
        <f>IF(ISNUMBER(U25),U25,VLOOKUP(CONCATENATE($B25,"_",$C25,"_",$F$2,"_",$D25,"_",$E25),Database!$F$2:$G$65536,2,))</f>
        <v>#REF!</v>
      </c>
      <c r="G25" s="112" t="e">
        <f>IF(ISNUMBER(V25),V25,VLOOKUP(CONCATENATE($B25,"_",$C25,"_",$G$2,"_",$D25,"_",$E25),Database!$F$2:$G$65536,2,))</f>
        <v>#REF!</v>
      </c>
      <c r="H25" s="112" t="e">
        <f>IF(ISNUMBER(W25),W25,VLOOKUP(CONCATENATE($B25,"_",$C25,"_",$H$2,"_",$D25,"_",$E25),Database!$F$2:$G$65536,2,))</f>
        <v>#REF!</v>
      </c>
      <c r="I25" s="112" t="e">
        <f>IF(ISNUMBER(X25),X25,VLOOKUP(CONCATENATE($B25,"_",$C25,"_",$I$2,"_",$D25,"_",$E25),Database!$F$2:$G$65536,2,))</f>
        <v>#REF!</v>
      </c>
      <c r="J25" s="112" t="e">
        <f>VLOOKUP(CONCATENATE($B25,"_",$C25,"_",$J$2,"_",$D25,"_",$E25),Database!$F$2:$G$65536,2,)</f>
        <v>#REF!</v>
      </c>
      <c r="K25" s="118" t="e">
        <f>VLOOKUP(CONCATENATE($B25,"_",$C25,"_",$K$2,"_",$D25,"_",$E25),SentData!$F$2:$G$65536,2,)</f>
        <v>#REF!</v>
      </c>
      <c r="L25" s="118" t="e">
        <f>VLOOKUP(CONCATENATE($B25,"_",$C25,"_",$L$2,"_",$D25,"_",$E25),SentData!$F$2:$G$65536,2,)</f>
        <v>#REF!</v>
      </c>
      <c r="N25" s="115" t="str">
        <f t="shared" si="7"/>
        <v>!!</v>
      </c>
      <c r="O25" s="115" t="str">
        <f t="shared" si="7"/>
        <v>!!</v>
      </c>
      <c r="P25" s="115" t="str">
        <f t="shared" si="7"/>
        <v>!!</v>
      </c>
      <c r="Q25" s="115" t="str">
        <f t="shared" si="7"/>
        <v>!!</v>
      </c>
      <c r="R25" s="115" t="str">
        <f t="shared" si="7"/>
        <v>!!</v>
      </c>
      <c r="S25" s="115" t="str">
        <f t="shared" si="7"/>
        <v>!!</v>
      </c>
    </row>
    <row r="26" spans="2:19" x14ac:dyDescent="0.2">
      <c r="B26" s="112" t="e">
        <f>#REF!</f>
        <v>#REF!</v>
      </c>
      <c r="C26" s="112" t="s">
        <v>658</v>
      </c>
      <c r="D26" s="112" t="s">
        <v>131</v>
      </c>
      <c r="E26" s="113" t="s">
        <v>661</v>
      </c>
      <c r="F26" s="112" t="e">
        <f>IF(ISNUMBER(U26),U26,VLOOKUP(CONCATENATE($B26,"_",$C26,"_",$F$2,"_",$D26,"_",$E26),Database!$F$2:$G$65536,2,))</f>
        <v>#REF!</v>
      </c>
      <c r="G26" s="112" t="e">
        <f>IF(ISNUMBER(V26),V26,VLOOKUP(CONCATENATE($B26,"_",$C26,"_",$G$2,"_",$D26,"_",$E26),Database!$F$2:$G$65536,2,))</f>
        <v>#REF!</v>
      </c>
      <c r="H26" s="112" t="e">
        <f>IF(ISNUMBER(W26),W26,VLOOKUP(CONCATENATE($B26,"_",$C26,"_",$H$2,"_",$D26,"_",$E26),Database!$F$2:$G$65536,2,))</f>
        <v>#REF!</v>
      </c>
      <c r="I26" s="112" t="e">
        <f>IF(ISNUMBER(X26),X26,VLOOKUP(CONCATENATE($B26,"_",$C26,"_",$I$2,"_",$D26,"_",$E26),Database!$F$2:$G$65536,2,))</f>
        <v>#REF!</v>
      </c>
      <c r="J26" s="112" t="e">
        <f>VLOOKUP(CONCATENATE($B26,"_",$C26,"_",$J$2,"_",$D26,"_",$E26),Database!$F$2:$G$65536,2,)</f>
        <v>#REF!</v>
      </c>
      <c r="K26" s="118" t="e">
        <f>VLOOKUP(CONCATENATE($B26,"_",$C26,"_",$K$2,"_",$D26,"_",$E26),SentData!$F$2:$G$65536,2,)</f>
        <v>#REF!</v>
      </c>
      <c r="L26" s="118" t="e">
        <f>VLOOKUP(CONCATENATE($B26,"_",$C26,"_",$L$2,"_",$D26,"_",$E26),SentData!$F$2:$G$65536,2,)</f>
        <v>#REF!</v>
      </c>
      <c r="N26" s="115" t="str">
        <f t="shared" si="7"/>
        <v>!!</v>
      </c>
      <c r="O26" s="115" t="str">
        <f t="shared" si="7"/>
        <v>!!</v>
      </c>
      <c r="P26" s="115" t="str">
        <f t="shared" si="7"/>
        <v>!!</v>
      </c>
      <c r="Q26" s="115" t="str">
        <f t="shared" si="7"/>
        <v>!!</v>
      </c>
      <c r="R26" s="115" t="str">
        <f t="shared" si="7"/>
        <v>!!</v>
      </c>
      <c r="S26" s="115" t="str">
        <f t="shared" si="7"/>
        <v>!!</v>
      </c>
    </row>
    <row r="27" spans="2:19" x14ac:dyDescent="0.2">
      <c r="B27" s="112" t="e">
        <f>#REF!</f>
        <v>#REF!</v>
      </c>
      <c r="C27" s="112" t="s">
        <v>658</v>
      </c>
      <c r="D27" s="112" t="s">
        <v>131</v>
      </c>
      <c r="E27" s="113" t="s">
        <v>662</v>
      </c>
      <c r="F27" s="112" t="e">
        <f>IF(ISNUMBER(U27),U27,VLOOKUP(CONCATENATE($B27,"_",$C27,"_",$F$2,"_",$D27,"_",$E27),Database!$F$2:$G$65536,2,))</f>
        <v>#REF!</v>
      </c>
      <c r="G27" s="112" t="e">
        <f>IF(ISNUMBER(V27),V27,VLOOKUP(CONCATENATE($B27,"_",$C27,"_",$G$2,"_",$D27,"_",$E27),Database!$F$2:$G$65536,2,))</f>
        <v>#REF!</v>
      </c>
      <c r="H27" s="112" t="e">
        <f>IF(ISNUMBER(W27),W27,VLOOKUP(CONCATENATE($B27,"_",$C27,"_",$H$2,"_",$D27,"_",$E27),Database!$F$2:$G$65536,2,))</f>
        <v>#REF!</v>
      </c>
      <c r="I27" s="112" t="e">
        <f>IF(ISNUMBER(X27),X27,VLOOKUP(CONCATENATE($B27,"_",$C27,"_",$I$2,"_",$D27,"_",$E27),Database!$F$2:$G$65536,2,))</f>
        <v>#REF!</v>
      </c>
      <c r="J27" s="112" t="e">
        <f>VLOOKUP(CONCATENATE($B27,"_",$C27,"_",$J$2,"_",$D27,"_",$E27),Database!$F$2:$G$65536,2,)</f>
        <v>#REF!</v>
      </c>
      <c r="K27" s="118" t="e">
        <f>VLOOKUP(CONCATENATE($B27,"_",$C27,"_",$K$2,"_",$D27,"_",$E27),SentData!$F$2:$G$65536,2,)</f>
        <v>#REF!</v>
      </c>
      <c r="L27" s="118" t="e">
        <f>VLOOKUP(CONCATENATE($B27,"_",$C27,"_",$L$2,"_",$D27,"_",$E27),SentData!$F$2:$G$65536,2,)</f>
        <v>#REF!</v>
      </c>
      <c r="N27" s="115" t="str">
        <f t="shared" si="7"/>
        <v>!!</v>
      </c>
      <c r="O27" s="115" t="str">
        <f t="shared" si="7"/>
        <v>!!</v>
      </c>
      <c r="P27" s="115" t="str">
        <f t="shared" si="7"/>
        <v>!!</v>
      </c>
      <c r="Q27" s="115" t="str">
        <f t="shared" si="7"/>
        <v>!!</v>
      </c>
      <c r="R27" s="115" t="str">
        <f t="shared" si="7"/>
        <v>!!</v>
      </c>
      <c r="S27" s="115" t="str">
        <f t="shared" si="7"/>
        <v>!!</v>
      </c>
    </row>
    <row r="28" spans="2:19" x14ac:dyDescent="0.2">
      <c r="B28" s="112" t="e">
        <f>#REF!</f>
        <v>#REF!</v>
      </c>
      <c r="C28" s="112" t="s">
        <v>658</v>
      </c>
      <c r="D28" s="112" t="s">
        <v>639</v>
      </c>
      <c r="E28" s="113">
        <v>5</v>
      </c>
      <c r="F28" s="112" t="e">
        <f>IF(ISNUMBER(U28),U28,VLOOKUP(CONCATENATE($B28,"_",$C28,"_",$F$2,"_",$D28,"_",$E28),Database!$F$2:$G$65536,2,))</f>
        <v>#REF!</v>
      </c>
      <c r="G28" s="112" t="e">
        <f>IF(ISNUMBER(V28),V28,VLOOKUP(CONCATENATE($B28,"_",$C28,"_",$G$2,"_",$D28,"_",$E28),Database!$F$2:$G$65536,2,))</f>
        <v>#REF!</v>
      </c>
      <c r="H28" s="112" t="e">
        <f>IF(ISNUMBER(W28),W28,VLOOKUP(CONCATENATE($B28,"_",$C28,"_",$H$2,"_",$D28,"_",$E28),Database!$F$2:$G$65536,2,))</f>
        <v>#REF!</v>
      </c>
      <c r="I28" s="112" t="e">
        <f>IF(ISNUMBER(X28),X28,VLOOKUP(CONCATENATE($B28,"_",$C28,"_",$I$2,"_",$D28,"_",$E28),Database!$F$2:$G$65536,2,))</f>
        <v>#REF!</v>
      </c>
      <c r="J28" s="112" t="e">
        <f>VLOOKUP(CONCATENATE($B28,"_",$C28,"_",$J$2,"_",$D28,"_",$E28),Database!$F$2:$G$65536,2,)</f>
        <v>#REF!</v>
      </c>
      <c r="K28" s="118" t="e">
        <f>VLOOKUP(CONCATENATE($B28,"_",$C28,"_",$K$2,"_",$D28,"_",$E28),SentData!$F$2:$G$65536,2,)</f>
        <v>#REF!</v>
      </c>
      <c r="L28" s="118" t="e">
        <f>VLOOKUP(CONCATENATE($B28,"_",$C28,"_",$L$2,"_",$D28,"_",$E28),SentData!$F$2:$G$65536,2,)</f>
        <v>#REF!</v>
      </c>
      <c r="N28" s="115" t="str">
        <f t="shared" si="1"/>
        <v>!!</v>
      </c>
      <c r="O28" s="115" t="str">
        <f t="shared" si="6"/>
        <v>!!</v>
      </c>
      <c r="P28" s="115" t="str">
        <f t="shared" si="2"/>
        <v>!!</v>
      </c>
      <c r="Q28" s="115" t="str">
        <f t="shared" si="3"/>
        <v>!!</v>
      </c>
      <c r="R28" s="115" t="str">
        <f t="shared" si="4"/>
        <v>!!</v>
      </c>
      <c r="S28" s="115" t="str">
        <f t="shared" si="5"/>
        <v>!!</v>
      </c>
    </row>
    <row r="29" spans="2:19" x14ac:dyDescent="0.2">
      <c r="B29" s="112" t="e">
        <f>#REF!</f>
        <v>#REF!</v>
      </c>
      <c r="C29" s="112" t="s">
        <v>658</v>
      </c>
      <c r="D29" s="112" t="s">
        <v>639</v>
      </c>
      <c r="E29" s="113" t="s">
        <v>663</v>
      </c>
      <c r="F29" s="112" t="e">
        <f>IF(ISNUMBER(U29),U29,VLOOKUP(CONCATENATE($B29,"_",$C29,"_",$F$2,"_",$D29,"_",$E29),Database!$F$2:$G$65536,2,))</f>
        <v>#REF!</v>
      </c>
      <c r="G29" s="112" t="e">
        <f>IF(ISNUMBER(V29),V29,VLOOKUP(CONCATENATE($B29,"_",$C29,"_",$G$2,"_",$D29,"_",$E29),Database!$F$2:$G$65536,2,))</f>
        <v>#REF!</v>
      </c>
      <c r="H29" s="112" t="e">
        <f>IF(ISNUMBER(W29),W29,VLOOKUP(CONCATENATE($B29,"_",$C29,"_",$H$2,"_",$D29,"_",$E29),Database!$F$2:$G$65536,2,))</f>
        <v>#REF!</v>
      </c>
      <c r="I29" s="112" t="e">
        <f>IF(ISNUMBER(X29),X29,VLOOKUP(CONCATENATE($B29,"_",$C29,"_",$I$2,"_",$D29,"_",$E29),Database!$F$2:$G$65536,2,))</f>
        <v>#REF!</v>
      </c>
      <c r="J29" s="112" t="e">
        <f>VLOOKUP(CONCATENATE($B29,"_",$C29,"_",$J$2,"_",$D29,"_",$E29),Database!$F$2:$G$65536,2,)</f>
        <v>#REF!</v>
      </c>
      <c r="K29" s="118" t="e">
        <f>VLOOKUP(CONCATENATE($B29,"_",$C29,"_",$K$2,"_",$D29,"_",$E29),SentData!$F$2:$G$65536,2,)</f>
        <v>#REF!</v>
      </c>
      <c r="L29" s="118" t="e">
        <f>VLOOKUP(CONCATENATE($B29,"_",$C29,"_",$L$2,"_",$D29,"_",$E29),SentData!$F$2:$G$65536,2,)</f>
        <v>#REF!</v>
      </c>
      <c r="N29" s="115" t="str">
        <f t="shared" si="1"/>
        <v>!!</v>
      </c>
      <c r="O29" s="115" t="str">
        <f t="shared" si="6"/>
        <v>!!</v>
      </c>
      <c r="P29" s="115" t="str">
        <f t="shared" si="2"/>
        <v>!!</v>
      </c>
      <c r="Q29" s="115" t="str">
        <f t="shared" si="3"/>
        <v>!!</v>
      </c>
      <c r="R29" s="115" t="str">
        <f t="shared" si="4"/>
        <v>!!</v>
      </c>
      <c r="S29" s="115" t="str">
        <f t="shared" si="5"/>
        <v>!!</v>
      </c>
    </row>
    <row r="30" spans="2:19" x14ac:dyDescent="0.2">
      <c r="B30" s="112" t="e">
        <f>#REF!</f>
        <v>#REF!</v>
      </c>
      <c r="C30" s="112" t="s">
        <v>658</v>
      </c>
      <c r="D30" s="112" t="s">
        <v>639</v>
      </c>
      <c r="E30" s="113" t="s">
        <v>664</v>
      </c>
      <c r="F30" s="112" t="e">
        <f>IF(ISNUMBER(U30),U30,VLOOKUP(CONCATENATE($B30,"_",$C30,"_",$F$2,"_",$D30,"_",$E30),Database!$F$2:$G$65536,2,))</f>
        <v>#REF!</v>
      </c>
      <c r="G30" s="112" t="e">
        <f>IF(ISNUMBER(V30),V30,VLOOKUP(CONCATENATE($B30,"_",$C30,"_",$G$2,"_",$D30,"_",$E30),Database!$F$2:$G$65536,2,))</f>
        <v>#REF!</v>
      </c>
      <c r="H30" s="112" t="e">
        <f>IF(ISNUMBER(W30),W30,VLOOKUP(CONCATENATE($B30,"_",$C30,"_",$H$2,"_",$D30,"_",$E30),Database!$F$2:$G$65536,2,))</f>
        <v>#REF!</v>
      </c>
      <c r="I30" s="112" t="e">
        <f>IF(ISNUMBER(X30),X30,VLOOKUP(CONCATENATE($B30,"_",$C30,"_",$I$2,"_",$D30,"_",$E30),Database!$F$2:$G$65536,2,))</f>
        <v>#REF!</v>
      </c>
      <c r="J30" s="112" t="e">
        <f>VLOOKUP(CONCATENATE($B30,"_",$C30,"_",$J$2,"_",$D30,"_",$E30),Database!$F$2:$G$65536,2,)</f>
        <v>#REF!</v>
      </c>
      <c r="K30" s="118" t="e">
        <f>VLOOKUP(CONCATENATE($B30,"_",$C30,"_",$K$2,"_",$D30,"_",$E30),SentData!$F$2:$G$65536,2,)</f>
        <v>#REF!</v>
      </c>
      <c r="L30" s="118" t="e">
        <f>VLOOKUP(CONCATENATE($B30,"_",$C30,"_",$L$2,"_",$D30,"_",$E30),SentData!$F$2:$G$65536,2,)</f>
        <v>#REF!</v>
      </c>
      <c r="N30" s="115" t="str">
        <f t="shared" si="1"/>
        <v>!!</v>
      </c>
      <c r="O30" s="115" t="str">
        <f t="shared" si="6"/>
        <v>!!</v>
      </c>
      <c r="P30" s="115" t="str">
        <f t="shared" si="2"/>
        <v>!!</v>
      </c>
      <c r="Q30" s="115" t="str">
        <f t="shared" si="3"/>
        <v>!!</v>
      </c>
      <c r="R30" s="115" t="str">
        <f t="shared" si="4"/>
        <v>!!</v>
      </c>
      <c r="S30" s="115" t="str">
        <f t="shared" si="5"/>
        <v>!!</v>
      </c>
    </row>
    <row r="31" spans="2:19" x14ac:dyDescent="0.2">
      <c r="B31" s="112" t="e">
        <f>#REF!</f>
        <v>#REF!</v>
      </c>
      <c r="C31" s="112" t="s">
        <v>658</v>
      </c>
      <c r="D31" s="112" t="s">
        <v>639</v>
      </c>
      <c r="E31" s="113" t="s">
        <v>665</v>
      </c>
      <c r="F31" s="112" t="e">
        <f>IF(ISNUMBER(U31),U31,VLOOKUP(CONCATENATE($B31,"_",$C31,"_",$F$2,"_",$D31,"_",$E31),Database!$F$2:$G$65536,2,))</f>
        <v>#REF!</v>
      </c>
      <c r="G31" s="112" t="e">
        <f>IF(ISNUMBER(V31),V31,VLOOKUP(CONCATENATE($B31,"_",$C31,"_",$G$2,"_",$D31,"_",$E31),Database!$F$2:$G$65536,2,))</f>
        <v>#REF!</v>
      </c>
      <c r="H31" s="112" t="e">
        <f>IF(ISNUMBER(W31),W31,VLOOKUP(CONCATENATE($B31,"_",$C31,"_",$H$2,"_",$D31,"_",$E31),Database!$F$2:$G$65536,2,))</f>
        <v>#REF!</v>
      </c>
      <c r="I31" s="112" t="e">
        <f>IF(ISNUMBER(X31),X31,VLOOKUP(CONCATENATE($B31,"_",$C31,"_",$I$2,"_",$D31,"_",$E31),Database!$F$2:$G$65536,2,))</f>
        <v>#REF!</v>
      </c>
      <c r="J31" s="112" t="e">
        <f>VLOOKUP(CONCATENATE($B31,"_",$C31,"_",$J$2,"_",$D31,"_",$E31),Database!$F$2:$G$65536,2,)</f>
        <v>#REF!</v>
      </c>
      <c r="K31" s="118" t="e">
        <f>VLOOKUP(CONCATENATE($B31,"_",$C31,"_",$K$2,"_",$D31,"_",$E31),SentData!$F$2:$G$65536,2,)</f>
        <v>#REF!</v>
      </c>
      <c r="L31" s="118" t="e">
        <f>VLOOKUP(CONCATENATE($B31,"_",$C31,"_",$L$2,"_",$D31,"_",$E31),SentData!$F$2:$G$65536,2,)</f>
        <v>#REF!</v>
      </c>
      <c r="N31" s="115" t="str">
        <f t="shared" si="1"/>
        <v>!!</v>
      </c>
      <c r="O31" s="115" t="str">
        <f t="shared" si="6"/>
        <v>!!</v>
      </c>
      <c r="P31" s="115" t="str">
        <f t="shared" si="2"/>
        <v>!!</v>
      </c>
      <c r="Q31" s="115" t="str">
        <f t="shared" si="3"/>
        <v>!!</v>
      </c>
      <c r="R31" s="115" t="str">
        <f t="shared" si="4"/>
        <v>!!</v>
      </c>
      <c r="S31" s="115" t="str">
        <f t="shared" si="5"/>
        <v>!!</v>
      </c>
    </row>
    <row r="32" spans="2:19" x14ac:dyDescent="0.2">
      <c r="B32" s="112" t="e">
        <f>#REF!</f>
        <v>#REF!</v>
      </c>
      <c r="C32" s="112" t="s">
        <v>658</v>
      </c>
      <c r="D32" s="112" t="s">
        <v>639</v>
      </c>
      <c r="E32" s="113">
        <v>6</v>
      </c>
      <c r="F32" s="112" t="e">
        <f>IF(ISNUMBER(U32),U32,VLOOKUP(CONCATENATE($B32,"_",$C32,"_",$F$2,"_",$D32,"_",$E32),Database!$F$2:$G$65536,2,))</f>
        <v>#REF!</v>
      </c>
      <c r="G32" s="112" t="e">
        <f>IF(ISNUMBER(V32),V32,VLOOKUP(CONCATENATE($B32,"_",$C32,"_",$G$2,"_",$D32,"_",$E32),Database!$F$2:$G$65536,2,))</f>
        <v>#REF!</v>
      </c>
      <c r="H32" s="112" t="e">
        <f>IF(ISNUMBER(W32),W32,VLOOKUP(CONCATENATE($B32,"_",$C32,"_",$H$2,"_",$D32,"_",$E32),Database!$F$2:$G$65536,2,))</f>
        <v>#REF!</v>
      </c>
      <c r="I32" s="112" t="e">
        <f>IF(ISNUMBER(X32),X32,VLOOKUP(CONCATENATE($B32,"_",$C32,"_",$I$2,"_",$D32,"_",$E32),Database!$F$2:$G$65536,2,))</f>
        <v>#REF!</v>
      </c>
      <c r="J32" s="112" t="e">
        <f>VLOOKUP(CONCATENATE($B32,"_",$C32,"_",$J$2,"_",$D32,"_",$E32),Database!$F$2:$G$65536,2,)</f>
        <v>#REF!</v>
      </c>
      <c r="K32" s="118" t="e">
        <f>VLOOKUP(CONCATENATE($B32,"_",$C32,"_",$K$2,"_",$D32,"_",$E32),SentData!$F$2:$G$65536,2,)</f>
        <v>#REF!</v>
      </c>
      <c r="L32" s="118" t="e">
        <f>VLOOKUP(CONCATENATE($B32,"_",$C32,"_",$L$2,"_",$D32,"_",$E32),SentData!$F$2:$G$65536,2,)</f>
        <v>#REF!</v>
      </c>
      <c r="N32" s="115" t="str">
        <f t="shared" si="1"/>
        <v>!!</v>
      </c>
      <c r="O32" s="115" t="str">
        <f t="shared" si="6"/>
        <v>!!</v>
      </c>
      <c r="P32" s="115" t="str">
        <f t="shared" si="2"/>
        <v>!!</v>
      </c>
      <c r="Q32" s="115" t="str">
        <f t="shared" si="3"/>
        <v>!!</v>
      </c>
      <c r="R32" s="115" t="str">
        <f t="shared" si="4"/>
        <v>!!</v>
      </c>
      <c r="S32" s="115" t="str">
        <f t="shared" si="5"/>
        <v>!!</v>
      </c>
    </row>
    <row r="33" spans="2:19" x14ac:dyDescent="0.2">
      <c r="B33" s="112" t="e">
        <f>#REF!</f>
        <v>#REF!</v>
      </c>
      <c r="C33" s="112" t="s">
        <v>658</v>
      </c>
      <c r="D33" s="112" t="s">
        <v>639</v>
      </c>
      <c r="E33" s="113" t="s">
        <v>666</v>
      </c>
      <c r="F33" s="112" t="e">
        <f>IF(ISNUMBER(U33),U33,VLOOKUP(CONCATENATE($B33,"_",$C33,"_",$F$2,"_",$D33,"_",$E33),Database!$F$2:$G$65536,2,))</f>
        <v>#REF!</v>
      </c>
      <c r="G33" s="112" t="e">
        <f>IF(ISNUMBER(V33),V33,VLOOKUP(CONCATENATE($B33,"_",$C33,"_",$G$2,"_",$D33,"_",$E33),Database!$F$2:$G$65536,2,))</f>
        <v>#REF!</v>
      </c>
      <c r="H33" s="112" t="e">
        <f>IF(ISNUMBER(W33),W33,VLOOKUP(CONCATENATE($B33,"_",$C33,"_",$H$2,"_",$D33,"_",$E33),Database!$F$2:$G$65536,2,))</f>
        <v>#REF!</v>
      </c>
      <c r="I33" s="112" t="e">
        <f>IF(ISNUMBER(X33),X33,VLOOKUP(CONCATENATE($B33,"_",$C33,"_",$I$2,"_",$D33,"_",$E33),Database!$F$2:$G$65536,2,))</f>
        <v>#REF!</v>
      </c>
      <c r="J33" s="112" t="e">
        <f>VLOOKUP(CONCATENATE($B33,"_",$C33,"_",$J$2,"_",$D33,"_",$E33),Database!$F$2:$G$65536,2,)</f>
        <v>#REF!</v>
      </c>
      <c r="K33" s="118" t="e">
        <f>VLOOKUP(CONCATENATE($B33,"_",$C33,"_",$K$2,"_",$D33,"_",$E33),SentData!$F$2:$G$65536,2,)</f>
        <v>#REF!</v>
      </c>
      <c r="L33" s="118" t="e">
        <f>VLOOKUP(CONCATENATE($B33,"_",$C33,"_",$L$2,"_",$D33,"_",$E33),SentData!$F$2:$G$65536,2,)</f>
        <v>#REF!</v>
      </c>
      <c r="N33" s="115" t="str">
        <f t="shared" si="1"/>
        <v>!!</v>
      </c>
      <c r="O33" s="115" t="str">
        <f t="shared" si="6"/>
        <v>!!</v>
      </c>
      <c r="P33" s="115" t="str">
        <f t="shared" si="2"/>
        <v>!!</v>
      </c>
      <c r="Q33" s="115" t="str">
        <f t="shared" si="3"/>
        <v>!!</v>
      </c>
      <c r="R33" s="115" t="str">
        <f t="shared" si="4"/>
        <v>!!</v>
      </c>
      <c r="S33" s="115" t="str">
        <f t="shared" si="5"/>
        <v>!!</v>
      </c>
    </row>
    <row r="34" spans="2:19" x14ac:dyDescent="0.2">
      <c r="B34" s="112" t="e">
        <f>#REF!</f>
        <v>#REF!</v>
      </c>
      <c r="C34" s="112" t="s">
        <v>658</v>
      </c>
      <c r="D34" s="112" t="s">
        <v>639</v>
      </c>
      <c r="E34" s="113" t="s">
        <v>667</v>
      </c>
      <c r="F34" s="112" t="e">
        <f>IF(ISNUMBER(U34),U34,VLOOKUP(CONCATENATE($B34,"_",$C34,"_",$F$2,"_",$D34,"_",$E34),Database!$F$2:$G$65536,2,))</f>
        <v>#REF!</v>
      </c>
      <c r="G34" s="112" t="e">
        <f>IF(ISNUMBER(V34),V34,VLOOKUP(CONCATENATE($B34,"_",$C34,"_",$G$2,"_",$D34,"_",$E34),Database!$F$2:$G$65536,2,))</f>
        <v>#REF!</v>
      </c>
      <c r="H34" s="112" t="e">
        <f>IF(ISNUMBER(W34),W34,VLOOKUP(CONCATENATE($B34,"_",$C34,"_",$H$2,"_",$D34,"_",$E34),Database!$F$2:$G$65536,2,))</f>
        <v>#REF!</v>
      </c>
      <c r="I34" s="112" t="e">
        <f>IF(ISNUMBER(X34),X34,VLOOKUP(CONCATENATE($B34,"_",$C34,"_",$I$2,"_",$D34,"_",$E34),Database!$F$2:$G$65536,2,))</f>
        <v>#REF!</v>
      </c>
      <c r="J34" s="112" t="e">
        <f>VLOOKUP(CONCATENATE($B34,"_",$C34,"_",$J$2,"_",$D34,"_",$E34),Database!$F$2:$G$65536,2,)</f>
        <v>#REF!</v>
      </c>
      <c r="K34" s="118" t="e">
        <f>VLOOKUP(CONCATENATE($B34,"_",$C34,"_",$K$2,"_",$D34,"_",$E34),SentData!$F$2:$G$65536,2,)</f>
        <v>#REF!</v>
      </c>
      <c r="L34" s="118" t="e">
        <f>VLOOKUP(CONCATENATE($B34,"_",$C34,"_",$L$2,"_",$D34,"_",$E34),SentData!$F$2:$G$65536,2,)</f>
        <v>#REF!</v>
      </c>
      <c r="N34" s="115" t="str">
        <f t="shared" si="1"/>
        <v>!!</v>
      </c>
      <c r="O34" s="115" t="str">
        <f t="shared" si="6"/>
        <v>!!</v>
      </c>
      <c r="P34" s="115" t="str">
        <f t="shared" si="2"/>
        <v>!!</v>
      </c>
      <c r="Q34" s="115" t="str">
        <f t="shared" si="3"/>
        <v>!!</v>
      </c>
      <c r="R34" s="115" t="str">
        <f t="shared" si="4"/>
        <v>!!</v>
      </c>
      <c r="S34" s="115" t="str">
        <f t="shared" si="5"/>
        <v>!!</v>
      </c>
    </row>
    <row r="35" spans="2:19" x14ac:dyDescent="0.2">
      <c r="B35" s="112" t="e">
        <f>#REF!</f>
        <v>#REF!</v>
      </c>
      <c r="C35" s="112" t="s">
        <v>658</v>
      </c>
      <c r="D35" s="112" t="s">
        <v>639</v>
      </c>
      <c r="E35" s="113" t="s">
        <v>668</v>
      </c>
      <c r="F35" s="112" t="e">
        <f>IF(ISNUMBER(U35),U35,VLOOKUP(CONCATENATE($B35,"_",$C35,"_",$F$2,"_",$D35,"_",$E35),Database!$F$2:$G$65536,2,))</f>
        <v>#REF!</v>
      </c>
      <c r="G35" s="112" t="e">
        <f>IF(ISNUMBER(V35),V35,VLOOKUP(CONCATENATE($B35,"_",$C35,"_",$G$2,"_",$D35,"_",$E35),Database!$F$2:$G$65536,2,))</f>
        <v>#REF!</v>
      </c>
      <c r="H35" s="112" t="e">
        <f>IF(ISNUMBER(W35),W35,VLOOKUP(CONCATENATE($B35,"_",$C35,"_",$H$2,"_",$D35,"_",$E35),Database!$F$2:$G$65536,2,))</f>
        <v>#REF!</v>
      </c>
      <c r="I35" s="112" t="e">
        <f>IF(ISNUMBER(X35),X35,VLOOKUP(CONCATENATE($B35,"_",$C35,"_",$I$2,"_",$D35,"_",$E35),Database!$F$2:$G$65536,2,))</f>
        <v>#REF!</v>
      </c>
      <c r="J35" s="112" t="e">
        <f>VLOOKUP(CONCATENATE($B35,"_",$C35,"_",$J$2,"_",$D35,"_",$E35),Database!$F$2:$G$65536,2,)</f>
        <v>#REF!</v>
      </c>
      <c r="K35" s="118" t="e">
        <f>VLOOKUP(CONCATENATE($B35,"_",$C35,"_",$K$2,"_",$D35,"_",$E35),SentData!$F$2:$G$65536,2,)</f>
        <v>#REF!</v>
      </c>
      <c r="L35" s="118" t="e">
        <f>VLOOKUP(CONCATENATE($B35,"_",$C35,"_",$L$2,"_",$D35,"_",$E35),SentData!$F$2:$G$65536,2,)</f>
        <v>#REF!</v>
      </c>
      <c r="N35" s="115" t="str">
        <f t="shared" si="1"/>
        <v>!!</v>
      </c>
      <c r="O35" s="115" t="str">
        <f t="shared" si="6"/>
        <v>!!</v>
      </c>
      <c r="P35" s="115" t="str">
        <f t="shared" si="2"/>
        <v>!!</v>
      </c>
      <c r="Q35" s="115" t="str">
        <f t="shared" si="3"/>
        <v>!!</v>
      </c>
      <c r="R35" s="115" t="str">
        <f t="shared" si="4"/>
        <v>!!</v>
      </c>
      <c r="S35" s="115" t="str">
        <f t="shared" si="5"/>
        <v>!!</v>
      </c>
    </row>
    <row r="36" spans="2:19" x14ac:dyDescent="0.2">
      <c r="B36" s="112" t="e">
        <f>#REF!</f>
        <v>#REF!</v>
      </c>
      <c r="C36" s="112" t="s">
        <v>658</v>
      </c>
      <c r="D36" s="112" t="s">
        <v>639</v>
      </c>
      <c r="E36" s="113" t="s">
        <v>669</v>
      </c>
      <c r="F36" s="112" t="e">
        <f>IF(ISNUMBER(U36),U36,VLOOKUP(CONCATENATE($B36,"_",$C36,"_",$F$2,"_",$D36,"_",$E36),Database!$F$2:$G$65536,2,))</f>
        <v>#REF!</v>
      </c>
      <c r="G36" s="112" t="e">
        <f>IF(ISNUMBER(V36),V36,VLOOKUP(CONCATENATE($B36,"_",$C36,"_",$G$2,"_",$D36,"_",$E36),Database!$F$2:$G$65536,2,))</f>
        <v>#REF!</v>
      </c>
      <c r="H36" s="112" t="e">
        <f>IF(ISNUMBER(W36),W36,VLOOKUP(CONCATENATE($B36,"_",$C36,"_",$H$2,"_",$D36,"_",$E36),Database!$F$2:$G$65536,2,))</f>
        <v>#REF!</v>
      </c>
      <c r="I36" s="112" t="e">
        <f>IF(ISNUMBER(X36),X36,VLOOKUP(CONCATENATE($B36,"_",$C36,"_",$I$2,"_",$D36,"_",$E36),Database!$F$2:$G$65536,2,))</f>
        <v>#REF!</v>
      </c>
      <c r="J36" s="112" t="e">
        <f>VLOOKUP(CONCATENATE($B36,"_",$C36,"_",$J$2,"_",$D36,"_",$E36),Database!$F$2:$G$65536,2,)</f>
        <v>#REF!</v>
      </c>
      <c r="K36" s="118" t="e">
        <f>VLOOKUP(CONCATENATE($B36,"_",$C36,"_",$K$2,"_",$D36,"_",$E36),SentData!$F$2:$G$65536,2,)</f>
        <v>#REF!</v>
      </c>
      <c r="L36" s="118" t="e">
        <f>VLOOKUP(CONCATENATE($B36,"_",$C36,"_",$L$2,"_",$D36,"_",$E36),SentData!$F$2:$G$65536,2,)</f>
        <v>#REF!</v>
      </c>
      <c r="N36" s="115" t="str">
        <f t="shared" si="1"/>
        <v>!!</v>
      </c>
      <c r="O36" s="115" t="str">
        <f t="shared" si="6"/>
        <v>!!</v>
      </c>
      <c r="P36" s="115" t="str">
        <f t="shared" si="2"/>
        <v>!!</v>
      </c>
      <c r="Q36" s="115" t="str">
        <f t="shared" si="3"/>
        <v>!!</v>
      </c>
      <c r="R36" s="115" t="str">
        <f t="shared" si="4"/>
        <v>!!</v>
      </c>
      <c r="S36" s="115" t="str">
        <f t="shared" si="5"/>
        <v>!!</v>
      </c>
    </row>
    <row r="37" spans="2:19" x14ac:dyDescent="0.2">
      <c r="B37" s="112" t="e">
        <f>#REF!</f>
        <v>#REF!</v>
      </c>
      <c r="C37" s="112" t="s">
        <v>658</v>
      </c>
      <c r="D37" s="112" t="s">
        <v>639</v>
      </c>
      <c r="E37" s="113" t="s">
        <v>670</v>
      </c>
      <c r="F37" s="112" t="e">
        <f>IF(ISNUMBER(U37),U37,VLOOKUP(CONCATENATE($B37,"_",$C37,"_",$F$2,"_",$D37,"_",$E37),Database!$F$2:$G$65536,2,))</f>
        <v>#REF!</v>
      </c>
      <c r="G37" s="112" t="e">
        <f>IF(ISNUMBER(V37),V37,VLOOKUP(CONCATENATE($B37,"_",$C37,"_",$G$2,"_",$D37,"_",$E37),Database!$F$2:$G$65536,2,))</f>
        <v>#REF!</v>
      </c>
      <c r="H37" s="112" t="e">
        <f>IF(ISNUMBER(W37),W37,VLOOKUP(CONCATENATE($B37,"_",$C37,"_",$H$2,"_",$D37,"_",$E37),Database!$F$2:$G$65536,2,))</f>
        <v>#REF!</v>
      </c>
      <c r="I37" s="112" t="e">
        <f>IF(ISNUMBER(X37),X37,VLOOKUP(CONCATENATE($B37,"_",$C37,"_",$I$2,"_",$D37,"_",$E37),Database!$F$2:$G$65536,2,))</f>
        <v>#REF!</v>
      </c>
      <c r="J37" s="112" t="e">
        <f>VLOOKUP(CONCATENATE($B37,"_",$C37,"_",$J$2,"_",$D37,"_",$E37),Database!$F$2:$G$65536,2,)</f>
        <v>#REF!</v>
      </c>
      <c r="K37" s="118" t="e">
        <f>VLOOKUP(CONCATENATE($B37,"_",$C37,"_",$K$2,"_",$D37,"_",$E37),SentData!$F$2:$G$65536,2,)</f>
        <v>#REF!</v>
      </c>
      <c r="L37" s="118" t="e">
        <f>VLOOKUP(CONCATENATE($B37,"_",$C37,"_",$L$2,"_",$D37,"_",$E37),SentData!$F$2:$G$65536,2,)</f>
        <v>#REF!</v>
      </c>
      <c r="N37" s="115" t="str">
        <f t="shared" si="1"/>
        <v>!!</v>
      </c>
      <c r="O37" s="115" t="str">
        <f t="shared" si="6"/>
        <v>!!</v>
      </c>
      <c r="P37" s="115" t="str">
        <f t="shared" si="2"/>
        <v>!!</v>
      </c>
      <c r="Q37" s="115" t="str">
        <f t="shared" si="3"/>
        <v>!!</v>
      </c>
      <c r="R37" s="115" t="str">
        <f t="shared" si="4"/>
        <v>!!</v>
      </c>
      <c r="S37" s="115" t="str">
        <f t="shared" si="5"/>
        <v>!!</v>
      </c>
    </row>
    <row r="38" spans="2:19" x14ac:dyDescent="0.2">
      <c r="B38" s="112" t="e">
        <f>#REF!</f>
        <v>#REF!</v>
      </c>
      <c r="C38" s="112" t="s">
        <v>658</v>
      </c>
      <c r="D38" s="112" t="s">
        <v>639</v>
      </c>
      <c r="E38" s="113" t="s">
        <v>671</v>
      </c>
      <c r="F38" s="112" t="e">
        <f>IF(ISNUMBER(U38),U38,VLOOKUP(CONCATENATE($B38,"_",$C38,"_",$F$2,"_",$D38,"_",$E38),Database!$F$2:$G$65536,2,))</f>
        <v>#REF!</v>
      </c>
      <c r="G38" s="112" t="e">
        <f>IF(ISNUMBER(V38),V38,VLOOKUP(CONCATENATE($B38,"_",$C38,"_",$G$2,"_",$D38,"_",$E38),Database!$F$2:$G$65536,2,))</f>
        <v>#REF!</v>
      </c>
      <c r="H38" s="112" t="e">
        <f>IF(ISNUMBER(W38),W38,VLOOKUP(CONCATENATE($B38,"_",$C38,"_",$H$2,"_",$D38,"_",$E38),Database!$F$2:$G$65536,2,))</f>
        <v>#REF!</v>
      </c>
      <c r="I38" s="112" t="e">
        <f>IF(ISNUMBER(X38),X38,VLOOKUP(CONCATENATE($B38,"_",$C38,"_",$I$2,"_",$D38,"_",$E38),Database!$F$2:$G$65536,2,))</f>
        <v>#REF!</v>
      </c>
      <c r="J38" s="112" t="e">
        <f>VLOOKUP(CONCATENATE($B38,"_",$C38,"_",$J$2,"_",$D38,"_",$E38),Database!$F$2:$G$65536,2,)</f>
        <v>#REF!</v>
      </c>
      <c r="K38" s="118" t="e">
        <f>VLOOKUP(CONCATENATE($B38,"_",$C38,"_",$K$2,"_",$D38,"_",$E38),SentData!$F$2:$G$65536,2,)</f>
        <v>#REF!</v>
      </c>
      <c r="L38" s="118" t="e">
        <f>VLOOKUP(CONCATENATE($B38,"_",$C38,"_",$L$2,"_",$D38,"_",$E38),SentData!$F$2:$G$65536,2,)</f>
        <v>#REF!</v>
      </c>
      <c r="N38" s="115" t="str">
        <f t="shared" si="1"/>
        <v>!!</v>
      </c>
      <c r="O38" s="115" t="str">
        <f t="shared" si="6"/>
        <v>!!</v>
      </c>
      <c r="P38" s="115" t="str">
        <f t="shared" si="2"/>
        <v>!!</v>
      </c>
      <c r="Q38" s="115" t="str">
        <f t="shared" si="3"/>
        <v>!!</v>
      </c>
      <c r="R38" s="115" t="str">
        <f t="shared" si="4"/>
        <v>!!</v>
      </c>
      <c r="S38" s="115" t="str">
        <f t="shared" si="5"/>
        <v>!!</v>
      </c>
    </row>
    <row r="39" spans="2:19" x14ac:dyDescent="0.2">
      <c r="B39" s="112" t="e">
        <f>#REF!</f>
        <v>#REF!</v>
      </c>
      <c r="C39" s="112" t="s">
        <v>658</v>
      </c>
      <c r="D39" s="112" t="s">
        <v>639</v>
      </c>
      <c r="E39" s="113" t="s">
        <v>672</v>
      </c>
      <c r="F39" s="112" t="e">
        <f>IF(ISNUMBER(U39),U39,VLOOKUP(CONCATENATE($B39,"_",$C39,"_",$F$2,"_",$D39,"_",$E39),Database!$F$2:$G$65536,2,))</f>
        <v>#REF!</v>
      </c>
      <c r="G39" s="112" t="e">
        <f>IF(ISNUMBER(V39),V39,VLOOKUP(CONCATENATE($B39,"_",$C39,"_",$G$2,"_",$D39,"_",$E39),Database!$F$2:$G$65536,2,))</f>
        <v>#REF!</v>
      </c>
      <c r="H39" s="112" t="e">
        <f>IF(ISNUMBER(W39),W39,VLOOKUP(CONCATENATE($B39,"_",$C39,"_",$H$2,"_",$D39,"_",$E39),Database!$F$2:$G$65536,2,))</f>
        <v>#REF!</v>
      </c>
      <c r="I39" s="112" t="e">
        <f>IF(ISNUMBER(X39),X39,VLOOKUP(CONCATENATE($B39,"_",$C39,"_",$I$2,"_",$D39,"_",$E39),Database!$F$2:$G$65536,2,))</f>
        <v>#REF!</v>
      </c>
      <c r="J39" s="112" t="e">
        <f>VLOOKUP(CONCATENATE($B39,"_",$C39,"_",$J$2,"_",$D39,"_",$E39),Database!$F$2:$G$65536,2,)</f>
        <v>#REF!</v>
      </c>
      <c r="K39" s="118" t="e">
        <f>VLOOKUP(CONCATENATE($B39,"_",$C39,"_",$K$2,"_",$D39,"_",$E39),SentData!$F$2:$G$65536,2,)</f>
        <v>#REF!</v>
      </c>
      <c r="L39" s="118" t="e">
        <f>VLOOKUP(CONCATENATE($B39,"_",$C39,"_",$L$2,"_",$D39,"_",$E39),SentData!$F$2:$G$65536,2,)</f>
        <v>#REF!</v>
      </c>
      <c r="N39" s="115" t="str">
        <f t="shared" ref="N39:N72" si="8">IF(OR(ISERROR(F39),ISERROR(G39)),"!!",IF(F39=0,"!!",G39/F39))</f>
        <v>!!</v>
      </c>
      <c r="O39" s="115" t="str">
        <f t="shared" ref="O39:O72" si="9">IF(OR(ISERROR(G39),ISERROR(H39)),"!!",IF(G39=0,"!!",H39/G39))</f>
        <v>!!</v>
      </c>
      <c r="P39" s="115" t="str">
        <f t="shared" ref="P39:P72" si="10">IF(OR(ISERROR(H39),ISERROR(I39)),"!!",IF(H39=0,"!!",I39/H39))</f>
        <v>!!</v>
      </c>
      <c r="Q39" s="115" t="str">
        <f t="shared" ref="Q39:Q72" si="11">IF(OR(ISERROR(I39),ISERROR(J39)),"!!",IF(I39=0,"!!",J39/I39))</f>
        <v>!!</v>
      </c>
      <c r="R39" s="115" t="str">
        <f t="shared" ref="R39:R72" si="12">IF(OR(ISERROR(J39),ISERROR(K39)),"!!",IF(J39=0,"!!",K39/J39))</f>
        <v>!!</v>
      </c>
      <c r="S39" s="115" t="str">
        <f t="shared" ref="S39:S72" si="13">IF(OR(ISERROR(K39),ISERROR(L39)),"!!",IF(K39=0,"!!",L39/K39))</f>
        <v>!!</v>
      </c>
    </row>
    <row r="40" spans="2:19" x14ac:dyDescent="0.2">
      <c r="B40" s="112" t="e">
        <f>#REF!</f>
        <v>#REF!</v>
      </c>
      <c r="C40" s="112" t="s">
        <v>658</v>
      </c>
      <c r="D40" s="112" t="s">
        <v>639</v>
      </c>
      <c r="E40" s="113" t="s">
        <v>673</v>
      </c>
      <c r="F40" s="112" t="e">
        <f>IF(ISNUMBER(U40),U40,VLOOKUP(CONCATENATE($B40,"_",$C40,"_",$F$2,"_",$D40,"_",$E40),Database!$F$2:$G$65536,2,))</f>
        <v>#REF!</v>
      </c>
      <c r="G40" s="112" t="e">
        <f>IF(ISNUMBER(V40),V40,VLOOKUP(CONCATENATE($B40,"_",$C40,"_",$G$2,"_",$D40,"_",$E40),Database!$F$2:$G$65536,2,))</f>
        <v>#REF!</v>
      </c>
      <c r="H40" s="112" t="e">
        <f>IF(ISNUMBER(W40),W40,VLOOKUP(CONCATENATE($B40,"_",$C40,"_",$H$2,"_",$D40,"_",$E40),Database!$F$2:$G$65536,2,))</f>
        <v>#REF!</v>
      </c>
      <c r="I40" s="112" t="e">
        <f>IF(ISNUMBER(X40),X40,VLOOKUP(CONCATENATE($B40,"_",$C40,"_",$I$2,"_",$D40,"_",$E40),Database!$F$2:$G$65536,2,))</f>
        <v>#REF!</v>
      </c>
      <c r="J40" s="112" t="e">
        <f>VLOOKUP(CONCATENATE($B40,"_",$C40,"_",$J$2,"_",$D40,"_",$E40),Database!$F$2:$G$65536,2,)</f>
        <v>#REF!</v>
      </c>
      <c r="K40" s="118" t="e">
        <f>VLOOKUP(CONCATENATE($B40,"_",$C40,"_",$K$2,"_",$D40,"_",$E40),SentData!$F$2:$G$65536,2,)</f>
        <v>#REF!</v>
      </c>
      <c r="L40" s="118" t="e">
        <f>VLOOKUP(CONCATENATE($B40,"_",$C40,"_",$L$2,"_",$D40,"_",$E40),SentData!$F$2:$G$65536,2,)</f>
        <v>#REF!</v>
      </c>
      <c r="N40" s="115" t="str">
        <f t="shared" si="8"/>
        <v>!!</v>
      </c>
      <c r="O40" s="115" t="str">
        <f t="shared" si="9"/>
        <v>!!</v>
      </c>
      <c r="P40" s="115" t="str">
        <f t="shared" si="10"/>
        <v>!!</v>
      </c>
      <c r="Q40" s="115" t="str">
        <f t="shared" si="11"/>
        <v>!!</v>
      </c>
      <c r="R40" s="115" t="str">
        <f t="shared" si="12"/>
        <v>!!</v>
      </c>
      <c r="S40" s="115" t="str">
        <f t="shared" si="13"/>
        <v>!!</v>
      </c>
    </row>
    <row r="41" spans="2:19" x14ac:dyDescent="0.2">
      <c r="B41" s="112" t="e">
        <f>#REF!</f>
        <v>#REF!</v>
      </c>
      <c r="C41" s="112" t="s">
        <v>658</v>
      </c>
      <c r="D41" s="112" t="s">
        <v>639</v>
      </c>
      <c r="E41" s="113" t="s">
        <v>674</v>
      </c>
      <c r="F41" s="112" t="e">
        <f>IF(ISNUMBER(U41),U41,VLOOKUP(CONCATENATE($B41,"_",$C41,"_",$F$2,"_",$D41,"_",$E41),Database!$F$2:$G$65536,2,))</f>
        <v>#REF!</v>
      </c>
      <c r="G41" s="112" t="e">
        <f>IF(ISNUMBER(V41),V41,VLOOKUP(CONCATENATE($B41,"_",$C41,"_",$G$2,"_",$D41,"_",$E41),Database!$F$2:$G$65536,2,))</f>
        <v>#REF!</v>
      </c>
      <c r="H41" s="112" t="e">
        <f>IF(ISNUMBER(W41),W41,VLOOKUP(CONCATENATE($B41,"_",$C41,"_",$H$2,"_",$D41,"_",$E41),Database!$F$2:$G$65536,2,))</f>
        <v>#REF!</v>
      </c>
      <c r="I41" s="112" t="e">
        <f>IF(ISNUMBER(X41),X41,VLOOKUP(CONCATENATE($B41,"_",$C41,"_",$I$2,"_",$D41,"_",$E41),Database!$F$2:$G$65536,2,))</f>
        <v>#REF!</v>
      </c>
      <c r="J41" s="112" t="e">
        <f>VLOOKUP(CONCATENATE($B41,"_",$C41,"_",$J$2,"_",$D41,"_",$E41),Database!$F$2:$G$65536,2,)</f>
        <v>#REF!</v>
      </c>
      <c r="K41" s="118" t="e">
        <f>VLOOKUP(CONCATENATE($B41,"_",$C41,"_",$K$2,"_",$D41,"_",$E41),SentData!$F$2:$G$65536,2,)</f>
        <v>#REF!</v>
      </c>
      <c r="L41" s="118" t="e">
        <f>VLOOKUP(CONCATENATE($B41,"_",$C41,"_",$L$2,"_",$D41,"_",$E41),SentData!$F$2:$G$65536,2,)</f>
        <v>#REF!</v>
      </c>
      <c r="N41" s="115" t="str">
        <f t="shared" si="8"/>
        <v>!!</v>
      </c>
      <c r="O41" s="115" t="str">
        <f t="shared" si="9"/>
        <v>!!</v>
      </c>
      <c r="P41" s="115" t="str">
        <f t="shared" si="10"/>
        <v>!!</v>
      </c>
      <c r="Q41" s="115" t="str">
        <f t="shared" si="11"/>
        <v>!!</v>
      </c>
      <c r="R41" s="115" t="str">
        <f t="shared" si="12"/>
        <v>!!</v>
      </c>
      <c r="S41" s="115" t="str">
        <f t="shared" si="13"/>
        <v>!!</v>
      </c>
    </row>
    <row r="42" spans="2:19" x14ac:dyDescent="0.2">
      <c r="B42" s="112" t="e">
        <f>#REF!</f>
        <v>#REF!</v>
      </c>
      <c r="C42" s="112" t="s">
        <v>658</v>
      </c>
      <c r="D42" s="112" t="s">
        <v>639</v>
      </c>
      <c r="E42" s="113" t="s">
        <v>675</v>
      </c>
      <c r="F42" s="112" t="e">
        <f>IF(ISNUMBER(U42),U42,VLOOKUP(CONCATENATE($B42,"_",$C42,"_",$F$2,"_",$D42,"_",$E42),Database!$F$2:$G$65536,2,))</f>
        <v>#REF!</v>
      </c>
      <c r="G42" s="112" t="e">
        <f>IF(ISNUMBER(V42),V42,VLOOKUP(CONCATENATE($B42,"_",$C42,"_",$G$2,"_",$D42,"_",$E42),Database!$F$2:$G$65536,2,))</f>
        <v>#REF!</v>
      </c>
      <c r="H42" s="112" t="e">
        <f>IF(ISNUMBER(W42),W42,VLOOKUP(CONCATENATE($B42,"_",$C42,"_",$H$2,"_",$D42,"_",$E42),Database!$F$2:$G$65536,2,))</f>
        <v>#REF!</v>
      </c>
      <c r="I42" s="112" t="e">
        <f>IF(ISNUMBER(X42),X42,VLOOKUP(CONCATENATE($B42,"_",$C42,"_",$I$2,"_",$D42,"_",$E42),Database!$F$2:$G$65536,2,))</f>
        <v>#REF!</v>
      </c>
      <c r="J42" s="112" t="e">
        <f>VLOOKUP(CONCATENATE($B42,"_",$C42,"_",$J$2,"_",$D42,"_",$E42),Database!$F$2:$G$65536,2,)</f>
        <v>#REF!</v>
      </c>
      <c r="K42" s="118" t="e">
        <f>VLOOKUP(CONCATENATE($B42,"_",$C42,"_",$K$2,"_",$D42,"_",$E42),SentData!$F$2:$G$65536,2,)</f>
        <v>#REF!</v>
      </c>
      <c r="L42" s="118" t="e">
        <f>VLOOKUP(CONCATENATE($B42,"_",$C42,"_",$L$2,"_",$D42,"_",$E42),SentData!$F$2:$G$65536,2,)</f>
        <v>#REF!</v>
      </c>
      <c r="N42" s="115" t="str">
        <f t="shared" si="8"/>
        <v>!!</v>
      </c>
      <c r="O42" s="115" t="str">
        <f t="shared" si="9"/>
        <v>!!</v>
      </c>
      <c r="P42" s="115" t="str">
        <f t="shared" si="10"/>
        <v>!!</v>
      </c>
      <c r="Q42" s="115" t="str">
        <f t="shared" si="11"/>
        <v>!!</v>
      </c>
      <c r="R42" s="115" t="str">
        <f t="shared" si="12"/>
        <v>!!</v>
      </c>
      <c r="S42" s="115" t="str">
        <f t="shared" si="13"/>
        <v>!!</v>
      </c>
    </row>
    <row r="43" spans="2:19" x14ac:dyDescent="0.2">
      <c r="B43" s="112" t="e">
        <f>#REF!</f>
        <v>#REF!</v>
      </c>
      <c r="C43" s="112" t="s">
        <v>658</v>
      </c>
      <c r="D43" s="112" t="s">
        <v>639</v>
      </c>
      <c r="E43" s="113" t="s">
        <v>676</v>
      </c>
      <c r="F43" s="112" t="e">
        <f>IF(ISNUMBER(U43),U43,VLOOKUP(CONCATENATE($B43,"_",$C43,"_",$F$2,"_",$D43,"_",$E43),Database!$F$2:$G$65536,2,))</f>
        <v>#REF!</v>
      </c>
      <c r="G43" s="112" t="e">
        <f>IF(ISNUMBER(V43),V43,VLOOKUP(CONCATENATE($B43,"_",$C43,"_",$G$2,"_",$D43,"_",$E43),Database!$F$2:$G$65536,2,))</f>
        <v>#REF!</v>
      </c>
      <c r="H43" s="112" t="e">
        <f>IF(ISNUMBER(W43),W43,VLOOKUP(CONCATENATE($B43,"_",$C43,"_",$H$2,"_",$D43,"_",$E43),Database!$F$2:$G$65536,2,))</f>
        <v>#REF!</v>
      </c>
      <c r="I43" s="112" t="e">
        <f>IF(ISNUMBER(X43),X43,VLOOKUP(CONCATENATE($B43,"_",$C43,"_",$I$2,"_",$D43,"_",$E43),Database!$F$2:$G$65536,2,))</f>
        <v>#REF!</v>
      </c>
      <c r="J43" s="112" t="e">
        <f>VLOOKUP(CONCATENATE($B43,"_",$C43,"_",$J$2,"_",$D43,"_",$E43),Database!$F$2:$G$65536,2,)</f>
        <v>#REF!</v>
      </c>
      <c r="K43" s="118" t="e">
        <f>VLOOKUP(CONCATENATE($B43,"_",$C43,"_",$K$2,"_",$D43,"_",$E43),SentData!$F$2:$G$65536,2,)</f>
        <v>#REF!</v>
      </c>
      <c r="L43" s="118" t="e">
        <f>VLOOKUP(CONCATENATE($B43,"_",$C43,"_",$L$2,"_",$D43,"_",$E43),SentData!$F$2:$G$65536,2,)</f>
        <v>#REF!</v>
      </c>
      <c r="N43" s="115" t="str">
        <f t="shared" si="8"/>
        <v>!!</v>
      </c>
      <c r="O43" s="115" t="str">
        <f t="shared" si="9"/>
        <v>!!</v>
      </c>
      <c r="P43" s="115" t="str">
        <f t="shared" si="10"/>
        <v>!!</v>
      </c>
      <c r="Q43" s="115" t="str">
        <f t="shared" si="11"/>
        <v>!!</v>
      </c>
      <c r="R43" s="115" t="str">
        <f t="shared" si="12"/>
        <v>!!</v>
      </c>
      <c r="S43" s="115" t="str">
        <f t="shared" si="13"/>
        <v>!!</v>
      </c>
    </row>
    <row r="44" spans="2:19" x14ac:dyDescent="0.2">
      <c r="B44" s="112" t="e">
        <f>#REF!</f>
        <v>#REF!</v>
      </c>
      <c r="C44" s="112" t="s">
        <v>658</v>
      </c>
      <c r="D44" s="112" t="s">
        <v>639</v>
      </c>
      <c r="E44" s="113" t="s">
        <v>677</v>
      </c>
      <c r="F44" s="112" t="e">
        <f>IF(ISNUMBER(U44),U44,VLOOKUP(CONCATENATE($B44,"_",$C44,"_",$F$2,"_",$D44,"_",$E44),Database!$F$2:$G$65536,2,))</f>
        <v>#REF!</v>
      </c>
      <c r="G44" s="112" t="e">
        <f>IF(ISNUMBER(V44),V44,VLOOKUP(CONCATENATE($B44,"_",$C44,"_",$G$2,"_",$D44,"_",$E44),Database!$F$2:$G$65536,2,))</f>
        <v>#REF!</v>
      </c>
      <c r="H44" s="112" t="e">
        <f>IF(ISNUMBER(W44),W44,VLOOKUP(CONCATENATE($B44,"_",$C44,"_",$H$2,"_",$D44,"_",$E44),Database!$F$2:$G$65536,2,))</f>
        <v>#REF!</v>
      </c>
      <c r="I44" s="112" t="e">
        <f>IF(ISNUMBER(X44),X44,VLOOKUP(CONCATENATE($B44,"_",$C44,"_",$I$2,"_",$D44,"_",$E44),Database!$F$2:$G$65536,2,))</f>
        <v>#REF!</v>
      </c>
      <c r="J44" s="112" t="e">
        <f>VLOOKUP(CONCATENATE($B44,"_",$C44,"_",$J$2,"_",$D44,"_",$E44),Database!$F$2:$G$65536,2,)</f>
        <v>#REF!</v>
      </c>
      <c r="K44" s="118" t="e">
        <f>VLOOKUP(CONCATENATE($B44,"_",$C44,"_",$K$2,"_",$D44,"_",$E44),SentData!$F$2:$G$65536,2,)</f>
        <v>#REF!</v>
      </c>
      <c r="L44" s="118" t="e">
        <f>VLOOKUP(CONCATENATE($B44,"_",$C44,"_",$L$2,"_",$D44,"_",$E44),SentData!$F$2:$G$65536,2,)</f>
        <v>#REF!</v>
      </c>
      <c r="N44" s="115" t="str">
        <f t="shared" si="8"/>
        <v>!!</v>
      </c>
      <c r="O44" s="115" t="str">
        <f t="shared" si="9"/>
        <v>!!</v>
      </c>
      <c r="P44" s="115" t="str">
        <f t="shared" si="10"/>
        <v>!!</v>
      </c>
      <c r="Q44" s="115" t="str">
        <f t="shared" si="11"/>
        <v>!!</v>
      </c>
      <c r="R44" s="115" t="str">
        <f t="shared" si="12"/>
        <v>!!</v>
      </c>
      <c r="S44" s="115" t="str">
        <f t="shared" si="13"/>
        <v>!!</v>
      </c>
    </row>
    <row r="45" spans="2:19" x14ac:dyDescent="0.2">
      <c r="B45" s="112" t="e">
        <f>#REF!</f>
        <v>#REF!</v>
      </c>
      <c r="C45" s="112" t="s">
        <v>658</v>
      </c>
      <c r="D45" s="112" t="s">
        <v>639</v>
      </c>
      <c r="E45" s="113" t="s">
        <v>678</v>
      </c>
      <c r="F45" s="112" t="e">
        <f>IF(ISNUMBER(U45),U45,VLOOKUP(CONCATENATE($B45,"_",$C45,"_",$F$2,"_",$D45,"_",$E45),Database!$F$2:$G$65536,2,))</f>
        <v>#REF!</v>
      </c>
      <c r="G45" s="112" t="e">
        <f>IF(ISNUMBER(V45),V45,VLOOKUP(CONCATENATE($B45,"_",$C45,"_",$G$2,"_",$D45,"_",$E45),Database!$F$2:$G$65536,2,))</f>
        <v>#REF!</v>
      </c>
      <c r="H45" s="112" t="e">
        <f>IF(ISNUMBER(W45),W45,VLOOKUP(CONCATENATE($B45,"_",$C45,"_",$H$2,"_",$D45,"_",$E45),Database!$F$2:$G$65536,2,))</f>
        <v>#REF!</v>
      </c>
      <c r="I45" s="112" t="e">
        <f>IF(ISNUMBER(X45),X45,VLOOKUP(CONCATENATE($B45,"_",$C45,"_",$I$2,"_",$D45,"_",$E45),Database!$F$2:$G$65536,2,))</f>
        <v>#REF!</v>
      </c>
      <c r="J45" s="112" t="e">
        <f>VLOOKUP(CONCATENATE($B45,"_",$C45,"_",$J$2,"_",$D45,"_",$E45),Database!$F$2:$G$65536,2,)</f>
        <v>#REF!</v>
      </c>
      <c r="K45" s="118" t="e">
        <f>VLOOKUP(CONCATENATE($B45,"_",$C45,"_",$K$2,"_",$D45,"_",$E45),SentData!$F$2:$G$65536,2,)</f>
        <v>#REF!</v>
      </c>
      <c r="L45" s="118" t="e">
        <f>VLOOKUP(CONCATENATE($B45,"_",$C45,"_",$L$2,"_",$D45,"_",$E45),SentData!$F$2:$G$65536,2,)</f>
        <v>#REF!</v>
      </c>
      <c r="N45" s="115" t="str">
        <f t="shared" si="8"/>
        <v>!!</v>
      </c>
      <c r="O45" s="115" t="str">
        <f t="shared" si="9"/>
        <v>!!</v>
      </c>
      <c r="P45" s="115" t="str">
        <f t="shared" si="10"/>
        <v>!!</v>
      </c>
      <c r="Q45" s="115" t="str">
        <f t="shared" si="11"/>
        <v>!!</v>
      </c>
      <c r="R45" s="115" t="str">
        <f t="shared" si="12"/>
        <v>!!</v>
      </c>
      <c r="S45" s="115" t="str">
        <f t="shared" si="13"/>
        <v>!!</v>
      </c>
    </row>
    <row r="46" spans="2:19" x14ac:dyDescent="0.2">
      <c r="B46" s="112" t="e">
        <f>#REF!</f>
        <v>#REF!</v>
      </c>
      <c r="C46" s="112" t="s">
        <v>658</v>
      </c>
      <c r="D46" s="112" t="s">
        <v>639</v>
      </c>
      <c r="E46" s="113" t="s">
        <v>679</v>
      </c>
      <c r="F46" s="112" t="e">
        <f>IF(ISNUMBER(U46),U46,VLOOKUP(CONCATENATE($B46,"_",$C46,"_",$F$2,"_",$D46,"_",$E46),Database!$F$2:$G$65536,2,))</f>
        <v>#REF!</v>
      </c>
      <c r="G46" s="112" t="e">
        <f>IF(ISNUMBER(V46),V46,VLOOKUP(CONCATENATE($B46,"_",$C46,"_",$G$2,"_",$D46,"_",$E46),Database!$F$2:$G$65536,2,))</f>
        <v>#REF!</v>
      </c>
      <c r="H46" s="112" t="e">
        <f>IF(ISNUMBER(W46),W46,VLOOKUP(CONCATENATE($B46,"_",$C46,"_",$H$2,"_",$D46,"_",$E46),Database!$F$2:$G$65536,2,))</f>
        <v>#REF!</v>
      </c>
      <c r="I46" s="112" t="e">
        <f>IF(ISNUMBER(X46),X46,VLOOKUP(CONCATENATE($B46,"_",$C46,"_",$I$2,"_",$D46,"_",$E46),Database!$F$2:$G$65536,2,))</f>
        <v>#REF!</v>
      </c>
      <c r="J46" s="112" t="e">
        <f>VLOOKUP(CONCATENATE($B46,"_",$C46,"_",$J$2,"_",$D46,"_",$E46),Database!$F$2:$G$65536,2,)</f>
        <v>#REF!</v>
      </c>
      <c r="K46" s="118" t="e">
        <f>VLOOKUP(CONCATENATE($B46,"_",$C46,"_",$K$2,"_",$D46,"_",$E46),SentData!$F$2:$G$65536,2,)</f>
        <v>#REF!</v>
      </c>
      <c r="L46" s="118" t="e">
        <f>VLOOKUP(CONCATENATE($B46,"_",$C46,"_",$L$2,"_",$D46,"_",$E46),SentData!$F$2:$G$65536,2,)</f>
        <v>#REF!</v>
      </c>
      <c r="N46" s="115" t="str">
        <f t="shared" si="8"/>
        <v>!!</v>
      </c>
      <c r="O46" s="115" t="str">
        <f t="shared" si="9"/>
        <v>!!</v>
      </c>
      <c r="P46" s="115" t="str">
        <f t="shared" si="10"/>
        <v>!!</v>
      </c>
      <c r="Q46" s="115" t="str">
        <f t="shared" si="11"/>
        <v>!!</v>
      </c>
      <c r="R46" s="115" t="str">
        <f t="shared" si="12"/>
        <v>!!</v>
      </c>
      <c r="S46" s="115" t="str">
        <f t="shared" si="13"/>
        <v>!!</v>
      </c>
    </row>
    <row r="47" spans="2:19" x14ac:dyDescent="0.2">
      <c r="B47" s="112" t="e">
        <f>#REF!</f>
        <v>#REF!</v>
      </c>
      <c r="C47" s="112" t="s">
        <v>658</v>
      </c>
      <c r="D47" s="112" t="s">
        <v>131</v>
      </c>
      <c r="E47" s="113">
        <v>7</v>
      </c>
      <c r="F47" s="112" t="e">
        <f>IF(ISNUMBER(U47),U47,VLOOKUP(CONCATENATE($B47,"_",$C47,"_",$F$2,"_",$D47,"_",$E47),Database!$F$2:$G$65536,2,))</f>
        <v>#REF!</v>
      </c>
      <c r="G47" s="112" t="e">
        <f>IF(ISNUMBER(V47),V47,VLOOKUP(CONCATENATE($B47,"_",$C47,"_",$G$2,"_",$D47,"_",$E47),Database!$F$2:$G$65536,2,))</f>
        <v>#REF!</v>
      </c>
      <c r="H47" s="112" t="e">
        <f>IF(ISNUMBER(W47),W47,VLOOKUP(CONCATENATE($B47,"_",$C47,"_",$H$2,"_",$D47,"_",$E47),Database!$F$2:$G$65536,2,))</f>
        <v>#REF!</v>
      </c>
      <c r="I47" s="112" t="e">
        <f>IF(ISNUMBER(X47),X47,VLOOKUP(CONCATENATE($B47,"_",$C47,"_",$I$2,"_",$D47,"_",$E47),Database!$F$2:$G$65536,2,))</f>
        <v>#REF!</v>
      </c>
      <c r="J47" s="112" t="e">
        <f>VLOOKUP(CONCATENATE($B47,"_",$C47,"_",$J$2,"_",$D47,"_",$E47),Database!$F$2:$G$65536,2,)</f>
        <v>#REF!</v>
      </c>
      <c r="K47" s="118" t="e">
        <f>VLOOKUP(CONCATENATE($B47,"_",$C47,"_",$K$2,"_",$D47,"_",$E47),SentData!$F$2:$G$65536,2,)</f>
        <v>#REF!</v>
      </c>
      <c r="L47" s="118" t="e">
        <f>VLOOKUP(CONCATENATE($B47,"_",$C47,"_",$L$2,"_",$D47,"_",$E47),SentData!$F$2:$G$65536,2,)</f>
        <v>#REF!</v>
      </c>
      <c r="N47" s="115" t="str">
        <f t="shared" si="8"/>
        <v>!!</v>
      </c>
      <c r="O47" s="115" t="str">
        <f t="shared" si="9"/>
        <v>!!</v>
      </c>
      <c r="P47" s="115" t="str">
        <f t="shared" si="10"/>
        <v>!!</v>
      </c>
      <c r="Q47" s="115" t="str">
        <f t="shared" si="11"/>
        <v>!!</v>
      </c>
      <c r="R47" s="115" t="str">
        <f t="shared" si="12"/>
        <v>!!</v>
      </c>
      <c r="S47" s="115" t="str">
        <f t="shared" si="13"/>
        <v>!!</v>
      </c>
    </row>
    <row r="48" spans="2:19" x14ac:dyDescent="0.2">
      <c r="B48" s="112" t="e">
        <f>#REF!</f>
        <v>#REF!</v>
      </c>
      <c r="C48" s="112" t="s">
        <v>658</v>
      </c>
      <c r="D48" s="112" t="s">
        <v>131</v>
      </c>
      <c r="E48" s="113" t="s">
        <v>680</v>
      </c>
      <c r="F48" s="112" t="e">
        <f>IF(ISNUMBER(U48),U48,VLOOKUP(CONCATENATE($B48,"_",$C48,"_",$F$2,"_",$D48,"_",$E48),Database!$F$2:$G$65536,2,))</f>
        <v>#REF!</v>
      </c>
      <c r="G48" s="112" t="e">
        <f>IF(ISNUMBER(V48),V48,VLOOKUP(CONCATENATE($B48,"_",$C48,"_",$G$2,"_",$D48,"_",$E48),Database!$F$2:$G$65536,2,))</f>
        <v>#REF!</v>
      </c>
      <c r="H48" s="112" t="e">
        <f>IF(ISNUMBER(W48),W48,VLOOKUP(CONCATENATE($B48,"_",$C48,"_",$H$2,"_",$D48,"_",$E48),Database!$F$2:$G$65536,2,))</f>
        <v>#REF!</v>
      </c>
      <c r="I48" s="112" t="e">
        <f>IF(ISNUMBER(X48),X48,VLOOKUP(CONCATENATE($B48,"_",$C48,"_",$I$2,"_",$D48,"_",$E48),Database!$F$2:$G$65536,2,))</f>
        <v>#REF!</v>
      </c>
      <c r="J48" s="112" t="e">
        <f>VLOOKUP(CONCATENATE($B48,"_",$C48,"_",$J$2,"_",$D48,"_",$E48),Database!$F$2:$G$65536,2,)</f>
        <v>#REF!</v>
      </c>
      <c r="K48" s="118" t="e">
        <f>VLOOKUP(CONCATENATE($B48,"_",$C48,"_",$K$2,"_",$D48,"_",$E48),SentData!$F$2:$G$65536,2,)</f>
        <v>#REF!</v>
      </c>
      <c r="L48" s="118" t="e">
        <f>VLOOKUP(CONCATENATE($B48,"_",$C48,"_",$L$2,"_",$D48,"_",$E48),SentData!$F$2:$G$65536,2,)</f>
        <v>#REF!</v>
      </c>
      <c r="N48" s="115" t="str">
        <f t="shared" si="8"/>
        <v>!!</v>
      </c>
      <c r="O48" s="115" t="str">
        <f t="shared" si="9"/>
        <v>!!</v>
      </c>
      <c r="P48" s="115" t="str">
        <f t="shared" si="10"/>
        <v>!!</v>
      </c>
      <c r="Q48" s="115" t="str">
        <f t="shared" si="11"/>
        <v>!!</v>
      </c>
      <c r="R48" s="115" t="str">
        <f t="shared" si="12"/>
        <v>!!</v>
      </c>
      <c r="S48" s="115" t="str">
        <f t="shared" si="13"/>
        <v>!!</v>
      </c>
    </row>
    <row r="49" spans="2:19" x14ac:dyDescent="0.2">
      <c r="B49" s="112" t="e">
        <f>#REF!</f>
        <v>#REF!</v>
      </c>
      <c r="C49" s="112" t="s">
        <v>658</v>
      </c>
      <c r="D49" s="112" t="s">
        <v>131</v>
      </c>
      <c r="E49" s="113" t="s">
        <v>681</v>
      </c>
      <c r="F49" s="112" t="e">
        <f>IF(ISNUMBER(U49),U49,VLOOKUP(CONCATENATE($B49,"_",$C49,"_",$F$2,"_",$D49,"_",$E49),Database!$F$2:$G$65536,2,))</f>
        <v>#REF!</v>
      </c>
      <c r="G49" s="112" t="e">
        <f>IF(ISNUMBER(V49),V49,VLOOKUP(CONCATENATE($B49,"_",$C49,"_",$G$2,"_",$D49,"_",$E49),Database!$F$2:$G$65536,2,))</f>
        <v>#REF!</v>
      </c>
      <c r="H49" s="112" t="e">
        <f>IF(ISNUMBER(W49),W49,VLOOKUP(CONCATENATE($B49,"_",$C49,"_",$H$2,"_",$D49,"_",$E49),Database!$F$2:$G$65536,2,))</f>
        <v>#REF!</v>
      </c>
      <c r="I49" s="112" t="e">
        <f>IF(ISNUMBER(X49),X49,VLOOKUP(CONCATENATE($B49,"_",$C49,"_",$I$2,"_",$D49,"_",$E49),Database!$F$2:$G$65536,2,))</f>
        <v>#REF!</v>
      </c>
      <c r="J49" s="112" t="e">
        <f>VLOOKUP(CONCATENATE($B49,"_",$C49,"_",$J$2,"_",$D49,"_",$E49),Database!$F$2:$G$65536,2,)</f>
        <v>#REF!</v>
      </c>
      <c r="K49" s="118" t="e">
        <f>VLOOKUP(CONCATENATE($B49,"_",$C49,"_",$K$2,"_",$D49,"_",$E49),SentData!$F$2:$G$65536,2,)</f>
        <v>#REF!</v>
      </c>
      <c r="L49" s="118" t="e">
        <f>VLOOKUP(CONCATENATE($B49,"_",$C49,"_",$L$2,"_",$D49,"_",$E49),SentData!$F$2:$G$65536,2,)</f>
        <v>#REF!</v>
      </c>
      <c r="N49" s="115" t="str">
        <f t="shared" si="8"/>
        <v>!!</v>
      </c>
      <c r="O49" s="115" t="str">
        <f t="shared" si="9"/>
        <v>!!</v>
      </c>
      <c r="P49" s="115" t="str">
        <f t="shared" si="10"/>
        <v>!!</v>
      </c>
      <c r="Q49" s="115" t="str">
        <f t="shared" si="11"/>
        <v>!!</v>
      </c>
      <c r="R49" s="115" t="str">
        <f t="shared" si="12"/>
        <v>!!</v>
      </c>
      <c r="S49" s="115" t="str">
        <f t="shared" si="13"/>
        <v>!!</v>
      </c>
    </row>
    <row r="50" spans="2:19" x14ac:dyDescent="0.2">
      <c r="B50" s="112" t="e">
        <f>#REF!</f>
        <v>#REF!</v>
      </c>
      <c r="C50" s="112" t="s">
        <v>658</v>
      </c>
      <c r="D50" s="112" t="s">
        <v>131</v>
      </c>
      <c r="E50" s="113" t="s">
        <v>682</v>
      </c>
      <c r="F50" s="112" t="e">
        <f>IF(ISNUMBER(U50),U50,VLOOKUP(CONCATENATE($B50,"_",$C50,"_",$F$2,"_",$D50,"_",$E50),Database!$F$2:$G$65536,2,))</f>
        <v>#REF!</v>
      </c>
      <c r="G50" s="112" t="e">
        <f>IF(ISNUMBER(V50),V50,VLOOKUP(CONCATENATE($B50,"_",$C50,"_",$G$2,"_",$D50,"_",$E50),Database!$F$2:$G$65536,2,))</f>
        <v>#REF!</v>
      </c>
      <c r="H50" s="112" t="e">
        <f>IF(ISNUMBER(W50),W50,VLOOKUP(CONCATENATE($B50,"_",$C50,"_",$H$2,"_",$D50,"_",$E50),Database!$F$2:$G$65536,2,))</f>
        <v>#REF!</v>
      </c>
      <c r="I50" s="112" t="e">
        <f>IF(ISNUMBER(X50),X50,VLOOKUP(CONCATENATE($B50,"_",$C50,"_",$I$2,"_",$D50,"_",$E50),Database!$F$2:$G$65536,2,))</f>
        <v>#REF!</v>
      </c>
      <c r="J50" s="112" t="e">
        <f>VLOOKUP(CONCATENATE($B50,"_",$C50,"_",$J$2,"_",$D50,"_",$E50),Database!$F$2:$G$65536,2,)</f>
        <v>#REF!</v>
      </c>
      <c r="K50" s="118" t="e">
        <f>VLOOKUP(CONCATENATE($B50,"_",$C50,"_",$K$2,"_",$D50,"_",$E50),SentData!$F$2:$G$65536,2,)</f>
        <v>#REF!</v>
      </c>
      <c r="L50" s="118" t="e">
        <f>VLOOKUP(CONCATENATE($B50,"_",$C50,"_",$L$2,"_",$D50,"_",$E50),SentData!$F$2:$G$65536,2,)</f>
        <v>#REF!</v>
      </c>
      <c r="N50" s="115" t="str">
        <f t="shared" si="8"/>
        <v>!!</v>
      </c>
      <c r="O50" s="115" t="str">
        <f t="shared" si="9"/>
        <v>!!</v>
      </c>
      <c r="P50" s="115" t="str">
        <f t="shared" si="10"/>
        <v>!!</v>
      </c>
      <c r="Q50" s="115" t="str">
        <f t="shared" si="11"/>
        <v>!!</v>
      </c>
      <c r="R50" s="115" t="str">
        <f t="shared" si="12"/>
        <v>!!</v>
      </c>
      <c r="S50" s="115" t="str">
        <f t="shared" si="13"/>
        <v>!!</v>
      </c>
    </row>
    <row r="51" spans="2:19" x14ac:dyDescent="0.2">
      <c r="B51" s="112" t="e">
        <f>#REF!</f>
        <v>#REF!</v>
      </c>
      <c r="C51" s="112" t="s">
        <v>658</v>
      </c>
      <c r="D51" s="112" t="s">
        <v>131</v>
      </c>
      <c r="E51" s="113" t="s">
        <v>683</v>
      </c>
      <c r="F51" s="112" t="e">
        <f>IF(ISNUMBER(U51),U51,VLOOKUP(CONCATENATE($B51,"_",$C51,"_",$F$2,"_",$D51,"_",$E51),Database!$F$2:$G$65536,2,))</f>
        <v>#REF!</v>
      </c>
      <c r="G51" s="112" t="e">
        <f>IF(ISNUMBER(V51),V51,VLOOKUP(CONCATENATE($B51,"_",$C51,"_",$G$2,"_",$D51,"_",$E51),Database!$F$2:$G$65536,2,))</f>
        <v>#REF!</v>
      </c>
      <c r="H51" s="112" t="e">
        <f>IF(ISNUMBER(W51),W51,VLOOKUP(CONCATENATE($B51,"_",$C51,"_",$H$2,"_",$D51,"_",$E51),Database!$F$2:$G$65536,2,))</f>
        <v>#REF!</v>
      </c>
      <c r="I51" s="112" t="e">
        <f>IF(ISNUMBER(X51),X51,VLOOKUP(CONCATENATE($B51,"_",$C51,"_",$I$2,"_",$D51,"_",$E51),Database!$F$2:$G$65536,2,))</f>
        <v>#REF!</v>
      </c>
      <c r="J51" s="112" t="e">
        <f>VLOOKUP(CONCATENATE($B51,"_",$C51,"_",$J$2,"_",$D51,"_",$E51),Database!$F$2:$G$65536,2,)</f>
        <v>#REF!</v>
      </c>
      <c r="K51" s="118" t="e">
        <f>VLOOKUP(CONCATENATE($B51,"_",$C51,"_",$K$2,"_",$D51,"_",$E51),SentData!$F$2:$G$65536,2,)</f>
        <v>#REF!</v>
      </c>
      <c r="L51" s="118" t="e">
        <f>VLOOKUP(CONCATENATE($B51,"_",$C51,"_",$L$2,"_",$D51,"_",$E51),SentData!$F$2:$G$65536,2,)</f>
        <v>#REF!</v>
      </c>
      <c r="N51" s="115" t="str">
        <f t="shared" si="8"/>
        <v>!!</v>
      </c>
      <c r="O51" s="115" t="str">
        <f t="shared" si="9"/>
        <v>!!</v>
      </c>
      <c r="P51" s="115" t="str">
        <f t="shared" si="10"/>
        <v>!!</v>
      </c>
      <c r="Q51" s="115" t="str">
        <f t="shared" si="11"/>
        <v>!!</v>
      </c>
      <c r="R51" s="115" t="str">
        <f t="shared" si="12"/>
        <v>!!</v>
      </c>
      <c r="S51" s="115" t="str">
        <f t="shared" si="13"/>
        <v>!!</v>
      </c>
    </row>
    <row r="52" spans="2:19" x14ac:dyDescent="0.2">
      <c r="B52" s="112" t="e">
        <f>#REF!</f>
        <v>#REF!</v>
      </c>
      <c r="C52" s="112" t="s">
        <v>658</v>
      </c>
      <c r="D52" s="112" t="s">
        <v>131</v>
      </c>
      <c r="E52" s="113" t="s">
        <v>684</v>
      </c>
      <c r="F52" s="112" t="e">
        <f>IF(ISNUMBER(U52),U52,VLOOKUP(CONCATENATE($B52,"_",$C52,"_",$F$2,"_",$D52,"_",$E52),Database!$F$2:$G$65536,2,))</f>
        <v>#REF!</v>
      </c>
      <c r="G52" s="112" t="e">
        <f>IF(ISNUMBER(V52),V52,VLOOKUP(CONCATENATE($B52,"_",$C52,"_",$G$2,"_",$D52,"_",$E52),Database!$F$2:$G$65536,2,))</f>
        <v>#REF!</v>
      </c>
      <c r="H52" s="112" t="e">
        <f>IF(ISNUMBER(W52),W52,VLOOKUP(CONCATENATE($B52,"_",$C52,"_",$H$2,"_",$D52,"_",$E52),Database!$F$2:$G$65536,2,))</f>
        <v>#REF!</v>
      </c>
      <c r="I52" s="112" t="e">
        <f>IF(ISNUMBER(X52),X52,VLOOKUP(CONCATENATE($B52,"_",$C52,"_",$I$2,"_",$D52,"_",$E52),Database!$F$2:$G$65536,2,))</f>
        <v>#REF!</v>
      </c>
      <c r="J52" s="112" t="e">
        <f>VLOOKUP(CONCATENATE($B52,"_",$C52,"_",$J$2,"_",$D52,"_",$E52),Database!$F$2:$G$65536,2,)</f>
        <v>#REF!</v>
      </c>
      <c r="K52" s="118" t="e">
        <f>VLOOKUP(CONCATENATE($B52,"_",$C52,"_",$K$2,"_",$D52,"_",$E52),SentData!$F$2:$G$65536,2,)</f>
        <v>#REF!</v>
      </c>
      <c r="L52" s="118" t="e">
        <f>VLOOKUP(CONCATENATE($B52,"_",$C52,"_",$L$2,"_",$D52,"_",$E52),SentData!$F$2:$G$65536,2,)</f>
        <v>#REF!</v>
      </c>
      <c r="N52" s="115" t="str">
        <f t="shared" si="8"/>
        <v>!!</v>
      </c>
      <c r="O52" s="115" t="str">
        <f t="shared" si="9"/>
        <v>!!</v>
      </c>
      <c r="P52" s="115" t="str">
        <f t="shared" si="10"/>
        <v>!!</v>
      </c>
      <c r="Q52" s="115" t="str">
        <f t="shared" si="11"/>
        <v>!!</v>
      </c>
      <c r="R52" s="115" t="str">
        <f t="shared" si="12"/>
        <v>!!</v>
      </c>
      <c r="S52" s="115" t="str">
        <f t="shared" si="13"/>
        <v>!!</v>
      </c>
    </row>
    <row r="53" spans="2:19" x14ac:dyDescent="0.2">
      <c r="B53" s="112" t="e">
        <f>#REF!</f>
        <v>#REF!</v>
      </c>
      <c r="C53" s="112" t="s">
        <v>658</v>
      </c>
      <c r="D53" s="112" t="s">
        <v>131</v>
      </c>
      <c r="E53" s="113" t="s">
        <v>685</v>
      </c>
      <c r="F53" s="112" t="e">
        <f>IF(ISNUMBER(U53),U53,VLOOKUP(CONCATENATE($B53,"_",$C53,"_",$F$2,"_",$D53,"_",$E53),Database!$F$2:$G$65536,2,))</f>
        <v>#REF!</v>
      </c>
      <c r="G53" s="112" t="e">
        <f>IF(ISNUMBER(V53),V53,VLOOKUP(CONCATENATE($B53,"_",$C53,"_",$G$2,"_",$D53,"_",$E53),Database!$F$2:$G$65536,2,))</f>
        <v>#REF!</v>
      </c>
      <c r="H53" s="112" t="e">
        <f>IF(ISNUMBER(W53),W53,VLOOKUP(CONCATENATE($B53,"_",$C53,"_",$H$2,"_",$D53,"_",$E53),Database!$F$2:$G$65536,2,))</f>
        <v>#REF!</v>
      </c>
      <c r="I53" s="112" t="e">
        <f>IF(ISNUMBER(X53),X53,VLOOKUP(CONCATENATE($B53,"_",$C53,"_",$I$2,"_",$D53,"_",$E53),Database!$F$2:$G$65536,2,))</f>
        <v>#REF!</v>
      </c>
      <c r="J53" s="112" t="e">
        <f>VLOOKUP(CONCATENATE($B53,"_",$C53,"_",$J$2,"_",$D53,"_",$E53),Database!$F$2:$G$65536,2,)</f>
        <v>#REF!</v>
      </c>
      <c r="K53" s="118" t="e">
        <f>VLOOKUP(CONCATENATE($B53,"_",$C53,"_",$K$2,"_",$D53,"_",$E53),SentData!$F$2:$G$65536,2,)</f>
        <v>#REF!</v>
      </c>
      <c r="L53" s="118" t="e">
        <f>VLOOKUP(CONCATENATE($B53,"_",$C53,"_",$L$2,"_",$D53,"_",$E53),SentData!$F$2:$G$65536,2,)</f>
        <v>#REF!</v>
      </c>
      <c r="N53" s="115" t="str">
        <f t="shared" si="8"/>
        <v>!!</v>
      </c>
      <c r="O53" s="115" t="str">
        <f t="shared" si="9"/>
        <v>!!</v>
      </c>
      <c r="P53" s="115" t="str">
        <f t="shared" si="10"/>
        <v>!!</v>
      </c>
      <c r="Q53" s="115" t="str">
        <f t="shared" si="11"/>
        <v>!!</v>
      </c>
      <c r="R53" s="115" t="str">
        <f t="shared" si="12"/>
        <v>!!</v>
      </c>
      <c r="S53" s="115" t="str">
        <f t="shared" si="13"/>
        <v>!!</v>
      </c>
    </row>
    <row r="54" spans="2:19" x14ac:dyDescent="0.2">
      <c r="B54" s="112" t="e">
        <f>#REF!</f>
        <v>#REF!</v>
      </c>
      <c r="C54" s="112" t="s">
        <v>658</v>
      </c>
      <c r="D54" s="112" t="s">
        <v>131</v>
      </c>
      <c r="E54" s="113" t="s">
        <v>686</v>
      </c>
      <c r="F54" s="112" t="e">
        <f>IF(ISNUMBER(U54),U54,VLOOKUP(CONCATENATE($B54,"_",$C54,"_",$F$2,"_",$D54,"_",$E54),Database!$F$2:$G$65536,2,))</f>
        <v>#REF!</v>
      </c>
      <c r="G54" s="112" t="e">
        <f>IF(ISNUMBER(V54),V54,VLOOKUP(CONCATENATE($B54,"_",$C54,"_",$G$2,"_",$D54,"_",$E54),Database!$F$2:$G$65536,2,))</f>
        <v>#REF!</v>
      </c>
      <c r="H54" s="112" t="e">
        <f>IF(ISNUMBER(W54),W54,VLOOKUP(CONCATENATE($B54,"_",$C54,"_",$H$2,"_",$D54,"_",$E54),Database!$F$2:$G$65536,2,))</f>
        <v>#REF!</v>
      </c>
      <c r="I54" s="112" t="e">
        <f>IF(ISNUMBER(X54),X54,VLOOKUP(CONCATENATE($B54,"_",$C54,"_",$I$2,"_",$D54,"_",$E54),Database!$F$2:$G$65536,2,))</f>
        <v>#REF!</v>
      </c>
      <c r="J54" s="112" t="e">
        <f>VLOOKUP(CONCATENATE($B54,"_",$C54,"_",$J$2,"_",$D54,"_",$E54),Database!$F$2:$G$65536,2,)</f>
        <v>#REF!</v>
      </c>
      <c r="K54" s="118" t="e">
        <f>VLOOKUP(CONCATENATE($B54,"_",$C54,"_",$K$2,"_",$D54,"_",$E54),SentData!$F$2:$G$65536,2,)</f>
        <v>#REF!</v>
      </c>
      <c r="L54" s="118" t="e">
        <f>VLOOKUP(CONCATENATE($B54,"_",$C54,"_",$L$2,"_",$D54,"_",$E54),SentData!$F$2:$G$65536,2,)</f>
        <v>#REF!</v>
      </c>
      <c r="N54" s="115" t="str">
        <f t="shared" si="8"/>
        <v>!!</v>
      </c>
      <c r="O54" s="115" t="str">
        <f t="shared" si="9"/>
        <v>!!</v>
      </c>
      <c r="P54" s="115" t="str">
        <f t="shared" si="10"/>
        <v>!!</v>
      </c>
      <c r="Q54" s="115" t="str">
        <f t="shared" si="11"/>
        <v>!!</v>
      </c>
      <c r="R54" s="115" t="str">
        <f t="shared" si="12"/>
        <v>!!</v>
      </c>
      <c r="S54" s="115" t="str">
        <f t="shared" si="13"/>
        <v>!!</v>
      </c>
    </row>
    <row r="55" spans="2:19" x14ac:dyDescent="0.2">
      <c r="B55" s="112" t="e">
        <f>#REF!</f>
        <v>#REF!</v>
      </c>
      <c r="C55" s="112" t="s">
        <v>658</v>
      </c>
      <c r="D55" s="112" t="s">
        <v>131</v>
      </c>
      <c r="E55" s="113" t="s">
        <v>687</v>
      </c>
      <c r="F55" s="112" t="e">
        <f>IF(ISNUMBER(U55),U55,VLOOKUP(CONCATENATE($B55,"_",$C55,"_",$F$2,"_",$D55,"_",$E55),Database!$F$2:$G$65536,2,))</f>
        <v>#REF!</v>
      </c>
      <c r="G55" s="112" t="e">
        <f>IF(ISNUMBER(V55),V55,VLOOKUP(CONCATENATE($B55,"_",$C55,"_",$G$2,"_",$D55,"_",$E55),Database!$F$2:$G$65536,2,))</f>
        <v>#REF!</v>
      </c>
      <c r="H55" s="112" t="e">
        <f>IF(ISNUMBER(W55),W55,VLOOKUP(CONCATENATE($B55,"_",$C55,"_",$H$2,"_",$D55,"_",$E55),Database!$F$2:$G$65536,2,))</f>
        <v>#REF!</v>
      </c>
      <c r="I55" s="112" t="e">
        <f>IF(ISNUMBER(X55),X55,VLOOKUP(CONCATENATE($B55,"_",$C55,"_",$I$2,"_",$D55,"_",$E55),Database!$F$2:$G$65536,2,))</f>
        <v>#REF!</v>
      </c>
      <c r="J55" s="112" t="e">
        <f>VLOOKUP(CONCATENATE($B55,"_",$C55,"_",$J$2,"_",$D55,"_",$E55),Database!$F$2:$G$65536,2,)</f>
        <v>#REF!</v>
      </c>
      <c r="K55" s="118" t="e">
        <f>VLOOKUP(CONCATENATE($B55,"_",$C55,"_",$K$2,"_",$D55,"_",$E55),SentData!$F$2:$G$65536,2,)</f>
        <v>#REF!</v>
      </c>
      <c r="L55" s="118" t="e">
        <f>VLOOKUP(CONCATENATE($B55,"_",$C55,"_",$L$2,"_",$D55,"_",$E55),SentData!$F$2:$G$65536,2,)</f>
        <v>#REF!</v>
      </c>
      <c r="N55" s="115" t="str">
        <f t="shared" si="8"/>
        <v>!!</v>
      </c>
      <c r="O55" s="115" t="str">
        <f t="shared" si="9"/>
        <v>!!</v>
      </c>
      <c r="P55" s="115" t="str">
        <f t="shared" si="10"/>
        <v>!!</v>
      </c>
      <c r="Q55" s="115" t="str">
        <f t="shared" si="11"/>
        <v>!!</v>
      </c>
      <c r="R55" s="115" t="str">
        <f t="shared" si="12"/>
        <v>!!</v>
      </c>
      <c r="S55" s="115" t="str">
        <f t="shared" si="13"/>
        <v>!!</v>
      </c>
    </row>
    <row r="56" spans="2:19" x14ac:dyDescent="0.2">
      <c r="B56" s="112" t="e">
        <f>#REF!</f>
        <v>#REF!</v>
      </c>
      <c r="C56" s="112" t="s">
        <v>658</v>
      </c>
      <c r="D56" s="112" t="s">
        <v>131</v>
      </c>
      <c r="E56" s="113">
        <v>8</v>
      </c>
      <c r="F56" s="112" t="e">
        <f>IF(ISNUMBER(U56),U56,VLOOKUP(CONCATENATE($B56,"_",$C56,"_",$F$2,"_",$D56,"_",$E56),Database!$F$2:$G$65536,2,))</f>
        <v>#REF!</v>
      </c>
      <c r="G56" s="112" t="e">
        <f>IF(ISNUMBER(V56),V56,VLOOKUP(CONCATENATE($B56,"_",$C56,"_",$G$2,"_",$D56,"_",$E56),Database!$F$2:$G$65536,2,))</f>
        <v>#REF!</v>
      </c>
      <c r="H56" s="112" t="e">
        <f>IF(ISNUMBER(W56),W56,VLOOKUP(CONCATENATE($B56,"_",$C56,"_",$H$2,"_",$D56,"_",$E56),Database!$F$2:$G$65536,2,))</f>
        <v>#REF!</v>
      </c>
      <c r="I56" s="112" t="e">
        <f>IF(ISNUMBER(X56),X56,VLOOKUP(CONCATENATE($B56,"_",$C56,"_",$I$2,"_",$D56,"_",$E56),Database!$F$2:$G$65536,2,))</f>
        <v>#REF!</v>
      </c>
      <c r="J56" s="112" t="e">
        <f>VLOOKUP(CONCATENATE($B56,"_",$C56,"_",$J$2,"_",$D56,"_",$E56),Database!$F$2:$G$65536,2,)</f>
        <v>#REF!</v>
      </c>
      <c r="K56" s="118" t="e">
        <f>VLOOKUP(CONCATENATE($B56,"_",$C56,"_",$K$2,"_",$D56,"_",$E56),SentData!$F$2:$G$65536,2,)</f>
        <v>#REF!</v>
      </c>
      <c r="L56" s="118" t="e">
        <f>VLOOKUP(CONCATENATE($B56,"_",$C56,"_",$L$2,"_",$D56,"_",$E56),SentData!$F$2:$G$65536,2,)</f>
        <v>#REF!</v>
      </c>
      <c r="N56" s="115" t="str">
        <f t="shared" si="8"/>
        <v>!!</v>
      </c>
      <c r="O56" s="115" t="str">
        <f t="shared" si="9"/>
        <v>!!</v>
      </c>
      <c r="P56" s="115" t="str">
        <f t="shared" si="10"/>
        <v>!!</v>
      </c>
      <c r="Q56" s="115" t="str">
        <f t="shared" si="11"/>
        <v>!!</v>
      </c>
      <c r="R56" s="115" t="str">
        <f t="shared" si="12"/>
        <v>!!</v>
      </c>
      <c r="S56" s="115" t="str">
        <f t="shared" si="13"/>
        <v>!!</v>
      </c>
    </row>
    <row r="57" spans="2:19" x14ac:dyDescent="0.2">
      <c r="B57" s="112" t="e">
        <f>#REF!</f>
        <v>#REF!</v>
      </c>
      <c r="C57" s="112" t="s">
        <v>658</v>
      </c>
      <c r="D57" s="112" t="s">
        <v>131</v>
      </c>
      <c r="E57" s="113" t="s">
        <v>688</v>
      </c>
      <c r="F57" s="112" t="e">
        <f>IF(ISNUMBER(U57),U57,VLOOKUP(CONCATENATE($B57,"_",$C57,"_",$F$2,"_",$D57,"_",$E57),Database!$F$2:$G$65536,2,))</f>
        <v>#REF!</v>
      </c>
      <c r="G57" s="112" t="e">
        <f>IF(ISNUMBER(V57),V57,VLOOKUP(CONCATENATE($B57,"_",$C57,"_",$G$2,"_",$D57,"_",$E57),Database!$F$2:$G$65536,2,))</f>
        <v>#REF!</v>
      </c>
      <c r="H57" s="112" t="e">
        <f>IF(ISNUMBER(W57),W57,VLOOKUP(CONCATENATE($B57,"_",$C57,"_",$H$2,"_",$D57,"_",$E57),Database!$F$2:$G$65536,2,))</f>
        <v>#REF!</v>
      </c>
      <c r="I57" s="112" t="e">
        <f>IF(ISNUMBER(X57),X57,VLOOKUP(CONCATENATE($B57,"_",$C57,"_",$I$2,"_",$D57,"_",$E57),Database!$F$2:$G$65536,2,))</f>
        <v>#REF!</v>
      </c>
      <c r="J57" s="112" t="e">
        <f>VLOOKUP(CONCATENATE($B57,"_",$C57,"_",$J$2,"_",$D57,"_",$E57),Database!$F$2:$G$65536,2,)</f>
        <v>#REF!</v>
      </c>
      <c r="K57" s="118" t="e">
        <f>VLOOKUP(CONCATENATE($B57,"_",$C57,"_",$K$2,"_",$D57,"_",$E57),SentData!$F$2:$G$65536,2,)</f>
        <v>#REF!</v>
      </c>
      <c r="L57" s="118" t="e">
        <f>VLOOKUP(CONCATENATE($B57,"_",$C57,"_",$L$2,"_",$D57,"_",$E57),SentData!$F$2:$G$65536,2,)</f>
        <v>#REF!</v>
      </c>
      <c r="N57" s="115" t="str">
        <f t="shared" si="8"/>
        <v>!!</v>
      </c>
      <c r="O57" s="115" t="str">
        <f t="shared" si="9"/>
        <v>!!</v>
      </c>
      <c r="P57" s="115" t="str">
        <f t="shared" si="10"/>
        <v>!!</v>
      </c>
      <c r="Q57" s="115" t="str">
        <f t="shared" si="11"/>
        <v>!!</v>
      </c>
      <c r="R57" s="115" t="str">
        <f t="shared" si="12"/>
        <v>!!</v>
      </c>
      <c r="S57" s="115" t="str">
        <f t="shared" si="13"/>
        <v>!!</v>
      </c>
    </row>
    <row r="58" spans="2:19" x14ac:dyDescent="0.2">
      <c r="B58" s="112" t="e">
        <f>#REF!</f>
        <v>#REF!</v>
      </c>
      <c r="C58" s="112" t="s">
        <v>658</v>
      </c>
      <c r="D58" s="112" t="s">
        <v>131</v>
      </c>
      <c r="E58" s="113" t="s">
        <v>689</v>
      </c>
      <c r="F58" s="112" t="e">
        <f>IF(ISNUMBER(U58),U58,VLOOKUP(CONCATENATE($B58,"_",$C58,"_",$F$2,"_",$D58,"_",$E58),Database!$F$2:$G$65536,2,))</f>
        <v>#REF!</v>
      </c>
      <c r="G58" s="112" t="e">
        <f>IF(ISNUMBER(V58),V58,VLOOKUP(CONCATENATE($B58,"_",$C58,"_",$G$2,"_",$D58,"_",$E58),Database!$F$2:$G$65536,2,))</f>
        <v>#REF!</v>
      </c>
      <c r="H58" s="112" t="e">
        <f>IF(ISNUMBER(W58),W58,VLOOKUP(CONCATENATE($B58,"_",$C58,"_",$H$2,"_",$D58,"_",$E58),Database!$F$2:$G$65536,2,))</f>
        <v>#REF!</v>
      </c>
      <c r="I58" s="112" t="e">
        <f>IF(ISNUMBER(X58),X58,VLOOKUP(CONCATENATE($B58,"_",$C58,"_",$I$2,"_",$D58,"_",$E58),Database!$F$2:$G$65536,2,))</f>
        <v>#REF!</v>
      </c>
      <c r="J58" s="112" t="e">
        <f>VLOOKUP(CONCATENATE($B58,"_",$C58,"_",$J$2,"_",$D58,"_",$E58),Database!$F$2:$G$65536,2,)</f>
        <v>#REF!</v>
      </c>
      <c r="K58" s="118" t="e">
        <f>VLOOKUP(CONCATENATE($B58,"_",$C58,"_",$K$2,"_",$D58,"_",$E58),SentData!$F$2:$G$65536,2,)</f>
        <v>#REF!</v>
      </c>
      <c r="L58" s="118" t="e">
        <f>VLOOKUP(CONCATENATE($B58,"_",$C58,"_",$L$2,"_",$D58,"_",$E58),SentData!$F$2:$G$65536,2,)</f>
        <v>#REF!</v>
      </c>
      <c r="N58" s="115" t="str">
        <f t="shared" si="8"/>
        <v>!!</v>
      </c>
      <c r="O58" s="115" t="str">
        <f t="shared" si="9"/>
        <v>!!</v>
      </c>
      <c r="P58" s="115" t="str">
        <f t="shared" si="10"/>
        <v>!!</v>
      </c>
      <c r="Q58" s="115" t="str">
        <f t="shared" si="11"/>
        <v>!!</v>
      </c>
      <c r="R58" s="115" t="str">
        <f t="shared" si="12"/>
        <v>!!</v>
      </c>
      <c r="S58" s="115" t="str">
        <f t="shared" si="13"/>
        <v>!!</v>
      </c>
    </row>
    <row r="59" spans="2:19" x14ac:dyDescent="0.2">
      <c r="B59" s="112" t="e">
        <f>#REF!</f>
        <v>#REF!</v>
      </c>
      <c r="C59" s="112" t="s">
        <v>658</v>
      </c>
      <c r="D59" s="112" t="s">
        <v>131</v>
      </c>
      <c r="E59" s="113">
        <v>9</v>
      </c>
      <c r="F59" s="112" t="e">
        <f>IF(ISNUMBER(U59),U59,VLOOKUP(CONCATENATE($B59,"_",$C59,"_",$F$2,"_",$D59,"_",$E59),Database!$F$2:$G$65536,2,))</f>
        <v>#REF!</v>
      </c>
      <c r="G59" s="112" t="e">
        <f>IF(ISNUMBER(V59),V59,VLOOKUP(CONCATENATE($B59,"_",$C59,"_",$G$2,"_",$D59,"_",$E59),Database!$F$2:$G$65536,2,))</f>
        <v>#REF!</v>
      </c>
      <c r="H59" s="112" t="e">
        <f>IF(ISNUMBER(W59),W59,VLOOKUP(CONCATENATE($B59,"_",$C59,"_",$H$2,"_",$D59,"_",$E59),Database!$F$2:$G$65536,2,))</f>
        <v>#REF!</v>
      </c>
      <c r="I59" s="112" t="e">
        <f>IF(ISNUMBER(X59),X59,VLOOKUP(CONCATENATE($B59,"_",$C59,"_",$I$2,"_",$D59,"_",$E59),Database!$F$2:$G$65536,2,))</f>
        <v>#REF!</v>
      </c>
      <c r="J59" s="112" t="e">
        <f>VLOOKUP(CONCATENATE($B59,"_",$C59,"_",$J$2,"_",$D59,"_",$E59),Database!$F$2:$G$65536,2,)</f>
        <v>#REF!</v>
      </c>
      <c r="K59" s="118" t="e">
        <f>VLOOKUP(CONCATENATE($B59,"_",$C59,"_",$K$2,"_",$D59,"_",$E59),SentData!$F$2:$G$65536,2,)</f>
        <v>#REF!</v>
      </c>
      <c r="L59" s="118" t="e">
        <f>VLOOKUP(CONCATENATE($B59,"_",$C59,"_",$L$2,"_",$D59,"_",$E59),SentData!$F$2:$G$65536,2,)</f>
        <v>#REF!</v>
      </c>
      <c r="N59" s="115" t="str">
        <f t="shared" si="8"/>
        <v>!!</v>
      </c>
      <c r="O59" s="115" t="str">
        <f t="shared" si="9"/>
        <v>!!</v>
      </c>
      <c r="P59" s="115" t="str">
        <f t="shared" si="10"/>
        <v>!!</v>
      </c>
      <c r="Q59" s="115" t="str">
        <f t="shared" si="11"/>
        <v>!!</v>
      </c>
      <c r="R59" s="115" t="str">
        <f t="shared" si="12"/>
        <v>!!</v>
      </c>
      <c r="S59" s="115" t="str">
        <f t="shared" si="13"/>
        <v>!!</v>
      </c>
    </row>
    <row r="60" spans="2:19" x14ac:dyDescent="0.2">
      <c r="B60" s="112" t="e">
        <f>#REF!</f>
        <v>#REF!</v>
      </c>
      <c r="C60" s="112" t="s">
        <v>658</v>
      </c>
      <c r="D60" s="112" t="s">
        <v>131</v>
      </c>
      <c r="E60" s="113">
        <v>10</v>
      </c>
      <c r="F60" s="112" t="e">
        <f>IF(ISNUMBER(U60),U60,VLOOKUP(CONCATENATE($B60,"_",$C60,"_",$F$2,"_",$D60,"_",$E60),Database!$F$2:$G$65536,2,))</f>
        <v>#REF!</v>
      </c>
      <c r="G60" s="112" t="e">
        <f>IF(ISNUMBER(V60),V60,VLOOKUP(CONCATENATE($B60,"_",$C60,"_",$G$2,"_",$D60,"_",$E60),Database!$F$2:$G$65536,2,))</f>
        <v>#REF!</v>
      </c>
      <c r="H60" s="112" t="e">
        <f>IF(ISNUMBER(W60),W60,VLOOKUP(CONCATENATE($B60,"_",$C60,"_",$H$2,"_",$D60,"_",$E60),Database!$F$2:$G$65536,2,))</f>
        <v>#REF!</v>
      </c>
      <c r="I60" s="112" t="e">
        <f>IF(ISNUMBER(X60),X60,VLOOKUP(CONCATENATE($B60,"_",$C60,"_",$I$2,"_",$D60,"_",$E60),Database!$F$2:$G$65536,2,))</f>
        <v>#REF!</v>
      </c>
      <c r="J60" s="112" t="e">
        <f>VLOOKUP(CONCATENATE($B60,"_",$C60,"_",$J$2,"_",$D60,"_",$E60),Database!$F$2:$G$65536,2,)</f>
        <v>#REF!</v>
      </c>
      <c r="K60" s="118" t="e">
        <f>VLOOKUP(CONCATENATE($B60,"_",$C60,"_",$K$2,"_",$D60,"_",$E60),SentData!$F$2:$G$65536,2,)</f>
        <v>#REF!</v>
      </c>
      <c r="L60" s="118" t="e">
        <f>VLOOKUP(CONCATENATE($B60,"_",$C60,"_",$L$2,"_",$D60,"_",$E60),SentData!$F$2:$G$65536,2,)</f>
        <v>#REF!</v>
      </c>
      <c r="N60" s="115" t="str">
        <f t="shared" si="8"/>
        <v>!!</v>
      </c>
      <c r="O60" s="115" t="str">
        <f t="shared" si="9"/>
        <v>!!</v>
      </c>
      <c r="P60" s="115" t="str">
        <f t="shared" si="10"/>
        <v>!!</v>
      </c>
      <c r="Q60" s="115" t="str">
        <f t="shared" si="11"/>
        <v>!!</v>
      </c>
      <c r="R60" s="115" t="str">
        <f t="shared" si="12"/>
        <v>!!</v>
      </c>
      <c r="S60" s="115" t="str">
        <f t="shared" si="13"/>
        <v>!!</v>
      </c>
    </row>
    <row r="61" spans="2:19" x14ac:dyDescent="0.2">
      <c r="B61" s="112" t="e">
        <f>#REF!</f>
        <v>#REF!</v>
      </c>
      <c r="C61" s="112" t="s">
        <v>658</v>
      </c>
      <c r="D61" s="112" t="s">
        <v>131</v>
      </c>
      <c r="E61" s="113" t="s">
        <v>690</v>
      </c>
      <c r="F61" s="112" t="e">
        <f>IF(ISNUMBER(U61),U61,VLOOKUP(CONCATENATE($B61,"_",$C61,"_",$F$2,"_",$D61,"_",$E61),Database!$F$2:$G$65536,2,))</f>
        <v>#REF!</v>
      </c>
      <c r="G61" s="112" t="e">
        <f>IF(ISNUMBER(V61),V61,VLOOKUP(CONCATENATE($B61,"_",$C61,"_",$G$2,"_",$D61,"_",$E61),Database!$F$2:$G$65536,2,))</f>
        <v>#REF!</v>
      </c>
      <c r="H61" s="112" t="e">
        <f>IF(ISNUMBER(W61),W61,VLOOKUP(CONCATENATE($B61,"_",$C61,"_",$H$2,"_",$D61,"_",$E61),Database!$F$2:$G$65536,2,))</f>
        <v>#REF!</v>
      </c>
      <c r="I61" s="112" t="e">
        <f>IF(ISNUMBER(X61),X61,VLOOKUP(CONCATENATE($B61,"_",$C61,"_",$I$2,"_",$D61,"_",$E61),Database!$F$2:$G$65536,2,))</f>
        <v>#REF!</v>
      </c>
      <c r="J61" s="112" t="e">
        <f>VLOOKUP(CONCATENATE($B61,"_",$C61,"_",$J$2,"_",$D61,"_",$E61),Database!$F$2:$G$65536,2,)</f>
        <v>#REF!</v>
      </c>
      <c r="K61" s="118" t="e">
        <f>VLOOKUP(CONCATENATE($B61,"_",$C61,"_",$K$2,"_",$D61,"_",$E61),SentData!$F$2:$G$65536,2,)</f>
        <v>#REF!</v>
      </c>
      <c r="L61" s="118" t="e">
        <f>VLOOKUP(CONCATENATE($B61,"_",$C61,"_",$L$2,"_",$D61,"_",$E61),SentData!$F$2:$G$65536,2,)</f>
        <v>#REF!</v>
      </c>
      <c r="N61" s="115" t="str">
        <f t="shared" si="8"/>
        <v>!!</v>
      </c>
      <c r="O61" s="115" t="str">
        <f t="shared" si="9"/>
        <v>!!</v>
      </c>
      <c r="P61" s="115" t="str">
        <f t="shared" si="10"/>
        <v>!!</v>
      </c>
      <c r="Q61" s="115" t="str">
        <f t="shared" si="11"/>
        <v>!!</v>
      </c>
      <c r="R61" s="115" t="str">
        <f t="shared" si="12"/>
        <v>!!</v>
      </c>
      <c r="S61" s="115" t="str">
        <f t="shared" si="13"/>
        <v>!!</v>
      </c>
    </row>
    <row r="62" spans="2:19" x14ac:dyDescent="0.2">
      <c r="B62" s="112" t="e">
        <f>#REF!</f>
        <v>#REF!</v>
      </c>
      <c r="C62" s="112" t="s">
        <v>658</v>
      </c>
      <c r="D62" s="112" t="s">
        <v>131</v>
      </c>
      <c r="E62" s="113" t="s">
        <v>691</v>
      </c>
      <c r="F62" s="112" t="e">
        <f>IF(ISNUMBER(U62),U62,VLOOKUP(CONCATENATE($B62,"_",$C62,"_",$F$2,"_",$D62,"_",$E62),Database!$F$2:$G$65536,2,))</f>
        <v>#REF!</v>
      </c>
      <c r="G62" s="112" t="e">
        <f>IF(ISNUMBER(V62),V62,VLOOKUP(CONCATENATE($B62,"_",$C62,"_",$G$2,"_",$D62,"_",$E62),Database!$F$2:$G$65536,2,))</f>
        <v>#REF!</v>
      </c>
      <c r="H62" s="112" t="e">
        <f>IF(ISNUMBER(W62),W62,VLOOKUP(CONCATENATE($B62,"_",$C62,"_",$H$2,"_",$D62,"_",$E62),Database!$F$2:$G$65536,2,))</f>
        <v>#REF!</v>
      </c>
      <c r="I62" s="112" t="e">
        <f>IF(ISNUMBER(X62),X62,VLOOKUP(CONCATENATE($B62,"_",$C62,"_",$I$2,"_",$D62,"_",$E62),Database!$F$2:$G$65536,2,))</f>
        <v>#REF!</v>
      </c>
      <c r="J62" s="112" t="e">
        <f>VLOOKUP(CONCATENATE($B62,"_",$C62,"_",$J$2,"_",$D62,"_",$E62),Database!$F$2:$G$65536,2,)</f>
        <v>#REF!</v>
      </c>
      <c r="K62" s="118" t="e">
        <f>VLOOKUP(CONCATENATE($B62,"_",$C62,"_",$K$2,"_",$D62,"_",$E62),SentData!$F$2:$G$65536,2,)</f>
        <v>#REF!</v>
      </c>
      <c r="L62" s="118" t="e">
        <f>VLOOKUP(CONCATENATE($B62,"_",$C62,"_",$L$2,"_",$D62,"_",$E62),SentData!$F$2:$G$65536,2,)</f>
        <v>#REF!</v>
      </c>
      <c r="N62" s="115" t="str">
        <f t="shared" si="8"/>
        <v>!!</v>
      </c>
      <c r="O62" s="115" t="str">
        <f t="shared" si="9"/>
        <v>!!</v>
      </c>
      <c r="P62" s="115" t="str">
        <f t="shared" si="10"/>
        <v>!!</v>
      </c>
      <c r="Q62" s="115" t="str">
        <f t="shared" si="11"/>
        <v>!!</v>
      </c>
      <c r="R62" s="115" t="str">
        <f t="shared" si="12"/>
        <v>!!</v>
      </c>
      <c r="S62" s="115" t="str">
        <f t="shared" si="13"/>
        <v>!!</v>
      </c>
    </row>
    <row r="63" spans="2:19" x14ac:dyDescent="0.2">
      <c r="B63" s="112" t="e">
        <f>#REF!</f>
        <v>#REF!</v>
      </c>
      <c r="C63" s="112" t="s">
        <v>658</v>
      </c>
      <c r="D63" s="112" t="s">
        <v>131</v>
      </c>
      <c r="E63" s="113" t="s">
        <v>692</v>
      </c>
      <c r="F63" s="112" t="e">
        <f>IF(ISNUMBER(U63),U63,VLOOKUP(CONCATENATE($B63,"_",$C63,"_",$F$2,"_",$D63,"_",$E63),Database!$F$2:$G$65536,2,))</f>
        <v>#REF!</v>
      </c>
      <c r="G63" s="112" t="e">
        <f>IF(ISNUMBER(V63),V63,VLOOKUP(CONCATENATE($B63,"_",$C63,"_",$G$2,"_",$D63,"_",$E63),Database!$F$2:$G$65536,2,))</f>
        <v>#REF!</v>
      </c>
      <c r="H63" s="112" t="e">
        <f>IF(ISNUMBER(W63),W63,VLOOKUP(CONCATENATE($B63,"_",$C63,"_",$H$2,"_",$D63,"_",$E63),Database!$F$2:$G$65536,2,))</f>
        <v>#REF!</v>
      </c>
      <c r="I63" s="112" t="e">
        <f>IF(ISNUMBER(X63),X63,VLOOKUP(CONCATENATE($B63,"_",$C63,"_",$I$2,"_",$D63,"_",$E63),Database!$F$2:$G$65536,2,))</f>
        <v>#REF!</v>
      </c>
      <c r="J63" s="112" t="e">
        <f>VLOOKUP(CONCATENATE($B63,"_",$C63,"_",$J$2,"_",$D63,"_",$E63),Database!$F$2:$G$65536,2,)</f>
        <v>#REF!</v>
      </c>
      <c r="K63" s="118" t="e">
        <f>VLOOKUP(CONCATENATE($B63,"_",$C63,"_",$K$2,"_",$D63,"_",$E63),SentData!$F$2:$G$65536,2,)</f>
        <v>#REF!</v>
      </c>
      <c r="L63" s="118" t="e">
        <f>VLOOKUP(CONCATENATE($B63,"_",$C63,"_",$L$2,"_",$D63,"_",$E63),SentData!$F$2:$G$65536,2,)</f>
        <v>#REF!</v>
      </c>
      <c r="N63" s="115" t="str">
        <f t="shared" si="8"/>
        <v>!!</v>
      </c>
      <c r="O63" s="115" t="str">
        <f t="shared" si="9"/>
        <v>!!</v>
      </c>
      <c r="P63" s="115" t="str">
        <f t="shared" si="10"/>
        <v>!!</v>
      </c>
      <c r="Q63" s="115" t="str">
        <f t="shared" si="11"/>
        <v>!!</v>
      </c>
      <c r="R63" s="115" t="str">
        <f t="shared" si="12"/>
        <v>!!</v>
      </c>
      <c r="S63" s="115" t="str">
        <f t="shared" si="13"/>
        <v>!!</v>
      </c>
    </row>
    <row r="64" spans="2:19" x14ac:dyDescent="0.2">
      <c r="B64" s="112" t="e">
        <f>#REF!</f>
        <v>#REF!</v>
      </c>
      <c r="C64" s="112" t="s">
        <v>658</v>
      </c>
      <c r="D64" s="112" t="s">
        <v>131</v>
      </c>
      <c r="E64" s="113" t="s">
        <v>693</v>
      </c>
      <c r="F64" s="112" t="e">
        <f>IF(ISNUMBER(U64),U64,VLOOKUP(CONCATENATE($B64,"_",$C64,"_",$F$2,"_",$D64,"_",$E64),Database!$F$2:$G$65536,2,))</f>
        <v>#REF!</v>
      </c>
      <c r="G64" s="112" t="e">
        <f>IF(ISNUMBER(V64),V64,VLOOKUP(CONCATENATE($B64,"_",$C64,"_",$G$2,"_",$D64,"_",$E64),Database!$F$2:$G$65536,2,))</f>
        <v>#REF!</v>
      </c>
      <c r="H64" s="112" t="e">
        <f>IF(ISNUMBER(W64),W64,VLOOKUP(CONCATENATE($B64,"_",$C64,"_",$H$2,"_",$D64,"_",$E64),Database!$F$2:$G$65536,2,))</f>
        <v>#REF!</v>
      </c>
      <c r="I64" s="112" t="e">
        <f>IF(ISNUMBER(X64),X64,VLOOKUP(CONCATENATE($B64,"_",$C64,"_",$I$2,"_",$D64,"_",$E64),Database!$F$2:$G$65536,2,))</f>
        <v>#REF!</v>
      </c>
      <c r="J64" s="112" t="e">
        <f>VLOOKUP(CONCATENATE($B64,"_",$C64,"_",$J$2,"_",$D64,"_",$E64),Database!$F$2:$G$65536,2,)</f>
        <v>#REF!</v>
      </c>
      <c r="K64" s="118" t="e">
        <f>VLOOKUP(CONCATENATE($B64,"_",$C64,"_",$K$2,"_",$D64,"_",$E64),SentData!$F$2:$G$65536,2,)</f>
        <v>#REF!</v>
      </c>
      <c r="L64" s="118" t="e">
        <f>VLOOKUP(CONCATENATE($B64,"_",$C64,"_",$L$2,"_",$D64,"_",$E64),SentData!$F$2:$G$65536,2,)</f>
        <v>#REF!</v>
      </c>
      <c r="N64" s="115" t="str">
        <f t="shared" si="8"/>
        <v>!!</v>
      </c>
      <c r="O64" s="115" t="str">
        <f t="shared" si="9"/>
        <v>!!</v>
      </c>
      <c r="P64" s="115" t="str">
        <f t="shared" si="10"/>
        <v>!!</v>
      </c>
      <c r="Q64" s="115" t="str">
        <f t="shared" si="11"/>
        <v>!!</v>
      </c>
      <c r="R64" s="115" t="str">
        <f t="shared" si="12"/>
        <v>!!</v>
      </c>
      <c r="S64" s="115" t="str">
        <f t="shared" si="13"/>
        <v>!!</v>
      </c>
    </row>
    <row r="65" spans="2:19" x14ac:dyDescent="0.2">
      <c r="B65" s="112" t="e">
        <f>#REF!</f>
        <v>#REF!</v>
      </c>
      <c r="C65" s="112" t="s">
        <v>658</v>
      </c>
      <c r="D65" s="112" t="s">
        <v>131</v>
      </c>
      <c r="E65" s="113" t="s">
        <v>694</v>
      </c>
      <c r="F65" s="112" t="e">
        <f>IF(ISNUMBER(U65),U65,VLOOKUP(CONCATENATE($B65,"_",$C65,"_",$F$2,"_",$D65,"_",$E65),Database!$F$2:$G$65536,2,))</f>
        <v>#REF!</v>
      </c>
      <c r="G65" s="112" t="e">
        <f>IF(ISNUMBER(V65),V65,VLOOKUP(CONCATENATE($B65,"_",$C65,"_",$G$2,"_",$D65,"_",$E65),Database!$F$2:$G$65536,2,))</f>
        <v>#REF!</v>
      </c>
      <c r="H65" s="112" t="e">
        <f>IF(ISNUMBER(W65),W65,VLOOKUP(CONCATENATE($B65,"_",$C65,"_",$H$2,"_",$D65,"_",$E65),Database!$F$2:$G$65536,2,))</f>
        <v>#REF!</v>
      </c>
      <c r="I65" s="112" t="e">
        <f>IF(ISNUMBER(X65),X65,VLOOKUP(CONCATENATE($B65,"_",$C65,"_",$I$2,"_",$D65,"_",$E65),Database!$F$2:$G$65536,2,))</f>
        <v>#REF!</v>
      </c>
      <c r="J65" s="112" t="e">
        <f>VLOOKUP(CONCATENATE($B65,"_",$C65,"_",$J$2,"_",$D65,"_",$E65),Database!$F$2:$G$65536,2,)</f>
        <v>#REF!</v>
      </c>
      <c r="K65" s="118" t="e">
        <f>VLOOKUP(CONCATENATE($B65,"_",$C65,"_",$K$2,"_",$D65,"_",$E65),SentData!$F$2:$G$65536,2,)</f>
        <v>#REF!</v>
      </c>
      <c r="L65" s="118" t="e">
        <f>VLOOKUP(CONCATENATE($B65,"_",$C65,"_",$L$2,"_",$D65,"_",$E65),SentData!$F$2:$G$65536,2,)</f>
        <v>#REF!</v>
      </c>
      <c r="N65" s="115" t="str">
        <f t="shared" si="8"/>
        <v>!!</v>
      </c>
      <c r="O65" s="115" t="str">
        <f t="shared" si="9"/>
        <v>!!</v>
      </c>
      <c r="P65" s="115" t="str">
        <f t="shared" si="10"/>
        <v>!!</v>
      </c>
      <c r="Q65" s="115" t="str">
        <f t="shared" si="11"/>
        <v>!!</v>
      </c>
      <c r="R65" s="115" t="str">
        <f t="shared" si="12"/>
        <v>!!</v>
      </c>
      <c r="S65" s="115" t="str">
        <f t="shared" si="13"/>
        <v>!!</v>
      </c>
    </row>
    <row r="66" spans="2:19" x14ac:dyDescent="0.2">
      <c r="B66" s="112" t="e">
        <f>#REF!</f>
        <v>#REF!</v>
      </c>
      <c r="C66" s="112" t="s">
        <v>658</v>
      </c>
      <c r="D66" s="112" t="s">
        <v>131</v>
      </c>
      <c r="E66" s="113" t="s">
        <v>695</v>
      </c>
      <c r="F66" s="112" t="e">
        <f>IF(ISNUMBER(U66),U66,VLOOKUP(CONCATENATE($B66,"_",$C66,"_",$F$2,"_",$D66,"_",$E66),Database!$F$2:$G$65536,2,))</f>
        <v>#REF!</v>
      </c>
      <c r="G66" s="112" t="e">
        <f>IF(ISNUMBER(V66),V66,VLOOKUP(CONCATENATE($B66,"_",$C66,"_",$G$2,"_",$D66,"_",$E66),Database!$F$2:$G$65536,2,))</f>
        <v>#REF!</v>
      </c>
      <c r="H66" s="112" t="e">
        <f>IF(ISNUMBER(W66),W66,VLOOKUP(CONCATENATE($B66,"_",$C66,"_",$H$2,"_",$D66,"_",$E66),Database!$F$2:$G$65536,2,))</f>
        <v>#REF!</v>
      </c>
      <c r="I66" s="112" t="e">
        <f>IF(ISNUMBER(X66),X66,VLOOKUP(CONCATENATE($B66,"_",$C66,"_",$I$2,"_",$D66,"_",$E66),Database!$F$2:$G$65536,2,))</f>
        <v>#REF!</v>
      </c>
      <c r="J66" s="112" t="e">
        <f>VLOOKUP(CONCATENATE($B66,"_",$C66,"_",$J$2,"_",$D66,"_",$E66),Database!$F$2:$G$65536,2,)</f>
        <v>#REF!</v>
      </c>
      <c r="K66" s="118" t="e">
        <f>VLOOKUP(CONCATENATE($B66,"_",$C66,"_",$K$2,"_",$D66,"_",$E66),SentData!$F$2:$G$65536,2,)</f>
        <v>#REF!</v>
      </c>
      <c r="L66" s="118" t="e">
        <f>VLOOKUP(CONCATENATE($B66,"_",$C66,"_",$L$2,"_",$D66,"_",$E66),SentData!$F$2:$G$65536,2,)</f>
        <v>#REF!</v>
      </c>
      <c r="N66" s="115" t="str">
        <f t="shared" si="8"/>
        <v>!!</v>
      </c>
      <c r="O66" s="115" t="str">
        <f t="shared" si="9"/>
        <v>!!</v>
      </c>
      <c r="P66" s="115" t="str">
        <f t="shared" si="10"/>
        <v>!!</v>
      </c>
      <c r="Q66" s="115" t="str">
        <f t="shared" si="11"/>
        <v>!!</v>
      </c>
      <c r="R66" s="115" t="str">
        <f t="shared" si="12"/>
        <v>!!</v>
      </c>
      <c r="S66" s="115" t="str">
        <f t="shared" si="13"/>
        <v>!!</v>
      </c>
    </row>
    <row r="67" spans="2:19" x14ac:dyDescent="0.2">
      <c r="B67" s="112" t="e">
        <f>#REF!</f>
        <v>#REF!</v>
      </c>
      <c r="C67" s="112" t="s">
        <v>658</v>
      </c>
      <c r="D67" s="112" t="s">
        <v>131</v>
      </c>
      <c r="E67" s="113" t="s">
        <v>696</v>
      </c>
      <c r="F67" s="112" t="e">
        <f>IF(ISNUMBER(U67),U67,VLOOKUP(CONCATENATE($B67,"_",$C67,"_",$F$2,"_",$D67,"_",$E67),Database!$F$2:$G$65536,2,))</f>
        <v>#REF!</v>
      </c>
      <c r="G67" s="112" t="e">
        <f>IF(ISNUMBER(V67),V67,VLOOKUP(CONCATENATE($B67,"_",$C67,"_",$G$2,"_",$D67,"_",$E67),Database!$F$2:$G$65536,2,))</f>
        <v>#REF!</v>
      </c>
      <c r="H67" s="112" t="e">
        <f>IF(ISNUMBER(W67),W67,VLOOKUP(CONCATENATE($B67,"_",$C67,"_",$H$2,"_",$D67,"_",$E67),Database!$F$2:$G$65536,2,))</f>
        <v>#REF!</v>
      </c>
      <c r="I67" s="112" t="e">
        <f>IF(ISNUMBER(X67),X67,VLOOKUP(CONCATENATE($B67,"_",$C67,"_",$I$2,"_",$D67,"_",$E67),Database!$F$2:$G$65536,2,))</f>
        <v>#REF!</v>
      </c>
      <c r="J67" s="112" t="e">
        <f>VLOOKUP(CONCATENATE($B67,"_",$C67,"_",$J$2,"_",$D67,"_",$E67),Database!$F$2:$G$65536,2,)</f>
        <v>#REF!</v>
      </c>
      <c r="K67" s="118" t="e">
        <f>VLOOKUP(CONCATENATE($B67,"_",$C67,"_",$K$2,"_",$D67,"_",$E67),SentData!$F$2:$G$65536,2,)</f>
        <v>#REF!</v>
      </c>
      <c r="L67" s="118" t="e">
        <f>VLOOKUP(CONCATENATE($B67,"_",$C67,"_",$L$2,"_",$D67,"_",$E67),SentData!$F$2:$G$65536,2,)</f>
        <v>#REF!</v>
      </c>
      <c r="N67" s="115" t="str">
        <f t="shared" si="8"/>
        <v>!!</v>
      </c>
      <c r="O67" s="115" t="str">
        <f t="shared" si="9"/>
        <v>!!</v>
      </c>
      <c r="P67" s="115" t="str">
        <f t="shared" si="10"/>
        <v>!!</v>
      </c>
      <c r="Q67" s="115" t="str">
        <f t="shared" si="11"/>
        <v>!!</v>
      </c>
      <c r="R67" s="115" t="str">
        <f t="shared" si="12"/>
        <v>!!</v>
      </c>
      <c r="S67" s="115" t="str">
        <f t="shared" si="13"/>
        <v>!!</v>
      </c>
    </row>
    <row r="68" spans="2:19" x14ac:dyDescent="0.2">
      <c r="B68" s="112" t="e">
        <f>#REF!</f>
        <v>#REF!</v>
      </c>
      <c r="C68" s="112" t="s">
        <v>658</v>
      </c>
      <c r="D68" s="112" t="s">
        <v>131</v>
      </c>
      <c r="E68" s="113" t="s">
        <v>697</v>
      </c>
      <c r="F68" s="112" t="e">
        <f>IF(ISNUMBER(U68),U68,VLOOKUP(CONCATENATE($B68,"_",$C68,"_",$F$2,"_",$D68,"_",$E68),Database!$F$2:$G$65536,2,))</f>
        <v>#REF!</v>
      </c>
      <c r="G68" s="112" t="e">
        <f>IF(ISNUMBER(V68),V68,VLOOKUP(CONCATENATE($B68,"_",$C68,"_",$G$2,"_",$D68,"_",$E68),Database!$F$2:$G$65536,2,))</f>
        <v>#REF!</v>
      </c>
      <c r="H68" s="112" t="e">
        <f>IF(ISNUMBER(W68),W68,VLOOKUP(CONCATENATE($B68,"_",$C68,"_",$H$2,"_",$D68,"_",$E68),Database!$F$2:$G$65536,2,))</f>
        <v>#REF!</v>
      </c>
      <c r="I68" s="112" t="e">
        <f>IF(ISNUMBER(X68),X68,VLOOKUP(CONCATENATE($B68,"_",$C68,"_",$I$2,"_",$D68,"_",$E68),Database!$F$2:$G$65536,2,))</f>
        <v>#REF!</v>
      </c>
      <c r="J68" s="112" t="e">
        <f>VLOOKUP(CONCATENATE($B68,"_",$C68,"_",$J$2,"_",$D68,"_",$E68),Database!$F$2:$G$65536,2,)</f>
        <v>#REF!</v>
      </c>
      <c r="K68" s="118" t="e">
        <f>VLOOKUP(CONCATENATE($B68,"_",$C68,"_",$K$2,"_",$D68,"_",$E68),SentData!$F$2:$G$65536,2,)</f>
        <v>#REF!</v>
      </c>
      <c r="L68" s="118" t="e">
        <f>VLOOKUP(CONCATENATE($B68,"_",$C68,"_",$L$2,"_",$D68,"_",$E68),SentData!$F$2:$G$65536,2,)</f>
        <v>#REF!</v>
      </c>
      <c r="N68" s="115" t="str">
        <f t="shared" si="8"/>
        <v>!!</v>
      </c>
      <c r="O68" s="115" t="str">
        <f t="shared" si="9"/>
        <v>!!</v>
      </c>
      <c r="P68" s="115" t="str">
        <f t="shared" si="10"/>
        <v>!!</v>
      </c>
      <c r="Q68" s="115" t="str">
        <f t="shared" si="11"/>
        <v>!!</v>
      </c>
      <c r="R68" s="115" t="str">
        <f t="shared" si="12"/>
        <v>!!</v>
      </c>
      <c r="S68" s="115" t="str">
        <f t="shared" si="13"/>
        <v>!!</v>
      </c>
    </row>
    <row r="69" spans="2:19" x14ac:dyDescent="0.2">
      <c r="B69" s="112" t="e">
        <f>#REF!</f>
        <v>#REF!</v>
      </c>
      <c r="C69" s="112" t="s">
        <v>658</v>
      </c>
      <c r="D69" s="112" t="s">
        <v>131</v>
      </c>
      <c r="E69" s="113" t="s">
        <v>698</v>
      </c>
      <c r="F69" s="112" t="e">
        <f>IF(ISNUMBER(U69),U69,VLOOKUP(CONCATENATE($B69,"_",$C69,"_",$F$2,"_",$D69,"_",$E69),Database!$F$2:$G$65536,2,))</f>
        <v>#REF!</v>
      </c>
      <c r="G69" s="112" t="e">
        <f>IF(ISNUMBER(V69),V69,VLOOKUP(CONCATENATE($B69,"_",$C69,"_",$G$2,"_",$D69,"_",$E69),Database!$F$2:$G$65536,2,))</f>
        <v>#REF!</v>
      </c>
      <c r="H69" s="112" t="e">
        <f>IF(ISNUMBER(W69),W69,VLOOKUP(CONCATENATE($B69,"_",$C69,"_",$H$2,"_",$D69,"_",$E69),Database!$F$2:$G$65536,2,))</f>
        <v>#REF!</v>
      </c>
      <c r="I69" s="112" t="e">
        <f>IF(ISNUMBER(X69),X69,VLOOKUP(CONCATENATE($B69,"_",$C69,"_",$I$2,"_",$D69,"_",$E69),Database!$F$2:$G$65536,2,))</f>
        <v>#REF!</v>
      </c>
      <c r="J69" s="112" t="e">
        <f>VLOOKUP(CONCATENATE($B69,"_",$C69,"_",$J$2,"_",$D69,"_",$E69),Database!$F$2:$G$65536,2,)</f>
        <v>#REF!</v>
      </c>
      <c r="K69" s="118" t="e">
        <f>VLOOKUP(CONCATENATE($B69,"_",$C69,"_",$K$2,"_",$D69,"_",$E69),SentData!$F$2:$G$65536,2,)</f>
        <v>#REF!</v>
      </c>
      <c r="L69" s="118" t="e">
        <f>VLOOKUP(CONCATENATE($B69,"_",$C69,"_",$L$2,"_",$D69,"_",$E69),SentData!$F$2:$G$65536,2,)</f>
        <v>#REF!</v>
      </c>
      <c r="N69" s="115" t="str">
        <f t="shared" si="8"/>
        <v>!!</v>
      </c>
      <c r="O69" s="115" t="str">
        <f t="shared" si="9"/>
        <v>!!</v>
      </c>
      <c r="P69" s="115" t="str">
        <f t="shared" si="10"/>
        <v>!!</v>
      </c>
      <c r="Q69" s="115" t="str">
        <f t="shared" si="11"/>
        <v>!!</v>
      </c>
      <c r="R69" s="115" t="str">
        <f t="shared" si="12"/>
        <v>!!</v>
      </c>
      <c r="S69" s="115" t="str">
        <f t="shared" si="13"/>
        <v>!!</v>
      </c>
    </row>
    <row r="70" spans="2:19" x14ac:dyDescent="0.2">
      <c r="B70" s="112" t="e">
        <f>#REF!</f>
        <v>#REF!</v>
      </c>
      <c r="C70" s="112" t="s">
        <v>658</v>
      </c>
      <c r="D70" s="112" t="s">
        <v>131</v>
      </c>
      <c r="E70" s="113" t="s">
        <v>699</v>
      </c>
      <c r="F70" s="112" t="e">
        <f>IF(ISNUMBER(U70),U70,VLOOKUP(CONCATENATE($B70,"_",$C70,"_",$F$2,"_",$D70,"_",$E70),Database!$F$2:$G$65536,2,))</f>
        <v>#REF!</v>
      </c>
      <c r="G70" s="112" t="e">
        <f>IF(ISNUMBER(V70),V70,VLOOKUP(CONCATENATE($B70,"_",$C70,"_",$G$2,"_",$D70,"_",$E70),Database!$F$2:$G$65536,2,))</f>
        <v>#REF!</v>
      </c>
      <c r="H70" s="112" t="e">
        <f>IF(ISNUMBER(W70),W70,VLOOKUP(CONCATENATE($B70,"_",$C70,"_",$H$2,"_",$D70,"_",$E70),Database!$F$2:$G$65536,2,))</f>
        <v>#REF!</v>
      </c>
      <c r="I70" s="112" t="e">
        <f>IF(ISNUMBER(X70),X70,VLOOKUP(CONCATENATE($B70,"_",$C70,"_",$I$2,"_",$D70,"_",$E70),Database!$F$2:$G$65536,2,))</f>
        <v>#REF!</v>
      </c>
      <c r="J70" s="112" t="e">
        <f>VLOOKUP(CONCATENATE($B70,"_",$C70,"_",$J$2,"_",$D70,"_",$E70),Database!$F$2:$G$65536,2,)</f>
        <v>#REF!</v>
      </c>
      <c r="K70" s="118" t="e">
        <f>VLOOKUP(CONCATENATE($B70,"_",$C70,"_",$K$2,"_",$D70,"_",$E70),SentData!$F$2:$G$65536,2,)</f>
        <v>#REF!</v>
      </c>
      <c r="L70" s="118" t="e">
        <f>VLOOKUP(CONCATENATE($B70,"_",$C70,"_",$L$2,"_",$D70,"_",$E70),SentData!$F$2:$G$65536,2,)</f>
        <v>#REF!</v>
      </c>
      <c r="N70" s="115" t="str">
        <f t="shared" si="8"/>
        <v>!!</v>
      </c>
      <c r="O70" s="115" t="str">
        <f t="shared" si="9"/>
        <v>!!</v>
      </c>
      <c r="P70" s="115" t="str">
        <f t="shared" si="10"/>
        <v>!!</v>
      </c>
      <c r="Q70" s="115" t="str">
        <f t="shared" si="11"/>
        <v>!!</v>
      </c>
      <c r="R70" s="115" t="str">
        <f t="shared" si="12"/>
        <v>!!</v>
      </c>
      <c r="S70" s="115" t="str">
        <f t="shared" si="13"/>
        <v>!!</v>
      </c>
    </row>
    <row r="71" spans="2:19" x14ac:dyDescent="0.2">
      <c r="B71" s="112" t="e">
        <f>#REF!</f>
        <v>#REF!</v>
      </c>
      <c r="C71" s="112" t="s">
        <v>658</v>
      </c>
      <c r="D71" s="112" t="s">
        <v>131</v>
      </c>
      <c r="E71" s="113" t="s">
        <v>700</v>
      </c>
      <c r="F71" s="112" t="e">
        <f>IF(ISNUMBER(U71),U71,VLOOKUP(CONCATENATE($B71,"_",$C71,"_",$F$2,"_",$D71,"_",$E71),Database!$F$2:$G$65536,2,))</f>
        <v>#REF!</v>
      </c>
      <c r="G71" s="112" t="e">
        <f>IF(ISNUMBER(V71),V71,VLOOKUP(CONCATENATE($B71,"_",$C71,"_",$G$2,"_",$D71,"_",$E71),Database!$F$2:$G$65536,2,))</f>
        <v>#REF!</v>
      </c>
      <c r="H71" s="112" t="e">
        <f>IF(ISNUMBER(W71),W71,VLOOKUP(CONCATENATE($B71,"_",$C71,"_",$H$2,"_",$D71,"_",$E71),Database!$F$2:$G$65536,2,))</f>
        <v>#REF!</v>
      </c>
      <c r="I71" s="112" t="e">
        <f>IF(ISNUMBER(X71),X71,VLOOKUP(CONCATENATE($B71,"_",$C71,"_",$I$2,"_",$D71,"_",$E71),Database!$F$2:$G$65536,2,))</f>
        <v>#REF!</v>
      </c>
      <c r="J71" s="112" t="e">
        <f>VLOOKUP(CONCATENATE($B71,"_",$C71,"_",$J$2,"_",$D71,"_",$E71),Database!$F$2:$G$65536,2,)</f>
        <v>#REF!</v>
      </c>
      <c r="K71" s="118" t="e">
        <f>VLOOKUP(CONCATENATE($B71,"_",$C71,"_",$K$2,"_",$D71,"_",$E71),SentData!$F$2:$G$65536,2,)</f>
        <v>#REF!</v>
      </c>
      <c r="L71" s="118" t="e">
        <f>VLOOKUP(CONCATENATE($B71,"_",$C71,"_",$L$2,"_",$D71,"_",$E71),SentData!$F$2:$G$65536,2,)</f>
        <v>#REF!</v>
      </c>
      <c r="N71" s="115" t="str">
        <f t="shared" si="8"/>
        <v>!!</v>
      </c>
      <c r="O71" s="115" t="str">
        <f t="shared" si="9"/>
        <v>!!</v>
      </c>
      <c r="P71" s="115" t="str">
        <f t="shared" si="10"/>
        <v>!!</v>
      </c>
      <c r="Q71" s="115" t="str">
        <f t="shared" si="11"/>
        <v>!!</v>
      </c>
      <c r="R71" s="115" t="str">
        <f t="shared" si="12"/>
        <v>!!</v>
      </c>
      <c r="S71" s="115" t="str">
        <f t="shared" si="13"/>
        <v>!!</v>
      </c>
    </row>
    <row r="72" spans="2:19" x14ac:dyDescent="0.2">
      <c r="B72" s="112" t="e">
        <f>#REF!</f>
        <v>#REF!</v>
      </c>
      <c r="C72" s="112" t="s">
        <v>658</v>
      </c>
      <c r="D72" s="112" t="s">
        <v>131</v>
      </c>
      <c r="E72" s="113" t="s">
        <v>701</v>
      </c>
      <c r="F72" s="112" t="e">
        <f>IF(ISNUMBER(U72),U72,VLOOKUP(CONCATENATE($B72,"_",$C72,"_",$F$2,"_",$D72,"_",$E72),Database!$F$2:$G$65536,2,))</f>
        <v>#REF!</v>
      </c>
      <c r="G72" s="112" t="e">
        <f>IF(ISNUMBER(V72),V72,VLOOKUP(CONCATENATE($B72,"_",$C72,"_",$G$2,"_",$D72,"_",$E72),Database!$F$2:$G$65536,2,))</f>
        <v>#REF!</v>
      </c>
      <c r="H72" s="112" t="e">
        <f>IF(ISNUMBER(W72),W72,VLOOKUP(CONCATENATE($B72,"_",$C72,"_",$H$2,"_",$D72,"_",$E72),Database!$F$2:$G$65536,2,))</f>
        <v>#REF!</v>
      </c>
      <c r="I72" s="112" t="e">
        <f>IF(ISNUMBER(X72),X72,VLOOKUP(CONCATENATE($B72,"_",$C72,"_",$I$2,"_",$D72,"_",$E72),Database!$F$2:$G$65536,2,))</f>
        <v>#REF!</v>
      </c>
      <c r="J72" s="112" t="e">
        <f>VLOOKUP(CONCATENATE($B72,"_",$C72,"_",$J$2,"_",$D72,"_",$E72),Database!$F$2:$G$65536,2,)</f>
        <v>#REF!</v>
      </c>
      <c r="K72" s="118" t="e">
        <f>VLOOKUP(CONCATENATE($B72,"_",$C72,"_",$K$2,"_",$D72,"_",$E72),SentData!$F$2:$G$65536,2,)</f>
        <v>#REF!</v>
      </c>
      <c r="L72" s="118" t="e">
        <f>VLOOKUP(CONCATENATE($B72,"_",$C72,"_",$L$2,"_",$D72,"_",$E72),SentData!$F$2:$G$65536,2,)</f>
        <v>#REF!</v>
      </c>
      <c r="N72" s="115" t="str">
        <f t="shared" si="8"/>
        <v>!!</v>
      </c>
      <c r="O72" s="115" t="str">
        <f t="shared" si="9"/>
        <v>!!</v>
      </c>
      <c r="P72" s="115" t="str">
        <f t="shared" si="10"/>
        <v>!!</v>
      </c>
      <c r="Q72" s="115" t="str">
        <f t="shared" si="11"/>
        <v>!!</v>
      </c>
      <c r="R72" s="115" t="str">
        <f t="shared" si="12"/>
        <v>!!</v>
      </c>
      <c r="S72" s="115" t="str">
        <f t="shared" si="13"/>
        <v>!!</v>
      </c>
    </row>
  </sheetData>
  <sheetProtection selectLockedCells="1"/>
  <mergeCells count="1">
    <mergeCell ref="U1:X1"/>
  </mergeCells>
  <phoneticPr fontId="32" type="noConversion"/>
  <conditionalFormatting sqref="N3:S72">
    <cfRule type="cellIs" dxfId="5" priority="1" stopIfTrue="1" operator="notBetween">
      <formula>$C$1</formula>
      <formula>$E$1</formula>
    </cfRule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13A7AAB71FF4E96650CFAE4CB3C00" ma:contentTypeVersion="17" ma:contentTypeDescription="Create a new document." ma:contentTypeScope="" ma:versionID="e059773cf811a2681243dce2a7898d74">
  <xsd:schema xmlns:xsd="http://www.w3.org/2001/XMLSchema" xmlns:xs="http://www.w3.org/2001/XMLSchema" xmlns:p="http://schemas.microsoft.com/office/2006/metadata/properties" xmlns:ns2="247b320a-10fd-4c85-93bc-332cc366a8d9" xmlns:ns3="66073966-ae8e-4b5b-b7e0-a4f858c07b7b" xmlns:ns4="985ec44e-1bab-4c0b-9df0-6ba128686fc9" targetNamespace="http://schemas.microsoft.com/office/2006/metadata/properties" ma:root="true" ma:fieldsID="7375c70321a10b1d22328350d6041838" ns2:_="" ns3:_="" ns4:_="">
    <xsd:import namespace="247b320a-10fd-4c85-93bc-332cc366a8d9"/>
    <xsd:import namespace="66073966-ae8e-4b5b-b7e0-a4f858c07b7b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b320a-10fd-4c85-93bc-332cc366a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73966-ae8e-4b5b-b7e0-a4f858c07b7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26a3491-f13b-45c7-84ca-43fda9eb3bcc}" ma:internalName="TaxCatchAll" ma:showField="CatchAllData" ma:web="66073966-ae8e-4b5b-b7e0-a4f858c07b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247b320a-10fd-4c85-93bc-332cc366a8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DAAAF7-C396-4FB6-9153-2F5AA43B7370}"/>
</file>

<file path=customXml/itemProps2.xml><?xml version="1.0" encoding="utf-8"?>
<ds:datastoreItem xmlns:ds="http://schemas.openxmlformats.org/officeDocument/2006/customXml" ds:itemID="{5EA6B548-865D-4468-B7FA-449EB70E332A}">
  <ds:schemaRefs>
    <ds:schemaRef ds:uri="http://schemas.microsoft.com/office/2006/metadata/properties"/>
    <ds:schemaRef ds:uri="http://schemas.microsoft.com/office/infopath/2007/PartnerControls"/>
    <ds:schemaRef ds:uri="985ec44e-1bab-4c0b-9df0-6ba128686fc9"/>
    <ds:schemaRef ds:uri="247b320a-10fd-4c85-93bc-332cc366a8d9"/>
  </ds:schemaRefs>
</ds:datastoreItem>
</file>

<file path=customXml/itemProps3.xml><?xml version="1.0" encoding="utf-8"?>
<ds:datastoreItem xmlns:ds="http://schemas.openxmlformats.org/officeDocument/2006/customXml" ds:itemID="{E5152AAC-3E80-413D-8DAA-F7E05FEE4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8</vt:i4>
      </vt:variant>
    </vt:vector>
  </HeadingPairs>
  <TitlesOfParts>
    <vt:vector size="31" baseType="lpstr">
      <vt:lpstr>Cover</vt:lpstr>
      <vt:lpstr>Pуководство</vt:lpstr>
      <vt:lpstr>conversion factors</vt:lpstr>
      <vt:lpstr>CB1-Производство</vt:lpstr>
      <vt:lpstr>СВ2 | Первич. | Торговля</vt:lpstr>
      <vt:lpstr>СВ3 | Вторичн.| Торговля</vt:lpstr>
      <vt:lpstr>ЕЭК-ЕС | Породы | Торговля</vt:lpstr>
      <vt:lpstr>TS-OB</vt:lpstr>
      <vt:lpstr>TS-JQ1</vt:lpstr>
      <vt:lpstr>TS-JQ2</vt:lpstr>
      <vt:lpstr>TS-JQ3</vt:lpstr>
      <vt:lpstr>TS-ECEEU</vt:lpstr>
      <vt:lpstr>TS-EU1</vt:lpstr>
      <vt:lpstr>TS-EU2</vt:lpstr>
      <vt:lpstr>Прил.1 | СВ1</vt:lpstr>
      <vt:lpstr>Прил.2 | СВ2</vt:lpstr>
      <vt:lpstr>SentData</vt:lpstr>
      <vt:lpstr>Database</vt:lpstr>
      <vt:lpstr>Прил.3 | СВ3</vt:lpstr>
      <vt:lpstr>Прил.4 |СВ2-СВ3</vt:lpstr>
      <vt:lpstr>Notes</vt:lpstr>
      <vt:lpstr>Validation</vt:lpstr>
      <vt:lpstr>Upload</vt:lpstr>
      <vt:lpstr>'CB1-Производство'!Print_Area</vt:lpstr>
      <vt:lpstr>'ЕЭК-ЕС | Породы | Торговля'!Print_Area</vt:lpstr>
      <vt:lpstr>'Прил.1 | СВ1'!Print_Area</vt:lpstr>
      <vt:lpstr>'Прил.2 | СВ2'!Print_Area</vt:lpstr>
      <vt:lpstr>'СВ2 | Первич. | Торговля'!Print_Area</vt:lpstr>
      <vt:lpstr>'СВ3 | Вторичн.| Торговля'!Print_Area</vt:lpstr>
      <vt:lpstr>'CB1-Производство'!Print_Titles</vt:lpstr>
      <vt:lpstr>'Прил.1 | СВ1'!Print_Titles</vt:lpstr>
    </vt:vector>
  </TitlesOfParts>
  <Manager/>
  <Company>FAO of The 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FAO</dc:creator>
  <cp:keywords/>
  <dc:description/>
  <cp:lastModifiedBy>Subashini Narasimhan</cp:lastModifiedBy>
  <cp:revision/>
  <dcterms:created xsi:type="dcterms:W3CDTF">1998-09-16T16:39:33Z</dcterms:created>
  <dcterms:modified xsi:type="dcterms:W3CDTF">2023-11-28T12:54:52Z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0x01010024F13A7AAB71FF4E96650CFAE4CB3C00</vt:lpwstr>
  </property>
  <property fmtid="{D5CDD505-2E9C-101B-9397-08002B2CF9AE}" pid="3" name="MediaServiceImageTags">
    <vt:lpwstr/>
  </property>
</Properties>
</file>