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12"/>
  <workbookPr codeName="ThisWorkbook" hidePivotFieldList="1"/>
  <mc:AlternateContent xmlns:mc="http://schemas.openxmlformats.org/markup-compatibility/2006">
    <mc:Choice Requires="x15">
      <x15ac:absPath xmlns:x15ac="http://schemas.microsoft.com/office/spreadsheetml/2010/11/ac" url="https://unitednations.sharepoint.com/sites/ECE_FLHD-OC/Shared Documents/General/3-subst/wa-1/stats/Timber Committee/TFQ2022/publish/"/>
    </mc:Choice>
  </mc:AlternateContent>
  <xr:revisionPtr revIDLastSave="0" documentId="8_{95010053-561D-4BFA-9EC3-BCF921DBFACF}" xr6:coauthVersionLast="47" xr6:coauthVersionMax="47" xr10:uidLastSave="{00000000-0000-0000-0000-000000000000}"/>
  <bookViews>
    <workbookView xWindow="-120" yWindow="-120" windowWidth="29040" windowHeight="15840" tabRatio="881" xr2:uid="{00000000-000D-0000-FFFF-FFFF00000000}"/>
  </bookViews>
  <sheets>
    <sheet name="List of tables" sheetId="51" r:id="rId1"/>
    <sheet name="Table 1" sheetId="2" r:id="rId2"/>
    <sheet name="Table 2" sheetId="4" r:id="rId3"/>
    <sheet name="Table 2a" sheetId="5" r:id="rId4"/>
    <sheet name="Table 2b" sheetId="6" r:id="rId5"/>
    <sheet name="Table 3" sheetId="40" r:id="rId6"/>
    <sheet name="Table 4" sheetId="7" r:id="rId7"/>
    <sheet name="Table 5" sheetId="8" r:id="rId8"/>
    <sheet name="Table 5a" sheetId="9" r:id="rId9"/>
    <sheet name="Table 6" sheetId="10" r:id="rId10"/>
    <sheet name="Table 6a" sheetId="11" r:id="rId11"/>
    <sheet name="Table 6b" sheetId="12" r:id="rId12"/>
    <sheet name="Table 6c" sheetId="13" r:id="rId13"/>
    <sheet name="Table 7" sheetId="41" r:id="rId14"/>
    <sheet name="Table 8" sheetId="42" r:id="rId15"/>
    <sheet name="Table 9" sheetId="25" r:id="rId16"/>
    <sheet name="Table 9a" sheetId="23" r:id="rId17"/>
    <sheet name="Table 9b" sheetId="24" r:id="rId18"/>
    <sheet name="Table 10" sheetId="18" r:id="rId19"/>
    <sheet name="Table 11" sheetId="19" r:id="rId20"/>
    <sheet name="Table 11a" sheetId="20" r:id="rId21"/>
    <sheet name="Table 11b" sheetId="21" r:id="rId22"/>
    <sheet name="Table 12" sheetId="14" r:id="rId23"/>
    <sheet name="Table 12a" sheetId="15" r:id="rId24"/>
    <sheet name="Table 12b" sheetId="16" r:id="rId25"/>
    <sheet name="Table 12c" sheetId="17" r:id="rId26"/>
    <sheet name="Table 13" sheetId="52" r:id="rId27"/>
    <sheet name="Table 14" sheetId="34" r:id="rId28"/>
    <sheet name="Table 15" sheetId="35" r:id="rId29"/>
  </sheets>
  <definedNames>
    <definedName name="_xlnm._FilterDatabase" localSheetId="1" hidden="1">'Table 1'!$A$8:$A$33</definedName>
    <definedName name="_xlnm._FilterDatabase" localSheetId="18" hidden="1">'Table 10'!$A$8:$A$32</definedName>
    <definedName name="_xlnm._FilterDatabase" localSheetId="19" hidden="1">'Table 11'!$A$8:$A$31</definedName>
    <definedName name="_xlnm._FilterDatabase" localSheetId="20" hidden="1">'Table 11a'!$A$8:$A$30</definedName>
    <definedName name="_xlnm._FilterDatabase" localSheetId="21" hidden="1">'Table 11b'!$A$8:$A$21</definedName>
    <definedName name="_xlnm._FilterDatabase" localSheetId="22" hidden="1">'Table 12'!$A$8:$A$33</definedName>
    <definedName name="_xlnm._FilterDatabase" localSheetId="23" hidden="1">'Table 12a'!$A$8:$A$31</definedName>
    <definedName name="_xlnm._FilterDatabase" localSheetId="24" hidden="1">'Table 12b'!$A$8:$A$31</definedName>
    <definedName name="_xlnm._FilterDatabase" localSheetId="25" hidden="1">'Table 12c'!$A$8:$A$33</definedName>
    <definedName name="_xlnm._FilterDatabase" localSheetId="26" hidden="1">'Table 13'!$A$8:$A$33</definedName>
    <definedName name="_xlnm._FilterDatabase" localSheetId="27" hidden="1">'Table 14'!$A$13:$T$61</definedName>
    <definedName name="_xlnm._FilterDatabase" localSheetId="28" hidden="1">'Table 15'!$A$13:$T$58</definedName>
    <definedName name="_xlnm._FilterDatabase" localSheetId="2" hidden="1">'Table 2'!$A$8:$A$32</definedName>
    <definedName name="_xlnm._FilterDatabase" localSheetId="3" hidden="1">'Table 2a'!$A$8:$A$30</definedName>
    <definedName name="_xlnm._FilterDatabase" localSheetId="4" hidden="1">'Table 2b'!$A$8:$A$30</definedName>
    <definedName name="_xlnm._FilterDatabase" localSheetId="5" hidden="1">'Table 3'!$A$8:$A$35</definedName>
    <definedName name="_xlnm._FilterDatabase" localSheetId="6" hidden="1">'Table 4'!$A$8:$A$32</definedName>
    <definedName name="_xlnm._FilterDatabase" localSheetId="7" hidden="1">'Table 5'!$A$8:$A$33</definedName>
    <definedName name="_xlnm._FilterDatabase" localSheetId="8" hidden="1">'Table 5a'!$A$8:$A$31</definedName>
    <definedName name="_xlnm._FilterDatabase" localSheetId="9" hidden="1">'Table 6'!$A$8:$A$32</definedName>
    <definedName name="_xlnm._FilterDatabase" localSheetId="10" hidden="1">'Table 6a'!$A$8:$A$32</definedName>
    <definedName name="_xlnm._FilterDatabase" localSheetId="11" hidden="1">'Table 6b'!$A$8:$A$33</definedName>
    <definedName name="_xlnm._FilterDatabase" localSheetId="12" hidden="1">'Table 6c'!$A$8:$A$32</definedName>
    <definedName name="_xlnm._FilterDatabase" localSheetId="13" hidden="1">'Table 7'!$A$8:$A$30</definedName>
    <definedName name="_xlnm._FilterDatabase" localSheetId="14" hidden="1">'Table 8'!$A$8:$A$33</definedName>
    <definedName name="_xlnm._FilterDatabase" localSheetId="15" hidden="1">'Table 9'!$A$9:$A$37</definedName>
    <definedName name="_xlnm._FilterDatabase" localSheetId="16" hidden="1">'Table 9a'!$A$9:$A$37</definedName>
    <definedName name="_xlnm._FilterDatabase" localSheetId="17" hidden="1">'Table 9b'!$A$9:$A$37</definedName>
    <definedName name="_xlnm.Print_Area" localSheetId="0">'List of tables'!$A$1:$P$42</definedName>
    <definedName name="_xlnm.Print_Area" localSheetId="1">'Table 1'!$C$2:$T$32</definedName>
    <definedName name="_xlnm.Print_Area" localSheetId="18">'Table 10'!$C$2:$T$31</definedName>
    <definedName name="_xlnm.Print_Area" localSheetId="19">'Table 11'!$C$2:$T$30</definedName>
    <definedName name="_xlnm.Print_Area" localSheetId="20">'Table 11a'!$C$2:$T$31</definedName>
    <definedName name="_xlnm.Print_Area" localSheetId="21">'Table 11b'!$C$2:$T$20</definedName>
    <definedName name="_xlnm.Print_Area" localSheetId="22">'Table 12'!$C$2:$T$33</definedName>
    <definedName name="_xlnm.Print_Area" localSheetId="23">'Table 12a'!$C$2:$T$30</definedName>
    <definedName name="_xlnm.Print_Area" localSheetId="24">'Table 12b'!$C$2:$T$30</definedName>
    <definedName name="_xlnm.Print_Area" localSheetId="25">'Table 12c'!$C$2:$T$31</definedName>
    <definedName name="_xlnm.Print_Area" localSheetId="26">'Table 13'!$C$2:$T$32</definedName>
    <definedName name="_xlnm.Print_Area" localSheetId="27">'Table 14'!$C$2:$T$60</definedName>
    <definedName name="_xlnm.Print_Area" localSheetId="28">'Table 15'!$C$2:$T$57</definedName>
    <definedName name="_xlnm.Print_Area" localSheetId="2">'Table 2'!$C$2:$T$31</definedName>
    <definedName name="_xlnm.Print_Area" localSheetId="3">'Table 2a'!$C$2:$T$29</definedName>
    <definedName name="_xlnm.Print_Area" localSheetId="4">'Table 2b'!$C$2:$T$29</definedName>
    <definedName name="_xlnm.Print_Area" localSheetId="5">'Table 3'!$C$2:$T$34</definedName>
    <definedName name="_xlnm.Print_Area" localSheetId="6">'Table 4'!$C$2:$T$31</definedName>
    <definedName name="_xlnm.Print_Area" localSheetId="7">'Table 5'!$C$2:$T$32</definedName>
    <definedName name="_xlnm.Print_Area" localSheetId="8">'Table 5a'!$C$2:$T$30</definedName>
    <definedName name="_xlnm.Print_Area" localSheetId="9">'Table 6'!$C$2:$T$31</definedName>
    <definedName name="_xlnm.Print_Area" localSheetId="10">'Table 6a'!$C$2:$T$30</definedName>
    <definedName name="_xlnm.Print_Area" localSheetId="11">'Table 6b'!$C$2:$T$31</definedName>
    <definedName name="_xlnm.Print_Area" localSheetId="12">'Table 6c'!$C$2:$T$31</definedName>
    <definedName name="_xlnm.Print_Area" localSheetId="13">'Table 7'!$C$2:$T$29</definedName>
    <definedName name="_xlnm.Print_Area" localSheetId="14">'Table 8'!$C$2:$T$32</definedName>
    <definedName name="_xlnm.Print_Area" localSheetId="15">'Table 9'!$C$2:$Z$36</definedName>
    <definedName name="_xlnm.Print_Area" localSheetId="16">'Table 9a'!$C$2:$Z$36</definedName>
    <definedName name="_xlnm.Print_Area" localSheetId="17">'Table 9b'!$C$2:$Z$36</definedName>
    <definedName name="Region" localSheetId="0">#REF!</definedName>
    <definedName name="Region">#REF!</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58" i="35" l="1"/>
  <c r="A17" i="16"/>
  <c r="A13" i="16"/>
  <c r="A21" i="16"/>
  <c r="A24" i="16"/>
  <c r="A14" i="16"/>
  <c r="A16" i="16"/>
  <c r="A27" i="16"/>
  <c r="A12" i="16"/>
  <c r="A22" i="16"/>
  <c r="A19" i="16"/>
  <c r="A10" i="16"/>
  <c r="A25" i="16"/>
  <c r="A28" i="16"/>
  <c r="A23" i="16"/>
  <c r="A18" i="16"/>
  <c r="A9" i="16"/>
  <c r="A20" i="16"/>
  <c r="A11" i="16"/>
  <c r="A15" i="16"/>
  <c r="A21" i="15"/>
  <c r="A22" i="15"/>
  <c r="A19" i="15"/>
  <c r="A25" i="15"/>
  <c r="A24" i="15"/>
  <c r="A20" i="15"/>
  <c r="A12" i="15"/>
  <c r="A11" i="15"/>
  <c r="A13" i="15"/>
  <c r="A28" i="15"/>
  <c r="A27" i="15"/>
  <c r="A16" i="15"/>
  <c r="A10" i="15"/>
  <c r="A15" i="15"/>
  <c r="A23" i="15"/>
  <c r="A14" i="15"/>
  <c r="A17" i="15"/>
  <c r="A9" i="15"/>
  <c r="A18" i="15"/>
  <c r="A24" i="18"/>
  <c r="A28" i="18"/>
  <c r="A12" i="18"/>
  <c r="A17" i="18"/>
  <c r="A29" i="18"/>
  <c r="A13" i="18"/>
  <c r="A11" i="18"/>
  <c r="A20" i="18"/>
  <c r="A21" i="18"/>
  <c r="A26" i="18"/>
  <c r="A16" i="18"/>
  <c r="A25" i="18"/>
  <c r="A10" i="18"/>
  <c r="A15" i="18"/>
  <c r="A19" i="18"/>
  <c r="A14" i="18"/>
  <c r="A18" i="18"/>
  <c r="A22" i="18"/>
  <c r="A9" i="18"/>
  <c r="A23" i="18"/>
  <c r="A11" i="42"/>
  <c r="A14" i="42"/>
  <c r="A25" i="42"/>
  <c r="A9" i="42"/>
  <c r="A16" i="42"/>
  <c r="A18" i="42"/>
  <c r="A24" i="42"/>
  <c r="A13" i="42"/>
  <c r="A23" i="42"/>
  <c r="A21" i="42"/>
  <c r="A17" i="42"/>
  <c r="A27" i="42"/>
  <c r="A20" i="42"/>
  <c r="A26" i="42"/>
  <c r="A10" i="42"/>
  <c r="A15" i="42"/>
  <c r="A30" i="42"/>
  <c r="A12" i="42"/>
  <c r="A29" i="42"/>
  <c r="A22" i="42"/>
  <c r="A19" i="42"/>
  <c r="A13" i="13"/>
  <c r="A15" i="13"/>
  <c r="A27" i="13"/>
  <c r="A10" i="13"/>
  <c r="A14" i="13"/>
  <c r="A20" i="13"/>
  <c r="A25" i="13"/>
  <c r="A17" i="13"/>
  <c r="A23" i="13"/>
  <c r="A26" i="13"/>
  <c r="A16" i="13"/>
  <c r="A30" i="13"/>
  <c r="A24" i="13"/>
  <c r="A12" i="13"/>
  <c r="A18" i="13"/>
  <c r="A19" i="13"/>
  <c r="A21" i="13"/>
  <c r="A9" i="13"/>
  <c r="A11" i="13"/>
  <c r="A22" i="13"/>
  <c r="A18" i="12"/>
  <c r="A30" i="12"/>
  <c r="A11" i="12"/>
  <c r="A20" i="12"/>
  <c r="A24" i="12"/>
  <c r="A13" i="12"/>
  <c r="A12" i="12"/>
  <c r="A16" i="12"/>
  <c r="A9" i="12"/>
  <c r="A15" i="12"/>
  <c r="A21" i="12"/>
  <c r="A23" i="12"/>
  <c r="A19" i="12"/>
  <c r="A14" i="12"/>
  <c r="A10" i="12"/>
  <c r="A26" i="12"/>
  <c r="A22" i="12"/>
  <c r="A17" i="12"/>
  <c r="A25" i="12"/>
  <c r="A27" i="12"/>
  <c r="A27" i="52"/>
  <c r="A21" i="52"/>
  <c r="A14" i="52"/>
  <c r="A18" i="52"/>
  <c r="A17" i="52"/>
  <c r="A10" i="52"/>
  <c r="A26" i="52"/>
  <c r="A15" i="52"/>
  <c r="A24" i="52"/>
  <c r="A12" i="52"/>
  <c r="A23" i="52"/>
  <c r="A13" i="52"/>
  <c r="A22" i="52"/>
  <c r="A11" i="52"/>
  <c r="A19" i="52"/>
  <c r="A25" i="52"/>
  <c r="A30" i="52"/>
  <c r="A9" i="52"/>
  <c r="A16" i="52"/>
  <c r="A20" i="52"/>
  <c r="A21" i="17"/>
  <c r="A21" i="14"/>
  <c r="A14" i="17"/>
  <c r="A14" i="14"/>
  <c r="A25" i="17"/>
  <c r="A25" i="14"/>
  <c r="A20" i="17"/>
  <c r="A20" i="14"/>
  <c r="A22" i="17"/>
  <c r="A22" i="14"/>
  <c r="A26" i="17"/>
  <c r="A26" i="14"/>
  <c r="A16" i="17"/>
  <c r="A16" i="14"/>
  <c r="A12" i="17"/>
  <c r="A9" i="17"/>
  <c r="A19" i="17"/>
  <c r="A19" i="14"/>
  <c r="A15" i="17"/>
  <c r="A15" i="14"/>
  <c r="A17" i="17"/>
  <c r="A17" i="14"/>
  <c r="A30" i="17"/>
  <c r="A30" i="14"/>
  <c r="A13" i="17"/>
  <c r="A13" i="14"/>
  <c r="A24" i="17"/>
  <c r="A24" i="14"/>
  <c r="A10" i="17"/>
  <c r="A10" i="14"/>
  <c r="A18" i="17"/>
  <c r="A11" i="17"/>
  <c r="A23" i="17"/>
  <c r="A23" i="14"/>
  <c r="A27" i="17"/>
  <c r="A27" i="14"/>
  <c r="A29" i="16"/>
  <c r="A21" i="23"/>
  <c r="A26" i="23"/>
  <c r="A15" i="23"/>
  <c r="A13" i="23"/>
  <c r="A29" i="15"/>
  <c r="A25" i="24"/>
  <c r="A23" i="19"/>
  <c r="A27" i="24"/>
  <c r="A25" i="19"/>
  <c r="A11" i="19"/>
  <c r="A12" i="24"/>
  <c r="A10" i="19"/>
  <c r="A17" i="19"/>
  <c r="A13" i="19"/>
  <c r="A28" i="19"/>
  <c r="A16" i="24"/>
  <c r="A14" i="19"/>
  <c r="A19" i="19"/>
  <c r="A12" i="19"/>
  <c r="A14" i="24"/>
  <c r="A17" i="24"/>
  <c r="A15" i="19"/>
  <c r="A16" i="19"/>
  <c r="A18" i="24"/>
  <c r="A21" i="19"/>
  <c r="A22" i="19"/>
  <c r="A9" i="19"/>
  <c r="A18" i="19"/>
  <c r="A20" i="24"/>
  <c r="A24" i="19"/>
  <c r="A22" i="24"/>
  <c r="A20" i="19"/>
  <c r="A17" i="23"/>
  <c r="A30" i="18"/>
  <c r="A20" i="23"/>
  <c r="A22" i="23"/>
  <c r="A12" i="23"/>
  <c r="A29" i="23"/>
  <c r="A25" i="23"/>
  <c r="A16" i="23"/>
  <c r="A27" i="23"/>
  <c r="A14" i="23"/>
  <c r="A18" i="23"/>
  <c r="A19" i="23"/>
  <c r="A10" i="23"/>
  <c r="A23" i="23"/>
  <c r="A24" i="23"/>
  <c r="A31" i="42"/>
  <c r="A28" i="42"/>
  <c r="A13" i="41"/>
  <c r="A11" i="41"/>
  <c r="A14" i="41"/>
  <c r="A23" i="41"/>
  <c r="A27" i="41"/>
  <c r="A22" i="41"/>
  <c r="A20" i="41"/>
  <c r="A9" i="41"/>
  <c r="A12" i="41"/>
  <c r="A16" i="41"/>
  <c r="A21" i="41"/>
  <c r="A18" i="41"/>
  <c r="A15" i="41"/>
  <c r="A19" i="41"/>
  <c r="A17" i="41"/>
  <c r="A10" i="41"/>
  <c r="A24" i="41"/>
  <c r="A31" i="13"/>
  <c r="A29" i="13"/>
  <c r="A29" i="12"/>
  <c r="A31" i="12"/>
  <c r="A18" i="11"/>
  <c r="A19" i="10"/>
  <c r="A26" i="10"/>
  <c r="A25" i="11"/>
  <c r="A22" i="11"/>
  <c r="A23" i="10"/>
  <c r="A12" i="11"/>
  <c r="A12" i="10"/>
  <c r="A26" i="11"/>
  <c r="A27" i="10"/>
  <c r="A10" i="11"/>
  <c r="A10" i="10"/>
  <c r="A29" i="11"/>
  <c r="A9" i="11"/>
  <c r="A23" i="11"/>
  <c r="A24" i="10"/>
  <c r="A24" i="11"/>
  <c r="A25" i="10"/>
  <c r="A19" i="11"/>
  <c r="A20" i="10"/>
  <c r="A21" i="11"/>
  <c r="A22" i="10"/>
  <c r="A15" i="11"/>
  <c r="A15" i="10"/>
  <c r="A20" i="11"/>
  <c r="A21" i="10"/>
  <c r="A14" i="11"/>
  <c r="A14" i="10"/>
  <c r="A16" i="11"/>
  <c r="A16" i="10"/>
  <c r="A17" i="11"/>
  <c r="A17" i="10"/>
  <c r="A13" i="11"/>
  <c r="A13" i="10"/>
  <c r="A11" i="11"/>
  <c r="A11" i="10"/>
  <c r="A22" i="9"/>
  <c r="A21" i="9"/>
  <c r="A18" i="9"/>
  <c r="A12" i="9"/>
  <c r="A15" i="9"/>
  <c r="A26" i="9"/>
  <c r="A17" i="9"/>
  <c r="A11" i="9"/>
  <c r="A19" i="9"/>
  <c r="A25" i="9"/>
  <c r="A10" i="9"/>
  <c r="A13" i="9"/>
  <c r="A14" i="9"/>
  <c r="A23" i="9"/>
  <c r="A20" i="9"/>
  <c r="A9" i="9"/>
  <c r="A16" i="9"/>
  <c r="A29" i="9"/>
  <c r="A24" i="9"/>
  <c r="A22" i="6"/>
  <c r="A20" i="6"/>
  <c r="A21" i="6"/>
  <c r="A24" i="6"/>
  <c r="A15" i="6"/>
  <c r="A28" i="6"/>
  <c r="A16" i="6"/>
  <c r="A23" i="6"/>
  <c r="A18" i="6"/>
  <c r="A17" i="6"/>
  <c r="A11" i="6"/>
  <c r="A13" i="6"/>
  <c r="A19" i="6"/>
  <c r="A25" i="6"/>
  <c r="A14" i="6"/>
  <c r="A12" i="6"/>
  <c r="A9" i="6"/>
  <c r="A30" i="2"/>
  <c r="A21" i="2"/>
  <c r="A12" i="2"/>
  <c r="A17" i="2"/>
  <c r="A11" i="2"/>
  <c r="A24" i="2"/>
  <c r="A13" i="2"/>
  <c r="A9" i="2"/>
  <c r="A22" i="2"/>
  <c r="A10" i="2"/>
  <c r="A26" i="2"/>
  <c r="A19" i="2"/>
  <c r="A23" i="2"/>
  <c r="A18" i="2"/>
  <c r="A14" i="2"/>
  <c r="A20" i="2"/>
  <c r="A25" i="2"/>
  <c r="A16" i="2"/>
  <c r="A15" i="2"/>
  <c r="A27" i="2"/>
  <c r="A31" i="52"/>
  <c r="A29" i="52"/>
  <c r="A31" i="17"/>
  <c r="A12" i="14"/>
  <c r="A29" i="17"/>
  <c r="A26" i="16"/>
  <c r="A30" i="23"/>
  <c r="A9" i="14"/>
  <c r="A26" i="15"/>
  <c r="A29" i="14"/>
  <c r="A25" i="25"/>
  <c r="A22" i="20"/>
  <c r="A27" i="25"/>
  <c r="A12" i="25"/>
  <c r="A14" i="25"/>
  <c r="A20" i="25"/>
  <c r="A24" i="20"/>
  <c r="A16" i="20"/>
  <c r="A18" i="25"/>
  <c r="A30" i="25"/>
  <c r="A17" i="25"/>
  <c r="A21" i="20"/>
  <c r="A14" i="20"/>
  <c r="A18" i="20"/>
  <c r="A16" i="25"/>
  <c r="A20" i="20"/>
  <c r="A10" i="20"/>
  <c r="A12" i="20"/>
  <c r="A29" i="19"/>
  <c r="A27" i="19"/>
  <c r="A19" i="20"/>
  <c r="A25" i="20"/>
  <c r="A22" i="25"/>
  <c r="A9" i="20"/>
  <c r="A15" i="20"/>
  <c r="A21" i="24"/>
  <c r="A21" i="25"/>
  <c r="A15" i="24"/>
  <c r="A15" i="25"/>
  <c r="A28" i="20"/>
  <c r="A17" i="20"/>
  <c r="A10" i="25"/>
  <c r="A23" i="24"/>
  <c r="A23" i="25"/>
  <c r="A19" i="24"/>
  <c r="A19" i="25"/>
  <c r="A11" i="20"/>
  <c r="A23" i="20"/>
  <c r="A13" i="24"/>
  <c r="A13" i="25"/>
  <c r="A26" i="24"/>
  <c r="A26" i="25"/>
  <c r="A24" i="24"/>
  <c r="A13" i="20"/>
  <c r="A11" i="23"/>
  <c r="A27" i="18"/>
  <c r="A28" i="41"/>
  <c r="A26" i="41"/>
  <c r="A28" i="13"/>
  <c r="A28" i="12"/>
  <c r="A30" i="10"/>
  <c r="A30" i="11"/>
  <c r="A28" i="11"/>
  <c r="A30" i="9"/>
  <c r="A28" i="9"/>
  <c r="A12" i="8"/>
  <c r="A9" i="8"/>
  <c r="A23" i="8"/>
  <c r="A21" i="8"/>
  <c r="A16" i="8"/>
  <c r="A14" i="8"/>
  <c r="A22" i="8"/>
  <c r="A15" i="8"/>
  <c r="A10" i="8"/>
  <c r="A24" i="8"/>
  <c r="A26" i="8"/>
  <c r="A30" i="8"/>
  <c r="A11" i="8"/>
  <c r="A27" i="8"/>
  <c r="A19" i="8"/>
  <c r="A20" i="8"/>
  <c r="A25" i="8"/>
  <c r="A29" i="8"/>
  <c r="A18" i="8"/>
  <c r="A17" i="8"/>
  <c r="A13" i="8"/>
  <c r="A14" i="7"/>
  <c r="A22" i="7"/>
  <c r="A23" i="7"/>
  <c r="A25" i="7"/>
  <c r="A24" i="7"/>
  <c r="A16" i="7"/>
  <c r="A30" i="7"/>
  <c r="A11" i="7"/>
  <c r="A26" i="7"/>
  <c r="A21" i="7"/>
  <c r="A10" i="7"/>
  <c r="A29" i="7"/>
  <c r="A18" i="7"/>
  <c r="A9" i="7"/>
  <c r="A17" i="7"/>
  <c r="A12" i="7"/>
  <c r="A19" i="7"/>
  <c r="A20" i="7"/>
  <c r="A27" i="7"/>
  <c r="A15" i="7"/>
  <c r="A13" i="7"/>
  <c r="A10" i="40"/>
  <c r="A15" i="40"/>
  <c r="A12" i="40"/>
  <c r="A23" i="40"/>
  <c r="A24" i="40"/>
  <c r="A27" i="40"/>
  <c r="A14" i="40"/>
  <c r="A9" i="40"/>
  <c r="A18" i="40"/>
  <c r="A16" i="40"/>
  <c r="A19" i="40"/>
  <c r="A25" i="40"/>
  <c r="A17" i="40"/>
  <c r="A13" i="40"/>
  <c r="A26" i="40"/>
  <c r="A20" i="40"/>
  <c r="A21" i="40"/>
  <c r="A30" i="40"/>
  <c r="A11" i="40"/>
  <c r="A22" i="40"/>
  <c r="A29" i="40"/>
  <c r="A29" i="6"/>
  <c r="A27" i="6"/>
  <c r="A15" i="4"/>
  <c r="A15" i="5"/>
  <c r="A26" i="4"/>
  <c r="A24" i="5"/>
  <c r="A16" i="4"/>
  <c r="A17" i="5"/>
  <c r="A25" i="4"/>
  <c r="A23" i="5"/>
  <c r="A22" i="5"/>
  <c r="A24" i="4"/>
  <c r="A19" i="4"/>
  <c r="A18" i="5"/>
  <c r="A21" i="5"/>
  <c r="A22" i="4"/>
  <c r="A10" i="5"/>
  <c r="A10" i="4"/>
  <c r="A29" i="4"/>
  <c r="A9" i="5"/>
  <c r="A28" i="5"/>
  <c r="A30" i="4"/>
  <c r="A12" i="5"/>
  <c r="A12" i="4"/>
  <c r="A11" i="4"/>
  <c r="A11" i="5"/>
  <c r="A19" i="5"/>
  <c r="A20" i="4"/>
  <c r="A14" i="4"/>
  <c r="A14" i="5"/>
  <c r="A23" i="4"/>
  <c r="A21" i="4"/>
  <c r="A20" i="5"/>
  <c r="A16" i="5"/>
  <c r="A17" i="4"/>
  <c r="A13" i="4"/>
  <c r="A13" i="5"/>
  <c r="A25" i="5"/>
  <c r="A27" i="4"/>
  <c r="A18" i="4"/>
  <c r="A9" i="4"/>
  <c r="A31" i="2"/>
  <c r="A29" i="2"/>
  <c r="A28" i="52"/>
  <c r="A31" i="14"/>
  <c r="A28" i="14"/>
  <c r="A28" i="17"/>
  <c r="A24" i="25"/>
  <c r="A11" i="24"/>
  <c r="A26" i="20"/>
  <c r="A29" i="20"/>
  <c r="A27" i="20"/>
  <c r="A26" i="19"/>
  <c r="A30" i="24"/>
  <c r="A31" i="23"/>
  <c r="A11" i="25"/>
  <c r="A29" i="25"/>
  <c r="A28" i="23"/>
  <c r="A25" i="41"/>
  <c r="A27" i="11"/>
  <c r="A29" i="10"/>
  <c r="A31" i="10"/>
  <c r="A28" i="10"/>
  <c r="A9" i="10"/>
  <c r="A27" i="9"/>
  <c r="A31" i="8"/>
  <c r="A31" i="7"/>
  <c r="A31" i="40"/>
  <c r="A26" i="6"/>
  <c r="A31" i="4"/>
  <c r="A28" i="2"/>
  <c r="A10" i="24"/>
  <c r="A28" i="24"/>
  <c r="A29" i="24"/>
  <c r="A31" i="24"/>
  <c r="A28" i="25"/>
  <c r="A31" i="25"/>
  <c r="A28" i="8"/>
  <c r="A28" i="7"/>
  <c r="A28" i="40"/>
  <c r="A28" i="4"/>
  <c r="A27" i="5"/>
  <c r="A29" i="5"/>
  <c r="A26" i="5"/>
  <c r="AJ13" i="19"/>
  <c r="AM19" i="19"/>
  <c r="AM23" i="19"/>
  <c r="AJ25" i="19"/>
  <c r="AJ15" i="19"/>
  <c r="AM9" i="19"/>
  <c r="AM28" i="19"/>
  <c r="AK14" i="19"/>
  <c r="AJ26" i="19"/>
  <c r="AK26" i="19"/>
  <c r="AG25" i="19"/>
  <c r="AJ17" i="19"/>
  <c r="AH16" i="19"/>
  <c r="AH27" i="19"/>
  <c r="AL28" i="19"/>
  <c r="AN15" i="19"/>
  <c r="AH24" i="19"/>
  <c r="AN13" i="19"/>
  <c r="AO10" i="19"/>
  <c r="AO16" i="19"/>
  <c r="AI28" i="19"/>
  <c r="AO26" i="19"/>
  <c r="AI20" i="19"/>
  <c r="AI26" i="19"/>
  <c r="AG10" i="19"/>
  <c r="AG21" i="19"/>
  <c r="AK21" i="19"/>
  <c r="AG13" i="19"/>
  <c r="AK10" i="19"/>
  <c r="AK17" i="19"/>
  <c r="AJ19" i="19"/>
  <c r="AK22" i="19"/>
  <c r="AM11" i="19"/>
  <c r="AN10" i="19"/>
  <c r="AN29" i="19"/>
  <c r="AH11" i="19"/>
  <c r="AH26" i="19"/>
  <c r="AN21" i="19"/>
  <c r="AH19" i="19"/>
  <c r="AL11" i="19"/>
  <c r="AH13" i="19"/>
  <c r="AH29" i="19"/>
  <c r="AN16" i="19"/>
  <c r="AO17" i="19"/>
  <c r="AO27" i="19"/>
  <c r="AO25" i="19"/>
  <c r="AO9" i="19"/>
  <c r="AO13" i="19"/>
  <c r="AI12" i="19"/>
  <c r="AI22" i="19"/>
  <c r="AJ18" i="19"/>
  <c r="AG22" i="19"/>
  <c r="AM27" i="19"/>
  <c r="AJ14" i="19"/>
  <c r="AJ16" i="19"/>
  <c r="AG9" i="19"/>
  <c r="AG27" i="19"/>
  <c r="AM18" i="19"/>
  <c r="AK23" i="19"/>
  <c r="AK9" i="19"/>
  <c r="AL16" i="19"/>
  <c r="AM20" i="19"/>
  <c r="AL13" i="19"/>
  <c r="AN11" i="19"/>
  <c r="AN25" i="19"/>
  <c r="AN19" i="19"/>
  <c r="AL12" i="19"/>
  <c r="AN26" i="19"/>
  <c r="AL9" i="19"/>
  <c r="AO12" i="19"/>
  <c r="AO19" i="19"/>
  <c r="AO22" i="19"/>
  <c r="AO15" i="19"/>
  <c r="AM12" i="19"/>
  <c r="AM22" i="19"/>
  <c r="AM25" i="19"/>
  <c r="AM17" i="19"/>
  <c r="AG11" i="19"/>
  <c r="AJ22" i="19"/>
  <c r="AJ12" i="19"/>
  <c r="AM10" i="19"/>
  <c r="AN17" i="19"/>
  <c r="AN22" i="19"/>
  <c r="AL29" i="19"/>
  <c r="AM21" i="19"/>
  <c r="AK25" i="19"/>
  <c r="AH25" i="19"/>
  <c r="AN18" i="19"/>
  <c r="AH21" i="19"/>
  <c r="AL23" i="19"/>
  <c r="AN20" i="19"/>
  <c r="AL25" i="19"/>
  <c r="AO18" i="19"/>
  <c r="AO21" i="19"/>
  <c r="AI13" i="19"/>
  <c r="AO11" i="19"/>
  <c r="AI10" i="19"/>
  <c r="AM15" i="19"/>
  <c r="AJ23" i="19"/>
  <c r="AK15" i="19"/>
  <c r="AJ21" i="19"/>
  <c r="AK16" i="19"/>
  <c r="AG23" i="19"/>
  <c r="AJ9" i="19"/>
  <c r="AH28" i="19"/>
  <c r="AK28" i="19"/>
  <c r="AG16" i="19"/>
  <c r="AK29" i="19"/>
  <c r="AM29" i="19"/>
  <c r="AL26" i="19"/>
  <c r="AL27" i="19"/>
  <c r="AN12" i="19"/>
  <c r="AH15" i="19"/>
  <c r="AL17" i="19"/>
  <c r="AN23" i="19"/>
  <c r="AH22" i="19"/>
  <c r="AO23" i="19"/>
  <c r="AO24" i="19"/>
  <c r="AI14" i="19"/>
  <c r="AI21" i="19"/>
  <c r="AI16" i="19"/>
  <c r="AG12" i="19"/>
  <c r="AG28" i="19"/>
  <c r="AG14" i="19"/>
  <c r="AM14" i="19"/>
  <c r="AK18" i="19"/>
  <c r="AK20" i="19"/>
  <c r="AJ24" i="19"/>
  <c r="AM13" i="19"/>
  <c r="AK11" i="19"/>
  <c r="AM24" i="19"/>
  <c r="AK24" i="19"/>
  <c r="AL24" i="19"/>
  <c r="AL18" i="19"/>
  <c r="AL10" i="19"/>
  <c r="AN24" i="19"/>
  <c r="AH20" i="19"/>
  <c r="AL19" i="19"/>
  <c r="AH9" i="19"/>
  <c r="AI11" i="19"/>
  <c r="AI29" i="19"/>
  <c r="AO29" i="19"/>
  <c r="AO14" i="19"/>
  <c r="AO20" i="19"/>
  <c r="AJ10" i="19"/>
  <c r="AG15" i="19"/>
  <c r="AK27" i="19"/>
  <c r="AG19" i="19"/>
  <c r="AJ20" i="19"/>
  <c r="AG17" i="19"/>
  <c r="AG26" i="19"/>
  <c r="AH18" i="19"/>
  <c r="AJ11" i="19"/>
  <c r="AK13" i="19"/>
  <c r="AN14" i="19"/>
  <c r="AH10" i="19"/>
  <c r="AL22" i="19"/>
  <c r="AN27" i="19"/>
  <c r="AN9" i="19"/>
  <c r="AH14" i="19"/>
  <c r="AL21" i="19"/>
  <c r="AH12" i="19"/>
  <c r="AI24" i="19"/>
  <c r="AI25" i="19"/>
  <c r="AI9" i="19"/>
  <c r="AI18" i="19"/>
  <c r="AI17" i="19"/>
  <c r="AJ28" i="19"/>
  <c r="AK19" i="19"/>
  <c r="AJ27" i="19"/>
  <c r="AG20" i="19"/>
  <c r="AG18" i="19"/>
  <c r="AM26" i="19"/>
  <c r="AG24" i="19"/>
  <c r="AM16" i="19"/>
  <c r="AG29" i="19"/>
  <c r="AL20" i="19"/>
  <c r="AJ29" i="19"/>
  <c r="AK12" i="19"/>
  <c r="AL14" i="19"/>
  <c r="AL15" i="19"/>
  <c r="AN28" i="19"/>
  <c r="AH23" i="19"/>
  <c r="AH17" i="19"/>
  <c r="AI23" i="19"/>
  <c r="AO28" i="19"/>
  <c r="AI19" i="19"/>
  <c r="AI15" i="19"/>
  <c r="AI27" i="19"/>
  <c r="AF27" i="19" l="1"/>
  <c r="AF15" i="19"/>
  <c r="AF19" i="19"/>
  <c r="AF23" i="19"/>
  <c r="AE17" i="19"/>
  <c r="AE23" i="19"/>
  <c r="AD29" i="19"/>
  <c r="AA29" i="19" s="1"/>
  <c r="AP29" i="19" s="1"/>
  <c r="AD24" i="19"/>
  <c r="AA24" i="19" s="1"/>
  <c r="AP24" i="19" s="1"/>
  <c r="AD18" i="19"/>
  <c r="AA18" i="19" s="1"/>
  <c r="AP18" i="19" s="1"/>
  <c r="AD20" i="19"/>
  <c r="AA20" i="19" s="1"/>
  <c r="AP20" i="19" s="1"/>
  <c r="AF17" i="19"/>
  <c r="AF18" i="19"/>
  <c r="AF9" i="19"/>
  <c r="AF25" i="19"/>
  <c r="AF24" i="19"/>
  <c r="AE12" i="19"/>
  <c r="AE14" i="19"/>
  <c r="AE10" i="19"/>
  <c r="AE18" i="19"/>
  <c r="AD26" i="19"/>
  <c r="AA26" i="19" s="1"/>
  <c r="AP26" i="19" s="1"/>
  <c r="AD17" i="19"/>
  <c r="AA17" i="19" s="1"/>
  <c r="AP17" i="19" s="1"/>
  <c r="AD19" i="19"/>
  <c r="AA19" i="19" s="1"/>
  <c r="AP19" i="19" s="1"/>
  <c r="AD15" i="19"/>
  <c r="AA15" i="19" s="1"/>
  <c r="AP15" i="19" s="1"/>
  <c r="AF29" i="19"/>
  <c r="AF11" i="19"/>
  <c r="AE9" i="19"/>
  <c r="AE20" i="19"/>
  <c r="AD14" i="19"/>
  <c r="AA14" i="19" s="1"/>
  <c r="AP14" i="19" s="1"/>
  <c r="AD28" i="19"/>
  <c r="AA28" i="19" s="1"/>
  <c r="AP28" i="19" s="1"/>
  <c r="AD12" i="19"/>
  <c r="AA12" i="19" s="1"/>
  <c r="AP12" i="19" s="1"/>
  <c r="AF16" i="19"/>
  <c r="AF21" i="19"/>
  <c r="AF14" i="19"/>
  <c r="AE22" i="19"/>
  <c r="AE15" i="19"/>
  <c r="AD16" i="19"/>
  <c r="AA16" i="19" s="1"/>
  <c r="AP16" i="19" s="1"/>
  <c r="AE28" i="19"/>
  <c r="AD23" i="19"/>
  <c r="AA23" i="19" s="1"/>
  <c r="AP23" i="19" s="1"/>
  <c r="AF10" i="19"/>
  <c r="AF13" i="19"/>
  <c r="AE21" i="19"/>
  <c r="AE25" i="19"/>
  <c r="AD11" i="19"/>
  <c r="AA11" i="19" s="1"/>
  <c r="AP11" i="19" s="1"/>
  <c r="AD27" i="19"/>
  <c r="AA27" i="19" s="1"/>
  <c r="AP27" i="19" s="1"/>
  <c r="AD9" i="19"/>
  <c r="AA9" i="19" s="1"/>
  <c r="AP9" i="19" s="1"/>
  <c r="AD22" i="19"/>
  <c r="AA22" i="19" s="1"/>
  <c r="AP22" i="19" s="1"/>
  <c r="AF22" i="19"/>
  <c r="AF12" i="19"/>
  <c r="AE29" i="19"/>
  <c r="AE13" i="19"/>
  <c r="AE19" i="19"/>
  <c r="AE26" i="19"/>
  <c r="AE11" i="19"/>
  <c r="AD13" i="19"/>
  <c r="AA13" i="19" s="1"/>
  <c r="AP13" i="19" s="1"/>
  <c r="AD21" i="19"/>
  <c r="AA21" i="19" s="1"/>
  <c r="AP21" i="19" s="1"/>
  <c r="AD10" i="19"/>
  <c r="AA10" i="19" s="1"/>
  <c r="AP10" i="19" s="1"/>
  <c r="AF26" i="19"/>
  <c r="AF20" i="19"/>
  <c r="AF28" i="19"/>
  <c r="AE24" i="19"/>
  <c r="AE27" i="19"/>
  <c r="AE16" i="19"/>
  <c r="AD25" i="19"/>
  <c r="AA25" i="19" s="1"/>
  <c r="AP25" i="19" s="1"/>
</calcChain>
</file>

<file path=xl/sharedStrings.xml><?xml version="1.0" encoding="utf-8"?>
<sst xmlns="http://schemas.openxmlformats.org/spreadsheetml/2006/main" count="2679" uniqueCount="337">
  <si>
    <t>List of Tables and Notes</t>
  </si>
  <si>
    <t>Table 1 - Sawn Softwood</t>
  </si>
  <si>
    <t>Table 2 - Sawn Hardwood (total)</t>
  </si>
  <si>
    <t>Table 2a - Sawn Hardwood (temperate)</t>
  </si>
  <si>
    <t>Table 2b - Sawn Hardwood (tropical)</t>
  </si>
  <si>
    <t>Table 3 - Veneer Sheets</t>
  </si>
  <si>
    <t>Table 4 - Plywood</t>
  </si>
  <si>
    <t>Table 5 - Particle Board (excluding OSB)</t>
  </si>
  <si>
    <t>Table 5a - Oriented Strand Board</t>
  </si>
  <si>
    <t>Table 6 - Fibreboard</t>
  </si>
  <si>
    <t>Table 6a - Hardboard</t>
  </si>
  <si>
    <t>Table 6b - MDF/HDF</t>
  </si>
  <si>
    <t>Table 6c - Other Fibreboard</t>
  </si>
  <si>
    <t>Table 7 - Wood Pulp</t>
  </si>
  <si>
    <t>Table 8 - Paper and Paperboard</t>
  </si>
  <si>
    <t>Table 9 - Removals of wood in the rough</t>
  </si>
  <si>
    <t>Table 9a - Removals of wood in the rough (softwood)</t>
  </si>
  <si>
    <t>Table 9b - Removals of wood in the rough (hardwood)</t>
  </si>
  <si>
    <t>Table 10 - Softwood sawlogs</t>
  </si>
  <si>
    <t>Table 11 - Hardwood sawlogs</t>
  </si>
  <si>
    <t>Table 11a - Hardwood logs (temperate)</t>
  </si>
  <si>
    <t>Table 11b - Hardwood logs (tropical)</t>
  </si>
  <si>
    <t>Table 12 - Pulpwood</t>
  </si>
  <si>
    <t>Table 12a - Pulpwood (softwood)</t>
  </si>
  <si>
    <t>Table 12b - Pulpwood (hardwood)</t>
  </si>
  <si>
    <t>Table 12c - Wood Residues, Chips and Particles</t>
  </si>
  <si>
    <t>Table 13 - Wood Pellets</t>
  </si>
  <si>
    <t>Table 14 - Europe: Summary table of market forecasts for 2022 and 2023</t>
  </si>
  <si>
    <t>Table 15 - North America: Summary table of market forecasts for 2022 and 2023</t>
  </si>
  <si>
    <t>Source:  UNECE Committee on Forests and the Forest Industry , November 2022, http://www.unece.org/forests/fpm/timbercommittee.html</t>
  </si>
  <si>
    <t>Notes: Data in italics are estimated by the secretariat.  EECCA is Eastern Europe, Caucasus and Central Asia.</t>
  </si>
  <si>
    <t>Data for the two latest years are forecasts.</t>
  </si>
  <si>
    <t>In contrast to previous years, data are shown only for countries providing forecasts. Sub-regional totals are only for reporting countries.</t>
  </si>
  <si>
    <t xml:space="preserve">Data are shown only for countries providing forecasts. Sub-regional totals thus reflect only the reporting countries of the subregion. No sub-regional forecast is provided for "Eastern Europe, Caucasus and Central Asia" due to lack of information provided by countries in this sub-region. </t>
  </si>
  <si>
    <t>Germany – Pellets consumption is an estimated consumption as reported by Pellet Federation. There is a difference between reported consumption and apparent consumption of 242,000 metric tonnes and 214,000 metric tonnes, respectively. For 2022 and 2023, this difference is additionally stored at newly installed plants, i.e. sold but not yet consumed.</t>
  </si>
  <si>
    <t>Slovenia trade figures are lower than actual as they do not include estimates for non-recorded trade with other EU countries.</t>
  </si>
  <si>
    <t xml:space="preserve">Polish trade data exclude non-reporters (estimated at 1-3% of total). Residues exclude recovered wood. Polish sawnwood data exclude shop lumber.  Wood pulp production is in metric tonnes, not air-dried, and excludes recovered fibre pulp. Wood pellets production data includes briquettes and non-wood based material. </t>
  </si>
  <si>
    <t>United Kingdom production figures for OSB is secretariat estimate.</t>
  </si>
  <si>
    <t>Softwood = coniferous, hardwood = non-coniferous</t>
  </si>
  <si>
    <t xml:space="preserve">For tables 1-13, data in italics are secretariat estimates or repeated data. All other data are from national sources and are of course estimates for the current and future year. </t>
  </si>
  <si>
    <t>Countries with nil, missing or confidential data for all years on a table are not shown.</t>
  </si>
  <si>
    <t>5.C</t>
  </si>
  <si>
    <t>TABLE 1</t>
  </si>
  <si>
    <t>SAWN SOFTWOOD</t>
  </si>
  <si>
    <t>SCIAGES CONIFERES</t>
  </si>
  <si>
    <t>Data only for those countries providing forecasts - Données uniquement pour les pays fournissant des prévisions</t>
  </si>
  <si>
    <r>
      <t>1000 m</t>
    </r>
    <r>
      <rPr>
        <vertAlign val="superscript"/>
        <sz val="10"/>
        <rFont val="Arial"/>
        <family val="2"/>
      </rPr>
      <t>3</t>
    </r>
  </si>
  <si>
    <t>Apparent Consumption</t>
  </si>
  <si>
    <t>Imports</t>
  </si>
  <si>
    <t>Exports</t>
  </si>
  <si>
    <t>Country</t>
  </si>
  <si>
    <t>Consommation Apparente</t>
  </si>
  <si>
    <t>Production</t>
  </si>
  <si>
    <t>Imports - Importations</t>
  </si>
  <si>
    <t>Exports - Exportations</t>
  </si>
  <si>
    <t>Pays</t>
  </si>
  <si>
    <t>Austria</t>
  </si>
  <si>
    <t xml:space="preserve"> Austria</t>
  </si>
  <si>
    <t>Autriche</t>
  </si>
  <si>
    <t>Bulgaria</t>
  </si>
  <si>
    <t xml:space="preserve"> Bulgaria</t>
  </si>
  <si>
    <t xml:space="preserve">...   </t>
  </si>
  <si>
    <t xml:space="preserve">...  </t>
  </si>
  <si>
    <t>Bulgarie</t>
  </si>
  <si>
    <t>Cyprus</t>
  </si>
  <si>
    <t xml:space="preserve"> Cyprus</t>
  </si>
  <si>
    <t>Chypre</t>
  </si>
  <si>
    <t>Czech Republic</t>
  </si>
  <si>
    <t xml:space="preserve"> Czech Republic</t>
  </si>
  <si>
    <t>République tchèque</t>
  </si>
  <si>
    <t>Estonia</t>
  </si>
  <si>
    <t xml:space="preserve"> Estonia</t>
  </si>
  <si>
    <t>Estonie</t>
  </si>
  <si>
    <t>Finland</t>
  </si>
  <si>
    <t xml:space="preserve"> Finland</t>
  </si>
  <si>
    <t>Finlande</t>
  </si>
  <si>
    <t>Germany</t>
  </si>
  <si>
    <t xml:space="preserve"> Germany</t>
  </si>
  <si>
    <t>Allemagne</t>
  </si>
  <si>
    <t>Latvia</t>
  </si>
  <si>
    <t xml:space="preserve"> Latvia</t>
  </si>
  <si>
    <t>Lettonie</t>
  </si>
  <si>
    <t>Luxembourg</t>
  </si>
  <si>
    <t xml:space="preserve"> Luxembourg</t>
  </si>
  <si>
    <t>Malta</t>
  </si>
  <si>
    <t xml:space="preserve"> Malta</t>
  </si>
  <si>
    <t>Malte</t>
  </si>
  <si>
    <t>Netherlands</t>
  </si>
  <si>
    <t xml:space="preserve"> Netherlands</t>
  </si>
  <si>
    <t>Pays-Bas</t>
  </si>
  <si>
    <t>Poland</t>
  </si>
  <si>
    <t xml:space="preserve"> Poland</t>
  </si>
  <si>
    <t>Pologne</t>
  </si>
  <si>
    <t>Portugal</t>
  </si>
  <si>
    <t xml:space="preserve"> Portugal</t>
  </si>
  <si>
    <t>Serbia</t>
  </si>
  <si>
    <t xml:space="preserve"> Serbia</t>
  </si>
  <si>
    <t>Serbie</t>
  </si>
  <si>
    <t>Slovakia</t>
  </si>
  <si>
    <t xml:space="preserve"> Slovakia</t>
  </si>
  <si>
    <t>Slovaquie</t>
  </si>
  <si>
    <t>Slovenia</t>
  </si>
  <si>
    <t xml:space="preserve"> Slovenia</t>
  </si>
  <si>
    <t>Slovénie</t>
  </si>
  <si>
    <t>Sweden</t>
  </si>
  <si>
    <t xml:space="preserve"> Sweden</t>
  </si>
  <si>
    <t>Suède</t>
  </si>
  <si>
    <t>Switzerland</t>
  </si>
  <si>
    <t xml:space="preserve"> Switzerland</t>
  </si>
  <si>
    <t>Suisse</t>
  </si>
  <si>
    <t>UK</t>
  </si>
  <si>
    <t xml:space="preserve"> United Kingdom</t>
  </si>
  <si>
    <t>Royaume-Uni</t>
  </si>
  <si>
    <t>Total Europe</t>
  </si>
  <si>
    <t>Canada</t>
  </si>
  <si>
    <r>
      <t xml:space="preserve"> Canada </t>
    </r>
    <r>
      <rPr>
        <vertAlign val="superscript"/>
        <sz val="10"/>
        <rFont val="Arial"/>
        <family val="2"/>
      </rPr>
      <t>a</t>
    </r>
  </si>
  <si>
    <t>United States</t>
  </si>
  <si>
    <r>
      <t xml:space="preserve"> United States </t>
    </r>
    <r>
      <rPr>
        <vertAlign val="superscript"/>
        <sz val="10"/>
        <rFont val="Arial"/>
        <family val="2"/>
      </rPr>
      <t>a</t>
    </r>
  </si>
  <si>
    <r>
      <t xml:space="preserve"> Etats-Unis </t>
    </r>
    <r>
      <rPr>
        <vertAlign val="superscript"/>
        <sz val="10"/>
        <rFont val="Arial"/>
        <family val="2"/>
      </rPr>
      <t>a</t>
    </r>
  </si>
  <si>
    <t>Total North America</t>
  </si>
  <si>
    <t>Total Amérique du Nord</t>
  </si>
  <si>
    <r>
      <t>a</t>
    </r>
    <r>
      <rPr>
        <sz val="10"/>
        <rFont val="Arial"/>
        <family val="2"/>
      </rPr>
      <t xml:space="preserve"> converted from nominal to actual size using factor of 0.72</t>
    </r>
  </si>
  <si>
    <r>
      <t>a</t>
    </r>
    <r>
      <rPr>
        <sz val="10"/>
        <rFont val="Arial"/>
        <family val="2"/>
      </rPr>
      <t xml:space="preserve"> convertis du dimension nominale au véritable avec une facteur du 0.72</t>
    </r>
  </si>
  <si>
    <t>5.NC</t>
  </si>
  <si>
    <t>TABLE 2</t>
  </si>
  <si>
    <t>SAWN HARDWOOD (total)</t>
  </si>
  <si>
    <t>SCIAGES NON-CONIFERES (total)</t>
  </si>
  <si>
    <t xml:space="preserve"> Canada</t>
  </si>
  <si>
    <t xml:space="preserve"> United States</t>
  </si>
  <si>
    <t>Etats-Unis</t>
  </si>
  <si>
    <t>TABLE 2a</t>
  </si>
  <si>
    <t>SAWN HARDWOOD (temperate)</t>
  </si>
  <si>
    <t>SCIAGES NON-CONIFERES (zone tempérée)</t>
  </si>
  <si>
    <t>5.NC.T</t>
  </si>
  <si>
    <t>TABLE 2b</t>
  </si>
  <si>
    <t>SAWN HARDWOOD (tropical)</t>
  </si>
  <si>
    <t>SCIAGES NON-CONIFERES (tropicale)</t>
  </si>
  <si>
    <t>6.1x</t>
  </si>
  <si>
    <t>TABLE 3</t>
  </si>
  <si>
    <t>VENEER SHEETS</t>
  </si>
  <si>
    <t>FEUILLES DE PLACAGE</t>
  </si>
  <si>
    <t>Note: Definition of veneers now includes all production (including converted directly to plywood). However most replies here continue to exclude the part going to plywood.</t>
  </si>
  <si>
    <t xml:space="preserve">La définition des placages comprend maintenant toute la production (y compris la conversion directe en contreplaqué). </t>
  </si>
  <si>
    <t>Cependant, la plupart des réponses continuent d'exclure la partie destinée au contreplaqué.</t>
  </si>
  <si>
    <t>6.2x</t>
  </si>
  <si>
    <t>TABLE 4</t>
  </si>
  <si>
    <t>PLYWOOD</t>
  </si>
  <si>
    <t>CONTREPLAQUES</t>
  </si>
  <si>
    <t>6.3xPB</t>
  </si>
  <si>
    <t>TABLE 5</t>
  </si>
  <si>
    <r>
      <t>PARTICLE BOARD</t>
    </r>
    <r>
      <rPr>
        <sz val="10"/>
        <rFont val="Arial"/>
        <family val="2"/>
      </rPr>
      <t xml:space="preserve"> (excluding OSB)</t>
    </r>
  </si>
  <si>
    <r>
      <t>PANNEAUX DE PARTICULES</t>
    </r>
    <r>
      <rPr>
        <sz val="10"/>
        <rFont val="Arial"/>
        <family val="2"/>
      </rPr>
      <t xml:space="preserve"> (ne comprennent pas l'OSB)</t>
    </r>
  </si>
  <si>
    <t>Data are calculated by subtracting OSB from the particleboard/OSB total - les données sont calculées en soustrayant les OSB du total des panneaux de particules et OSB.</t>
  </si>
  <si>
    <t>6.3.1</t>
  </si>
  <si>
    <t>TABLE 5a</t>
  </si>
  <si>
    <t>ORIENTED STRAND BOARD (OSB)</t>
  </si>
  <si>
    <t>PANNEAUX STRUCTURAUX ORIENTES (OSB)</t>
  </si>
  <si>
    <t>TABLE 6</t>
  </si>
  <si>
    <t>FIBREBOARD</t>
  </si>
  <si>
    <t>PANNEAUX DE FIBRES</t>
  </si>
  <si>
    <t>6.4.1</t>
  </si>
  <si>
    <t>TABLE 6a</t>
  </si>
  <si>
    <t>HARDBOARD</t>
  </si>
  <si>
    <t>PANNEAUX DURS</t>
  </si>
  <si>
    <t>6.4.2</t>
  </si>
  <si>
    <t>TABLE 6b</t>
  </si>
  <si>
    <t>MDF/HDF</t>
  </si>
  <si>
    <t>6.4.3</t>
  </si>
  <si>
    <t>TABLE 6c</t>
  </si>
  <si>
    <t>OTHER FIBREBOARD</t>
  </si>
  <si>
    <t>AUTRES PANNEAUX DE FIBRES</t>
  </si>
  <si>
    <t>7.x</t>
  </si>
  <si>
    <t>TABLE 7</t>
  </si>
  <si>
    <t>WOOD PULP</t>
  </si>
  <si>
    <t>PATE DE BOIS</t>
  </si>
  <si>
    <r>
      <t>1000 m</t>
    </r>
    <r>
      <rPr>
        <sz val="10"/>
        <rFont val="Arial"/>
        <family val="2"/>
      </rPr>
      <t>t</t>
    </r>
  </si>
  <si>
    <r>
      <t xml:space="preserve"> Finland </t>
    </r>
    <r>
      <rPr>
        <vertAlign val="superscript"/>
        <sz val="10"/>
        <rFont val="Arial"/>
        <family val="2"/>
      </rPr>
      <t>a</t>
    </r>
  </si>
  <si>
    <r>
      <t xml:space="preserve"> Finlande </t>
    </r>
    <r>
      <rPr>
        <vertAlign val="superscript"/>
        <sz val="10"/>
        <rFont val="Arial"/>
        <family val="2"/>
      </rPr>
      <t>a</t>
    </r>
  </si>
  <si>
    <r>
      <t>a</t>
    </r>
    <r>
      <rPr>
        <sz val="10"/>
        <rFont val="Arial"/>
        <family val="2"/>
      </rPr>
      <t xml:space="preserve"> imports exclude dissolving pulp</t>
    </r>
  </si>
  <si>
    <r>
      <t>a</t>
    </r>
    <r>
      <rPr>
        <sz val="10"/>
        <rFont val="Arial"/>
        <family val="2"/>
      </rPr>
      <t xml:space="preserve"> les importations excluent pâte à dissoudre</t>
    </r>
  </si>
  <si>
    <t>10.x</t>
  </si>
  <si>
    <t>TABLE 8</t>
  </si>
  <si>
    <t>PAPER AND PAPERBOARD</t>
  </si>
  <si>
    <t>PAPIERS ET CARTONS</t>
  </si>
  <si>
    <t xml:space="preserve"> Bulgarie</t>
  </si>
  <si>
    <t>TABLE 9</t>
  </si>
  <si>
    <t>REMOVALS OF WOOD IN THE ROUGH</t>
  </si>
  <si>
    <t>QUANTITES ENLEVEES DE BOIS BRUT</t>
  </si>
  <si>
    <t>TOTAL</t>
  </si>
  <si>
    <r>
      <t>1000 m</t>
    </r>
    <r>
      <rPr>
        <vertAlign val="superscript"/>
        <sz val="10"/>
        <rFont val="Arial"/>
        <family val="2"/>
      </rPr>
      <t>3</t>
    </r>
    <r>
      <rPr>
        <sz val="10"/>
        <rFont val="Arial"/>
        <family val="2"/>
      </rPr>
      <t xml:space="preserve"> - Data only for those countries providing forecasts - Données uniquement pour les pays fournissant des prévisions</t>
    </r>
  </si>
  <si>
    <t>Industrial wood - Bois industriels</t>
  </si>
  <si>
    <r>
      <t xml:space="preserve">Wood fuel </t>
    </r>
    <r>
      <rPr>
        <vertAlign val="superscript"/>
        <sz val="10"/>
        <rFont val="Arial"/>
        <family val="2"/>
      </rPr>
      <t>c</t>
    </r>
    <r>
      <rPr>
        <sz val="10"/>
        <rFont val="Arial"/>
      </rPr>
      <t xml:space="preserve">
Bois de chauffage </t>
    </r>
    <r>
      <rPr>
        <vertAlign val="superscript"/>
        <sz val="10"/>
        <rFont val="Arial"/>
        <family val="2"/>
      </rPr>
      <t>c</t>
    </r>
  </si>
  <si>
    <t>Total</t>
  </si>
  <si>
    <t>Logs</t>
  </si>
  <si>
    <r>
      <t>Pulpwood</t>
    </r>
    <r>
      <rPr>
        <vertAlign val="superscript"/>
        <sz val="10"/>
        <rFont val="Arial"/>
        <family val="2"/>
      </rPr>
      <t xml:space="preserve"> a</t>
    </r>
  </si>
  <si>
    <r>
      <t>Other</t>
    </r>
    <r>
      <rPr>
        <vertAlign val="superscript"/>
        <sz val="10"/>
        <rFont val="Arial"/>
        <family val="2"/>
      </rPr>
      <t xml:space="preserve"> b</t>
    </r>
  </si>
  <si>
    <t>Grumes</t>
  </si>
  <si>
    <r>
      <t>Bois de trituration</t>
    </r>
    <r>
      <rPr>
        <vertAlign val="superscript"/>
        <sz val="10"/>
        <rFont val="Arial"/>
        <family val="2"/>
      </rPr>
      <t xml:space="preserve"> a</t>
    </r>
  </si>
  <si>
    <r>
      <t>Autre</t>
    </r>
    <r>
      <rPr>
        <vertAlign val="superscript"/>
        <sz val="10"/>
        <rFont val="Arial"/>
        <family val="2"/>
      </rPr>
      <t xml:space="preserve"> b</t>
    </r>
  </si>
  <si>
    <t xml:space="preserve">a </t>
  </si>
  <si>
    <t>Pulpwood, round and split, as well as chips and particles produced directly</t>
  </si>
  <si>
    <t>Bois de trituration, rondins et quartiers, ainse que plaquettes et particules fabriquées</t>
  </si>
  <si>
    <t>therefrom and used as pulpwood</t>
  </si>
  <si>
    <t>directement à partir des rondins et quartiers et utilisées comme bois de trituration</t>
  </si>
  <si>
    <t xml:space="preserve">b </t>
  </si>
  <si>
    <t>Pitprops, poles, piling, posts etc.</t>
  </si>
  <si>
    <t>Bois de mine, poteaux, pilotis, piquets etc.</t>
  </si>
  <si>
    <t xml:space="preserve">c </t>
  </si>
  <si>
    <t>Including chips and particles produced from wood in the rough and</t>
  </si>
  <si>
    <t>Y compris plaquettes et particules fabriquées à partir du bois brut et utilisées</t>
  </si>
  <si>
    <t>used for energy purposes</t>
  </si>
  <si>
    <t>à des fins energétiques</t>
  </si>
  <si>
    <t>1.2.3.C</t>
  </si>
  <si>
    <t>TABLE 9a</t>
  </si>
  <si>
    <t>SOFTWOOD</t>
  </si>
  <si>
    <t>CONIFERES</t>
  </si>
  <si>
    <t>1.2.3.NC</t>
  </si>
  <si>
    <t>TABLE 9b</t>
  </si>
  <si>
    <t>HARDWOOD</t>
  </si>
  <si>
    <t>NON-CONIFERES</t>
  </si>
  <si>
    <t>1.2.1.C</t>
  </si>
  <si>
    <t>TABLE 10</t>
  </si>
  <si>
    <t>SOFTWOOD SAWLOGS</t>
  </si>
  <si>
    <t>GRUMES DE SCIAGES DES CONIFERES</t>
  </si>
  <si>
    <r>
      <t xml:space="preserve">Apparent Consumption </t>
    </r>
    <r>
      <rPr>
        <vertAlign val="superscript"/>
        <sz val="10"/>
        <rFont val="Arial"/>
        <family val="2"/>
      </rPr>
      <t>a</t>
    </r>
  </si>
  <si>
    <r>
      <t xml:space="preserve">Consommation Apparente </t>
    </r>
    <r>
      <rPr>
        <vertAlign val="superscript"/>
        <sz val="10"/>
        <rFont val="Arial"/>
        <family val="2"/>
      </rPr>
      <t>a</t>
    </r>
  </si>
  <si>
    <r>
      <t>a</t>
    </r>
    <r>
      <rPr>
        <sz val="10"/>
        <rFont val="Arial"/>
        <family val="2"/>
      </rPr>
      <t xml:space="preserve"> Countries which did not provide trade data are included in consumption data</t>
    </r>
  </si>
  <si>
    <r>
      <t>a</t>
    </r>
    <r>
      <rPr>
        <sz val="10"/>
        <rFont val="Arial"/>
        <family val="2"/>
      </rPr>
      <t xml:space="preserve"> La consommation comprend les pays qui n'ont pas fournies des données sur la commerce</t>
    </r>
  </si>
  <si>
    <t>1.2.1.NC</t>
  </si>
  <si>
    <t>TABLE 11</t>
  </si>
  <si>
    <t>HARDWOOD SAWLOGS (total)</t>
  </si>
  <si>
    <t>GRUMES DE SCIAGES DES NON-CONIFERES</t>
  </si>
  <si>
    <t>Consumption</t>
  </si>
  <si>
    <t>TABLE 11a</t>
  </si>
  <si>
    <t>HARDWOOD LOGS (temperate)</t>
  </si>
  <si>
    <t>GRUMES DE NON-CONIFERES (zone tempérée)</t>
  </si>
  <si>
    <t>1.2.1.NC.T</t>
  </si>
  <si>
    <t>TABLE 11b</t>
  </si>
  <si>
    <t>HARDWOOD LOGS (tropical)</t>
  </si>
  <si>
    <t>GRUMES DE NON-CONIFERES (tropicale)</t>
  </si>
  <si>
    <t>Net Trade</t>
  </si>
  <si>
    <t>Commerce Net</t>
  </si>
  <si>
    <t>TABLE 12</t>
  </si>
  <si>
    <t>PULPWOOD (total)</t>
  </si>
  <si>
    <t>BOIS DE TRITURATION (total)</t>
  </si>
  <si>
    <t>…</t>
  </si>
  <si>
    <t>Includes wood residues, chips and particles for all purposes</t>
  </si>
  <si>
    <t>Comprend les dechets de bois, plaquettes et particules pour toute utilisation</t>
  </si>
  <si>
    <t>1.2.2.C</t>
  </si>
  <si>
    <t>TABLE 12a</t>
  </si>
  <si>
    <t>PULPWOOD LOGS (ROUND AND SPLIT)</t>
  </si>
  <si>
    <t>BOIS DE TRITURATION (RONDINS ET QUARTIERS)</t>
  </si>
  <si>
    <t>Softwood</t>
  </si>
  <si>
    <t>Conifères</t>
  </si>
  <si>
    <r>
      <t>1000 m</t>
    </r>
    <r>
      <rPr>
        <vertAlign val="superscript"/>
        <sz val="10"/>
        <rFont val="Arial"/>
        <family val="2"/>
      </rPr>
      <t>3</t>
    </r>
    <r>
      <rPr>
        <sz val="10"/>
        <rFont val="Arial"/>
      </rPr>
      <t xml:space="preserve"> - Data only for those countries providing forecasts - Données uniquement pour les pays fournissant des prévisions</t>
    </r>
  </si>
  <si>
    <t>1.2.2.NC</t>
  </si>
  <si>
    <t>TABLE 12b</t>
  </si>
  <si>
    <t>Hardwood</t>
  </si>
  <si>
    <t>Non-conifères</t>
  </si>
  <si>
    <t>TABLE 12c</t>
  </si>
  <si>
    <t>WOOD RESIDUES, CHIPS AND PARTICLES</t>
  </si>
  <si>
    <t>DECHETS DE BOIS, PLAQUETTES ET PARTICULES</t>
  </si>
  <si>
    <t xml:space="preserve"> Pologne</t>
  </si>
  <si>
    <t>4.1x</t>
  </si>
  <si>
    <t>TABLE 13</t>
  </si>
  <si>
    <t>WOOD PELLETS</t>
  </si>
  <si>
    <t>GRANULES DE BOIS</t>
  </si>
  <si>
    <t>3+4</t>
  </si>
  <si>
    <t>TABLE 14</t>
  </si>
  <si>
    <t>Europe: Summary table of market forecasts for  2022 and 2023</t>
  </si>
  <si>
    <t>Europe: Tableau récapitulatif des prévisions du marché pour 2022 et 2023</t>
  </si>
  <si>
    <r>
      <t>million m</t>
    </r>
    <r>
      <rPr>
        <vertAlign val="superscript"/>
        <sz val="10"/>
        <rFont val="Arial"/>
        <family val="2"/>
      </rPr>
      <t>3</t>
    </r>
    <r>
      <rPr>
        <sz val="10"/>
        <rFont val="Arial"/>
        <family val="2"/>
      </rPr>
      <t xml:space="preserve"> (pulp, paper and pellets million m.t. - pâte de bois, papiers et cartons, et granulés en millions de tonnes métriques)</t>
    </r>
  </si>
  <si>
    <t>actual</t>
  </si>
  <si>
    <t>forecasts</t>
  </si>
  <si>
    <t>réels</t>
  </si>
  <si>
    <t>prévisions</t>
  </si>
  <si>
    <t>Sawn softwood</t>
  </si>
  <si>
    <t>Sciages conifères</t>
  </si>
  <si>
    <r>
      <t xml:space="preserve"> Softwood logs </t>
    </r>
    <r>
      <rPr>
        <vertAlign val="superscript"/>
        <sz val="10"/>
        <rFont val="Arial"/>
        <family val="2"/>
      </rPr>
      <t>a</t>
    </r>
  </si>
  <si>
    <r>
      <t xml:space="preserve"> Grumes de conifères </t>
    </r>
    <r>
      <rPr>
        <vertAlign val="superscript"/>
        <sz val="10"/>
        <rFont val="Arial"/>
        <family val="2"/>
      </rPr>
      <t>a</t>
    </r>
  </si>
  <si>
    <t>Sawn hardwood</t>
  </si>
  <si>
    <t>Sciages non-conifères</t>
  </si>
  <si>
    <r>
      <t xml:space="preserve"> – temperate zone </t>
    </r>
    <r>
      <rPr>
        <vertAlign val="superscript"/>
        <sz val="10"/>
        <rFont val="Arial"/>
        <family val="2"/>
      </rPr>
      <t>b</t>
    </r>
  </si>
  <si>
    <r>
      <t xml:space="preserve"> – zone tempérée </t>
    </r>
    <r>
      <rPr>
        <vertAlign val="superscript"/>
        <sz val="10"/>
        <rFont val="Arial"/>
        <family val="2"/>
      </rPr>
      <t>b</t>
    </r>
  </si>
  <si>
    <r>
      <t xml:space="preserve"> – tropical zone </t>
    </r>
    <r>
      <rPr>
        <vertAlign val="superscript"/>
        <sz val="10"/>
        <rFont val="Arial"/>
        <family val="2"/>
      </rPr>
      <t>b</t>
    </r>
  </si>
  <si>
    <r>
      <t xml:space="preserve"> – zone tropicale </t>
    </r>
    <r>
      <rPr>
        <vertAlign val="superscript"/>
        <sz val="10"/>
        <rFont val="Arial"/>
        <family val="2"/>
      </rPr>
      <t>b</t>
    </r>
  </si>
  <si>
    <r>
      <t xml:space="preserve">Hardwood logs </t>
    </r>
    <r>
      <rPr>
        <vertAlign val="superscript"/>
        <sz val="10"/>
        <rFont val="Arial"/>
        <family val="2"/>
      </rPr>
      <t>a</t>
    </r>
  </si>
  <si>
    <r>
      <t xml:space="preserve"> Grumes de non-conifères </t>
    </r>
    <r>
      <rPr>
        <vertAlign val="superscript"/>
        <sz val="10"/>
        <rFont val="Arial"/>
        <family val="2"/>
      </rPr>
      <t>a</t>
    </r>
  </si>
  <si>
    <t>Veneer sheets</t>
  </si>
  <si>
    <t>Feuilles de placage</t>
  </si>
  <si>
    <t>Plywood</t>
  </si>
  <si>
    <t>Contreplaqués</t>
  </si>
  <si>
    <t>Particle board (excluding OSB)</t>
  </si>
  <si>
    <t>Pann. de particules (sauf OSB)</t>
  </si>
  <si>
    <t>OSB</t>
  </si>
  <si>
    <t>Fibreboard</t>
  </si>
  <si>
    <t>Panneaux de fibres</t>
  </si>
  <si>
    <t xml:space="preserve"> – Hardboard</t>
  </si>
  <si>
    <t xml:space="preserve"> – Durs</t>
  </si>
  <si>
    <t xml:space="preserve"> – MDF</t>
  </si>
  <si>
    <t xml:space="preserve"> – Other board</t>
  </si>
  <si>
    <t xml:space="preserve"> – Autres panneaux</t>
  </si>
  <si>
    <r>
      <t xml:space="preserve"> Pulpwood </t>
    </r>
    <r>
      <rPr>
        <vertAlign val="superscript"/>
        <sz val="10"/>
        <rFont val="Arial"/>
        <family val="2"/>
      </rPr>
      <t>a</t>
    </r>
  </si>
  <si>
    <r>
      <t xml:space="preserve"> Bois de trituration </t>
    </r>
    <r>
      <rPr>
        <vertAlign val="superscript"/>
        <sz val="10"/>
        <rFont val="Arial"/>
        <family val="2"/>
      </rPr>
      <t>a</t>
    </r>
  </si>
  <si>
    <t xml:space="preserve"> – Pulp logs</t>
  </si>
  <si>
    <t xml:space="preserve"> – Bois ronds de trituration</t>
  </si>
  <si>
    <t xml:space="preserve">   – softwood</t>
  </si>
  <si>
    <t xml:space="preserve">   – conifères</t>
  </si>
  <si>
    <t xml:space="preserve">   – hardwood</t>
  </si>
  <si>
    <t xml:space="preserve">   – non-conifères</t>
  </si>
  <si>
    <t xml:space="preserve"> – Residues, chips and particles</t>
  </si>
  <si>
    <t xml:space="preserve"> – Déchets, plaquettes et part.</t>
  </si>
  <si>
    <t>Wood pulp</t>
  </si>
  <si>
    <t>Pâte de bois</t>
  </si>
  <si>
    <t>Paper and paperboard</t>
  </si>
  <si>
    <t>Papiers et cartons</t>
  </si>
  <si>
    <t>Wood Pellets</t>
  </si>
  <si>
    <t>Granulés de bois</t>
  </si>
  <si>
    <r>
      <t>a</t>
    </r>
    <r>
      <rPr>
        <sz val="10"/>
        <rFont val="Arial"/>
        <family val="2"/>
      </rPr>
      <t xml:space="preserve"> La consommation comprend les pays qui n'ont pas fourni des données sur le commerce</t>
    </r>
  </si>
  <si>
    <r>
      <t>b</t>
    </r>
    <r>
      <rPr>
        <sz val="10"/>
        <rFont val="Arial"/>
        <family val="2"/>
      </rPr>
      <t xml:space="preserve"> Trade figures by zone do not equal the total as some countries cannot provide data for both zones</t>
    </r>
  </si>
  <si>
    <r>
      <t>b</t>
    </r>
    <r>
      <rPr>
        <sz val="10"/>
        <rFont val="Arial"/>
        <family val="2"/>
      </rPr>
      <t xml:space="preserve"> Les chiffres du commerce par zone ne correspondent pas aux totaux </t>
    </r>
  </si>
  <si>
    <t xml:space="preserve">   en raison du fait que certains pays ne peuvent les différencier. </t>
  </si>
  <si>
    <t>TABLE 15</t>
  </si>
  <si>
    <t>North America: Summary table of market forecasts for 2022 and 2023</t>
  </si>
  <si>
    <t>Amérique du Nord: Tableau récapitulatif des prévisions du marché pour 2022 et 2023</t>
  </si>
  <si>
    <t>million m3 (pulp, paper and pellets million m.t. - pâte de bois, papiers et cartons, et granulés en millions de tonnes métriques)</t>
  </si>
  <si>
    <t xml:space="preserve"> Softwood logs</t>
  </si>
  <si>
    <t xml:space="preserve"> Grumes de conifères</t>
  </si>
  <si>
    <t xml:space="preserve"> – temperate zone</t>
  </si>
  <si>
    <t xml:space="preserve"> – zone tempérée</t>
  </si>
  <si>
    <t xml:space="preserve"> – tropical zone</t>
  </si>
  <si>
    <t xml:space="preserve"> – zone tropicale</t>
  </si>
  <si>
    <t>Hardwood logs</t>
  </si>
  <si>
    <t xml:space="preserve"> Grumes de non-conifères</t>
  </si>
  <si>
    <t xml:space="preserve"> Pulpwood</t>
  </si>
  <si>
    <t xml:space="preserve"> Bois de trituration</t>
  </si>
  <si>
    <t>Wood pellets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</si>
</sst>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 @"/>
    <numFmt numFmtId="165" formatCode="#,##0_ "/>
    <numFmt numFmtId="166" formatCode="0.0%"/>
    <numFmt numFmtId="167" formatCode="#,##0.00_ "/>
  </numFmts>
  <fonts count="12">
    <font>
      <sz val="10"/>
      <name val="Arial"/>
    </font>
    <font>
      <sz val="10"/>
      <name val="Arial"/>
    </font>
    <font>
      <b/>
      <sz val="10"/>
      <name val="Arial"/>
      <family val="2"/>
    </font>
    <font>
      <sz val="10"/>
      <color indexed="9"/>
      <name val="Arial"/>
      <family val="2"/>
    </font>
    <font>
      <vertAlign val="superscript"/>
      <sz val="10"/>
      <name val="Arial"/>
      <family val="2"/>
    </font>
    <font>
      <sz val="10"/>
      <name val="Arial"/>
      <family val="2"/>
    </font>
    <font>
      <i/>
      <sz val="10"/>
      <name val="Arial"/>
      <family val="2"/>
    </font>
    <font>
      <i/>
      <sz val="10"/>
      <color indexed="9"/>
      <name val="Arial"/>
      <family val="2"/>
    </font>
    <font>
      <sz val="10"/>
      <color indexed="22"/>
      <name val="Arial"/>
      <family val="2"/>
    </font>
    <font>
      <b/>
      <sz val="10"/>
      <color indexed="22"/>
      <name val="Arial"/>
      <family val="2"/>
    </font>
    <font>
      <sz val="10"/>
      <color indexed="57"/>
      <name val="Arial"/>
      <family val="2"/>
    </font>
    <font>
      <sz val="10"/>
      <name val="Segoe UI"/>
      <family val="2"/>
    </font>
  </fonts>
  <fills count="3">
    <fill>
      <patternFill patternType="none"/>
    </fill>
    <fill>
      <patternFill patternType="gray125"/>
    </fill>
    <fill>
      <patternFill patternType="solid">
        <fgColor indexed="22"/>
        <bgColor indexed="22"/>
      </patternFill>
    </fill>
  </fills>
  <borders count="43">
    <border>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right/>
      <top/>
      <bottom style="thin">
        <color indexed="64"/>
      </bottom>
      <diagonal/>
    </border>
    <border>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double">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diagonal/>
    </border>
    <border>
      <left/>
      <right style="thin">
        <color indexed="64"/>
      </right>
      <top style="double">
        <color indexed="64"/>
      </top>
      <bottom/>
      <diagonal/>
    </border>
    <border>
      <left style="double">
        <color indexed="64"/>
      </left>
      <right style="thin">
        <color indexed="64"/>
      </right>
      <top/>
      <bottom/>
      <diagonal/>
    </border>
    <border>
      <left/>
      <right style="thin">
        <color indexed="64"/>
      </right>
      <top/>
      <bottom/>
      <diagonal/>
    </border>
    <border>
      <left/>
      <right style="thin">
        <color indexed="64"/>
      </right>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double">
        <color indexed="64"/>
      </left>
      <right/>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s>
  <cellStyleXfs count="3">
    <xf numFmtId="0" fontId="0" fillId="0" borderId="0"/>
    <xf numFmtId="0" fontId="5" fillId="0" borderId="0"/>
    <xf numFmtId="9" fontId="1" fillId="0" borderId="0" applyFont="0" applyFill="0" applyBorder="0" applyAlignment="0" applyProtection="0"/>
  </cellStyleXfs>
  <cellXfs count="209">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2" xfId="0" applyBorder="1" applyAlignment="1">
      <alignment horizontal="center"/>
    </xf>
    <xf numFmtId="0" fontId="0" fillId="0" borderId="7" xfId="0" applyBorder="1" applyAlignment="1">
      <alignment horizontal="center"/>
    </xf>
    <xf numFmtId="0" fontId="0" fillId="0" borderId="9" xfId="0" applyBorder="1"/>
    <xf numFmtId="0" fontId="0" fillId="0" borderId="10" xfId="0" applyBorder="1"/>
    <xf numFmtId="0" fontId="2" fillId="0" borderId="11" xfId="0" applyFont="1" applyBorder="1"/>
    <xf numFmtId="0" fontId="3" fillId="0" borderId="0" xfId="0" applyFont="1"/>
    <xf numFmtId="0" fontId="3" fillId="0" borderId="1" xfId="0" applyFont="1" applyBorder="1"/>
    <xf numFmtId="0" fontId="2" fillId="0" borderId="7" xfId="0" applyFont="1" applyBorder="1"/>
    <xf numFmtId="0" fontId="3" fillId="0" borderId="4" xfId="0" applyFont="1" applyBorder="1"/>
    <xf numFmtId="164" fontId="0" fillId="0" borderId="5" xfId="0" applyNumberFormat="1" applyBorder="1"/>
    <xf numFmtId="164" fontId="0" fillId="0" borderId="6" xfId="0" applyNumberFormat="1" applyBorder="1"/>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4" fillId="0" borderId="0" xfId="0" applyFont="1"/>
    <xf numFmtId="0" fontId="0" fillId="0" borderId="15" xfId="0" applyBorder="1" applyAlignment="1">
      <alignment horizontal="center"/>
    </xf>
    <xf numFmtId="0" fontId="0" fillId="0" borderId="16" xfId="0" applyBorder="1" applyAlignment="1">
      <alignment horizontal="center"/>
    </xf>
    <xf numFmtId="0" fontId="0" fillId="0" borderId="8" xfId="0" applyBorder="1" applyAlignment="1">
      <alignment horizontal="center"/>
    </xf>
    <xf numFmtId="0" fontId="0" fillId="0" borderId="17" xfId="0" applyBorder="1" applyAlignment="1">
      <alignment horizontal="center"/>
    </xf>
    <xf numFmtId="0" fontId="0" fillId="0" borderId="0" xfId="0" applyAlignment="1">
      <alignment horizontal="right"/>
    </xf>
    <xf numFmtId="0" fontId="4" fillId="0" borderId="0" xfId="0" applyFont="1" applyAlignment="1">
      <alignment horizontal="right"/>
    </xf>
    <xf numFmtId="0" fontId="6" fillId="0" borderId="0" xfId="0" applyFont="1"/>
    <xf numFmtId="0" fontId="6" fillId="0" borderId="0" xfId="0" applyFont="1" applyAlignment="1">
      <alignment horizontal="right"/>
    </xf>
    <xf numFmtId="22" fontId="6" fillId="0" borderId="0" xfId="0" applyNumberFormat="1" applyFont="1" applyAlignment="1">
      <alignment horizontal="right"/>
    </xf>
    <xf numFmtId="0" fontId="2" fillId="0" borderId="0" xfId="0" applyFont="1" applyAlignment="1">
      <alignment horizontal="center"/>
    </xf>
    <xf numFmtId="0" fontId="2" fillId="0" borderId="0" xfId="0" applyFont="1"/>
    <xf numFmtId="165" fontId="2" fillId="0" borderId="0" xfId="0" applyNumberFormat="1" applyFont="1"/>
    <xf numFmtId="165" fontId="4" fillId="0" borderId="0" xfId="0" applyNumberFormat="1" applyFont="1"/>
    <xf numFmtId="0" fontId="6" fillId="0" borderId="5" xfId="0" applyFont="1" applyBorder="1"/>
    <xf numFmtId="0" fontId="5" fillId="0" borderId="5" xfId="0" applyFont="1" applyBorder="1"/>
    <xf numFmtId="164" fontId="6" fillId="0" borderId="5" xfId="0" applyNumberFormat="1" applyFont="1" applyBorder="1"/>
    <xf numFmtId="0" fontId="7" fillId="0" borderId="0" xfId="0" applyFont="1"/>
    <xf numFmtId="0" fontId="0" fillId="0" borderId="5" xfId="0" applyBorder="1" applyAlignment="1">
      <alignment horizontal="center"/>
    </xf>
    <xf numFmtId="0" fontId="0" fillId="0" borderId="0" xfId="0" applyAlignment="1">
      <alignment horizontal="center"/>
    </xf>
    <xf numFmtId="0" fontId="0" fillId="0" borderId="4" xfId="0" applyBorder="1" applyAlignment="1">
      <alignment horizontal="center"/>
    </xf>
    <xf numFmtId="164" fontId="5" fillId="0" borderId="5" xfId="0" applyNumberFormat="1" applyFont="1" applyBorder="1"/>
    <xf numFmtId="0" fontId="0" fillId="0" borderId="18"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164" fontId="5" fillId="0" borderId="1" xfId="0" applyNumberFormat="1" applyFont="1" applyBorder="1"/>
    <xf numFmtId="0" fontId="0" fillId="0" borderId="21" xfId="0" applyBorder="1" applyAlignment="1">
      <alignment horizontal="center"/>
    </xf>
    <xf numFmtId="167" fontId="5" fillId="0" borderId="22" xfId="0" applyNumberFormat="1" applyFont="1" applyBorder="1"/>
    <xf numFmtId="167" fontId="5" fillId="0" borderId="23" xfId="0" applyNumberFormat="1" applyFont="1" applyBorder="1"/>
    <xf numFmtId="167" fontId="5" fillId="0" borderId="3" xfId="0" applyNumberFormat="1" applyFont="1" applyBorder="1"/>
    <xf numFmtId="167" fontId="5" fillId="0" borderId="24" xfId="0" applyNumberFormat="1" applyFont="1" applyBorder="1"/>
    <xf numFmtId="167" fontId="5" fillId="0" borderId="25" xfId="0" applyNumberFormat="1" applyFont="1" applyBorder="1"/>
    <xf numFmtId="167" fontId="5" fillId="0" borderId="4" xfId="0" applyNumberFormat="1" applyFont="1" applyBorder="1"/>
    <xf numFmtId="167" fontId="5" fillId="0" borderId="18" xfId="0" applyNumberFormat="1" applyFont="1" applyBorder="1"/>
    <xf numFmtId="167" fontId="5" fillId="0" borderId="26" xfId="0" applyNumberFormat="1" applyFont="1" applyBorder="1"/>
    <xf numFmtId="167" fontId="5" fillId="0" borderId="8" xfId="0" applyNumberFormat="1" applyFont="1" applyBorder="1"/>
    <xf numFmtId="167" fontId="8" fillId="2" borderId="18" xfId="0" applyNumberFormat="1" applyFont="1" applyFill="1" applyBorder="1"/>
    <xf numFmtId="167" fontId="8" fillId="2" borderId="26" xfId="0" applyNumberFormat="1" applyFont="1" applyFill="1" applyBorder="1"/>
    <xf numFmtId="167" fontId="8" fillId="2" borderId="8" xfId="0" applyNumberFormat="1" applyFont="1" applyFill="1" applyBorder="1"/>
    <xf numFmtId="0" fontId="5" fillId="0" borderId="6" xfId="0" applyFont="1" applyBorder="1"/>
    <xf numFmtId="164" fontId="5" fillId="0" borderId="6" xfId="0" applyNumberFormat="1" applyFont="1" applyBorder="1"/>
    <xf numFmtId="167" fontId="5" fillId="0" borderId="24" xfId="0" applyNumberFormat="1" applyFont="1" applyBorder="1" applyAlignment="1">
      <alignment horizontal="right"/>
    </xf>
    <xf numFmtId="167" fontId="5" fillId="0" borderId="25" xfId="0" applyNumberFormat="1" applyFont="1" applyBorder="1" applyAlignment="1">
      <alignment horizontal="right"/>
    </xf>
    <xf numFmtId="167" fontId="5" fillId="0" borderId="4" xfId="0" applyNumberFormat="1" applyFont="1" applyBorder="1" applyAlignment="1">
      <alignment horizontal="right"/>
    </xf>
    <xf numFmtId="167" fontId="5" fillId="0" borderId="18" xfId="0" applyNumberFormat="1" applyFont="1" applyBorder="1" applyAlignment="1">
      <alignment horizontal="right"/>
    </xf>
    <xf numFmtId="167" fontId="5" fillId="0" borderId="26" xfId="0" applyNumberFormat="1" applyFont="1" applyBorder="1" applyAlignment="1">
      <alignment horizontal="right"/>
    </xf>
    <xf numFmtId="167" fontId="5" fillId="0" borderId="8" xfId="0" applyNumberFormat="1" applyFont="1" applyBorder="1" applyAlignment="1">
      <alignment horizontal="right"/>
    </xf>
    <xf numFmtId="165" fontId="0" fillId="0" borderId="18" xfId="0" applyNumberFormat="1" applyBorder="1" applyAlignment="1">
      <alignment horizontal="right"/>
    </xf>
    <xf numFmtId="165" fontId="0" fillId="0" borderId="26" xfId="0" applyNumberFormat="1" applyBorder="1" applyAlignment="1">
      <alignment horizontal="right"/>
    </xf>
    <xf numFmtId="165" fontId="0" fillId="0" borderId="8" xfId="0" applyNumberFormat="1" applyBorder="1" applyAlignment="1">
      <alignment horizontal="right"/>
    </xf>
    <xf numFmtId="165" fontId="2" fillId="0" borderId="27" xfId="0" applyNumberFormat="1" applyFont="1" applyBorder="1" applyAlignment="1">
      <alignment horizontal="right"/>
    </xf>
    <xf numFmtId="165" fontId="2" fillId="0" borderId="28" xfId="0" applyNumberFormat="1" applyFont="1" applyBorder="1" applyAlignment="1">
      <alignment horizontal="right"/>
    </xf>
    <xf numFmtId="165" fontId="2" fillId="0" borderId="10" xfId="0" applyNumberFormat="1" applyFont="1" applyBorder="1" applyAlignment="1">
      <alignment horizontal="right"/>
    </xf>
    <xf numFmtId="165" fontId="8" fillId="2" borderId="5" xfId="0" applyNumberFormat="1" applyFont="1" applyFill="1" applyBorder="1" applyAlignment="1">
      <alignment horizontal="right"/>
    </xf>
    <xf numFmtId="165" fontId="8" fillId="2" borderId="0" xfId="0" applyNumberFormat="1" applyFont="1" applyFill="1" applyAlignment="1">
      <alignment horizontal="right"/>
    </xf>
    <xf numFmtId="165" fontId="8" fillId="2" borderId="4" xfId="0" applyNumberFormat="1" applyFont="1" applyFill="1" applyBorder="1" applyAlignment="1">
      <alignment horizontal="right"/>
    </xf>
    <xf numFmtId="165" fontId="8" fillId="2" borderId="6" xfId="0" applyNumberFormat="1" applyFont="1" applyFill="1" applyBorder="1" applyAlignment="1">
      <alignment horizontal="right"/>
    </xf>
    <xf numFmtId="165" fontId="8" fillId="2" borderId="7" xfId="0" applyNumberFormat="1" applyFont="1" applyFill="1" applyBorder="1" applyAlignment="1">
      <alignment horizontal="right"/>
    </xf>
    <xf numFmtId="165" fontId="8" fillId="2" borderId="8" xfId="0" applyNumberFormat="1" applyFont="1" applyFill="1" applyBorder="1" applyAlignment="1">
      <alignment horizontal="right"/>
    </xf>
    <xf numFmtId="165" fontId="9" fillId="2" borderId="11" xfId="0" applyNumberFormat="1" applyFont="1" applyFill="1" applyBorder="1" applyAlignment="1">
      <alignment horizontal="right"/>
    </xf>
    <xf numFmtId="165" fontId="9" fillId="2" borderId="9" xfId="0" applyNumberFormat="1" applyFont="1" applyFill="1" applyBorder="1" applyAlignment="1">
      <alignment horizontal="right"/>
    </xf>
    <xf numFmtId="165" fontId="9" fillId="2" borderId="10" xfId="0" applyNumberFormat="1" applyFont="1" applyFill="1" applyBorder="1" applyAlignment="1">
      <alignment horizontal="right"/>
    </xf>
    <xf numFmtId="0" fontId="5" fillId="0" borderId="1" xfId="0" applyFont="1" applyBorder="1"/>
    <xf numFmtId="0" fontId="5" fillId="0" borderId="2" xfId="0" applyFont="1" applyBorder="1"/>
    <xf numFmtId="0" fontId="5" fillId="0" borderId="3" xfId="0" applyFont="1" applyBorder="1"/>
    <xf numFmtId="0" fontId="5" fillId="0" borderId="0" xfId="0" applyFont="1"/>
    <xf numFmtId="0" fontId="5" fillId="0" borderId="4" xfId="0" applyFont="1" applyBorder="1"/>
    <xf numFmtId="0" fontId="5" fillId="0" borderId="7" xfId="0" applyFont="1" applyBorder="1"/>
    <xf numFmtId="0" fontId="5" fillId="0" borderId="8" xfId="0" applyFont="1" applyBorder="1"/>
    <xf numFmtId="0" fontId="5" fillId="0" borderId="9" xfId="0" applyFont="1" applyBorder="1"/>
    <xf numFmtId="0" fontId="5" fillId="0" borderId="10" xfId="0" applyFont="1" applyBorder="1"/>
    <xf numFmtId="165" fontId="5" fillId="0" borderId="22" xfId="0" applyNumberFormat="1" applyFont="1" applyBorder="1" applyAlignment="1">
      <alignment horizontal="right"/>
    </xf>
    <xf numFmtId="165" fontId="5" fillId="0" borderId="23" xfId="0" applyNumberFormat="1" applyFont="1" applyBorder="1" applyAlignment="1">
      <alignment horizontal="right"/>
    </xf>
    <xf numFmtId="165" fontId="5" fillId="0" borderId="3" xfId="0" applyNumberFormat="1" applyFont="1" applyBorder="1" applyAlignment="1">
      <alignment horizontal="right"/>
    </xf>
    <xf numFmtId="165" fontId="5" fillId="0" borderId="24" xfId="0" applyNumberFormat="1" applyFont="1" applyBorder="1" applyAlignment="1">
      <alignment horizontal="right"/>
    </xf>
    <xf numFmtId="165" fontId="5" fillId="0" borderId="25" xfId="0" applyNumberFormat="1" applyFont="1" applyBorder="1" applyAlignment="1">
      <alignment horizontal="right"/>
    </xf>
    <xf numFmtId="165" fontId="5" fillId="0" borderId="4" xfId="0" applyNumberFormat="1" applyFont="1" applyBorder="1" applyAlignment="1">
      <alignment horizontal="right"/>
    </xf>
    <xf numFmtId="165" fontId="5" fillId="0" borderId="18" xfId="0" applyNumberFormat="1" applyFont="1" applyBorder="1" applyAlignment="1">
      <alignment horizontal="right"/>
    </xf>
    <xf numFmtId="165" fontId="5" fillId="0" borderId="26" xfId="0" applyNumberFormat="1" applyFont="1" applyBorder="1" applyAlignment="1">
      <alignment horizontal="right"/>
    </xf>
    <xf numFmtId="165" fontId="5" fillId="0" borderId="8" xfId="0" applyNumberFormat="1" applyFont="1" applyBorder="1" applyAlignment="1">
      <alignment horizontal="right"/>
    </xf>
    <xf numFmtId="165" fontId="2" fillId="0" borderId="0" xfId="0" applyNumberFormat="1" applyFont="1" applyAlignment="1">
      <alignment horizontal="right"/>
    </xf>
    <xf numFmtId="167" fontId="8" fillId="0" borderId="24" xfId="0" applyNumberFormat="1" applyFont="1" applyBorder="1"/>
    <xf numFmtId="167" fontId="8" fillId="0" borderId="25" xfId="0" applyNumberFormat="1" applyFont="1" applyBorder="1"/>
    <xf numFmtId="167" fontId="8" fillId="0" borderId="4" xfId="0" applyNumberFormat="1" applyFont="1" applyBorder="1"/>
    <xf numFmtId="167" fontId="5" fillId="0" borderId="1" xfId="0" applyNumberFormat="1" applyFont="1" applyBorder="1"/>
    <xf numFmtId="167" fontId="5" fillId="0" borderId="29" xfId="0" applyNumberFormat="1" applyFont="1" applyBorder="1"/>
    <xf numFmtId="167" fontId="5" fillId="0" borderId="5" xfId="0" applyNumberFormat="1" applyFont="1" applyBorder="1"/>
    <xf numFmtId="167" fontId="5" fillId="0" borderId="30" xfId="0" applyNumberFormat="1" applyFont="1" applyBorder="1"/>
    <xf numFmtId="167" fontId="5" fillId="0" borderId="6" xfId="0" applyNumberFormat="1" applyFont="1" applyBorder="1"/>
    <xf numFmtId="167" fontId="5" fillId="0" borderId="31" xfId="0" applyNumberFormat="1" applyFont="1" applyBorder="1"/>
    <xf numFmtId="0" fontId="10" fillId="0" borderId="0" xfId="0" applyFont="1"/>
    <xf numFmtId="165" fontId="5" fillId="0" borderId="32" xfId="0" applyNumberFormat="1" applyFont="1" applyBorder="1" applyAlignment="1">
      <alignment horizontal="right"/>
    </xf>
    <xf numFmtId="165" fontId="5" fillId="0" borderId="33" xfId="0" applyNumberFormat="1" applyFont="1" applyBorder="1" applyAlignment="1">
      <alignment horizontal="right"/>
    </xf>
    <xf numFmtId="165" fontId="2" fillId="0" borderId="34" xfId="0" applyNumberFormat="1" applyFont="1" applyBorder="1" applyAlignment="1">
      <alignment horizontal="right"/>
    </xf>
    <xf numFmtId="165" fontId="5" fillId="0" borderId="35" xfId="0" applyNumberFormat="1" applyFont="1" applyBorder="1" applyAlignment="1">
      <alignment horizontal="right"/>
    </xf>
    <xf numFmtId="165" fontId="5" fillId="0" borderId="2" xfId="0" applyNumberFormat="1" applyFont="1" applyBorder="1" applyAlignment="1">
      <alignment horizontal="right"/>
    </xf>
    <xf numFmtId="165" fontId="5" fillId="0" borderId="0" xfId="0" applyNumberFormat="1" applyFont="1" applyAlignment="1">
      <alignment horizontal="right"/>
    </xf>
    <xf numFmtId="165" fontId="5" fillId="0" borderId="7" xfId="0" applyNumberFormat="1" applyFont="1" applyBorder="1" applyAlignment="1">
      <alignment horizontal="right"/>
    </xf>
    <xf numFmtId="165" fontId="2" fillId="0" borderId="9" xfId="0" applyNumberFormat="1" applyFont="1" applyBorder="1" applyAlignment="1">
      <alignment horizontal="right"/>
    </xf>
    <xf numFmtId="165" fontId="5" fillId="0" borderId="0" xfId="0" applyNumberFormat="1" applyFont="1"/>
    <xf numFmtId="0" fontId="2" fillId="0" borderId="0" xfId="1" applyFont="1"/>
    <xf numFmtId="0" fontId="5" fillId="0" borderId="0" xfId="1"/>
    <xf numFmtId="0" fontId="6" fillId="0" borderId="0" xfId="1" applyFont="1"/>
    <xf numFmtId="166" fontId="0" fillId="0" borderId="0" xfId="2" applyNumberFormat="1" applyFont="1"/>
    <xf numFmtId="165" fontId="0" fillId="0" borderId="0" xfId="0" applyNumberFormat="1"/>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36"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5" fillId="0" borderId="0" xfId="0" applyFont="1" applyAlignment="1">
      <alignment horizontal="center"/>
    </xf>
    <xf numFmtId="0" fontId="5" fillId="0" borderId="4" xfId="0" applyFont="1" applyBorder="1" applyAlignment="1">
      <alignment horizont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5" fillId="0" borderId="5" xfId="0" applyFont="1"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36" xfId="0" applyBorder="1" applyAlignment="1">
      <alignment horizontal="center"/>
    </xf>
    <xf numFmtId="0" fontId="0" fillId="0" borderId="40" xfId="0" applyBorder="1" applyAlignment="1">
      <alignment horizont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1" xfId="0" applyBorder="1" applyAlignment="1">
      <alignment horizontal="center"/>
    </xf>
    <xf numFmtId="0" fontId="0" fillId="0" borderId="42" xfId="0" applyBorder="1" applyAlignment="1">
      <alignment horizontal="center"/>
    </xf>
    <xf numFmtId="0" fontId="5" fillId="0" borderId="40" xfId="0" applyFont="1" applyBorder="1" applyAlignment="1">
      <alignment horizontal="center"/>
    </xf>
    <xf numFmtId="0" fontId="5" fillId="0" borderId="41" xfId="0" applyFont="1" applyBorder="1" applyAlignment="1">
      <alignment horizontal="center"/>
    </xf>
    <xf numFmtId="0" fontId="5" fillId="0" borderId="42" xfId="0" applyFont="1" applyBorder="1" applyAlignment="1">
      <alignment horizontal="center"/>
    </xf>
    <xf numFmtId="2" fontId="11" fillId="0" borderId="0" xfId="0" applyNumberFormat="1" applyFont="1" applyAlignment="1">
      <alignment horizontal="left" vertical="center"/>
    </xf>
    <xf numFmtId="0" fontId="2" fillId="0" borderId="0" xfId="0" applyFont="1" applyAlignment="1">
      <alignment horizontal="center"/>
    </xf>
    <xf numFmtId="0" fontId="0" fillId="0" borderId="7" xfId="0" applyBorder="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36"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5" xfId="0" applyBorder="1" applyAlignment="1">
      <alignment horizontal="center"/>
    </xf>
    <xf numFmtId="0" fontId="0" fillId="0" borderId="4" xfId="0" applyBorder="1" applyAlignment="1">
      <alignment horizontal="center"/>
    </xf>
    <xf numFmtId="0" fontId="5" fillId="0" borderId="7" xfId="0" applyFont="1" applyBorder="1" applyAlignment="1">
      <alignment horizontal="center"/>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0" fillId="0" borderId="0" xfId="0" applyAlignment="1">
      <alignment horizontal="center" vertical="center" wrapText="1"/>
    </xf>
    <xf numFmtId="0" fontId="0" fillId="0" borderId="4" xfId="0" applyBorder="1" applyAlignment="1">
      <alignment horizontal="center" vertical="center" wrapText="1"/>
    </xf>
    <xf numFmtId="0" fontId="0" fillId="0" borderId="36"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5" fillId="0" borderId="0" xfId="0" applyFont="1" applyAlignment="1">
      <alignment horizontal="center"/>
    </xf>
    <xf numFmtId="0" fontId="5" fillId="0" borderId="4" xfId="0" applyFont="1" applyBorder="1" applyAlignment="1">
      <alignment horizont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Alignment="1">
      <alignment horizontal="center" vertical="center"/>
    </xf>
    <xf numFmtId="0" fontId="0" fillId="0" borderId="4"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6"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5" fillId="0" borderId="5" xfId="0" applyFont="1"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5" fillId="0" borderId="1" xfId="0" applyFont="1" applyBorder="1" applyAlignment="1">
      <alignment horizontal="center"/>
    </xf>
    <xf numFmtId="0" fontId="0" fillId="0" borderId="31" xfId="0" applyBorder="1" applyAlignment="1">
      <alignment horizontal="center"/>
    </xf>
    <xf numFmtId="0" fontId="0" fillId="0" borderId="8" xfId="0" applyBorder="1" applyAlignment="1">
      <alignment horizontal="center"/>
    </xf>
    <xf numFmtId="0" fontId="0" fillId="0" borderId="30" xfId="0" applyBorder="1" applyAlignment="1">
      <alignment horizontal="center"/>
    </xf>
  </cellXfs>
  <cellStyles count="3">
    <cellStyle name="Normal" xfId="0" builtinId="0"/>
    <cellStyle name="Normal 2" xfId="1" xr:uid="{00000000-0005-0000-0000-000001000000}"/>
    <cellStyle name="Percent" xfId="2" builtinId="5"/>
  </cellStyles>
  <dxfs count="27">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color auto="1"/>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
      <font>
        <b val="0"/>
        <i/>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1">
    <pageSetUpPr fitToPage="1"/>
  </sheetPr>
  <dimension ref="A1:B44"/>
  <sheetViews>
    <sheetView tabSelected="1" zoomScale="115" zoomScaleNormal="115" workbookViewId="0">
      <selection activeCell="G11" sqref="G11"/>
    </sheetView>
  </sheetViews>
  <sheetFormatPr defaultRowHeight="12.75"/>
  <cols>
    <col min="1" max="16384" width="9.140625" style="124"/>
  </cols>
  <sheetData>
    <row r="1" spans="1:1">
      <c r="A1" s="123" t="s">
        <v>0</v>
      </c>
    </row>
    <row r="2" spans="1:1">
      <c r="A2" s="124" t="s">
        <v>1</v>
      </c>
    </row>
    <row r="3" spans="1:1">
      <c r="A3" s="124" t="s">
        <v>2</v>
      </c>
    </row>
    <row r="4" spans="1:1">
      <c r="A4" s="124" t="s">
        <v>3</v>
      </c>
    </row>
    <row r="5" spans="1:1">
      <c r="A5" s="124" t="s">
        <v>4</v>
      </c>
    </row>
    <row r="6" spans="1:1">
      <c r="A6" s="124" t="s">
        <v>5</v>
      </c>
    </row>
    <row r="7" spans="1:1">
      <c r="A7" s="124" t="s">
        <v>6</v>
      </c>
    </row>
    <row r="8" spans="1:1">
      <c r="A8" s="124" t="s">
        <v>7</v>
      </c>
    </row>
    <row r="9" spans="1:1">
      <c r="A9" s="124" t="s">
        <v>8</v>
      </c>
    </row>
    <row r="10" spans="1:1">
      <c r="A10" s="124" t="s">
        <v>9</v>
      </c>
    </row>
    <row r="11" spans="1:1">
      <c r="A11" s="124" t="s">
        <v>10</v>
      </c>
    </row>
    <row r="12" spans="1:1">
      <c r="A12" s="124" t="s">
        <v>11</v>
      </c>
    </row>
    <row r="13" spans="1:1">
      <c r="A13" s="124" t="s">
        <v>12</v>
      </c>
    </row>
    <row r="14" spans="1:1">
      <c r="A14" s="124" t="s">
        <v>13</v>
      </c>
    </row>
    <row r="15" spans="1:1">
      <c r="A15" s="124" t="s">
        <v>14</v>
      </c>
    </row>
    <row r="16" spans="1:1">
      <c r="A16" s="124" t="s">
        <v>15</v>
      </c>
    </row>
    <row r="17" spans="1:1">
      <c r="A17" s="124" t="s">
        <v>16</v>
      </c>
    </row>
    <row r="18" spans="1:1">
      <c r="A18" s="124" t="s">
        <v>17</v>
      </c>
    </row>
    <row r="19" spans="1:1">
      <c r="A19" s="124" t="s">
        <v>18</v>
      </c>
    </row>
    <row r="20" spans="1:1">
      <c r="A20" s="124" t="s">
        <v>19</v>
      </c>
    </row>
    <row r="21" spans="1:1">
      <c r="A21" s="124" t="s">
        <v>20</v>
      </c>
    </row>
    <row r="22" spans="1:1">
      <c r="A22" s="124" t="s">
        <v>21</v>
      </c>
    </row>
    <row r="23" spans="1:1">
      <c r="A23" s="124" t="s">
        <v>22</v>
      </c>
    </row>
    <row r="24" spans="1:1">
      <c r="A24" s="124" t="s">
        <v>23</v>
      </c>
    </row>
    <row r="25" spans="1:1">
      <c r="A25" s="124" t="s">
        <v>24</v>
      </c>
    </row>
    <row r="26" spans="1:1">
      <c r="A26" s="124" t="s">
        <v>25</v>
      </c>
    </row>
    <row r="27" spans="1:1">
      <c r="A27" s="124" t="s">
        <v>26</v>
      </c>
    </row>
    <row r="28" spans="1:1">
      <c r="A28" s="124" t="s">
        <v>27</v>
      </c>
    </row>
    <row r="29" spans="1:1">
      <c r="A29" s="124" t="s">
        <v>28</v>
      </c>
    </row>
    <row r="31" spans="1:1">
      <c r="A31" s="125" t="s">
        <v>29</v>
      </c>
    </row>
    <row r="33" spans="1:2">
      <c r="A33" s="123" t="s">
        <v>30</v>
      </c>
    </row>
    <row r="34" spans="1:2">
      <c r="A34" s="123" t="s">
        <v>31</v>
      </c>
    </row>
    <row r="35" spans="1:2">
      <c r="A35" s="123" t="s">
        <v>32</v>
      </c>
    </row>
    <row r="36" spans="1:2" ht="14.25">
      <c r="A36" s="165" t="s">
        <v>33</v>
      </c>
      <c r="B36"/>
    </row>
    <row r="37" spans="1:2" ht="14.25">
      <c r="A37" s="165" t="s">
        <v>34</v>
      </c>
      <c r="B37"/>
    </row>
    <row r="38" spans="1:2" ht="14.25">
      <c r="A38" s="165" t="s">
        <v>35</v>
      </c>
      <c r="B38"/>
    </row>
    <row r="39" spans="1:2" ht="14.25">
      <c r="A39" s="165" t="s">
        <v>36</v>
      </c>
      <c r="B39"/>
    </row>
    <row r="40" spans="1:2" ht="14.25">
      <c r="A40" s="165" t="s">
        <v>37</v>
      </c>
      <c r="B40"/>
    </row>
    <row r="41" spans="1:2">
      <c r="B41"/>
    </row>
    <row r="42" spans="1:2">
      <c r="A42" s="124" t="s">
        <v>38</v>
      </c>
    </row>
    <row r="43" spans="1:2">
      <c r="A43" s="124" t="s">
        <v>39</v>
      </c>
    </row>
    <row r="44" spans="1:2">
      <c r="A44" s="124" t="s">
        <v>40</v>
      </c>
    </row>
  </sheetData>
  <pageMargins left="0.75" right="0.75" top="1" bottom="1" header="0.5" footer="0.5"/>
  <pageSetup paperSize="9" scale="74" orientation="landscape"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pageSetUpPr fitToPage="1"/>
  </sheetPr>
  <dimension ref="A1:T42"/>
  <sheetViews>
    <sheetView zoomScaleNormal="100" workbookViewId="0">
      <selection activeCell="M12" sqref="M12:N12"/>
    </sheetView>
  </sheetViews>
  <sheetFormatPr defaultRowHeight="12.75"/>
  <sheetData>
    <row r="1" spans="1:20">
      <c r="A1" s="14"/>
    </row>
    <row r="2" spans="1:20">
      <c r="C2" s="166" t="s">
        <v>157</v>
      </c>
      <c r="D2" s="166"/>
      <c r="E2" s="166"/>
      <c r="F2" s="166"/>
      <c r="G2" s="166"/>
      <c r="H2" s="166"/>
      <c r="I2" s="166"/>
      <c r="J2" s="166"/>
      <c r="K2" s="166"/>
      <c r="L2" s="166"/>
      <c r="M2" s="166"/>
      <c r="N2" s="166"/>
      <c r="O2" s="166"/>
      <c r="P2" s="166"/>
      <c r="Q2" s="166"/>
      <c r="R2" s="166"/>
      <c r="S2" s="166"/>
      <c r="T2" s="166"/>
    </row>
    <row r="3" spans="1:20">
      <c r="F3" s="166" t="s">
        <v>158</v>
      </c>
      <c r="G3" s="166"/>
      <c r="H3" s="166"/>
      <c r="I3" s="166"/>
      <c r="J3" s="166"/>
      <c r="K3" s="166"/>
      <c r="L3" s="166" t="s">
        <v>159</v>
      </c>
      <c r="M3" s="166"/>
      <c r="N3" s="166"/>
      <c r="O3" s="166"/>
      <c r="P3" s="166"/>
      <c r="Q3" s="166"/>
    </row>
    <row r="4" spans="1:20">
      <c r="C4" s="168" t="s">
        <v>45</v>
      </c>
      <c r="D4" s="168"/>
      <c r="E4" s="168"/>
      <c r="F4" s="168"/>
      <c r="G4" s="168"/>
      <c r="H4" s="168"/>
      <c r="I4" s="168"/>
      <c r="J4" s="168"/>
      <c r="K4" s="168"/>
      <c r="L4" s="168"/>
      <c r="M4" s="168"/>
      <c r="N4" s="168"/>
      <c r="O4" s="168"/>
      <c r="P4" s="168"/>
      <c r="Q4" s="168"/>
      <c r="R4" s="168"/>
      <c r="S4" s="168"/>
      <c r="T4" s="168"/>
    </row>
    <row r="5" spans="1:20" ht="15" thickBot="1">
      <c r="K5" s="167" t="s">
        <v>46</v>
      </c>
      <c r="L5" s="167"/>
      <c r="N5" s="10"/>
      <c r="O5" s="10"/>
    </row>
    <row r="6" spans="1:20" ht="13.5" thickTop="1">
      <c r="C6" s="1"/>
      <c r="D6" s="2"/>
      <c r="E6" s="3"/>
      <c r="F6" s="169" t="s">
        <v>47</v>
      </c>
      <c r="G6" s="170"/>
      <c r="H6" s="171"/>
      <c r="I6" s="1"/>
      <c r="J6" s="2"/>
      <c r="K6" s="3"/>
      <c r="L6" s="15" t="s">
        <v>48</v>
      </c>
      <c r="M6" s="2"/>
      <c r="N6" s="3"/>
      <c r="O6" s="15" t="s">
        <v>49</v>
      </c>
      <c r="P6" s="2"/>
      <c r="Q6" s="3"/>
      <c r="R6" s="1"/>
      <c r="S6" s="2"/>
      <c r="T6" s="3"/>
    </row>
    <row r="7" spans="1:20">
      <c r="C7" s="175" t="s">
        <v>50</v>
      </c>
      <c r="D7" s="168"/>
      <c r="E7" s="176"/>
      <c r="F7" s="175" t="s">
        <v>51</v>
      </c>
      <c r="G7" s="168"/>
      <c r="H7" s="176"/>
      <c r="I7" s="175" t="s">
        <v>52</v>
      </c>
      <c r="J7" s="168"/>
      <c r="K7" s="176"/>
      <c r="L7" s="175" t="s">
        <v>53</v>
      </c>
      <c r="M7" s="168"/>
      <c r="N7" s="176"/>
      <c r="O7" s="175" t="s">
        <v>54</v>
      </c>
      <c r="P7" s="168"/>
      <c r="Q7" s="176"/>
      <c r="R7" s="175" t="s">
        <v>55</v>
      </c>
      <c r="S7" s="168"/>
      <c r="T7" s="176"/>
    </row>
    <row r="8" spans="1:20" ht="13.5" thickBot="1">
      <c r="C8" s="6"/>
      <c r="D8" s="7"/>
      <c r="E8" s="8"/>
      <c r="F8" s="21">
        <v>2021</v>
      </c>
      <c r="G8" s="22">
        <v>2022</v>
      </c>
      <c r="H8" s="20">
        <v>2023</v>
      </c>
      <c r="I8" s="21">
        <v>2021</v>
      </c>
      <c r="J8" s="22">
        <v>2022</v>
      </c>
      <c r="K8" s="20">
        <v>2023</v>
      </c>
      <c r="L8" s="21">
        <v>2021</v>
      </c>
      <c r="M8" s="22">
        <v>2022</v>
      </c>
      <c r="N8" s="20">
        <v>2023</v>
      </c>
      <c r="O8" s="21">
        <v>2021</v>
      </c>
      <c r="P8" s="22">
        <v>2022</v>
      </c>
      <c r="Q8" s="20">
        <v>2023</v>
      </c>
      <c r="R8" s="6"/>
      <c r="S8" s="7"/>
      <c r="T8" s="8"/>
    </row>
    <row r="9" spans="1:20" ht="13.5" thickTop="1">
      <c r="A9" t="str">
        <f t="shared" ref="A9:A24" si="0">IF(SUM(F9:Q9)&lt;1,"Y","")</f>
        <v/>
      </c>
      <c r="B9" s="17" t="s">
        <v>56</v>
      </c>
      <c r="C9" s="38" t="s">
        <v>57</v>
      </c>
      <c r="D9" s="88"/>
      <c r="E9" s="89"/>
      <c r="F9" s="97">
        <v>504.44299999999998</v>
      </c>
      <c r="G9" s="98">
        <v>469</v>
      </c>
      <c r="H9" s="99">
        <v>445</v>
      </c>
      <c r="I9" s="97">
        <v>690</v>
      </c>
      <c r="J9" s="98">
        <v>570</v>
      </c>
      <c r="K9" s="99">
        <v>545</v>
      </c>
      <c r="L9" s="97">
        <v>370.41999999999996</v>
      </c>
      <c r="M9" s="98">
        <v>340</v>
      </c>
      <c r="N9" s="99">
        <v>330</v>
      </c>
      <c r="O9" s="97">
        <v>555.97699999999998</v>
      </c>
      <c r="P9" s="98">
        <v>441</v>
      </c>
      <c r="Q9" s="99">
        <v>430</v>
      </c>
      <c r="R9" s="44" t="s">
        <v>58</v>
      </c>
      <c r="T9" s="4"/>
    </row>
    <row r="10" spans="1:20">
      <c r="A10" t="str">
        <f t="shared" si="0"/>
        <v/>
      </c>
      <c r="B10" s="17" t="s">
        <v>59</v>
      </c>
      <c r="C10" s="38" t="s">
        <v>60</v>
      </c>
      <c r="D10" s="88"/>
      <c r="E10" s="89"/>
      <c r="F10" s="97">
        <v>106.22</v>
      </c>
      <c r="G10" s="98" t="s">
        <v>61</v>
      </c>
      <c r="H10" s="99" t="s">
        <v>61</v>
      </c>
      <c r="I10" s="97">
        <v>74.72999999999999</v>
      </c>
      <c r="J10" s="98" t="s">
        <v>61</v>
      </c>
      <c r="K10" s="99" t="s">
        <v>61</v>
      </c>
      <c r="L10" s="97">
        <v>118.12</v>
      </c>
      <c r="M10" s="98" t="s">
        <v>61</v>
      </c>
      <c r="N10" s="99" t="s">
        <v>61</v>
      </c>
      <c r="O10" s="97">
        <v>86.63</v>
      </c>
      <c r="P10" s="98" t="s">
        <v>61</v>
      </c>
      <c r="Q10" s="99" t="s">
        <v>61</v>
      </c>
      <c r="R10" s="44" t="s">
        <v>63</v>
      </c>
      <c r="T10" s="4"/>
    </row>
    <row r="11" spans="1:20">
      <c r="A11" t="str">
        <f t="shared" si="0"/>
        <v/>
      </c>
      <c r="B11" s="17" t="s">
        <v>64</v>
      </c>
      <c r="C11" s="38" t="s">
        <v>65</v>
      </c>
      <c r="D11" s="88"/>
      <c r="E11" s="89"/>
      <c r="F11" s="97">
        <v>15.32</v>
      </c>
      <c r="G11" s="98">
        <v>16</v>
      </c>
      <c r="H11" s="99">
        <v>15</v>
      </c>
      <c r="I11" s="97">
        <v>0</v>
      </c>
      <c r="J11" s="98">
        <v>0</v>
      </c>
      <c r="K11" s="99">
        <v>0</v>
      </c>
      <c r="L11" s="97">
        <v>15.32</v>
      </c>
      <c r="M11" s="98">
        <v>16</v>
      </c>
      <c r="N11" s="99">
        <v>15</v>
      </c>
      <c r="O11" s="97">
        <v>0</v>
      </c>
      <c r="P11" s="98">
        <v>0</v>
      </c>
      <c r="Q11" s="99">
        <v>0</v>
      </c>
      <c r="R11" s="44" t="s">
        <v>66</v>
      </c>
      <c r="T11" s="4"/>
    </row>
    <row r="12" spans="1:20">
      <c r="A12" t="str">
        <f t="shared" si="0"/>
        <v/>
      </c>
      <c r="B12" s="17" t="s">
        <v>67</v>
      </c>
      <c r="C12" s="38" t="s">
        <v>68</v>
      </c>
      <c r="D12" s="88"/>
      <c r="E12" s="89"/>
      <c r="F12" s="97">
        <v>462</v>
      </c>
      <c r="G12" s="98">
        <v>470</v>
      </c>
      <c r="H12" s="99">
        <v>481</v>
      </c>
      <c r="I12" s="97">
        <v>45</v>
      </c>
      <c r="J12" s="98">
        <v>46</v>
      </c>
      <c r="K12" s="99">
        <v>47</v>
      </c>
      <c r="L12" s="97">
        <v>574</v>
      </c>
      <c r="M12" s="98">
        <v>590</v>
      </c>
      <c r="N12" s="99">
        <v>609</v>
      </c>
      <c r="O12" s="97">
        <v>157</v>
      </c>
      <c r="P12" s="98">
        <v>166</v>
      </c>
      <c r="Q12" s="99">
        <v>175</v>
      </c>
      <c r="R12" s="44" t="s">
        <v>69</v>
      </c>
      <c r="T12" s="4"/>
    </row>
    <row r="13" spans="1:20">
      <c r="A13" t="str">
        <f t="shared" si="0"/>
        <v/>
      </c>
      <c r="B13" s="17" t="s">
        <v>70</v>
      </c>
      <c r="C13" s="38" t="s">
        <v>71</v>
      </c>
      <c r="D13" s="88"/>
      <c r="E13" s="89"/>
      <c r="F13" s="97">
        <v>74.421499999999995</v>
      </c>
      <c r="G13" s="98">
        <v>68</v>
      </c>
      <c r="H13" s="99">
        <v>68</v>
      </c>
      <c r="I13" s="97">
        <v>80</v>
      </c>
      <c r="J13" s="98">
        <v>70</v>
      </c>
      <c r="K13" s="99">
        <v>70</v>
      </c>
      <c r="L13" s="97">
        <v>77.179999999999993</v>
      </c>
      <c r="M13" s="98">
        <v>69</v>
      </c>
      <c r="N13" s="99">
        <v>69</v>
      </c>
      <c r="O13" s="97">
        <v>82.758499999999998</v>
      </c>
      <c r="P13" s="98">
        <v>71</v>
      </c>
      <c r="Q13" s="99">
        <v>71</v>
      </c>
      <c r="R13" s="44" t="s">
        <v>72</v>
      </c>
      <c r="T13" s="4"/>
    </row>
    <row r="14" spans="1:20">
      <c r="A14" t="str">
        <f t="shared" si="0"/>
        <v/>
      </c>
      <c r="B14" s="17" t="s">
        <v>73</v>
      </c>
      <c r="C14" s="38" t="s">
        <v>74</v>
      </c>
      <c r="D14" s="88"/>
      <c r="E14" s="89"/>
      <c r="F14" s="97">
        <v>161.61000000000001</v>
      </c>
      <c r="G14" s="98">
        <v>165.14000000000001</v>
      </c>
      <c r="H14" s="99">
        <v>165.14000000000001</v>
      </c>
      <c r="I14" s="97">
        <v>46</v>
      </c>
      <c r="J14" s="98">
        <v>46</v>
      </c>
      <c r="K14" s="99">
        <v>46</v>
      </c>
      <c r="L14" s="97">
        <v>163.63</v>
      </c>
      <c r="M14" s="98">
        <v>160.62</v>
      </c>
      <c r="N14" s="99">
        <v>160.62</v>
      </c>
      <c r="O14" s="97">
        <v>48.019999999999996</v>
      </c>
      <c r="P14" s="98">
        <v>41.48</v>
      </c>
      <c r="Q14" s="99">
        <v>41.48</v>
      </c>
      <c r="R14" s="44" t="s">
        <v>75</v>
      </c>
      <c r="T14" s="4"/>
    </row>
    <row r="15" spans="1:20">
      <c r="A15" t="str">
        <f t="shared" si="0"/>
        <v/>
      </c>
      <c r="B15" s="17" t="s">
        <v>76</v>
      </c>
      <c r="C15" s="38" t="s">
        <v>77</v>
      </c>
      <c r="D15" s="88"/>
      <c r="E15" s="89"/>
      <c r="F15" s="97">
        <v>4400.9799999999996</v>
      </c>
      <c r="G15" s="98">
        <v>4425</v>
      </c>
      <c r="H15" s="99">
        <v>4335</v>
      </c>
      <c r="I15" s="97">
        <v>6104.57</v>
      </c>
      <c r="J15" s="98">
        <v>6100</v>
      </c>
      <c r="K15" s="99">
        <v>6000</v>
      </c>
      <c r="L15" s="97">
        <v>1944.44</v>
      </c>
      <c r="M15" s="98">
        <v>1940</v>
      </c>
      <c r="N15" s="99">
        <v>1865</v>
      </c>
      <c r="O15" s="97">
        <v>3648.0299999999997</v>
      </c>
      <c r="P15" s="98">
        <v>3615</v>
      </c>
      <c r="Q15" s="99">
        <v>3530</v>
      </c>
      <c r="R15" s="44" t="s">
        <v>78</v>
      </c>
      <c r="T15" s="4"/>
    </row>
    <row r="16" spans="1:20">
      <c r="A16" t="str">
        <f t="shared" si="0"/>
        <v/>
      </c>
      <c r="B16" s="17" t="s">
        <v>79</v>
      </c>
      <c r="C16" s="38" t="s">
        <v>80</v>
      </c>
      <c r="D16" s="88"/>
      <c r="E16" s="89"/>
      <c r="F16" s="97">
        <v>19</v>
      </c>
      <c r="G16" s="98">
        <v>11</v>
      </c>
      <c r="H16" s="99">
        <v>6</v>
      </c>
      <c r="I16" s="97">
        <v>37</v>
      </c>
      <c r="J16" s="98">
        <v>35</v>
      </c>
      <c r="K16" s="99">
        <v>20</v>
      </c>
      <c r="L16" s="97">
        <v>69</v>
      </c>
      <c r="M16" s="98">
        <v>57</v>
      </c>
      <c r="N16" s="99">
        <v>47</v>
      </c>
      <c r="O16" s="97">
        <v>87</v>
      </c>
      <c r="P16" s="98">
        <v>81</v>
      </c>
      <c r="Q16" s="99">
        <v>61</v>
      </c>
      <c r="R16" s="44" t="s">
        <v>81</v>
      </c>
      <c r="T16" s="4"/>
    </row>
    <row r="17" spans="1:20">
      <c r="A17" t="str">
        <f t="shared" si="0"/>
        <v/>
      </c>
      <c r="B17" s="17" t="s">
        <v>82</v>
      </c>
      <c r="C17" s="38" t="s">
        <v>83</v>
      </c>
      <c r="D17" s="88"/>
      <c r="E17" s="89"/>
      <c r="F17" s="97">
        <v>12.90000000000002</v>
      </c>
      <c r="G17" s="98">
        <v>128</v>
      </c>
      <c r="H17" s="99">
        <v>128</v>
      </c>
      <c r="I17" s="97">
        <v>147</v>
      </c>
      <c r="J17" s="98">
        <v>147</v>
      </c>
      <c r="K17" s="99">
        <v>147</v>
      </c>
      <c r="L17" s="97">
        <v>19.200000000000003</v>
      </c>
      <c r="M17" s="98">
        <v>5</v>
      </c>
      <c r="N17" s="99">
        <v>5</v>
      </c>
      <c r="O17" s="97">
        <v>153.29999999999998</v>
      </c>
      <c r="P17" s="98">
        <v>24</v>
      </c>
      <c r="Q17" s="99">
        <v>24</v>
      </c>
      <c r="R17" s="44" t="s">
        <v>82</v>
      </c>
      <c r="T17" s="4"/>
    </row>
    <row r="18" spans="1:20">
      <c r="B18" s="17" t="s">
        <v>84</v>
      </c>
      <c r="C18" s="38" t="s">
        <v>85</v>
      </c>
      <c r="D18" s="88"/>
      <c r="E18" s="89"/>
      <c r="F18" s="97" t="s">
        <v>61</v>
      </c>
      <c r="G18" s="98" t="s">
        <v>61</v>
      </c>
      <c r="H18" s="99" t="s">
        <v>61</v>
      </c>
      <c r="I18" s="97" t="s">
        <v>61</v>
      </c>
      <c r="J18" s="98" t="s">
        <v>61</v>
      </c>
      <c r="K18" s="99" t="s">
        <v>61</v>
      </c>
      <c r="L18" s="97" t="s">
        <v>61</v>
      </c>
      <c r="M18" s="98" t="s">
        <v>61</v>
      </c>
      <c r="N18" s="99" t="s">
        <v>61</v>
      </c>
      <c r="O18" s="97" t="s">
        <v>61</v>
      </c>
      <c r="P18" s="98" t="s">
        <v>61</v>
      </c>
      <c r="Q18" s="99" t="s">
        <v>61</v>
      </c>
      <c r="R18" s="44" t="s">
        <v>86</v>
      </c>
      <c r="T18" s="4"/>
    </row>
    <row r="19" spans="1:20">
      <c r="A19" t="str">
        <f t="shared" si="0"/>
        <v/>
      </c>
      <c r="B19" s="17" t="s">
        <v>87</v>
      </c>
      <c r="C19" s="38" t="s">
        <v>88</v>
      </c>
      <c r="D19" s="88"/>
      <c r="E19" s="89"/>
      <c r="F19" s="97">
        <v>454.00000000000011</v>
      </c>
      <c r="G19" s="98">
        <v>436</v>
      </c>
      <c r="H19" s="99">
        <v>436</v>
      </c>
      <c r="I19" s="97">
        <v>29</v>
      </c>
      <c r="J19" s="98">
        <v>29</v>
      </c>
      <c r="K19" s="99">
        <v>29</v>
      </c>
      <c r="L19" s="97">
        <v>572.40000000000009</v>
      </c>
      <c r="M19" s="98">
        <v>550</v>
      </c>
      <c r="N19" s="99">
        <v>550</v>
      </c>
      <c r="O19" s="97">
        <v>147.4</v>
      </c>
      <c r="P19" s="98">
        <v>143</v>
      </c>
      <c r="Q19" s="99">
        <v>143</v>
      </c>
      <c r="R19" s="44" t="s">
        <v>89</v>
      </c>
      <c r="T19" s="4"/>
    </row>
    <row r="20" spans="1:20">
      <c r="A20" t="str">
        <f t="shared" si="0"/>
        <v/>
      </c>
      <c r="B20" s="17" t="s">
        <v>90</v>
      </c>
      <c r="C20" s="38" t="s">
        <v>91</v>
      </c>
      <c r="D20" s="88"/>
      <c r="E20" s="89"/>
      <c r="F20" s="97">
        <v>4397.9070000000002</v>
      </c>
      <c r="G20" s="98">
        <v>4650</v>
      </c>
      <c r="H20" s="99">
        <v>4770</v>
      </c>
      <c r="I20" s="97">
        <v>5750.2359999999999</v>
      </c>
      <c r="J20" s="98">
        <v>5850</v>
      </c>
      <c r="K20" s="99">
        <v>6050</v>
      </c>
      <c r="L20" s="97">
        <v>911.90899999999999</v>
      </c>
      <c r="M20" s="98">
        <v>970</v>
      </c>
      <c r="N20" s="99">
        <v>990</v>
      </c>
      <c r="O20" s="97">
        <v>2264.2379999999998</v>
      </c>
      <c r="P20" s="98">
        <v>2170</v>
      </c>
      <c r="Q20" s="99">
        <v>2270</v>
      </c>
      <c r="R20" s="44" t="s">
        <v>92</v>
      </c>
      <c r="T20" s="4"/>
    </row>
    <row r="21" spans="1:20">
      <c r="A21" t="str">
        <f t="shared" si="0"/>
        <v/>
      </c>
      <c r="B21" s="17" t="s">
        <v>93</v>
      </c>
      <c r="C21" s="38" t="s">
        <v>94</v>
      </c>
      <c r="D21" s="88"/>
      <c r="E21" s="89"/>
      <c r="F21" s="97">
        <v>487.73</v>
      </c>
      <c r="G21" s="98">
        <v>510</v>
      </c>
      <c r="H21" s="99">
        <v>500</v>
      </c>
      <c r="I21" s="97">
        <v>555</v>
      </c>
      <c r="J21" s="98">
        <v>550</v>
      </c>
      <c r="K21" s="99">
        <v>540</v>
      </c>
      <c r="L21" s="97">
        <v>336.37</v>
      </c>
      <c r="M21" s="98">
        <v>335</v>
      </c>
      <c r="N21" s="99">
        <v>340</v>
      </c>
      <c r="O21" s="97">
        <v>403.64</v>
      </c>
      <c r="P21" s="98">
        <v>375</v>
      </c>
      <c r="Q21" s="99">
        <v>380</v>
      </c>
      <c r="R21" s="44" t="s">
        <v>93</v>
      </c>
      <c r="T21" s="4"/>
    </row>
    <row r="22" spans="1:20">
      <c r="A22" t="str">
        <f t="shared" si="0"/>
        <v/>
      </c>
      <c r="B22" s="17" t="s">
        <v>95</v>
      </c>
      <c r="C22" s="38" t="s">
        <v>96</v>
      </c>
      <c r="D22" s="88"/>
      <c r="E22" s="89"/>
      <c r="F22" s="97">
        <v>122.8</v>
      </c>
      <c r="G22" s="98">
        <v>151</v>
      </c>
      <c r="H22" s="99">
        <v>163</v>
      </c>
      <c r="I22" s="97">
        <v>21</v>
      </c>
      <c r="J22" s="98">
        <v>18</v>
      </c>
      <c r="K22" s="99">
        <v>20</v>
      </c>
      <c r="L22" s="97">
        <v>143</v>
      </c>
      <c r="M22" s="98">
        <v>168</v>
      </c>
      <c r="N22" s="99">
        <v>181</v>
      </c>
      <c r="O22" s="97">
        <v>41.2</v>
      </c>
      <c r="P22" s="98">
        <v>35</v>
      </c>
      <c r="Q22" s="99">
        <v>38</v>
      </c>
      <c r="R22" s="44" t="s">
        <v>97</v>
      </c>
      <c r="T22" s="4"/>
    </row>
    <row r="23" spans="1:20">
      <c r="A23" t="str">
        <f t="shared" si="0"/>
        <v/>
      </c>
      <c r="B23" s="17" t="s">
        <v>98</v>
      </c>
      <c r="C23" s="38" t="s">
        <v>99</v>
      </c>
      <c r="D23" s="88"/>
      <c r="E23" s="89"/>
      <c r="F23" s="97">
        <v>248</v>
      </c>
      <c r="G23" s="98">
        <v>239</v>
      </c>
      <c r="H23" s="99">
        <v>239</v>
      </c>
      <c r="I23" s="97">
        <v>0</v>
      </c>
      <c r="J23" s="98">
        <v>0</v>
      </c>
      <c r="K23" s="99">
        <v>0</v>
      </c>
      <c r="L23" s="97">
        <v>275.26</v>
      </c>
      <c r="M23" s="98">
        <v>265</v>
      </c>
      <c r="N23" s="99">
        <v>265</v>
      </c>
      <c r="O23" s="97">
        <v>27.259999999999998</v>
      </c>
      <c r="P23" s="98">
        <v>26</v>
      </c>
      <c r="Q23" s="99">
        <v>26</v>
      </c>
      <c r="R23" s="44" t="s">
        <v>100</v>
      </c>
      <c r="T23" s="4"/>
    </row>
    <row r="24" spans="1:20">
      <c r="A24" t="str">
        <f t="shared" si="0"/>
        <v/>
      </c>
      <c r="B24" s="17" t="s">
        <v>101</v>
      </c>
      <c r="C24" s="38" t="s">
        <v>102</v>
      </c>
      <c r="D24" s="88"/>
      <c r="E24" s="89"/>
      <c r="F24" s="97">
        <v>26.172404737730758</v>
      </c>
      <c r="G24" s="98">
        <v>30</v>
      </c>
      <c r="H24" s="99">
        <v>30</v>
      </c>
      <c r="I24" s="97">
        <v>136</v>
      </c>
      <c r="J24" s="98">
        <v>135</v>
      </c>
      <c r="K24" s="99">
        <v>135</v>
      </c>
      <c r="L24" s="97">
        <v>57.019746264065404</v>
      </c>
      <c r="M24" s="98">
        <v>55</v>
      </c>
      <c r="N24" s="99">
        <v>55</v>
      </c>
      <c r="O24" s="97">
        <v>166.84734152633465</v>
      </c>
      <c r="P24" s="98">
        <v>160</v>
      </c>
      <c r="Q24" s="99">
        <v>160</v>
      </c>
      <c r="R24" s="44" t="s">
        <v>103</v>
      </c>
      <c r="T24" s="4"/>
    </row>
    <row r="25" spans="1:20">
      <c r="A25" t="str">
        <f t="shared" ref="A25:A31" si="1">IF(SUM(F25:Q25)&lt;1,"Y","")</f>
        <v/>
      </c>
      <c r="B25" s="17" t="s">
        <v>104</v>
      </c>
      <c r="C25" s="38" t="s">
        <v>105</v>
      </c>
      <c r="D25" s="88"/>
      <c r="E25" s="89"/>
      <c r="F25" s="97">
        <v>307.81</v>
      </c>
      <c r="G25" s="98">
        <v>317</v>
      </c>
      <c r="H25" s="99">
        <v>293</v>
      </c>
      <c r="I25" s="97">
        <v>0</v>
      </c>
      <c r="J25" s="98">
        <v>0</v>
      </c>
      <c r="K25" s="99">
        <v>0</v>
      </c>
      <c r="L25" s="97">
        <v>391.32</v>
      </c>
      <c r="M25" s="98">
        <v>395</v>
      </c>
      <c r="N25" s="99">
        <v>365</v>
      </c>
      <c r="O25" s="97">
        <v>83.51</v>
      </c>
      <c r="P25" s="98">
        <v>78</v>
      </c>
      <c r="Q25" s="99">
        <v>72</v>
      </c>
      <c r="R25" s="44" t="s">
        <v>106</v>
      </c>
      <c r="T25" s="4"/>
    </row>
    <row r="26" spans="1:20">
      <c r="A26" t="str">
        <f t="shared" si="1"/>
        <v/>
      </c>
      <c r="B26" s="17" t="s">
        <v>107</v>
      </c>
      <c r="C26" s="38" t="s">
        <v>108</v>
      </c>
      <c r="D26" s="88"/>
      <c r="E26" s="89"/>
      <c r="F26" s="97">
        <v>292.49</v>
      </c>
      <c r="G26" s="98">
        <v>302.49</v>
      </c>
      <c r="H26" s="99">
        <v>312.49</v>
      </c>
      <c r="I26" s="97">
        <v>205</v>
      </c>
      <c r="J26" s="98">
        <v>210</v>
      </c>
      <c r="K26" s="99">
        <v>215</v>
      </c>
      <c r="L26" s="97">
        <v>266.47000000000003</v>
      </c>
      <c r="M26" s="98">
        <v>266.47000000000003</v>
      </c>
      <c r="N26" s="99">
        <v>266.47000000000003</v>
      </c>
      <c r="O26" s="97">
        <v>178.98</v>
      </c>
      <c r="P26" s="98">
        <v>173.98</v>
      </c>
      <c r="Q26" s="99">
        <v>168.98</v>
      </c>
      <c r="R26" s="44" t="s">
        <v>109</v>
      </c>
      <c r="T26" s="4"/>
    </row>
    <row r="27" spans="1:20" ht="13.5" thickBot="1">
      <c r="A27" t="str">
        <f t="shared" si="1"/>
        <v/>
      </c>
      <c r="B27" s="17" t="s">
        <v>110</v>
      </c>
      <c r="C27" s="38" t="s">
        <v>111</v>
      </c>
      <c r="D27" s="88"/>
      <c r="E27" s="89"/>
      <c r="F27" s="97">
        <v>1806.8</v>
      </c>
      <c r="G27" s="98">
        <v>1780</v>
      </c>
      <c r="H27" s="99">
        <v>1710</v>
      </c>
      <c r="I27" s="97">
        <v>798</v>
      </c>
      <c r="J27" s="98">
        <v>900</v>
      </c>
      <c r="K27" s="99">
        <v>850</v>
      </c>
      <c r="L27" s="97">
        <v>1080.3</v>
      </c>
      <c r="M27" s="98">
        <v>950</v>
      </c>
      <c r="N27" s="99">
        <v>930</v>
      </c>
      <c r="O27" s="97">
        <v>71.5</v>
      </c>
      <c r="P27" s="98">
        <v>70</v>
      </c>
      <c r="Q27" s="99">
        <v>70</v>
      </c>
      <c r="R27" s="44" t="s">
        <v>112</v>
      </c>
      <c r="T27" s="4"/>
    </row>
    <row r="28" spans="1:20" ht="14.25" thickTop="1" thickBot="1">
      <c r="A28" t="str">
        <f t="shared" si="1"/>
        <v/>
      </c>
      <c r="C28" s="13" t="s">
        <v>113</v>
      </c>
      <c r="D28" s="92"/>
      <c r="E28" s="93"/>
      <c r="F28" s="73">
        <v>13900.603904737727</v>
      </c>
      <c r="G28" s="74">
        <v>14167.63</v>
      </c>
      <c r="H28" s="75">
        <v>14096.63</v>
      </c>
      <c r="I28" s="73">
        <v>14718.536</v>
      </c>
      <c r="J28" s="74">
        <v>14706</v>
      </c>
      <c r="K28" s="75">
        <v>14714</v>
      </c>
      <c r="L28" s="73">
        <v>7385.3587462640653</v>
      </c>
      <c r="M28" s="74">
        <v>7132.09</v>
      </c>
      <c r="N28" s="75">
        <v>7043.09</v>
      </c>
      <c r="O28" s="73">
        <v>8203.2908415263337</v>
      </c>
      <c r="P28" s="74">
        <v>7670.4599999999991</v>
      </c>
      <c r="Q28" s="75">
        <v>7660.4599999999991</v>
      </c>
      <c r="R28" s="13" t="s">
        <v>113</v>
      </c>
      <c r="S28" s="11"/>
      <c r="T28" s="12"/>
    </row>
    <row r="29" spans="1:20" ht="13.5" thickTop="1">
      <c r="A29" t="str">
        <f t="shared" si="1"/>
        <v/>
      </c>
      <c r="B29" s="14" t="s">
        <v>114</v>
      </c>
      <c r="C29" s="85" t="s">
        <v>127</v>
      </c>
      <c r="D29" s="86"/>
      <c r="E29" s="87"/>
      <c r="F29" s="94">
        <v>1492.1546862</v>
      </c>
      <c r="G29" s="95">
        <v>1348.0063524087659</v>
      </c>
      <c r="H29" s="96">
        <v>1355.3854974444066</v>
      </c>
      <c r="I29" s="94">
        <v>1349</v>
      </c>
      <c r="J29" s="95">
        <v>1395</v>
      </c>
      <c r="K29" s="96">
        <v>1395</v>
      </c>
      <c r="L29" s="94">
        <v>1009.4786862</v>
      </c>
      <c r="M29" s="95">
        <v>889.01061544671677</v>
      </c>
      <c r="N29" s="96">
        <v>884.80160325908548</v>
      </c>
      <c r="O29" s="94">
        <v>866.32399999999996</v>
      </c>
      <c r="P29" s="95">
        <v>936.00426303795098</v>
      </c>
      <c r="Q29" s="96">
        <v>924.41610581467899</v>
      </c>
      <c r="R29" s="48" t="s">
        <v>114</v>
      </c>
      <c r="S29" s="2"/>
      <c r="T29" s="3"/>
    </row>
    <row r="30" spans="1:20" ht="13.5" thickBot="1">
      <c r="A30" t="str">
        <f t="shared" si="1"/>
        <v/>
      </c>
      <c r="B30" s="14" t="s">
        <v>116</v>
      </c>
      <c r="C30" s="62" t="s">
        <v>128</v>
      </c>
      <c r="D30" s="90"/>
      <c r="E30" s="91"/>
      <c r="F30" s="100">
        <v>9727.31</v>
      </c>
      <c r="G30" s="101">
        <v>10133.92</v>
      </c>
      <c r="H30" s="102">
        <v>9984.6200000000008</v>
      </c>
      <c r="I30" s="100">
        <v>7560.43</v>
      </c>
      <c r="J30" s="101">
        <v>7691.49</v>
      </c>
      <c r="K30" s="102">
        <v>7662.96</v>
      </c>
      <c r="L30" s="100">
        <v>3007.81</v>
      </c>
      <c r="M30" s="101">
        <v>3189.57</v>
      </c>
      <c r="N30" s="102">
        <v>3122.69</v>
      </c>
      <c r="O30" s="100">
        <v>840.93000000000006</v>
      </c>
      <c r="P30" s="101">
        <v>747.14</v>
      </c>
      <c r="Q30" s="102">
        <v>801.03</v>
      </c>
      <c r="R30" s="63" t="s">
        <v>129</v>
      </c>
      <c r="S30" s="7"/>
      <c r="T30" s="8"/>
    </row>
    <row r="31" spans="1:20" ht="14.25" thickTop="1" thickBot="1">
      <c r="A31" t="str">
        <f t="shared" si="1"/>
        <v/>
      </c>
      <c r="C31" s="13" t="s">
        <v>119</v>
      </c>
      <c r="D31" s="11"/>
      <c r="E31" s="12"/>
      <c r="F31" s="73">
        <v>11219.464686199999</v>
      </c>
      <c r="G31" s="74">
        <v>11481.926352408766</v>
      </c>
      <c r="H31" s="75">
        <v>11340.005497444407</v>
      </c>
      <c r="I31" s="73">
        <v>8909.43</v>
      </c>
      <c r="J31" s="74">
        <v>9086.49</v>
      </c>
      <c r="K31" s="75">
        <v>9057.9599999999991</v>
      </c>
      <c r="L31" s="73">
        <v>4017.2886862</v>
      </c>
      <c r="M31" s="74">
        <v>4078.5806154467168</v>
      </c>
      <c r="N31" s="75">
        <v>4007.4916032590854</v>
      </c>
      <c r="O31" s="73">
        <v>1707.2539999999999</v>
      </c>
      <c r="P31" s="74">
        <v>1683.1442630379511</v>
      </c>
      <c r="Q31" s="75">
        <v>1725.446105814679</v>
      </c>
      <c r="R31" s="16" t="s">
        <v>120</v>
      </c>
      <c r="S31" s="7"/>
      <c r="T31" s="8"/>
    </row>
    <row r="32" spans="1:20" ht="13.5" thickTop="1">
      <c r="C32" s="30"/>
      <c r="T32" s="32"/>
    </row>
    <row r="38" spans="9:11">
      <c r="J38" s="126"/>
      <c r="K38" s="126"/>
    </row>
    <row r="39" spans="9:11">
      <c r="J39" s="126"/>
      <c r="K39" s="126"/>
    </row>
    <row r="40" spans="9:11">
      <c r="J40" s="126"/>
      <c r="K40" s="126"/>
    </row>
    <row r="41" spans="9:11">
      <c r="I41" s="127"/>
      <c r="J41" s="127"/>
      <c r="K41" s="127"/>
    </row>
    <row r="42" spans="9:11">
      <c r="J42" s="126"/>
      <c r="K42" s="126"/>
    </row>
  </sheetData>
  <mergeCells count="12">
    <mergeCell ref="O7:Q7"/>
    <mergeCell ref="C7:E7"/>
    <mergeCell ref="I7:K7"/>
    <mergeCell ref="L7:N7"/>
    <mergeCell ref="C2:T2"/>
    <mergeCell ref="F6:H6"/>
    <mergeCell ref="F7:H7"/>
    <mergeCell ref="R7:T7"/>
    <mergeCell ref="F3:K3"/>
    <mergeCell ref="C4:T4"/>
    <mergeCell ref="L3:Q3"/>
    <mergeCell ref="K5:L5"/>
  </mergeCells>
  <phoneticPr fontId="0" type="noConversion"/>
  <conditionalFormatting sqref="C9:R31">
    <cfRule type="expression" dxfId="18" priority="11" stopIfTrue="1">
      <formula>#REF!&gt;2</formula>
    </cfRule>
  </conditionalFormatting>
  <printOptions horizontalCentered="1" verticalCentered="1"/>
  <pageMargins left="0.35433070866141736" right="0.35433070866141736" top="0.59055118110236227" bottom="0.59055118110236227" header="0.31496062992125984" footer="0.31496062992125984"/>
  <pageSetup paperSize="9" scale="86"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pageSetUpPr fitToPage="1"/>
  </sheetPr>
  <dimension ref="A1:T32"/>
  <sheetViews>
    <sheetView zoomScale="75" zoomScaleNormal="75" workbookViewId="0">
      <selection activeCell="M12" sqref="M12:N12"/>
    </sheetView>
  </sheetViews>
  <sheetFormatPr defaultRowHeight="12.75"/>
  <sheetData>
    <row r="1" spans="1:20">
      <c r="A1" s="14" t="s">
        <v>160</v>
      </c>
    </row>
    <row r="2" spans="1:20">
      <c r="C2" s="166" t="s">
        <v>161</v>
      </c>
      <c r="D2" s="166"/>
      <c r="E2" s="166"/>
      <c r="F2" s="166"/>
      <c r="G2" s="166"/>
      <c r="H2" s="166"/>
      <c r="I2" s="166"/>
      <c r="J2" s="166"/>
      <c r="K2" s="166"/>
      <c r="L2" s="166"/>
      <c r="M2" s="166"/>
      <c r="N2" s="166"/>
      <c r="O2" s="166"/>
      <c r="P2" s="166"/>
      <c r="Q2" s="166"/>
      <c r="R2" s="166"/>
      <c r="S2" s="166"/>
      <c r="T2" s="166"/>
    </row>
    <row r="3" spans="1:20">
      <c r="F3" s="166" t="s">
        <v>162</v>
      </c>
      <c r="G3" s="166"/>
      <c r="H3" s="166"/>
      <c r="I3" s="166"/>
      <c r="J3" s="166"/>
      <c r="K3" s="166"/>
      <c r="L3" s="166" t="s">
        <v>163</v>
      </c>
      <c r="M3" s="166"/>
      <c r="N3" s="166"/>
      <c r="O3" s="166"/>
      <c r="P3" s="166"/>
      <c r="Q3" s="166"/>
    </row>
    <row r="4" spans="1:20">
      <c r="C4" s="168" t="s">
        <v>45</v>
      </c>
      <c r="D4" s="168"/>
      <c r="E4" s="168"/>
      <c r="F4" s="168"/>
      <c r="G4" s="168"/>
      <c r="H4" s="168"/>
      <c r="I4" s="168"/>
      <c r="J4" s="168"/>
      <c r="K4" s="168"/>
      <c r="L4" s="168"/>
      <c r="M4" s="168"/>
      <c r="N4" s="168"/>
      <c r="O4" s="168"/>
      <c r="P4" s="168"/>
      <c r="Q4" s="168"/>
      <c r="R4" s="168"/>
      <c r="S4" s="168"/>
      <c r="T4" s="168"/>
    </row>
    <row r="5" spans="1:20" ht="15" thickBot="1">
      <c r="K5" s="167" t="s">
        <v>46</v>
      </c>
      <c r="L5" s="167"/>
      <c r="N5" s="10"/>
      <c r="O5" s="10"/>
    </row>
    <row r="6" spans="1:20" ht="13.5" thickTop="1">
      <c r="C6" s="1"/>
      <c r="D6" s="2"/>
      <c r="E6" s="3"/>
      <c r="F6" s="169" t="s">
        <v>47</v>
      </c>
      <c r="G6" s="170"/>
      <c r="H6" s="171"/>
      <c r="I6" s="1"/>
      <c r="J6" s="2"/>
      <c r="K6" s="3"/>
      <c r="L6" s="15" t="s">
        <v>48</v>
      </c>
      <c r="M6" s="2"/>
      <c r="N6" s="3"/>
      <c r="O6" s="15" t="s">
        <v>49</v>
      </c>
      <c r="P6" s="2"/>
      <c r="Q6" s="3"/>
      <c r="R6" s="1"/>
      <c r="S6" s="2"/>
      <c r="T6" s="3"/>
    </row>
    <row r="7" spans="1:20">
      <c r="C7" s="175" t="s">
        <v>50</v>
      </c>
      <c r="D7" s="168"/>
      <c r="E7" s="176"/>
      <c r="F7" s="175" t="s">
        <v>51</v>
      </c>
      <c r="G7" s="168"/>
      <c r="H7" s="176"/>
      <c r="I7" s="175" t="s">
        <v>52</v>
      </c>
      <c r="J7" s="168"/>
      <c r="K7" s="176"/>
      <c r="L7" s="175" t="s">
        <v>53</v>
      </c>
      <c r="M7" s="168"/>
      <c r="N7" s="176"/>
      <c r="O7" s="175" t="s">
        <v>54</v>
      </c>
      <c r="P7" s="168"/>
      <c r="Q7" s="176"/>
      <c r="R7" s="175" t="s">
        <v>55</v>
      </c>
      <c r="S7" s="168"/>
      <c r="T7" s="176"/>
    </row>
    <row r="8" spans="1:20" ht="13.5" thickBot="1">
      <c r="C8" s="6"/>
      <c r="D8" s="7"/>
      <c r="E8" s="8"/>
      <c r="F8" s="21">
        <v>2021</v>
      </c>
      <c r="G8" s="22">
        <v>2022</v>
      </c>
      <c r="H8" s="20">
        <v>2023</v>
      </c>
      <c r="I8" s="21">
        <v>2021</v>
      </c>
      <c r="J8" s="22">
        <v>2022</v>
      </c>
      <c r="K8" s="20">
        <v>2023</v>
      </c>
      <c r="L8" s="21">
        <v>2021</v>
      </c>
      <c r="M8" s="22">
        <v>2022</v>
      </c>
      <c r="N8" s="20">
        <v>2023</v>
      </c>
      <c r="O8" s="21">
        <v>2021</v>
      </c>
      <c r="P8" s="22">
        <v>2022</v>
      </c>
      <c r="Q8" s="20">
        <v>2023</v>
      </c>
      <c r="R8" s="6"/>
      <c r="S8" s="7"/>
      <c r="T8" s="8"/>
    </row>
    <row r="9" spans="1:20" ht="13.5" thickTop="1">
      <c r="A9" t="str">
        <f t="shared" ref="A9:A23" si="0">IF(SUM(F9:Q9)&lt;1,"Y","")</f>
        <v/>
      </c>
      <c r="B9" s="17" t="s">
        <v>56</v>
      </c>
      <c r="C9" s="38" t="s">
        <v>57</v>
      </c>
      <c r="D9" s="88"/>
      <c r="E9" s="89"/>
      <c r="F9" s="97">
        <v>31.842999999999996</v>
      </c>
      <c r="G9" s="98">
        <v>36</v>
      </c>
      <c r="H9" s="99">
        <v>34</v>
      </c>
      <c r="I9" s="97">
        <v>75</v>
      </c>
      <c r="J9" s="98">
        <v>48</v>
      </c>
      <c r="K9" s="99">
        <v>45</v>
      </c>
      <c r="L9" s="97">
        <v>17.048999999999999</v>
      </c>
      <c r="M9" s="98">
        <v>20</v>
      </c>
      <c r="N9" s="99">
        <v>19</v>
      </c>
      <c r="O9" s="97">
        <v>60.206000000000003</v>
      </c>
      <c r="P9" s="98">
        <v>32</v>
      </c>
      <c r="Q9" s="99">
        <v>30</v>
      </c>
      <c r="R9" s="44" t="s">
        <v>58</v>
      </c>
      <c r="S9" s="88"/>
      <c r="T9" s="89"/>
    </row>
    <row r="10" spans="1:20">
      <c r="A10" t="str">
        <f t="shared" si="0"/>
        <v/>
      </c>
      <c r="B10" s="17" t="s">
        <v>59</v>
      </c>
      <c r="C10" s="38" t="s">
        <v>60</v>
      </c>
      <c r="D10" s="88"/>
      <c r="E10" s="89"/>
      <c r="F10" s="97">
        <v>44.9</v>
      </c>
      <c r="G10" s="98" t="s">
        <v>61</v>
      </c>
      <c r="H10" s="99" t="s">
        <v>61</v>
      </c>
      <c r="I10" s="97">
        <v>51.19</v>
      </c>
      <c r="J10" s="98" t="s">
        <v>62</v>
      </c>
      <c r="K10" s="99" t="s">
        <v>62</v>
      </c>
      <c r="L10" s="97">
        <v>39.630000000000003</v>
      </c>
      <c r="M10" s="98" t="s">
        <v>62</v>
      </c>
      <c r="N10" s="99" t="s">
        <v>62</v>
      </c>
      <c r="O10" s="97">
        <v>45.92</v>
      </c>
      <c r="P10" s="98" t="s">
        <v>62</v>
      </c>
      <c r="Q10" s="99" t="s">
        <v>62</v>
      </c>
      <c r="R10" s="44" t="s">
        <v>63</v>
      </c>
      <c r="S10" s="88"/>
      <c r="T10" s="89"/>
    </row>
    <row r="11" spans="1:20">
      <c r="A11" t="str">
        <f t="shared" si="0"/>
        <v/>
      </c>
      <c r="B11" s="17" t="s">
        <v>64</v>
      </c>
      <c r="C11" s="38" t="s">
        <v>65</v>
      </c>
      <c r="D11" s="88"/>
      <c r="E11" s="89"/>
      <c r="F11" s="97">
        <v>1.17</v>
      </c>
      <c r="G11" s="98">
        <v>1</v>
      </c>
      <c r="H11" s="99">
        <v>1</v>
      </c>
      <c r="I11" s="97">
        <v>0</v>
      </c>
      <c r="J11" s="98">
        <v>0</v>
      </c>
      <c r="K11" s="99">
        <v>0</v>
      </c>
      <c r="L11" s="97">
        <v>1.17</v>
      </c>
      <c r="M11" s="98">
        <v>1</v>
      </c>
      <c r="N11" s="99">
        <v>1</v>
      </c>
      <c r="O11" s="97">
        <v>0</v>
      </c>
      <c r="P11" s="98">
        <v>0</v>
      </c>
      <c r="Q11" s="99">
        <v>0</v>
      </c>
      <c r="R11" s="44" t="s">
        <v>66</v>
      </c>
      <c r="S11" s="88"/>
      <c r="T11" s="89"/>
    </row>
    <row r="12" spans="1:20">
      <c r="A12" t="str">
        <f t="shared" si="0"/>
        <v/>
      </c>
      <c r="B12" s="17" t="s">
        <v>67</v>
      </c>
      <c r="C12" s="38" t="s">
        <v>68</v>
      </c>
      <c r="D12" s="88"/>
      <c r="E12" s="89"/>
      <c r="F12" s="97">
        <v>146</v>
      </c>
      <c r="G12" s="98">
        <v>146</v>
      </c>
      <c r="H12" s="99">
        <v>147</v>
      </c>
      <c r="I12" s="97">
        <v>0</v>
      </c>
      <c r="J12" s="98">
        <v>0</v>
      </c>
      <c r="K12" s="99">
        <v>0</v>
      </c>
      <c r="L12" s="97">
        <v>167</v>
      </c>
      <c r="M12" s="98">
        <v>168</v>
      </c>
      <c r="N12" s="99">
        <v>170</v>
      </c>
      <c r="O12" s="97">
        <v>21</v>
      </c>
      <c r="P12" s="98">
        <v>22</v>
      </c>
      <c r="Q12" s="99">
        <v>23</v>
      </c>
      <c r="R12" s="44" t="s">
        <v>69</v>
      </c>
      <c r="S12" s="88"/>
      <c r="T12" s="89"/>
    </row>
    <row r="13" spans="1:20">
      <c r="A13" t="str">
        <f t="shared" si="0"/>
        <v/>
      </c>
      <c r="B13" s="17" t="s">
        <v>70</v>
      </c>
      <c r="C13" s="38" t="s">
        <v>71</v>
      </c>
      <c r="D13" s="88"/>
      <c r="E13" s="89"/>
      <c r="F13" s="97">
        <v>27.428799999999999</v>
      </c>
      <c r="G13" s="98">
        <v>24</v>
      </c>
      <c r="H13" s="99">
        <v>24</v>
      </c>
      <c r="I13" s="97">
        <v>0</v>
      </c>
      <c r="J13" s="98">
        <v>0</v>
      </c>
      <c r="K13" s="99">
        <v>0</v>
      </c>
      <c r="L13" s="97">
        <v>34.47</v>
      </c>
      <c r="M13" s="98">
        <v>30</v>
      </c>
      <c r="N13" s="99">
        <v>30</v>
      </c>
      <c r="O13" s="97">
        <v>7.041199999999999</v>
      </c>
      <c r="P13" s="98">
        <v>6</v>
      </c>
      <c r="Q13" s="99">
        <v>6</v>
      </c>
      <c r="R13" s="44" t="s">
        <v>72</v>
      </c>
      <c r="S13" s="88"/>
      <c r="T13" s="89"/>
    </row>
    <row r="14" spans="1:20">
      <c r="A14" t="str">
        <f t="shared" si="0"/>
        <v/>
      </c>
      <c r="B14" s="17" t="s">
        <v>73</v>
      </c>
      <c r="C14" s="38" t="s">
        <v>74</v>
      </c>
      <c r="D14" s="88"/>
      <c r="E14" s="89"/>
      <c r="F14" s="97">
        <v>25.900000000000002</v>
      </c>
      <c r="G14" s="98">
        <v>30</v>
      </c>
      <c r="H14" s="99">
        <v>30</v>
      </c>
      <c r="I14" s="97">
        <v>46</v>
      </c>
      <c r="J14" s="98">
        <v>46</v>
      </c>
      <c r="K14" s="99">
        <v>46</v>
      </c>
      <c r="L14" s="97">
        <v>20.51</v>
      </c>
      <c r="M14" s="98">
        <v>20</v>
      </c>
      <c r="N14" s="99">
        <v>20</v>
      </c>
      <c r="O14" s="97">
        <v>40.61</v>
      </c>
      <c r="P14" s="98">
        <v>36</v>
      </c>
      <c r="Q14" s="99">
        <v>36</v>
      </c>
      <c r="R14" s="44" t="s">
        <v>75</v>
      </c>
      <c r="S14" s="88"/>
      <c r="T14" s="89"/>
    </row>
    <row r="15" spans="1:20">
      <c r="A15" t="str">
        <f t="shared" si="0"/>
        <v/>
      </c>
      <c r="B15" s="17" t="s">
        <v>76</v>
      </c>
      <c r="C15" s="38" t="s">
        <v>77</v>
      </c>
      <c r="D15" s="88"/>
      <c r="E15" s="89"/>
      <c r="F15" s="97">
        <v>212.56</v>
      </c>
      <c r="G15" s="98">
        <v>210</v>
      </c>
      <c r="H15" s="99">
        <v>210</v>
      </c>
      <c r="I15" s="97">
        <v>0</v>
      </c>
      <c r="J15" s="98">
        <v>0</v>
      </c>
      <c r="K15" s="99">
        <v>0</v>
      </c>
      <c r="L15" s="97">
        <v>242.05</v>
      </c>
      <c r="M15" s="98">
        <v>240</v>
      </c>
      <c r="N15" s="99">
        <v>240</v>
      </c>
      <c r="O15" s="97">
        <v>29.49</v>
      </c>
      <c r="P15" s="98">
        <v>30</v>
      </c>
      <c r="Q15" s="99">
        <v>30</v>
      </c>
      <c r="R15" s="44" t="s">
        <v>78</v>
      </c>
      <c r="S15" s="88"/>
      <c r="T15" s="89"/>
    </row>
    <row r="16" spans="1:20">
      <c r="A16" t="str">
        <f t="shared" si="0"/>
        <v/>
      </c>
      <c r="B16" s="17" t="s">
        <v>79</v>
      </c>
      <c r="C16" s="38" t="s">
        <v>80</v>
      </c>
      <c r="D16" s="88"/>
      <c r="E16" s="89"/>
      <c r="F16" s="97">
        <v>11</v>
      </c>
      <c r="G16" s="98">
        <v>10</v>
      </c>
      <c r="H16" s="99">
        <v>5</v>
      </c>
      <c r="I16" s="97">
        <v>0</v>
      </c>
      <c r="J16" s="98">
        <v>0</v>
      </c>
      <c r="K16" s="99">
        <v>0</v>
      </c>
      <c r="L16" s="97">
        <v>23</v>
      </c>
      <c r="M16" s="98">
        <v>20</v>
      </c>
      <c r="N16" s="99">
        <v>15</v>
      </c>
      <c r="O16" s="97">
        <v>12</v>
      </c>
      <c r="P16" s="98">
        <v>10</v>
      </c>
      <c r="Q16" s="99">
        <v>10</v>
      </c>
      <c r="R16" s="44" t="s">
        <v>81</v>
      </c>
      <c r="S16" s="88"/>
      <c r="T16" s="89"/>
    </row>
    <row r="17" spans="1:20">
      <c r="A17" t="str">
        <f t="shared" si="0"/>
        <v/>
      </c>
      <c r="B17" s="17" t="s">
        <v>82</v>
      </c>
      <c r="C17" s="38" t="s">
        <v>83</v>
      </c>
      <c r="D17" s="88"/>
      <c r="E17" s="89"/>
      <c r="F17" s="97">
        <v>-71.199999999999989</v>
      </c>
      <c r="G17" s="98">
        <v>-9</v>
      </c>
      <c r="H17" s="99">
        <v>-9</v>
      </c>
      <c r="I17" s="97">
        <v>0</v>
      </c>
      <c r="J17" s="98">
        <v>0</v>
      </c>
      <c r="K17" s="99">
        <v>0</v>
      </c>
      <c r="L17" s="97">
        <v>1.9</v>
      </c>
      <c r="M17" s="98">
        <v>1</v>
      </c>
      <c r="N17" s="99">
        <v>1</v>
      </c>
      <c r="O17" s="97">
        <v>73.099999999999994</v>
      </c>
      <c r="P17" s="98">
        <v>10</v>
      </c>
      <c r="Q17" s="99">
        <v>10</v>
      </c>
      <c r="R17" s="44" t="s">
        <v>82</v>
      </c>
      <c r="S17" s="88"/>
      <c r="T17" s="89"/>
    </row>
    <row r="18" spans="1:20">
      <c r="A18" t="str">
        <f t="shared" si="0"/>
        <v/>
      </c>
      <c r="B18" s="17" t="s">
        <v>87</v>
      </c>
      <c r="C18" s="38" t="s">
        <v>88</v>
      </c>
      <c r="D18" s="88"/>
      <c r="E18" s="89"/>
      <c r="F18" s="97">
        <v>44.100000000000009</v>
      </c>
      <c r="G18" s="98">
        <v>35</v>
      </c>
      <c r="H18" s="99">
        <v>35</v>
      </c>
      <c r="I18" s="97">
        <v>0</v>
      </c>
      <c r="J18" s="98">
        <v>0</v>
      </c>
      <c r="K18" s="99">
        <v>0</v>
      </c>
      <c r="L18" s="97">
        <v>65.900000000000006</v>
      </c>
      <c r="M18" s="98">
        <v>55</v>
      </c>
      <c r="N18" s="99">
        <v>55</v>
      </c>
      <c r="O18" s="97">
        <v>21.8</v>
      </c>
      <c r="P18" s="98">
        <v>20</v>
      </c>
      <c r="Q18" s="99">
        <v>20</v>
      </c>
      <c r="R18" s="44" t="s">
        <v>89</v>
      </c>
      <c r="S18" s="88"/>
      <c r="T18" s="89"/>
    </row>
    <row r="19" spans="1:20">
      <c r="A19" t="str">
        <f t="shared" si="0"/>
        <v/>
      </c>
      <c r="B19" s="17" t="s">
        <v>90</v>
      </c>
      <c r="C19" s="38" t="s">
        <v>91</v>
      </c>
      <c r="D19" s="88"/>
      <c r="E19" s="89"/>
      <c r="F19" s="97">
        <v>-212.21700000000001</v>
      </c>
      <c r="G19" s="98">
        <v>10</v>
      </c>
      <c r="H19" s="99">
        <v>10</v>
      </c>
      <c r="I19" s="97">
        <v>76.230999999999995</v>
      </c>
      <c r="J19" s="98">
        <v>100</v>
      </c>
      <c r="K19" s="99">
        <v>100</v>
      </c>
      <c r="L19" s="97">
        <v>139.03</v>
      </c>
      <c r="M19" s="98">
        <v>180</v>
      </c>
      <c r="N19" s="99">
        <v>180</v>
      </c>
      <c r="O19" s="97">
        <v>427.47800000000001</v>
      </c>
      <c r="P19" s="98">
        <v>270</v>
      </c>
      <c r="Q19" s="99">
        <v>270</v>
      </c>
      <c r="R19" s="44" t="s">
        <v>92</v>
      </c>
      <c r="S19" s="88"/>
      <c r="T19" s="89"/>
    </row>
    <row r="20" spans="1:20">
      <c r="A20" t="str">
        <f t="shared" si="0"/>
        <v/>
      </c>
      <c r="B20" s="17" t="s">
        <v>93</v>
      </c>
      <c r="C20" s="38" t="s">
        <v>94</v>
      </c>
      <c r="D20" s="88"/>
      <c r="E20" s="89"/>
      <c r="F20" s="97">
        <v>43.629999999999995</v>
      </c>
      <c r="G20" s="98">
        <v>20</v>
      </c>
      <c r="H20" s="99">
        <v>30</v>
      </c>
      <c r="I20" s="97">
        <v>12</v>
      </c>
      <c r="J20" s="98">
        <v>0</v>
      </c>
      <c r="K20" s="99">
        <v>0</v>
      </c>
      <c r="L20" s="97">
        <v>41.68</v>
      </c>
      <c r="M20" s="98">
        <v>30</v>
      </c>
      <c r="N20" s="99">
        <v>40</v>
      </c>
      <c r="O20" s="97">
        <v>10.050000000000001</v>
      </c>
      <c r="P20" s="98">
        <v>10</v>
      </c>
      <c r="Q20" s="99">
        <v>10</v>
      </c>
      <c r="R20" s="44" t="s">
        <v>93</v>
      </c>
      <c r="S20" s="88"/>
      <c r="T20" s="89"/>
    </row>
    <row r="21" spans="1:20">
      <c r="A21" t="str">
        <f t="shared" si="0"/>
        <v/>
      </c>
      <c r="B21" s="17" t="s">
        <v>95</v>
      </c>
      <c r="C21" s="38" t="s">
        <v>96</v>
      </c>
      <c r="D21" s="88"/>
      <c r="E21" s="89"/>
      <c r="F21" s="97">
        <v>33</v>
      </c>
      <c r="G21" s="98">
        <v>38</v>
      </c>
      <c r="H21" s="99">
        <v>41</v>
      </c>
      <c r="I21" s="97">
        <v>21</v>
      </c>
      <c r="J21" s="98">
        <v>18</v>
      </c>
      <c r="K21" s="99">
        <v>20</v>
      </c>
      <c r="L21" s="97">
        <v>31</v>
      </c>
      <c r="M21" s="98">
        <v>35</v>
      </c>
      <c r="N21" s="99">
        <v>37</v>
      </c>
      <c r="O21" s="97">
        <v>19</v>
      </c>
      <c r="P21" s="98">
        <v>15</v>
      </c>
      <c r="Q21" s="99">
        <v>16</v>
      </c>
      <c r="R21" s="44" t="s">
        <v>97</v>
      </c>
      <c r="S21" s="88"/>
      <c r="T21" s="89"/>
    </row>
    <row r="22" spans="1:20">
      <c r="A22" t="str">
        <f t="shared" si="0"/>
        <v/>
      </c>
      <c r="B22" s="17" t="s">
        <v>98</v>
      </c>
      <c r="C22" s="38" t="s">
        <v>99</v>
      </c>
      <c r="D22" s="88"/>
      <c r="E22" s="89"/>
      <c r="F22" s="97">
        <v>16.649999999999999</v>
      </c>
      <c r="G22" s="98">
        <v>20</v>
      </c>
      <c r="H22" s="99">
        <v>20</v>
      </c>
      <c r="I22" s="97">
        <v>0</v>
      </c>
      <c r="J22" s="98">
        <v>0</v>
      </c>
      <c r="K22" s="99">
        <v>0</v>
      </c>
      <c r="L22" s="97">
        <v>21.64</v>
      </c>
      <c r="M22" s="98">
        <v>25</v>
      </c>
      <c r="N22" s="99">
        <v>25</v>
      </c>
      <c r="O22" s="97">
        <v>4.99</v>
      </c>
      <c r="P22" s="98">
        <v>5</v>
      </c>
      <c r="Q22" s="99">
        <v>5</v>
      </c>
      <c r="R22" s="44" t="s">
        <v>100</v>
      </c>
      <c r="S22" s="88"/>
      <c r="T22" s="89"/>
    </row>
    <row r="23" spans="1:20">
      <c r="A23" t="str">
        <f t="shared" si="0"/>
        <v/>
      </c>
      <c r="B23" s="17" t="s">
        <v>101</v>
      </c>
      <c r="C23" s="38" t="s">
        <v>102</v>
      </c>
      <c r="D23" s="88"/>
      <c r="E23" s="89"/>
      <c r="F23" s="97">
        <v>0.68696449504949975</v>
      </c>
      <c r="G23" s="98">
        <v>0</v>
      </c>
      <c r="H23" s="99">
        <v>0</v>
      </c>
      <c r="I23" s="97">
        <v>0</v>
      </c>
      <c r="J23" s="98">
        <v>0</v>
      </c>
      <c r="K23" s="99">
        <v>0</v>
      </c>
      <c r="L23" s="97">
        <v>7.6528015970296996</v>
      </c>
      <c r="M23" s="98">
        <v>6</v>
      </c>
      <c r="N23" s="99">
        <v>6</v>
      </c>
      <c r="O23" s="97">
        <v>6.9658371019801999</v>
      </c>
      <c r="P23" s="98">
        <v>6</v>
      </c>
      <c r="Q23" s="99">
        <v>6</v>
      </c>
      <c r="R23" s="44" t="s">
        <v>103</v>
      </c>
      <c r="S23" s="88"/>
      <c r="T23" s="89"/>
    </row>
    <row r="24" spans="1:20">
      <c r="A24" t="str">
        <f t="shared" ref="A24:A30" si="1">IF(SUM(F24:Q24)&lt;1,"Y","")</f>
        <v/>
      </c>
      <c r="B24" s="17" t="s">
        <v>104</v>
      </c>
      <c r="C24" s="38" t="s">
        <v>105</v>
      </c>
      <c r="D24" s="88"/>
      <c r="E24" s="89"/>
      <c r="F24" s="97">
        <v>74.759999999999991</v>
      </c>
      <c r="G24" s="98">
        <v>87</v>
      </c>
      <c r="H24" s="99">
        <v>78</v>
      </c>
      <c r="I24" s="97">
        <v>0</v>
      </c>
      <c r="J24" s="98">
        <v>0</v>
      </c>
      <c r="K24" s="99">
        <v>0</v>
      </c>
      <c r="L24" s="97">
        <v>88.32</v>
      </c>
      <c r="M24" s="98">
        <v>100</v>
      </c>
      <c r="N24" s="99">
        <v>90</v>
      </c>
      <c r="O24" s="97">
        <v>13.56</v>
      </c>
      <c r="P24" s="98">
        <v>13</v>
      </c>
      <c r="Q24" s="99">
        <v>12</v>
      </c>
      <c r="R24" s="44" t="s">
        <v>106</v>
      </c>
      <c r="S24" s="88"/>
      <c r="T24" s="89"/>
    </row>
    <row r="25" spans="1:20">
      <c r="A25" t="str">
        <f t="shared" si="1"/>
        <v/>
      </c>
      <c r="B25" s="17" t="s">
        <v>107</v>
      </c>
      <c r="C25" s="38" t="s">
        <v>108</v>
      </c>
      <c r="D25" s="88"/>
      <c r="E25" s="89"/>
      <c r="F25" s="97">
        <v>13.489999999999998</v>
      </c>
      <c r="G25" s="98">
        <v>13.489999999999998</v>
      </c>
      <c r="H25" s="99">
        <v>13.489999999999998</v>
      </c>
      <c r="I25" s="97">
        <v>0</v>
      </c>
      <c r="J25" s="98">
        <v>0</v>
      </c>
      <c r="K25" s="99">
        <v>0</v>
      </c>
      <c r="L25" s="97">
        <v>21.47</v>
      </c>
      <c r="M25" s="98">
        <v>21.47</v>
      </c>
      <c r="N25" s="99">
        <v>21.47</v>
      </c>
      <c r="O25" s="97">
        <v>7.98</v>
      </c>
      <c r="P25" s="98">
        <v>7.98</v>
      </c>
      <c r="Q25" s="99">
        <v>7.98</v>
      </c>
      <c r="R25" s="44" t="s">
        <v>109</v>
      </c>
      <c r="S25" s="88"/>
      <c r="T25" s="89"/>
    </row>
    <row r="26" spans="1:20" ht="13.5" thickBot="1">
      <c r="A26" t="str">
        <f t="shared" si="1"/>
        <v/>
      </c>
      <c r="B26" s="17" t="s">
        <v>110</v>
      </c>
      <c r="C26" s="38" t="s">
        <v>111</v>
      </c>
      <c r="D26" s="88"/>
      <c r="E26" s="89"/>
      <c r="F26" s="97">
        <v>100.64</v>
      </c>
      <c r="G26" s="98">
        <v>100</v>
      </c>
      <c r="H26" s="99">
        <v>100</v>
      </c>
      <c r="I26" s="97">
        <v>0</v>
      </c>
      <c r="J26" s="98">
        <v>0</v>
      </c>
      <c r="K26" s="99">
        <v>0</v>
      </c>
      <c r="L26" s="97">
        <v>111.16</v>
      </c>
      <c r="M26" s="98">
        <v>110</v>
      </c>
      <c r="N26" s="99">
        <v>110</v>
      </c>
      <c r="O26" s="97">
        <v>10.52</v>
      </c>
      <c r="P26" s="98">
        <v>10</v>
      </c>
      <c r="Q26" s="99">
        <v>10</v>
      </c>
      <c r="R26" s="44" t="s">
        <v>112</v>
      </c>
      <c r="S26" s="88"/>
      <c r="T26" s="89"/>
    </row>
    <row r="27" spans="1:20" ht="14.25" thickTop="1" thickBot="1">
      <c r="A27" t="str">
        <f t="shared" si="1"/>
        <v/>
      </c>
      <c r="C27" s="13" t="s">
        <v>113</v>
      </c>
      <c r="D27" s="92"/>
      <c r="E27" s="93"/>
      <c r="F27" s="73">
        <v>544.34176449504957</v>
      </c>
      <c r="G27" s="74">
        <v>771.49</v>
      </c>
      <c r="H27" s="75">
        <v>769.49</v>
      </c>
      <c r="I27" s="73">
        <v>281.42099999999999</v>
      </c>
      <c r="J27" s="74">
        <v>212</v>
      </c>
      <c r="K27" s="75">
        <v>211</v>
      </c>
      <c r="L27" s="73">
        <v>1074.6318015970296</v>
      </c>
      <c r="M27" s="74">
        <v>1062.47</v>
      </c>
      <c r="N27" s="75">
        <v>1060.47</v>
      </c>
      <c r="O27" s="73">
        <v>811.7110371019802</v>
      </c>
      <c r="P27" s="74">
        <v>502.98</v>
      </c>
      <c r="Q27" s="75">
        <v>501.98</v>
      </c>
      <c r="R27" s="13" t="s">
        <v>113</v>
      </c>
      <c r="S27" s="92"/>
      <c r="T27" s="93"/>
    </row>
    <row r="28" spans="1:20" ht="13.5" thickTop="1">
      <c r="A28" t="str">
        <f t="shared" si="1"/>
        <v/>
      </c>
      <c r="B28" s="14" t="s">
        <v>114</v>
      </c>
      <c r="C28" s="85" t="s">
        <v>127</v>
      </c>
      <c r="D28" s="86"/>
      <c r="E28" s="87"/>
      <c r="F28" s="94">
        <v>46.289928199999991</v>
      </c>
      <c r="G28" s="95">
        <v>41.950536119366696</v>
      </c>
      <c r="H28" s="96">
        <v>36.149467925688498</v>
      </c>
      <c r="I28" s="94">
        <v>90</v>
      </c>
      <c r="J28" s="95">
        <v>90</v>
      </c>
      <c r="K28" s="96">
        <v>90</v>
      </c>
      <c r="L28" s="94">
        <v>68.007928199999995</v>
      </c>
      <c r="M28" s="95">
        <v>60.404993226560698</v>
      </c>
      <c r="N28" s="96">
        <v>65.853139746097497</v>
      </c>
      <c r="O28" s="94">
        <v>111.718</v>
      </c>
      <c r="P28" s="95">
        <v>108.454457107194</v>
      </c>
      <c r="Q28" s="96">
        <v>119.703671820409</v>
      </c>
      <c r="R28" s="85" t="s">
        <v>127</v>
      </c>
      <c r="S28" s="86"/>
      <c r="T28" s="87"/>
    </row>
    <row r="29" spans="1:20" ht="13.5" thickBot="1">
      <c r="A29" t="str">
        <f t="shared" si="1"/>
        <v/>
      </c>
      <c r="B29" s="14" t="s">
        <v>116</v>
      </c>
      <c r="C29" s="62" t="s">
        <v>128</v>
      </c>
      <c r="D29" s="90"/>
      <c r="E29" s="91"/>
      <c r="F29" s="100">
        <v>503</v>
      </c>
      <c r="G29" s="101">
        <v>509</v>
      </c>
      <c r="H29" s="102">
        <v>514</v>
      </c>
      <c r="I29" s="100">
        <v>499</v>
      </c>
      <c r="J29" s="101">
        <v>504</v>
      </c>
      <c r="K29" s="102">
        <v>509</v>
      </c>
      <c r="L29" s="100">
        <v>252</v>
      </c>
      <c r="M29" s="101">
        <v>255</v>
      </c>
      <c r="N29" s="102">
        <v>258</v>
      </c>
      <c r="O29" s="100">
        <v>248</v>
      </c>
      <c r="P29" s="101">
        <v>250</v>
      </c>
      <c r="Q29" s="102">
        <v>253</v>
      </c>
      <c r="R29" s="63" t="s">
        <v>129</v>
      </c>
      <c r="S29" s="90"/>
      <c r="T29" s="91"/>
    </row>
    <row r="30" spans="1:20" ht="14.25" thickTop="1" thickBot="1">
      <c r="A30" t="str">
        <f t="shared" si="1"/>
        <v/>
      </c>
      <c r="C30" s="13" t="s">
        <v>119</v>
      </c>
      <c r="D30" s="11"/>
      <c r="E30" s="12"/>
      <c r="F30" s="73">
        <v>549.28992819999996</v>
      </c>
      <c r="G30" s="74">
        <v>550.95053611936669</v>
      </c>
      <c r="H30" s="75">
        <v>550.14946792568844</v>
      </c>
      <c r="I30" s="73">
        <v>589</v>
      </c>
      <c r="J30" s="74">
        <v>594</v>
      </c>
      <c r="K30" s="75">
        <v>599</v>
      </c>
      <c r="L30" s="73">
        <v>320.00792819999998</v>
      </c>
      <c r="M30" s="74">
        <v>315.40499322656069</v>
      </c>
      <c r="N30" s="75">
        <v>323.8531397460975</v>
      </c>
      <c r="O30" s="73">
        <v>359.71800000000002</v>
      </c>
      <c r="P30" s="74">
        <v>358.454457107194</v>
      </c>
      <c r="Q30" s="75">
        <v>372.703671820409</v>
      </c>
      <c r="R30" s="16" t="s">
        <v>120</v>
      </c>
      <c r="S30" s="7"/>
      <c r="T30" s="8"/>
    </row>
    <row r="31" spans="1:20" ht="15" thickTop="1">
      <c r="C31" s="34"/>
      <c r="F31" s="36"/>
      <c r="G31" s="35"/>
      <c r="H31" s="35"/>
      <c r="I31" s="35"/>
      <c r="J31" s="35"/>
      <c r="K31" s="35"/>
      <c r="L31" s="36"/>
      <c r="M31" s="35"/>
      <c r="N31" s="35"/>
      <c r="O31" s="35"/>
      <c r="P31" s="35"/>
      <c r="Q31" s="35"/>
      <c r="R31" s="34"/>
    </row>
    <row r="32" spans="1:20">
      <c r="C32" s="30"/>
      <c r="T32" s="32"/>
    </row>
  </sheetData>
  <mergeCells count="12">
    <mergeCell ref="C2:T2"/>
    <mergeCell ref="F6:H6"/>
    <mergeCell ref="F7:H7"/>
    <mergeCell ref="R7:T7"/>
    <mergeCell ref="F3:K3"/>
    <mergeCell ref="L3:Q3"/>
    <mergeCell ref="K5:L5"/>
    <mergeCell ref="O7:Q7"/>
    <mergeCell ref="C7:E7"/>
    <mergeCell ref="C4:T4"/>
    <mergeCell ref="I7:K7"/>
    <mergeCell ref="L7:N7"/>
  </mergeCells>
  <phoneticPr fontId="0" type="noConversion"/>
  <conditionalFormatting sqref="C9:R30">
    <cfRule type="expression" dxfId="17" priority="12" stopIfTrue="1">
      <formula>#REF!&gt;2</formula>
    </cfRule>
  </conditionalFormatting>
  <printOptions horizontalCentered="1" verticalCentered="1"/>
  <pageMargins left="0.35433070866141736" right="0.35433070866141736" top="0.59055118110236227" bottom="0.59055118110236227" header="0.31496062992125984" footer="0.31496062992125984"/>
  <pageSetup paperSize="9" scale="86"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pageSetUpPr fitToPage="1"/>
  </sheetPr>
  <dimension ref="A1:T33"/>
  <sheetViews>
    <sheetView zoomScale="75" zoomScaleNormal="75" workbookViewId="0">
      <selection activeCell="M12" sqref="M12:N12"/>
    </sheetView>
  </sheetViews>
  <sheetFormatPr defaultRowHeight="12.75"/>
  <sheetData>
    <row r="1" spans="1:20">
      <c r="A1" s="14" t="s">
        <v>164</v>
      </c>
    </row>
    <row r="2" spans="1:20">
      <c r="C2" s="166" t="s">
        <v>165</v>
      </c>
      <c r="D2" s="166"/>
      <c r="E2" s="166"/>
      <c r="F2" s="166"/>
      <c r="G2" s="166"/>
      <c r="H2" s="166"/>
      <c r="I2" s="166"/>
      <c r="J2" s="166"/>
      <c r="K2" s="166"/>
      <c r="L2" s="166"/>
      <c r="M2" s="166"/>
      <c r="N2" s="166"/>
      <c r="O2" s="166"/>
      <c r="P2" s="166"/>
      <c r="Q2" s="166"/>
      <c r="R2" s="166"/>
      <c r="S2" s="166"/>
      <c r="T2" s="166"/>
    </row>
    <row r="3" spans="1:20">
      <c r="F3" s="166" t="s">
        <v>166</v>
      </c>
      <c r="G3" s="166"/>
      <c r="H3" s="166"/>
      <c r="I3" s="166"/>
      <c r="J3" s="166"/>
      <c r="K3" s="166"/>
      <c r="L3" s="166"/>
      <c r="M3" s="166"/>
      <c r="N3" s="166"/>
      <c r="O3" s="166"/>
      <c r="P3" s="166"/>
      <c r="Q3" s="166"/>
    </row>
    <row r="4" spans="1:20">
      <c r="C4" s="168" t="s">
        <v>45</v>
      </c>
      <c r="D4" s="168"/>
      <c r="E4" s="168"/>
      <c r="F4" s="168"/>
      <c r="G4" s="168"/>
      <c r="H4" s="168"/>
      <c r="I4" s="168"/>
      <c r="J4" s="168"/>
      <c r="K4" s="168"/>
      <c r="L4" s="168"/>
      <c r="M4" s="168"/>
      <c r="N4" s="168"/>
      <c r="O4" s="168"/>
      <c r="P4" s="168"/>
      <c r="Q4" s="168"/>
      <c r="R4" s="168"/>
      <c r="S4" s="168"/>
      <c r="T4" s="168"/>
    </row>
    <row r="5" spans="1:20" ht="15" thickBot="1">
      <c r="K5" s="167" t="s">
        <v>46</v>
      </c>
      <c r="L5" s="167"/>
      <c r="N5" s="10"/>
      <c r="O5" s="10"/>
    </row>
    <row r="6" spans="1:20" ht="13.5" thickTop="1">
      <c r="C6" s="1"/>
      <c r="D6" s="2"/>
      <c r="E6" s="3"/>
      <c r="F6" s="169" t="s">
        <v>47</v>
      </c>
      <c r="G6" s="170"/>
      <c r="H6" s="171"/>
      <c r="I6" s="1"/>
      <c r="J6" s="2"/>
      <c r="K6" s="3"/>
      <c r="L6" s="15" t="s">
        <v>48</v>
      </c>
      <c r="M6" s="2"/>
      <c r="N6" s="3"/>
      <c r="O6" s="15" t="s">
        <v>49</v>
      </c>
      <c r="P6" s="2"/>
      <c r="Q6" s="3"/>
      <c r="R6" s="1"/>
      <c r="S6" s="2"/>
      <c r="T6" s="3"/>
    </row>
    <row r="7" spans="1:20">
      <c r="C7" s="175" t="s">
        <v>50</v>
      </c>
      <c r="D7" s="168"/>
      <c r="E7" s="176"/>
      <c r="F7" s="175" t="s">
        <v>51</v>
      </c>
      <c r="G7" s="168"/>
      <c r="H7" s="176"/>
      <c r="I7" s="175" t="s">
        <v>52</v>
      </c>
      <c r="J7" s="168"/>
      <c r="K7" s="176"/>
      <c r="L7" s="175" t="s">
        <v>53</v>
      </c>
      <c r="M7" s="168"/>
      <c r="N7" s="176"/>
      <c r="O7" s="175" t="s">
        <v>54</v>
      </c>
      <c r="P7" s="168"/>
      <c r="Q7" s="176"/>
      <c r="R7" s="175" t="s">
        <v>55</v>
      </c>
      <c r="S7" s="168"/>
      <c r="T7" s="176"/>
    </row>
    <row r="8" spans="1:20" ht="13.5" thickBot="1">
      <c r="C8" s="6"/>
      <c r="D8" s="7"/>
      <c r="E8" s="8"/>
      <c r="F8" s="21">
        <v>2021</v>
      </c>
      <c r="G8" s="22">
        <v>2022</v>
      </c>
      <c r="H8" s="20">
        <v>2023</v>
      </c>
      <c r="I8" s="21">
        <v>2021</v>
      </c>
      <c r="J8" s="22">
        <v>2022</v>
      </c>
      <c r="K8" s="20">
        <v>2023</v>
      </c>
      <c r="L8" s="21">
        <v>2021</v>
      </c>
      <c r="M8" s="22">
        <v>2022</v>
      </c>
      <c r="N8" s="20">
        <v>2023</v>
      </c>
      <c r="O8" s="21">
        <v>2021</v>
      </c>
      <c r="P8" s="22">
        <v>2022</v>
      </c>
      <c r="Q8" s="20">
        <v>2023</v>
      </c>
      <c r="R8" s="6"/>
      <c r="S8" s="7"/>
      <c r="T8" s="8"/>
    </row>
    <row r="9" spans="1:20" ht="13.5" thickTop="1">
      <c r="A9" t="str">
        <f t="shared" ref="A9:A24" si="0">IF(SUM(F9:Q9)&lt;1,"Y","")</f>
        <v/>
      </c>
      <c r="B9" s="17" t="s">
        <v>56</v>
      </c>
      <c r="C9" s="38" t="s">
        <v>57</v>
      </c>
      <c r="D9" s="88"/>
      <c r="E9" s="89"/>
      <c r="F9" s="97">
        <v>315.88299999999998</v>
      </c>
      <c r="G9" s="98">
        <v>283</v>
      </c>
      <c r="H9" s="99">
        <v>265</v>
      </c>
      <c r="I9" s="97">
        <v>615</v>
      </c>
      <c r="J9" s="98">
        <v>522</v>
      </c>
      <c r="K9" s="99">
        <v>500</v>
      </c>
      <c r="L9" s="97">
        <v>191.84399999999999</v>
      </c>
      <c r="M9" s="98">
        <v>166</v>
      </c>
      <c r="N9" s="99">
        <v>161</v>
      </c>
      <c r="O9" s="97">
        <v>490.96100000000001</v>
      </c>
      <c r="P9" s="98">
        <v>405</v>
      </c>
      <c r="Q9" s="99">
        <v>396</v>
      </c>
      <c r="R9" s="44" t="s">
        <v>58</v>
      </c>
      <c r="S9" s="88"/>
      <c r="T9" s="4"/>
    </row>
    <row r="10" spans="1:20">
      <c r="A10" t="str">
        <f t="shared" si="0"/>
        <v/>
      </c>
      <c r="B10" s="17" t="s">
        <v>59</v>
      </c>
      <c r="C10" s="38" t="s">
        <v>60</v>
      </c>
      <c r="D10" s="88"/>
      <c r="E10" s="89"/>
      <c r="F10" s="97">
        <v>58.32</v>
      </c>
      <c r="G10" s="98" t="s">
        <v>61</v>
      </c>
      <c r="H10" s="99" t="s">
        <v>61</v>
      </c>
      <c r="I10" s="97">
        <v>23.54</v>
      </c>
      <c r="J10" s="98" t="s">
        <v>62</v>
      </c>
      <c r="K10" s="99" t="s">
        <v>62</v>
      </c>
      <c r="L10" s="97">
        <v>75.42</v>
      </c>
      <c r="M10" s="98" t="s">
        <v>62</v>
      </c>
      <c r="N10" s="99" t="s">
        <v>62</v>
      </c>
      <c r="O10" s="97">
        <v>40.64</v>
      </c>
      <c r="P10" s="98" t="s">
        <v>62</v>
      </c>
      <c r="Q10" s="99" t="s">
        <v>62</v>
      </c>
      <c r="R10" s="44" t="s">
        <v>63</v>
      </c>
      <c r="S10" s="88"/>
      <c r="T10" s="4"/>
    </row>
    <row r="11" spans="1:20">
      <c r="A11" t="str">
        <f t="shared" si="0"/>
        <v/>
      </c>
      <c r="B11" s="17" t="s">
        <v>64</v>
      </c>
      <c r="C11" s="38" t="s">
        <v>65</v>
      </c>
      <c r="D11" s="88"/>
      <c r="E11" s="89"/>
      <c r="F11" s="97">
        <v>13.22</v>
      </c>
      <c r="G11" s="98">
        <v>13</v>
      </c>
      <c r="H11" s="99">
        <v>12</v>
      </c>
      <c r="I11" s="97">
        <v>0</v>
      </c>
      <c r="J11" s="98">
        <v>0</v>
      </c>
      <c r="K11" s="99">
        <v>0</v>
      </c>
      <c r="L11" s="97">
        <v>13.22</v>
      </c>
      <c r="M11" s="98">
        <v>13</v>
      </c>
      <c r="N11" s="99">
        <v>12</v>
      </c>
      <c r="O11" s="97">
        <v>0</v>
      </c>
      <c r="P11" s="98">
        <v>0</v>
      </c>
      <c r="Q11" s="99">
        <v>0</v>
      </c>
      <c r="R11" s="44" t="s">
        <v>66</v>
      </c>
      <c r="S11" s="88"/>
      <c r="T11" s="4"/>
    </row>
    <row r="12" spans="1:20">
      <c r="A12" t="str">
        <f t="shared" si="0"/>
        <v/>
      </c>
      <c r="B12" s="17" t="s">
        <v>67</v>
      </c>
      <c r="C12" s="38" t="s">
        <v>68</v>
      </c>
      <c r="D12" s="88"/>
      <c r="E12" s="89"/>
      <c r="F12" s="97">
        <v>248</v>
      </c>
      <c r="G12" s="98">
        <v>249</v>
      </c>
      <c r="H12" s="99">
        <v>251</v>
      </c>
      <c r="I12" s="97">
        <v>45</v>
      </c>
      <c r="J12" s="98">
        <v>46</v>
      </c>
      <c r="K12" s="99">
        <v>47</v>
      </c>
      <c r="L12" s="97">
        <v>243</v>
      </c>
      <c r="M12" s="98">
        <v>250</v>
      </c>
      <c r="N12" s="99">
        <v>258</v>
      </c>
      <c r="O12" s="97">
        <v>40</v>
      </c>
      <c r="P12" s="98">
        <v>47</v>
      </c>
      <c r="Q12" s="99">
        <v>54</v>
      </c>
      <c r="R12" s="44" t="s">
        <v>69</v>
      </c>
      <c r="S12" s="88"/>
      <c r="T12" s="4"/>
    </row>
    <row r="13" spans="1:20">
      <c r="A13" t="str">
        <f t="shared" si="0"/>
        <v/>
      </c>
      <c r="B13" s="17" t="s">
        <v>70</v>
      </c>
      <c r="C13" s="38" t="s">
        <v>71</v>
      </c>
      <c r="D13" s="88"/>
      <c r="E13" s="89"/>
      <c r="F13" s="97">
        <v>21.101700000000001</v>
      </c>
      <c r="G13" s="98">
        <v>20</v>
      </c>
      <c r="H13" s="99">
        <v>20</v>
      </c>
      <c r="I13" s="97">
        <v>0</v>
      </c>
      <c r="J13" s="98">
        <v>0</v>
      </c>
      <c r="K13" s="99">
        <v>0</v>
      </c>
      <c r="L13" s="97">
        <v>38.130000000000003</v>
      </c>
      <c r="M13" s="98">
        <v>35</v>
      </c>
      <c r="N13" s="99">
        <v>35</v>
      </c>
      <c r="O13" s="97">
        <v>17.028300000000002</v>
      </c>
      <c r="P13" s="98">
        <v>15</v>
      </c>
      <c r="Q13" s="99">
        <v>15</v>
      </c>
      <c r="R13" s="44" t="s">
        <v>72</v>
      </c>
      <c r="S13" s="88"/>
      <c r="T13" s="4"/>
    </row>
    <row r="14" spans="1:20">
      <c r="A14" t="str">
        <f t="shared" si="0"/>
        <v/>
      </c>
      <c r="B14" s="17" t="s">
        <v>73</v>
      </c>
      <c r="C14" s="38" t="s">
        <v>74</v>
      </c>
      <c r="D14" s="88"/>
      <c r="E14" s="89"/>
      <c r="F14" s="97">
        <v>116.57</v>
      </c>
      <c r="G14" s="98">
        <v>116</v>
      </c>
      <c r="H14" s="99">
        <v>116</v>
      </c>
      <c r="I14" s="97">
        <v>0</v>
      </c>
      <c r="J14" s="98">
        <v>0</v>
      </c>
      <c r="K14" s="99">
        <v>0</v>
      </c>
      <c r="L14" s="97">
        <v>123.5</v>
      </c>
      <c r="M14" s="98">
        <v>121</v>
      </c>
      <c r="N14" s="99">
        <v>121</v>
      </c>
      <c r="O14" s="97">
        <v>6.93</v>
      </c>
      <c r="P14" s="98">
        <v>5</v>
      </c>
      <c r="Q14" s="99">
        <v>5</v>
      </c>
      <c r="R14" s="44" t="s">
        <v>75</v>
      </c>
      <c r="S14" s="88"/>
      <c r="T14" s="4"/>
    </row>
    <row r="15" spans="1:20">
      <c r="A15" t="str">
        <f t="shared" si="0"/>
        <v/>
      </c>
      <c r="B15" s="17" t="s">
        <v>76</v>
      </c>
      <c r="C15" s="38" t="s">
        <v>77</v>
      </c>
      <c r="D15" s="88"/>
      <c r="E15" s="89"/>
      <c r="F15" s="97">
        <v>2385.1800000000003</v>
      </c>
      <c r="G15" s="98">
        <v>2425</v>
      </c>
      <c r="H15" s="99">
        <v>2400</v>
      </c>
      <c r="I15" s="97">
        <v>4692.62</v>
      </c>
      <c r="J15" s="98">
        <v>4700</v>
      </c>
      <c r="K15" s="99">
        <v>4650</v>
      </c>
      <c r="L15" s="97">
        <v>624.70000000000005</v>
      </c>
      <c r="M15" s="98">
        <v>625</v>
      </c>
      <c r="N15" s="99">
        <v>600</v>
      </c>
      <c r="O15" s="97">
        <v>2932.14</v>
      </c>
      <c r="P15" s="98">
        <v>2900</v>
      </c>
      <c r="Q15" s="99">
        <v>2850</v>
      </c>
      <c r="R15" s="44" t="s">
        <v>78</v>
      </c>
      <c r="S15" s="88"/>
      <c r="T15" s="4"/>
    </row>
    <row r="16" spans="1:20">
      <c r="A16" t="str">
        <f t="shared" si="0"/>
        <v/>
      </c>
      <c r="B16" s="17" t="s">
        <v>79</v>
      </c>
      <c r="C16" s="38" t="s">
        <v>80</v>
      </c>
      <c r="D16" s="88"/>
      <c r="E16" s="89"/>
      <c r="F16" s="97">
        <v>1</v>
      </c>
      <c r="G16" s="98">
        <v>0</v>
      </c>
      <c r="H16" s="99">
        <v>0</v>
      </c>
      <c r="I16" s="97">
        <v>37</v>
      </c>
      <c r="J16" s="98">
        <v>35</v>
      </c>
      <c r="K16" s="99">
        <v>20</v>
      </c>
      <c r="L16" s="97">
        <v>28</v>
      </c>
      <c r="M16" s="98">
        <v>25</v>
      </c>
      <c r="N16" s="99">
        <v>20</v>
      </c>
      <c r="O16" s="97">
        <v>64</v>
      </c>
      <c r="P16" s="98">
        <v>60</v>
      </c>
      <c r="Q16" s="99">
        <v>40</v>
      </c>
      <c r="R16" s="44" t="s">
        <v>81</v>
      </c>
      <c r="S16" s="88"/>
      <c r="T16" s="4"/>
    </row>
    <row r="17" spans="1:20">
      <c r="A17" t="str">
        <f t="shared" si="0"/>
        <v/>
      </c>
      <c r="B17" s="17" t="s">
        <v>82</v>
      </c>
      <c r="C17" s="38" t="s">
        <v>83</v>
      </c>
      <c r="D17" s="88"/>
      <c r="E17" s="89"/>
      <c r="F17" s="97">
        <v>79.800000000000011</v>
      </c>
      <c r="G17" s="98">
        <v>136</v>
      </c>
      <c r="H17" s="99">
        <v>136</v>
      </c>
      <c r="I17" s="97">
        <v>147</v>
      </c>
      <c r="J17" s="98">
        <v>147</v>
      </c>
      <c r="K17" s="99">
        <v>147</v>
      </c>
      <c r="L17" s="97">
        <v>12.9</v>
      </c>
      <c r="M17" s="98">
        <v>3</v>
      </c>
      <c r="N17" s="99">
        <v>3</v>
      </c>
      <c r="O17" s="97">
        <v>80.099999999999994</v>
      </c>
      <c r="P17" s="98">
        <v>14</v>
      </c>
      <c r="Q17" s="99">
        <v>14</v>
      </c>
      <c r="R17" s="44" t="s">
        <v>82</v>
      </c>
      <c r="S17" s="88"/>
      <c r="T17" s="4"/>
    </row>
    <row r="18" spans="1:20">
      <c r="A18" t="str">
        <f t="shared" si="0"/>
        <v/>
      </c>
      <c r="B18" s="17" t="s">
        <v>84</v>
      </c>
      <c r="C18" s="38" t="s">
        <v>85</v>
      </c>
      <c r="D18" s="88"/>
      <c r="E18" s="89"/>
      <c r="F18" s="97">
        <v>5.29</v>
      </c>
      <c r="G18" s="98">
        <v>5</v>
      </c>
      <c r="H18" s="99">
        <v>5</v>
      </c>
      <c r="I18" s="97">
        <v>0</v>
      </c>
      <c r="J18" s="98">
        <v>0</v>
      </c>
      <c r="K18" s="99">
        <v>0</v>
      </c>
      <c r="L18" s="97">
        <v>5.29</v>
      </c>
      <c r="M18" s="98">
        <v>5</v>
      </c>
      <c r="N18" s="99">
        <v>5</v>
      </c>
      <c r="O18" s="97">
        <v>0</v>
      </c>
      <c r="P18" s="98">
        <v>0</v>
      </c>
      <c r="Q18" s="99">
        <v>0</v>
      </c>
      <c r="R18" s="44" t="s">
        <v>86</v>
      </c>
      <c r="S18" s="88"/>
      <c r="T18" s="4"/>
    </row>
    <row r="19" spans="1:20">
      <c r="A19" t="str">
        <f t="shared" si="0"/>
        <v/>
      </c>
      <c r="B19" s="17" t="s">
        <v>87</v>
      </c>
      <c r="C19" s="38" t="s">
        <v>88</v>
      </c>
      <c r="D19" s="88"/>
      <c r="E19" s="89"/>
      <c r="F19" s="97">
        <v>291</v>
      </c>
      <c r="G19" s="98">
        <v>285</v>
      </c>
      <c r="H19" s="99">
        <v>285</v>
      </c>
      <c r="I19" s="97">
        <v>0</v>
      </c>
      <c r="J19" s="98">
        <v>0</v>
      </c>
      <c r="K19" s="99">
        <v>0</v>
      </c>
      <c r="L19" s="97">
        <v>408.3</v>
      </c>
      <c r="M19" s="98">
        <v>400</v>
      </c>
      <c r="N19" s="99">
        <v>400</v>
      </c>
      <c r="O19" s="97">
        <v>117.3</v>
      </c>
      <c r="P19" s="98">
        <v>115</v>
      </c>
      <c r="Q19" s="99">
        <v>115</v>
      </c>
      <c r="R19" s="44" t="s">
        <v>89</v>
      </c>
      <c r="S19" s="88"/>
      <c r="T19" s="4"/>
    </row>
    <row r="20" spans="1:20">
      <c r="A20" t="str">
        <f t="shared" si="0"/>
        <v/>
      </c>
      <c r="B20" s="17" t="s">
        <v>90</v>
      </c>
      <c r="C20" s="38" t="s">
        <v>91</v>
      </c>
      <c r="D20" s="88"/>
      <c r="E20" s="89"/>
      <c r="F20" s="97">
        <v>3532.9120000000003</v>
      </c>
      <c r="G20" s="98">
        <v>3560</v>
      </c>
      <c r="H20" s="99">
        <v>3630</v>
      </c>
      <c r="I20" s="97">
        <v>3541.5680000000002</v>
      </c>
      <c r="J20" s="98">
        <v>3600</v>
      </c>
      <c r="K20" s="99">
        <v>3700</v>
      </c>
      <c r="L20" s="97">
        <v>743.197</v>
      </c>
      <c r="M20" s="98">
        <v>760</v>
      </c>
      <c r="N20" s="99">
        <v>780</v>
      </c>
      <c r="O20" s="97">
        <v>751.85299999999995</v>
      </c>
      <c r="P20" s="98">
        <v>800</v>
      </c>
      <c r="Q20" s="99">
        <v>850</v>
      </c>
      <c r="R20" s="44" t="s">
        <v>92</v>
      </c>
      <c r="S20" s="88"/>
      <c r="T20" s="4"/>
    </row>
    <row r="21" spans="1:20">
      <c r="A21" t="str">
        <f t="shared" si="0"/>
        <v/>
      </c>
      <c r="B21" s="17" t="s">
        <v>93</v>
      </c>
      <c r="C21" s="38" t="s">
        <v>94</v>
      </c>
      <c r="D21" s="88"/>
      <c r="E21" s="89"/>
      <c r="F21" s="97">
        <v>456.07</v>
      </c>
      <c r="G21" s="98">
        <v>485</v>
      </c>
      <c r="H21" s="99">
        <v>465</v>
      </c>
      <c r="I21" s="97">
        <v>535</v>
      </c>
      <c r="J21" s="98">
        <v>550</v>
      </c>
      <c r="K21" s="99">
        <v>540</v>
      </c>
      <c r="L21" s="97">
        <v>280.13</v>
      </c>
      <c r="M21" s="98">
        <v>285</v>
      </c>
      <c r="N21" s="99">
        <v>280</v>
      </c>
      <c r="O21" s="97">
        <v>359.06</v>
      </c>
      <c r="P21" s="98">
        <v>350</v>
      </c>
      <c r="Q21" s="99">
        <v>355</v>
      </c>
      <c r="R21" s="44" t="s">
        <v>93</v>
      </c>
      <c r="S21" s="88"/>
      <c r="T21" s="4"/>
    </row>
    <row r="22" spans="1:20">
      <c r="A22" t="str">
        <f t="shared" si="0"/>
        <v/>
      </c>
      <c r="B22" s="17" t="s">
        <v>95</v>
      </c>
      <c r="C22" s="38" t="s">
        <v>96</v>
      </c>
      <c r="D22" s="88"/>
      <c r="E22" s="89"/>
      <c r="F22" s="97">
        <v>88</v>
      </c>
      <c r="G22" s="98">
        <v>110</v>
      </c>
      <c r="H22" s="99">
        <v>118</v>
      </c>
      <c r="I22" s="97">
        <v>0</v>
      </c>
      <c r="J22" s="98">
        <v>0</v>
      </c>
      <c r="K22" s="99">
        <v>0</v>
      </c>
      <c r="L22" s="97">
        <v>110</v>
      </c>
      <c r="M22" s="98">
        <v>130</v>
      </c>
      <c r="N22" s="99">
        <v>140</v>
      </c>
      <c r="O22" s="97">
        <v>22</v>
      </c>
      <c r="P22" s="98">
        <v>20</v>
      </c>
      <c r="Q22" s="99">
        <v>22</v>
      </c>
      <c r="R22" s="44" t="s">
        <v>97</v>
      </c>
      <c r="S22" s="88"/>
      <c r="T22" s="4"/>
    </row>
    <row r="23" spans="1:20">
      <c r="A23" t="str">
        <f t="shared" si="0"/>
        <v/>
      </c>
      <c r="B23" s="17" t="s">
        <v>98</v>
      </c>
      <c r="C23" s="38" t="s">
        <v>99</v>
      </c>
      <c r="D23" s="88"/>
      <c r="E23" s="89"/>
      <c r="F23" s="97">
        <v>161.57</v>
      </c>
      <c r="G23" s="98">
        <v>150</v>
      </c>
      <c r="H23" s="99">
        <v>150</v>
      </c>
      <c r="I23" s="97">
        <v>0</v>
      </c>
      <c r="J23" s="98">
        <v>0</v>
      </c>
      <c r="K23" s="99">
        <v>0</v>
      </c>
      <c r="L23" s="97">
        <v>183.38</v>
      </c>
      <c r="M23" s="98">
        <v>170</v>
      </c>
      <c r="N23" s="99">
        <v>170</v>
      </c>
      <c r="O23" s="97">
        <v>21.81</v>
      </c>
      <c r="P23" s="98">
        <v>20</v>
      </c>
      <c r="Q23" s="99">
        <v>20</v>
      </c>
      <c r="R23" s="44" t="s">
        <v>100</v>
      </c>
      <c r="S23" s="88"/>
      <c r="T23" s="4"/>
    </row>
    <row r="24" spans="1:20">
      <c r="A24" t="str">
        <f t="shared" si="0"/>
        <v/>
      </c>
      <c r="B24" s="17" t="s">
        <v>101</v>
      </c>
      <c r="C24" s="38" t="s">
        <v>102</v>
      </c>
      <c r="D24" s="88"/>
      <c r="E24" s="89"/>
      <c r="F24" s="97">
        <v>20.002571671586509</v>
      </c>
      <c r="G24" s="98">
        <v>29</v>
      </c>
      <c r="H24" s="99">
        <v>29</v>
      </c>
      <c r="I24" s="97">
        <v>136</v>
      </c>
      <c r="J24" s="98">
        <v>135</v>
      </c>
      <c r="K24" s="99">
        <v>135</v>
      </c>
      <c r="L24" s="97">
        <v>39.330070051660499</v>
      </c>
      <c r="M24" s="98">
        <v>43</v>
      </c>
      <c r="N24" s="99">
        <v>43</v>
      </c>
      <c r="O24" s="97">
        <v>155.32749838007399</v>
      </c>
      <c r="P24" s="98">
        <v>149</v>
      </c>
      <c r="Q24" s="99">
        <v>149</v>
      </c>
      <c r="R24" s="44" t="s">
        <v>103</v>
      </c>
      <c r="S24" s="88"/>
      <c r="T24" s="4"/>
    </row>
    <row r="25" spans="1:20">
      <c r="A25" t="str">
        <f t="shared" ref="A25:A31" si="1">IF(SUM(F25:Q25)&lt;1,"Y","")</f>
        <v/>
      </c>
      <c r="B25" s="17" t="s">
        <v>104</v>
      </c>
      <c r="C25" s="38" t="s">
        <v>105</v>
      </c>
      <c r="D25" s="88"/>
      <c r="E25" s="89"/>
      <c r="F25" s="97">
        <v>212.81</v>
      </c>
      <c r="G25" s="98">
        <v>210</v>
      </c>
      <c r="H25" s="99">
        <v>200</v>
      </c>
      <c r="I25" s="97">
        <v>0</v>
      </c>
      <c r="J25" s="98">
        <v>0</v>
      </c>
      <c r="K25" s="99">
        <v>0</v>
      </c>
      <c r="L25" s="97">
        <v>272</v>
      </c>
      <c r="M25" s="98">
        <v>265</v>
      </c>
      <c r="N25" s="99">
        <v>250</v>
      </c>
      <c r="O25" s="97">
        <v>59.19</v>
      </c>
      <c r="P25" s="98">
        <v>55</v>
      </c>
      <c r="Q25" s="99">
        <v>50</v>
      </c>
      <c r="R25" s="44" t="s">
        <v>106</v>
      </c>
      <c r="S25" s="88"/>
      <c r="T25" s="4"/>
    </row>
    <row r="26" spans="1:20">
      <c r="A26" t="str">
        <f t="shared" si="1"/>
        <v/>
      </c>
      <c r="B26" s="17" t="s">
        <v>107</v>
      </c>
      <c r="C26" s="38" t="s">
        <v>108</v>
      </c>
      <c r="D26" s="88"/>
      <c r="E26" s="89"/>
      <c r="F26" s="97">
        <v>105</v>
      </c>
      <c r="G26" s="98">
        <v>110</v>
      </c>
      <c r="H26" s="99">
        <v>115</v>
      </c>
      <c r="I26" s="97">
        <v>205</v>
      </c>
      <c r="J26" s="98">
        <v>210</v>
      </c>
      <c r="K26" s="99">
        <v>215</v>
      </c>
      <c r="L26" s="97">
        <v>70</v>
      </c>
      <c r="M26" s="98">
        <v>65</v>
      </c>
      <c r="N26" s="99">
        <v>60</v>
      </c>
      <c r="O26" s="97">
        <v>170</v>
      </c>
      <c r="P26" s="98">
        <v>165</v>
      </c>
      <c r="Q26" s="99">
        <v>160</v>
      </c>
      <c r="R26" s="44" t="s">
        <v>109</v>
      </c>
      <c r="S26" s="88"/>
      <c r="T26" s="4"/>
    </row>
    <row r="27" spans="1:20" ht="13.5" thickBot="1">
      <c r="A27" t="str">
        <f t="shared" si="1"/>
        <v/>
      </c>
      <c r="B27" s="17" t="s">
        <v>110</v>
      </c>
      <c r="C27" s="38" t="s">
        <v>111</v>
      </c>
      <c r="D27" s="88"/>
      <c r="E27" s="89"/>
      <c r="F27" s="97">
        <v>1621.96</v>
      </c>
      <c r="G27" s="98">
        <v>1600</v>
      </c>
      <c r="H27" s="99">
        <v>1530</v>
      </c>
      <c r="I27" s="97">
        <v>798</v>
      </c>
      <c r="J27" s="98">
        <v>900</v>
      </c>
      <c r="K27" s="99">
        <v>850</v>
      </c>
      <c r="L27" s="97">
        <v>878.37</v>
      </c>
      <c r="M27" s="98">
        <v>750</v>
      </c>
      <c r="N27" s="99">
        <v>730</v>
      </c>
      <c r="O27" s="97">
        <v>54.41</v>
      </c>
      <c r="P27" s="98">
        <v>50</v>
      </c>
      <c r="Q27" s="99">
        <v>50</v>
      </c>
      <c r="R27" s="44" t="s">
        <v>112</v>
      </c>
      <c r="S27" s="88"/>
      <c r="T27" s="4"/>
    </row>
    <row r="28" spans="1:20" ht="14.25" thickTop="1" thickBot="1">
      <c r="A28" t="str">
        <f t="shared" si="1"/>
        <v/>
      </c>
      <c r="C28" s="13" t="s">
        <v>113</v>
      </c>
      <c r="D28" s="92"/>
      <c r="E28" s="93"/>
      <c r="F28" s="73">
        <v>9733.6892716715865</v>
      </c>
      <c r="G28" s="74">
        <v>9786</v>
      </c>
      <c r="H28" s="75">
        <v>9727</v>
      </c>
      <c r="I28" s="73">
        <v>10775.727999999999</v>
      </c>
      <c r="J28" s="74">
        <v>10845</v>
      </c>
      <c r="K28" s="75">
        <v>10804</v>
      </c>
      <c r="L28" s="73">
        <v>4340.7110700516614</v>
      </c>
      <c r="M28" s="74">
        <v>4111</v>
      </c>
      <c r="N28" s="75">
        <v>4068</v>
      </c>
      <c r="O28" s="73">
        <v>5382.749798380074</v>
      </c>
      <c r="P28" s="74">
        <v>5170</v>
      </c>
      <c r="Q28" s="75">
        <v>5145</v>
      </c>
      <c r="R28" s="13" t="s">
        <v>113</v>
      </c>
      <c r="S28" s="92"/>
      <c r="T28" s="12"/>
    </row>
    <row r="29" spans="1:20" ht="13.5" thickTop="1">
      <c r="A29" t="str">
        <f t="shared" si="1"/>
        <v/>
      </c>
      <c r="B29" s="14" t="s">
        <v>114</v>
      </c>
      <c r="C29" s="85" t="s">
        <v>127</v>
      </c>
      <c r="D29" s="86"/>
      <c r="E29" s="87"/>
      <c r="F29" s="94">
        <v>1301.4069500000001</v>
      </c>
      <c r="G29" s="95">
        <v>1135.0679700658141</v>
      </c>
      <c r="H29" s="96">
        <v>1153.2938341939951</v>
      </c>
      <c r="I29" s="94">
        <v>1159</v>
      </c>
      <c r="J29" s="95">
        <v>1205</v>
      </c>
      <c r="K29" s="96">
        <v>1205</v>
      </c>
      <c r="L29" s="94">
        <v>779.52094999999997</v>
      </c>
      <c r="M29" s="95">
        <v>647.64076519449304</v>
      </c>
      <c r="N29" s="96">
        <v>639.08246073621604</v>
      </c>
      <c r="O29" s="94">
        <v>637.11400000000003</v>
      </c>
      <c r="P29" s="95">
        <v>717.57279512867899</v>
      </c>
      <c r="Q29" s="96">
        <v>690.78862654222098</v>
      </c>
      <c r="R29" s="48" t="s">
        <v>114</v>
      </c>
      <c r="S29" s="86"/>
      <c r="T29" s="3"/>
    </row>
    <row r="30" spans="1:20" ht="13.5" thickBot="1">
      <c r="A30" t="str">
        <f t="shared" si="1"/>
        <v/>
      </c>
      <c r="B30" s="14" t="s">
        <v>116</v>
      </c>
      <c r="C30" s="62" t="s">
        <v>128</v>
      </c>
      <c r="D30" s="90"/>
      <c r="E30" s="91"/>
      <c r="F30" s="100">
        <v>6012</v>
      </c>
      <c r="G30" s="101">
        <v>6042</v>
      </c>
      <c r="H30" s="102">
        <v>6073</v>
      </c>
      <c r="I30" s="100">
        <v>3882</v>
      </c>
      <c r="J30" s="101">
        <v>3901</v>
      </c>
      <c r="K30" s="102">
        <v>3921</v>
      </c>
      <c r="L30" s="100">
        <v>2552</v>
      </c>
      <c r="M30" s="101">
        <v>2565</v>
      </c>
      <c r="N30" s="102">
        <v>2578</v>
      </c>
      <c r="O30" s="100">
        <v>422</v>
      </c>
      <c r="P30" s="101">
        <v>424</v>
      </c>
      <c r="Q30" s="102">
        <v>426</v>
      </c>
      <c r="R30" s="63" t="s">
        <v>129</v>
      </c>
      <c r="S30" s="90"/>
      <c r="T30" s="8"/>
    </row>
    <row r="31" spans="1:20" ht="14.25" thickTop="1" thickBot="1">
      <c r="A31" t="str">
        <f t="shared" si="1"/>
        <v/>
      </c>
      <c r="C31" s="13" t="s">
        <v>119</v>
      </c>
      <c r="D31" s="11"/>
      <c r="E31" s="12"/>
      <c r="F31" s="73">
        <v>7313.4069500000005</v>
      </c>
      <c r="G31" s="74">
        <v>7177.0679700658138</v>
      </c>
      <c r="H31" s="75">
        <v>7226.2938341939953</v>
      </c>
      <c r="I31" s="73">
        <v>5041</v>
      </c>
      <c r="J31" s="74">
        <v>5106</v>
      </c>
      <c r="K31" s="75">
        <v>5126</v>
      </c>
      <c r="L31" s="73">
        <v>3331.5209500000001</v>
      </c>
      <c r="M31" s="74">
        <v>3212.6407651944928</v>
      </c>
      <c r="N31" s="75">
        <v>3217.082460736216</v>
      </c>
      <c r="O31" s="73">
        <v>1059.114</v>
      </c>
      <c r="P31" s="74">
        <v>1141.572795128679</v>
      </c>
      <c r="Q31" s="75">
        <v>1116.788626542221</v>
      </c>
      <c r="R31" s="16" t="s">
        <v>120</v>
      </c>
      <c r="S31" s="7"/>
      <c r="T31" s="8"/>
    </row>
    <row r="32" spans="1:20" ht="15" thickTop="1">
      <c r="C32" s="34"/>
      <c r="F32" s="36"/>
      <c r="G32" s="35"/>
      <c r="H32" s="35"/>
      <c r="I32" s="35"/>
      <c r="J32" s="35"/>
      <c r="K32" s="35"/>
      <c r="L32" s="36"/>
      <c r="M32" s="35"/>
      <c r="N32" s="35"/>
      <c r="O32" s="35"/>
      <c r="P32" s="35"/>
      <c r="Q32" s="35"/>
      <c r="R32" s="34"/>
    </row>
    <row r="33" spans="3:20">
      <c r="C33" s="30"/>
      <c r="T33" s="32"/>
    </row>
  </sheetData>
  <mergeCells count="11">
    <mergeCell ref="C2:T2"/>
    <mergeCell ref="F6:H6"/>
    <mergeCell ref="F7:H7"/>
    <mergeCell ref="R7:T7"/>
    <mergeCell ref="K5:L5"/>
    <mergeCell ref="O7:Q7"/>
    <mergeCell ref="F3:Q3"/>
    <mergeCell ref="C7:E7"/>
    <mergeCell ref="I7:K7"/>
    <mergeCell ref="L7:N7"/>
    <mergeCell ref="C4:T4"/>
  </mergeCells>
  <phoneticPr fontId="0" type="noConversion"/>
  <conditionalFormatting sqref="C9:R31">
    <cfRule type="expression" dxfId="16" priority="13" stopIfTrue="1">
      <formula>#REF!&gt;2</formula>
    </cfRule>
  </conditionalFormatting>
  <printOptions horizontalCentered="1" verticalCentered="1"/>
  <pageMargins left="0.35433070866141736" right="0.35433070866141736" top="0.59055118110236227" bottom="0.59055118110236227" header="0.31496062992125984" footer="0.31496062992125984"/>
  <pageSetup paperSize="9" scale="86"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pageSetUpPr fitToPage="1"/>
  </sheetPr>
  <dimension ref="A1:T32"/>
  <sheetViews>
    <sheetView zoomScale="75" zoomScaleNormal="75" workbookViewId="0">
      <selection activeCell="M12" sqref="M12:N12"/>
    </sheetView>
  </sheetViews>
  <sheetFormatPr defaultRowHeight="12.75"/>
  <sheetData>
    <row r="1" spans="1:20">
      <c r="A1" s="14" t="s">
        <v>167</v>
      </c>
    </row>
    <row r="2" spans="1:20">
      <c r="C2" s="166" t="s">
        <v>168</v>
      </c>
      <c r="D2" s="166"/>
      <c r="E2" s="166"/>
      <c r="F2" s="166"/>
      <c r="G2" s="166"/>
      <c r="H2" s="166"/>
      <c r="I2" s="166"/>
      <c r="J2" s="166"/>
      <c r="K2" s="166"/>
      <c r="L2" s="166"/>
      <c r="M2" s="166"/>
      <c r="N2" s="166"/>
      <c r="O2" s="166"/>
      <c r="P2" s="166"/>
      <c r="Q2" s="166"/>
      <c r="R2" s="166"/>
      <c r="S2" s="166"/>
      <c r="T2" s="166"/>
    </row>
    <row r="3" spans="1:20">
      <c r="F3" s="166" t="s">
        <v>169</v>
      </c>
      <c r="G3" s="166"/>
      <c r="H3" s="166"/>
      <c r="I3" s="166"/>
      <c r="J3" s="166"/>
      <c r="K3" s="166"/>
      <c r="L3" s="166" t="s">
        <v>170</v>
      </c>
      <c r="M3" s="166"/>
      <c r="N3" s="166"/>
      <c r="O3" s="166"/>
      <c r="P3" s="166"/>
      <c r="Q3" s="166"/>
    </row>
    <row r="4" spans="1:20">
      <c r="C4" s="168" t="s">
        <v>45</v>
      </c>
      <c r="D4" s="168"/>
      <c r="E4" s="168"/>
      <c r="F4" s="168"/>
      <c r="G4" s="168"/>
      <c r="H4" s="168"/>
      <c r="I4" s="168"/>
      <c r="J4" s="168"/>
      <c r="K4" s="168"/>
      <c r="L4" s="168"/>
      <c r="M4" s="168"/>
      <c r="N4" s="168"/>
      <c r="O4" s="168"/>
      <c r="P4" s="168"/>
      <c r="Q4" s="168"/>
      <c r="R4" s="168"/>
      <c r="S4" s="168"/>
      <c r="T4" s="168"/>
    </row>
    <row r="5" spans="1:20" ht="15" thickBot="1">
      <c r="K5" s="167" t="s">
        <v>46</v>
      </c>
      <c r="L5" s="167"/>
      <c r="N5" s="10"/>
      <c r="O5" s="10"/>
    </row>
    <row r="6" spans="1:20" ht="13.5" thickTop="1">
      <c r="C6" s="1"/>
      <c r="D6" s="2"/>
      <c r="E6" s="3"/>
      <c r="F6" s="169" t="s">
        <v>47</v>
      </c>
      <c r="G6" s="170"/>
      <c r="H6" s="171"/>
      <c r="I6" s="1"/>
      <c r="J6" s="2"/>
      <c r="K6" s="3"/>
      <c r="L6" s="15" t="s">
        <v>48</v>
      </c>
      <c r="M6" s="2"/>
      <c r="N6" s="3"/>
      <c r="O6" s="15" t="s">
        <v>49</v>
      </c>
      <c r="P6" s="2"/>
      <c r="Q6" s="3"/>
      <c r="R6" s="1"/>
      <c r="S6" s="2"/>
      <c r="T6" s="3"/>
    </row>
    <row r="7" spans="1:20">
      <c r="C7" s="175" t="s">
        <v>50</v>
      </c>
      <c r="D7" s="168"/>
      <c r="E7" s="176"/>
      <c r="F7" s="175" t="s">
        <v>51</v>
      </c>
      <c r="G7" s="168"/>
      <c r="H7" s="176"/>
      <c r="I7" s="175" t="s">
        <v>52</v>
      </c>
      <c r="J7" s="168"/>
      <c r="K7" s="176"/>
      <c r="L7" s="175" t="s">
        <v>53</v>
      </c>
      <c r="M7" s="168"/>
      <c r="N7" s="176"/>
      <c r="O7" s="175" t="s">
        <v>54</v>
      </c>
      <c r="P7" s="168"/>
      <c r="Q7" s="176"/>
      <c r="R7" s="175" t="s">
        <v>55</v>
      </c>
      <c r="S7" s="168"/>
      <c r="T7" s="176"/>
    </row>
    <row r="8" spans="1:20" ht="13.5" thickBot="1">
      <c r="C8" s="6"/>
      <c r="D8" s="7"/>
      <c r="E8" s="8"/>
      <c r="F8" s="21">
        <v>2021</v>
      </c>
      <c r="G8" s="22">
        <v>2022</v>
      </c>
      <c r="H8" s="20">
        <v>2023</v>
      </c>
      <c r="I8" s="21">
        <v>2021</v>
      </c>
      <c r="J8" s="22">
        <v>2022</v>
      </c>
      <c r="K8" s="20">
        <v>2023</v>
      </c>
      <c r="L8" s="21">
        <v>2021</v>
      </c>
      <c r="M8" s="22">
        <v>2022</v>
      </c>
      <c r="N8" s="20">
        <v>2023</v>
      </c>
      <c r="O8" s="21">
        <v>2021</v>
      </c>
      <c r="P8" s="22">
        <v>2022</v>
      </c>
      <c r="Q8" s="20">
        <v>2023</v>
      </c>
      <c r="R8" s="6"/>
      <c r="S8" s="7"/>
      <c r="T8" s="8"/>
    </row>
    <row r="9" spans="1:20" ht="13.5" thickTop="1">
      <c r="A9" t="str">
        <f t="shared" ref="A9:A24" si="0">IF(SUM(F9:Q9)&lt;1,"Y","")</f>
        <v/>
      </c>
      <c r="B9" s="17" t="s">
        <v>56</v>
      </c>
      <c r="C9" s="38" t="s">
        <v>57</v>
      </c>
      <c r="D9" s="88"/>
      <c r="E9" s="89"/>
      <c r="F9" s="97">
        <v>156.71699999999998</v>
      </c>
      <c r="G9" s="98">
        <v>150</v>
      </c>
      <c r="H9" s="99">
        <v>146</v>
      </c>
      <c r="I9" s="97">
        <v>0</v>
      </c>
      <c r="J9" s="98">
        <v>0</v>
      </c>
      <c r="K9" s="99">
        <v>0</v>
      </c>
      <c r="L9" s="97">
        <v>161.52699999999999</v>
      </c>
      <c r="M9" s="98">
        <v>154</v>
      </c>
      <c r="N9" s="99">
        <v>150</v>
      </c>
      <c r="O9" s="97">
        <v>4.8100000000000005</v>
      </c>
      <c r="P9" s="98">
        <v>4</v>
      </c>
      <c r="Q9" s="99">
        <v>4</v>
      </c>
      <c r="R9" s="44" t="s">
        <v>58</v>
      </c>
      <c r="S9" s="88"/>
      <c r="T9" s="89"/>
    </row>
    <row r="10" spans="1:20">
      <c r="A10" t="str">
        <f t="shared" si="0"/>
        <v/>
      </c>
      <c r="B10" s="17" t="s">
        <v>59</v>
      </c>
      <c r="C10" s="38" t="s">
        <v>60</v>
      </c>
      <c r="D10" s="88"/>
      <c r="E10" s="89"/>
      <c r="F10" s="97">
        <v>3</v>
      </c>
      <c r="G10" s="98" t="s">
        <v>61</v>
      </c>
      <c r="H10" s="99" t="s">
        <v>61</v>
      </c>
      <c r="I10" s="97">
        <v>0</v>
      </c>
      <c r="J10" s="98" t="s">
        <v>62</v>
      </c>
      <c r="K10" s="99" t="s">
        <v>62</v>
      </c>
      <c r="L10" s="97">
        <v>3.07</v>
      </c>
      <c r="M10" s="98" t="s">
        <v>62</v>
      </c>
      <c r="N10" s="99" t="s">
        <v>62</v>
      </c>
      <c r="O10" s="97">
        <v>7.0000000000000007E-2</v>
      </c>
      <c r="P10" s="98" t="s">
        <v>62</v>
      </c>
      <c r="Q10" s="99" t="s">
        <v>62</v>
      </c>
      <c r="R10" s="44" t="s">
        <v>63</v>
      </c>
      <c r="S10" s="88"/>
      <c r="T10" s="89"/>
    </row>
    <row r="11" spans="1:20">
      <c r="A11" t="str">
        <f t="shared" si="0"/>
        <v/>
      </c>
      <c r="B11" s="17" t="s">
        <v>64</v>
      </c>
      <c r="C11" s="38" t="s">
        <v>65</v>
      </c>
      <c r="D11" s="88"/>
      <c r="E11" s="89"/>
      <c r="F11" s="97">
        <v>0.93</v>
      </c>
      <c r="G11" s="98">
        <v>2</v>
      </c>
      <c r="H11" s="99">
        <v>2</v>
      </c>
      <c r="I11" s="97">
        <v>0</v>
      </c>
      <c r="J11" s="98">
        <v>0</v>
      </c>
      <c r="K11" s="99">
        <v>0</v>
      </c>
      <c r="L11" s="97">
        <v>0.93</v>
      </c>
      <c r="M11" s="98">
        <v>2</v>
      </c>
      <c r="N11" s="99">
        <v>2</v>
      </c>
      <c r="O11" s="97">
        <v>0</v>
      </c>
      <c r="P11" s="98">
        <v>0</v>
      </c>
      <c r="Q11" s="99">
        <v>0</v>
      </c>
      <c r="R11" s="44" t="s">
        <v>66</v>
      </c>
      <c r="S11" s="88"/>
      <c r="T11" s="89"/>
    </row>
    <row r="12" spans="1:20">
      <c r="A12" t="str">
        <f t="shared" si="0"/>
        <v/>
      </c>
      <c r="B12" s="17" t="s">
        <v>67</v>
      </c>
      <c r="C12" s="38" t="s">
        <v>68</v>
      </c>
      <c r="D12" s="88"/>
      <c r="E12" s="89"/>
      <c r="F12" s="97">
        <v>68</v>
      </c>
      <c r="G12" s="98">
        <v>75</v>
      </c>
      <c r="H12" s="99">
        <v>83</v>
      </c>
      <c r="I12" s="97">
        <v>0</v>
      </c>
      <c r="J12" s="98">
        <v>0</v>
      </c>
      <c r="K12" s="99">
        <v>0</v>
      </c>
      <c r="L12" s="97">
        <v>164</v>
      </c>
      <c r="M12" s="98">
        <v>172</v>
      </c>
      <c r="N12" s="99">
        <v>181</v>
      </c>
      <c r="O12" s="97">
        <v>96</v>
      </c>
      <c r="P12" s="98">
        <v>97</v>
      </c>
      <c r="Q12" s="99">
        <v>98</v>
      </c>
      <c r="R12" s="44" t="s">
        <v>69</v>
      </c>
      <c r="S12" s="88"/>
      <c r="T12" s="89"/>
    </row>
    <row r="13" spans="1:20">
      <c r="A13" t="str">
        <f t="shared" si="0"/>
        <v/>
      </c>
      <c r="B13" s="17" t="s">
        <v>70</v>
      </c>
      <c r="C13" s="38" t="s">
        <v>71</v>
      </c>
      <c r="D13" s="88"/>
      <c r="E13" s="89"/>
      <c r="F13" s="97">
        <v>25.890999999999998</v>
      </c>
      <c r="G13" s="98">
        <v>24</v>
      </c>
      <c r="H13" s="99">
        <v>24</v>
      </c>
      <c r="I13" s="97">
        <v>80</v>
      </c>
      <c r="J13" s="98">
        <v>70</v>
      </c>
      <c r="K13" s="99">
        <v>70</v>
      </c>
      <c r="L13" s="97">
        <v>4.58</v>
      </c>
      <c r="M13" s="98">
        <v>4</v>
      </c>
      <c r="N13" s="99">
        <v>4</v>
      </c>
      <c r="O13" s="97">
        <v>58.689</v>
      </c>
      <c r="P13" s="98">
        <v>50</v>
      </c>
      <c r="Q13" s="99">
        <v>50</v>
      </c>
      <c r="R13" s="44" t="s">
        <v>72</v>
      </c>
      <c r="S13" s="88"/>
      <c r="T13" s="89"/>
    </row>
    <row r="14" spans="1:20">
      <c r="A14" t="str">
        <f t="shared" si="0"/>
        <v/>
      </c>
      <c r="B14" s="17" t="s">
        <v>73</v>
      </c>
      <c r="C14" s="38" t="s">
        <v>74</v>
      </c>
      <c r="D14" s="88"/>
      <c r="E14" s="89"/>
      <c r="F14" s="97">
        <v>19.14</v>
      </c>
      <c r="G14" s="98">
        <v>19.14</v>
      </c>
      <c r="H14" s="99">
        <v>19.14</v>
      </c>
      <c r="I14" s="97">
        <v>0</v>
      </c>
      <c r="J14" s="98">
        <v>0</v>
      </c>
      <c r="K14" s="99">
        <v>0</v>
      </c>
      <c r="L14" s="97">
        <v>19.62</v>
      </c>
      <c r="M14" s="98">
        <v>19.62</v>
      </c>
      <c r="N14" s="99">
        <v>19.62</v>
      </c>
      <c r="O14" s="97">
        <v>0.48</v>
      </c>
      <c r="P14" s="98">
        <v>0.48</v>
      </c>
      <c r="Q14" s="99">
        <v>0.48</v>
      </c>
      <c r="R14" s="44" t="s">
        <v>75</v>
      </c>
      <c r="S14" s="88"/>
      <c r="T14" s="89"/>
    </row>
    <row r="15" spans="1:20">
      <c r="A15" t="str">
        <f t="shared" si="0"/>
        <v/>
      </c>
      <c r="B15" s="17" t="s">
        <v>76</v>
      </c>
      <c r="C15" s="38" t="s">
        <v>77</v>
      </c>
      <c r="D15" s="88"/>
      <c r="E15" s="89"/>
      <c r="F15" s="97">
        <v>1803.2400000000002</v>
      </c>
      <c r="G15" s="98">
        <v>1790</v>
      </c>
      <c r="H15" s="99">
        <v>1725</v>
      </c>
      <c r="I15" s="97">
        <v>1411.95</v>
      </c>
      <c r="J15" s="98">
        <v>1400</v>
      </c>
      <c r="K15" s="99">
        <v>1350</v>
      </c>
      <c r="L15" s="97">
        <v>1077.69</v>
      </c>
      <c r="M15" s="98">
        <v>1075</v>
      </c>
      <c r="N15" s="99">
        <v>1025</v>
      </c>
      <c r="O15" s="97">
        <v>686.4</v>
      </c>
      <c r="P15" s="98">
        <v>685</v>
      </c>
      <c r="Q15" s="99">
        <v>650</v>
      </c>
      <c r="R15" s="44" t="s">
        <v>78</v>
      </c>
      <c r="S15" s="88"/>
      <c r="T15" s="89"/>
    </row>
    <row r="16" spans="1:20">
      <c r="A16" t="str">
        <f t="shared" si="0"/>
        <v/>
      </c>
      <c r="B16" s="17" t="s">
        <v>79</v>
      </c>
      <c r="C16" s="38" t="s">
        <v>80</v>
      </c>
      <c r="D16" s="88"/>
      <c r="E16" s="89"/>
      <c r="F16" s="97">
        <v>7</v>
      </c>
      <c r="G16" s="98">
        <v>1</v>
      </c>
      <c r="H16" s="99">
        <v>1</v>
      </c>
      <c r="I16" s="97">
        <v>0</v>
      </c>
      <c r="J16" s="98">
        <v>0</v>
      </c>
      <c r="K16" s="99">
        <v>0</v>
      </c>
      <c r="L16" s="97">
        <v>18</v>
      </c>
      <c r="M16" s="98">
        <v>12</v>
      </c>
      <c r="N16" s="99">
        <v>12</v>
      </c>
      <c r="O16" s="97">
        <v>11</v>
      </c>
      <c r="P16" s="98">
        <v>11</v>
      </c>
      <c r="Q16" s="99">
        <v>11</v>
      </c>
      <c r="R16" s="44" t="s">
        <v>81</v>
      </c>
      <c r="S16" s="88"/>
      <c r="T16" s="89"/>
    </row>
    <row r="17" spans="1:20">
      <c r="A17" t="str">
        <f t="shared" si="0"/>
        <v/>
      </c>
      <c r="B17" s="17" t="s">
        <v>82</v>
      </c>
      <c r="C17" s="38" t="s">
        <v>83</v>
      </c>
      <c r="D17" s="88"/>
      <c r="E17" s="89"/>
      <c r="F17" s="97">
        <v>4.3000000000000007</v>
      </c>
      <c r="G17" s="98">
        <v>1</v>
      </c>
      <c r="H17" s="99">
        <v>1</v>
      </c>
      <c r="I17" s="97">
        <v>0</v>
      </c>
      <c r="J17" s="98">
        <v>0</v>
      </c>
      <c r="K17" s="99">
        <v>0</v>
      </c>
      <c r="L17" s="97">
        <v>4.4000000000000004</v>
      </c>
      <c r="M17" s="98">
        <v>1</v>
      </c>
      <c r="N17" s="99">
        <v>1</v>
      </c>
      <c r="O17" s="97">
        <v>0.1</v>
      </c>
      <c r="P17" s="98">
        <v>0</v>
      </c>
      <c r="Q17" s="99">
        <v>0</v>
      </c>
      <c r="R17" s="44" t="s">
        <v>82</v>
      </c>
      <c r="S17" s="88"/>
      <c r="T17" s="89"/>
    </row>
    <row r="18" spans="1:20">
      <c r="A18" t="str">
        <f t="shared" si="0"/>
        <v/>
      </c>
      <c r="B18" s="17" t="s">
        <v>84</v>
      </c>
      <c r="C18" s="38" t="s">
        <v>85</v>
      </c>
      <c r="D18" s="88"/>
      <c r="E18" s="89"/>
      <c r="F18" s="97">
        <v>0.52</v>
      </c>
      <c r="G18" s="98">
        <v>1</v>
      </c>
      <c r="H18" s="99">
        <v>2</v>
      </c>
      <c r="I18" s="97">
        <v>0</v>
      </c>
      <c r="J18" s="98">
        <v>0</v>
      </c>
      <c r="K18" s="99">
        <v>0</v>
      </c>
      <c r="L18" s="97">
        <v>0.53</v>
      </c>
      <c r="M18" s="98">
        <v>1</v>
      </c>
      <c r="N18" s="99">
        <v>2</v>
      </c>
      <c r="O18" s="97">
        <v>0.01</v>
      </c>
      <c r="P18" s="98">
        <v>0</v>
      </c>
      <c r="Q18" s="99">
        <v>0</v>
      </c>
      <c r="R18" s="44" t="s">
        <v>86</v>
      </c>
      <c r="S18" s="88"/>
      <c r="T18" s="89"/>
    </row>
    <row r="19" spans="1:20">
      <c r="A19" t="str">
        <f t="shared" si="0"/>
        <v/>
      </c>
      <c r="B19" s="17" t="s">
        <v>87</v>
      </c>
      <c r="C19" s="38" t="s">
        <v>88</v>
      </c>
      <c r="D19" s="88"/>
      <c r="E19" s="89"/>
      <c r="F19" s="97">
        <v>118.9</v>
      </c>
      <c r="G19" s="98">
        <v>116</v>
      </c>
      <c r="H19" s="99">
        <v>116</v>
      </c>
      <c r="I19" s="97">
        <v>29</v>
      </c>
      <c r="J19" s="98">
        <v>29</v>
      </c>
      <c r="K19" s="99">
        <v>29</v>
      </c>
      <c r="L19" s="97">
        <v>98.2</v>
      </c>
      <c r="M19" s="98">
        <v>95</v>
      </c>
      <c r="N19" s="99">
        <v>95</v>
      </c>
      <c r="O19" s="97">
        <v>8.3000000000000007</v>
      </c>
      <c r="P19" s="98">
        <v>8</v>
      </c>
      <c r="Q19" s="99">
        <v>8</v>
      </c>
      <c r="R19" s="44" t="s">
        <v>89</v>
      </c>
      <c r="S19" s="88"/>
      <c r="T19" s="89"/>
    </row>
    <row r="20" spans="1:20">
      <c r="A20" t="str">
        <f t="shared" si="0"/>
        <v/>
      </c>
      <c r="B20" s="17" t="s">
        <v>90</v>
      </c>
      <c r="C20" s="38" t="s">
        <v>91</v>
      </c>
      <c r="D20" s="88"/>
      <c r="E20" s="89"/>
      <c r="F20" s="97">
        <v>1077.212</v>
      </c>
      <c r="G20" s="98">
        <v>1080</v>
      </c>
      <c r="H20" s="99">
        <v>1130</v>
      </c>
      <c r="I20" s="97">
        <v>2132.4369999999999</v>
      </c>
      <c r="J20" s="98">
        <v>2150</v>
      </c>
      <c r="K20" s="99">
        <v>2250</v>
      </c>
      <c r="L20" s="97">
        <v>29.681999999999999</v>
      </c>
      <c r="M20" s="98">
        <v>30</v>
      </c>
      <c r="N20" s="99">
        <v>30</v>
      </c>
      <c r="O20" s="97">
        <v>1084.9069999999999</v>
      </c>
      <c r="P20" s="98">
        <v>1100</v>
      </c>
      <c r="Q20" s="99">
        <v>1150</v>
      </c>
      <c r="R20" s="44" t="s">
        <v>92</v>
      </c>
      <c r="S20" s="88"/>
      <c r="T20" s="89"/>
    </row>
    <row r="21" spans="1:20">
      <c r="A21" t="str">
        <f t="shared" si="0"/>
        <v/>
      </c>
      <c r="B21" s="17" t="s">
        <v>93</v>
      </c>
      <c r="C21" s="38" t="s">
        <v>94</v>
      </c>
      <c r="D21" s="88"/>
      <c r="E21" s="89"/>
      <c r="F21" s="97">
        <v>-11.97</v>
      </c>
      <c r="G21" s="98">
        <v>5</v>
      </c>
      <c r="H21" s="99">
        <v>5</v>
      </c>
      <c r="I21" s="97">
        <v>8</v>
      </c>
      <c r="J21" s="98">
        <v>0</v>
      </c>
      <c r="K21" s="99">
        <v>0</v>
      </c>
      <c r="L21" s="97">
        <v>14.56</v>
      </c>
      <c r="M21" s="98">
        <v>20</v>
      </c>
      <c r="N21" s="99">
        <v>20</v>
      </c>
      <c r="O21" s="97">
        <v>34.53</v>
      </c>
      <c r="P21" s="98">
        <v>15</v>
      </c>
      <c r="Q21" s="99">
        <v>15</v>
      </c>
      <c r="R21" s="44" t="s">
        <v>93</v>
      </c>
      <c r="S21" s="88"/>
      <c r="T21" s="89"/>
    </row>
    <row r="22" spans="1:20">
      <c r="A22" t="str">
        <f t="shared" si="0"/>
        <v/>
      </c>
      <c r="B22" s="17" t="s">
        <v>95</v>
      </c>
      <c r="C22" s="38" t="s">
        <v>96</v>
      </c>
      <c r="D22" s="88"/>
      <c r="E22" s="89"/>
      <c r="F22" s="97">
        <v>1.8</v>
      </c>
      <c r="G22" s="98">
        <v>3</v>
      </c>
      <c r="H22" s="99">
        <v>4</v>
      </c>
      <c r="I22" s="97">
        <v>0</v>
      </c>
      <c r="J22" s="98">
        <v>0</v>
      </c>
      <c r="K22" s="99">
        <v>0</v>
      </c>
      <c r="L22" s="97">
        <v>2</v>
      </c>
      <c r="M22" s="98">
        <v>3</v>
      </c>
      <c r="N22" s="99">
        <v>4</v>
      </c>
      <c r="O22" s="97">
        <v>0.2</v>
      </c>
      <c r="P22" s="98">
        <v>0</v>
      </c>
      <c r="Q22" s="99">
        <v>0</v>
      </c>
      <c r="R22" s="44" t="s">
        <v>97</v>
      </c>
      <c r="S22" s="88"/>
      <c r="T22" s="89"/>
    </row>
    <row r="23" spans="1:20">
      <c r="A23" t="str">
        <f t="shared" si="0"/>
        <v/>
      </c>
      <c r="B23" s="17" t="s">
        <v>98</v>
      </c>
      <c r="C23" s="38" t="s">
        <v>99</v>
      </c>
      <c r="D23" s="88"/>
      <c r="E23" s="89"/>
      <c r="F23" s="97">
        <v>69.78</v>
      </c>
      <c r="G23" s="98">
        <v>69</v>
      </c>
      <c r="H23" s="99">
        <v>69</v>
      </c>
      <c r="I23" s="97">
        <v>0</v>
      </c>
      <c r="J23" s="98">
        <v>0</v>
      </c>
      <c r="K23" s="99">
        <v>0</v>
      </c>
      <c r="L23" s="97">
        <v>70.239999999999995</v>
      </c>
      <c r="M23" s="98">
        <v>70</v>
      </c>
      <c r="N23" s="99">
        <v>70</v>
      </c>
      <c r="O23" s="97">
        <v>0.46</v>
      </c>
      <c r="P23" s="98">
        <v>1</v>
      </c>
      <c r="Q23" s="99">
        <v>1</v>
      </c>
      <c r="R23" s="44" t="s">
        <v>100</v>
      </c>
      <c r="S23" s="88"/>
      <c r="T23" s="89"/>
    </row>
    <row r="24" spans="1:20">
      <c r="A24" t="str">
        <f t="shared" si="0"/>
        <v/>
      </c>
      <c r="B24" s="17" t="s">
        <v>101</v>
      </c>
      <c r="C24" s="38" t="s">
        <v>102</v>
      </c>
      <c r="D24" s="88"/>
      <c r="E24" s="89"/>
      <c r="F24" s="97">
        <v>5.4828685710947607</v>
      </c>
      <c r="G24" s="98">
        <v>1</v>
      </c>
      <c r="H24" s="99">
        <v>1</v>
      </c>
      <c r="I24" s="97">
        <v>0</v>
      </c>
      <c r="J24" s="98">
        <v>0</v>
      </c>
      <c r="K24" s="99">
        <v>0</v>
      </c>
      <c r="L24" s="97">
        <v>10.036874615375201</v>
      </c>
      <c r="M24" s="98">
        <v>6</v>
      </c>
      <c r="N24" s="99">
        <v>6</v>
      </c>
      <c r="O24" s="97">
        <v>4.55400604428044</v>
      </c>
      <c r="P24" s="98">
        <v>5</v>
      </c>
      <c r="Q24" s="99">
        <v>5</v>
      </c>
      <c r="R24" s="44" t="s">
        <v>103</v>
      </c>
      <c r="S24" s="88"/>
      <c r="T24" s="89"/>
    </row>
    <row r="25" spans="1:20">
      <c r="A25" t="str">
        <f t="shared" ref="A25:A31" si="1">IF(SUM(F25:Q25)&lt;1,"Y","")</f>
        <v/>
      </c>
      <c r="B25" s="17" t="s">
        <v>104</v>
      </c>
      <c r="C25" s="38" t="s">
        <v>105</v>
      </c>
      <c r="D25" s="88"/>
      <c r="E25" s="89"/>
      <c r="F25" s="97">
        <v>20.240000000000002</v>
      </c>
      <c r="G25" s="98">
        <v>20</v>
      </c>
      <c r="H25" s="99">
        <v>15</v>
      </c>
      <c r="I25" s="97">
        <v>0</v>
      </c>
      <c r="J25" s="98">
        <v>0</v>
      </c>
      <c r="K25" s="99">
        <v>0</v>
      </c>
      <c r="L25" s="97">
        <v>31</v>
      </c>
      <c r="M25" s="98">
        <v>30</v>
      </c>
      <c r="N25" s="99">
        <v>25</v>
      </c>
      <c r="O25" s="97">
        <v>10.76</v>
      </c>
      <c r="P25" s="98">
        <v>10</v>
      </c>
      <c r="Q25" s="99">
        <v>10</v>
      </c>
      <c r="R25" s="44" t="s">
        <v>106</v>
      </c>
      <c r="S25" s="88"/>
      <c r="T25" s="89"/>
    </row>
    <row r="26" spans="1:20">
      <c r="A26" t="str">
        <f t="shared" si="1"/>
        <v/>
      </c>
      <c r="B26" s="17" t="s">
        <v>107</v>
      </c>
      <c r="C26" s="38" t="s">
        <v>108</v>
      </c>
      <c r="D26" s="88"/>
      <c r="E26" s="89"/>
      <c r="F26" s="97">
        <v>174</v>
      </c>
      <c r="G26" s="98">
        <v>179</v>
      </c>
      <c r="H26" s="99">
        <v>184</v>
      </c>
      <c r="I26" s="97">
        <v>0</v>
      </c>
      <c r="J26" s="98">
        <v>0</v>
      </c>
      <c r="K26" s="99">
        <v>0</v>
      </c>
      <c r="L26" s="97">
        <v>175</v>
      </c>
      <c r="M26" s="98">
        <v>180</v>
      </c>
      <c r="N26" s="99">
        <v>185</v>
      </c>
      <c r="O26" s="97">
        <v>1</v>
      </c>
      <c r="P26" s="98">
        <v>1</v>
      </c>
      <c r="Q26" s="99">
        <v>1</v>
      </c>
      <c r="R26" s="44" t="s">
        <v>109</v>
      </c>
      <c r="S26" s="88"/>
      <c r="T26" s="89"/>
    </row>
    <row r="27" spans="1:20" ht="13.5" thickBot="1">
      <c r="A27" t="str">
        <f t="shared" si="1"/>
        <v/>
      </c>
      <c r="B27" s="17" t="s">
        <v>110</v>
      </c>
      <c r="C27" s="38" t="s">
        <v>111</v>
      </c>
      <c r="D27" s="88"/>
      <c r="E27" s="89"/>
      <c r="F27" s="97">
        <v>84.199999999999989</v>
      </c>
      <c r="G27" s="98">
        <v>80</v>
      </c>
      <c r="H27" s="99">
        <v>80</v>
      </c>
      <c r="I27" s="97">
        <v>0</v>
      </c>
      <c r="J27" s="98">
        <v>0</v>
      </c>
      <c r="K27" s="99">
        <v>0</v>
      </c>
      <c r="L27" s="97">
        <v>90.77</v>
      </c>
      <c r="M27" s="98">
        <v>90</v>
      </c>
      <c r="N27" s="99">
        <v>90</v>
      </c>
      <c r="O27" s="97">
        <v>6.57</v>
      </c>
      <c r="P27" s="98">
        <v>10</v>
      </c>
      <c r="Q27" s="99">
        <v>10</v>
      </c>
      <c r="R27" s="44" t="s">
        <v>112</v>
      </c>
      <c r="S27" s="88"/>
      <c r="T27" s="89"/>
    </row>
    <row r="28" spans="1:20" ht="14.25" thickTop="1" thickBot="1">
      <c r="A28" t="str">
        <f t="shared" si="1"/>
        <v/>
      </c>
      <c r="C28" s="13" t="s">
        <v>113</v>
      </c>
      <c r="D28" s="92"/>
      <c r="E28" s="93"/>
      <c r="F28" s="73">
        <v>3628.3828685710955</v>
      </c>
      <c r="G28" s="74">
        <v>3616.14</v>
      </c>
      <c r="H28" s="75">
        <v>3607.14</v>
      </c>
      <c r="I28" s="73">
        <v>3661.3869999999997</v>
      </c>
      <c r="J28" s="74">
        <v>3649</v>
      </c>
      <c r="K28" s="75">
        <v>3699</v>
      </c>
      <c r="L28" s="73">
        <v>1975.8358746153751</v>
      </c>
      <c r="M28" s="74">
        <v>1964.62</v>
      </c>
      <c r="N28" s="75">
        <v>1921.62</v>
      </c>
      <c r="O28" s="73">
        <v>2008.8400060442802</v>
      </c>
      <c r="P28" s="74">
        <v>1997.48</v>
      </c>
      <c r="Q28" s="75">
        <v>2013.48</v>
      </c>
      <c r="R28" s="13" t="s">
        <v>113</v>
      </c>
      <c r="S28" s="92"/>
      <c r="T28" s="93"/>
    </row>
    <row r="29" spans="1:20" ht="13.5" thickTop="1">
      <c r="A29" t="str">
        <f t="shared" si="1"/>
        <v/>
      </c>
      <c r="B29" s="14" t="s">
        <v>114</v>
      </c>
      <c r="C29" s="85" t="s">
        <v>127</v>
      </c>
      <c r="D29" s="86"/>
      <c r="E29" s="87"/>
      <c r="F29" s="94">
        <v>144.457808</v>
      </c>
      <c r="G29" s="95">
        <v>170.987846223585</v>
      </c>
      <c r="H29" s="96">
        <v>165.942195324723</v>
      </c>
      <c r="I29" s="94">
        <v>100</v>
      </c>
      <c r="J29" s="95">
        <v>100</v>
      </c>
      <c r="K29" s="96">
        <v>100</v>
      </c>
      <c r="L29" s="94">
        <v>161.94980799999999</v>
      </c>
      <c r="M29" s="95">
        <v>180.96485702566301</v>
      </c>
      <c r="N29" s="96">
        <v>179.86600277677201</v>
      </c>
      <c r="O29" s="94">
        <v>117.492</v>
      </c>
      <c r="P29" s="95">
        <v>109.977010802078</v>
      </c>
      <c r="Q29" s="96">
        <v>113.923807452049</v>
      </c>
      <c r="R29" s="48" t="s">
        <v>114</v>
      </c>
      <c r="S29" s="86"/>
      <c r="T29" s="87"/>
    </row>
    <row r="30" spans="1:20" ht="13.5" thickBot="1">
      <c r="A30" t="str">
        <f t="shared" si="1"/>
        <v/>
      </c>
      <c r="B30" s="14" t="s">
        <v>116</v>
      </c>
      <c r="C30" s="62" t="s">
        <v>128</v>
      </c>
      <c r="D30" s="90"/>
      <c r="E30" s="91"/>
      <c r="F30" s="100">
        <v>3212.31</v>
      </c>
      <c r="G30" s="101">
        <v>3582.92</v>
      </c>
      <c r="H30" s="102">
        <v>3397.62</v>
      </c>
      <c r="I30" s="100">
        <v>3179.43</v>
      </c>
      <c r="J30" s="101">
        <v>3286.49</v>
      </c>
      <c r="K30" s="102">
        <v>3232.96</v>
      </c>
      <c r="L30" s="100">
        <v>203.81</v>
      </c>
      <c r="M30" s="101">
        <v>369.57</v>
      </c>
      <c r="N30" s="102">
        <v>286.69</v>
      </c>
      <c r="O30" s="100">
        <v>170.93</v>
      </c>
      <c r="P30" s="101">
        <v>73.14</v>
      </c>
      <c r="Q30" s="102">
        <v>122.03</v>
      </c>
      <c r="R30" s="63" t="s">
        <v>129</v>
      </c>
      <c r="S30" s="90"/>
      <c r="T30" s="91"/>
    </row>
    <row r="31" spans="1:20" ht="14.25" thickTop="1" thickBot="1">
      <c r="A31" t="str">
        <f t="shared" si="1"/>
        <v/>
      </c>
      <c r="C31" s="13" t="s">
        <v>119</v>
      </c>
      <c r="D31" s="11"/>
      <c r="E31" s="12"/>
      <c r="F31" s="73">
        <v>3356.7678080000001</v>
      </c>
      <c r="G31" s="74">
        <v>3753.9078462235852</v>
      </c>
      <c r="H31" s="75">
        <v>3563.5621953247228</v>
      </c>
      <c r="I31" s="73">
        <v>3279.43</v>
      </c>
      <c r="J31" s="74">
        <v>3386.49</v>
      </c>
      <c r="K31" s="75">
        <v>3332.96</v>
      </c>
      <c r="L31" s="73">
        <v>365.75980800000002</v>
      </c>
      <c r="M31" s="74">
        <v>550.53485702566297</v>
      </c>
      <c r="N31" s="75">
        <v>466.556002776772</v>
      </c>
      <c r="O31" s="73">
        <v>288.42200000000003</v>
      </c>
      <c r="P31" s="74">
        <v>183.117010802078</v>
      </c>
      <c r="Q31" s="75">
        <v>235.95380745204901</v>
      </c>
      <c r="R31" s="16" t="s">
        <v>120</v>
      </c>
      <c r="S31" s="7"/>
      <c r="T31" s="8"/>
    </row>
    <row r="32" spans="1:20" ht="13.5" thickTop="1">
      <c r="C32" s="30"/>
      <c r="T32" s="32"/>
    </row>
  </sheetData>
  <mergeCells count="12">
    <mergeCell ref="I7:K7"/>
    <mergeCell ref="L7:N7"/>
    <mergeCell ref="C2:T2"/>
    <mergeCell ref="F6:H6"/>
    <mergeCell ref="F7:H7"/>
    <mergeCell ref="R7:T7"/>
    <mergeCell ref="F3:K3"/>
    <mergeCell ref="L3:Q3"/>
    <mergeCell ref="K5:L5"/>
    <mergeCell ref="C4:T4"/>
    <mergeCell ref="O7:Q7"/>
    <mergeCell ref="C7:E7"/>
  </mergeCells>
  <phoneticPr fontId="0" type="noConversion"/>
  <conditionalFormatting sqref="C9:R31">
    <cfRule type="expression" dxfId="15" priority="14" stopIfTrue="1">
      <formula>#REF!&gt;2</formula>
    </cfRule>
  </conditionalFormatting>
  <printOptions horizontalCentered="1" verticalCentered="1"/>
  <pageMargins left="0.35433070866141736" right="0.35433070866141736" top="0.59055118110236227" bottom="0.59055118110236227" header="0.31496062992125984" footer="0.31496062992125984"/>
  <pageSetup paperSize="9" scale="86"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7">
    <pageSetUpPr fitToPage="1"/>
  </sheetPr>
  <dimension ref="A1:T39"/>
  <sheetViews>
    <sheetView zoomScaleNormal="100" workbookViewId="0">
      <selection activeCell="M12" sqref="M12:N12"/>
    </sheetView>
  </sheetViews>
  <sheetFormatPr defaultRowHeight="12.75"/>
  <sheetData>
    <row r="1" spans="1:20">
      <c r="A1" s="14" t="s">
        <v>171</v>
      </c>
    </row>
    <row r="2" spans="1:20">
      <c r="C2" s="166" t="s">
        <v>172</v>
      </c>
      <c r="D2" s="166"/>
      <c r="E2" s="166"/>
      <c r="F2" s="166"/>
      <c r="G2" s="166"/>
      <c r="H2" s="166"/>
      <c r="I2" s="166"/>
      <c r="J2" s="166"/>
      <c r="K2" s="166"/>
      <c r="L2" s="166"/>
      <c r="M2" s="166"/>
      <c r="N2" s="166"/>
      <c r="O2" s="166"/>
      <c r="P2" s="166"/>
      <c r="Q2" s="166"/>
      <c r="R2" s="166"/>
      <c r="S2" s="166"/>
      <c r="T2" s="166"/>
    </row>
    <row r="3" spans="1:20">
      <c r="F3" s="166" t="s">
        <v>173</v>
      </c>
      <c r="G3" s="166"/>
      <c r="H3" s="166"/>
      <c r="I3" s="166"/>
      <c r="J3" s="166"/>
      <c r="K3" s="166"/>
      <c r="L3" s="166" t="s">
        <v>174</v>
      </c>
      <c r="M3" s="166"/>
      <c r="N3" s="166"/>
      <c r="O3" s="166"/>
      <c r="P3" s="166"/>
      <c r="Q3" s="166"/>
    </row>
    <row r="4" spans="1:20">
      <c r="C4" s="168" t="s">
        <v>45</v>
      </c>
      <c r="D4" s="168"/>
      <c r="E4" s="168"/>
      <c r="F4" s="168"/>
      <c r="G4" s="168"/>
      <c r="H4" s="168"/>
      <c r="I4" s="168"/>
      <c r="J4" s="168"/>
      <c r="K4" s="168"/>
      <c r="L4" s="168"/>
      <c r="M4" s="168"/>
      <c r="N4" s="168"/>
      <c r="O4" s="168"/>
      <c r="P4" s="168"/>
      <c r="Q4" s="168"/>
      <c r="R4" s="168"/>
      <c r="S4" s="168"/>
      <c r="T4" s="168"/>
    </row>
    <row r="5" spans="1:20" ht="13.5" thickBot="1">
      <c r="K5" s="167" t="s">
        <v>175</v>
      </c>
      <c r="L5" s="167"/>
      <c r="N5" s="10"/>
      <c r="O5" s="10"/>
    </row>
    <row r="6" spans="1:20" ht="13.5" thickTop="1">
      <c r="C6" s="1"/>
      <c r="D6" s="2"/>
      <c r="E6" s="3"/>
      <c r="F6" s="169" t="s">
        <v>47</v>
      </c>
      <c r="G6" s="170"/>
      <c r="H6" s="171"/>
      <c r="I6" s="1"/>
      <c r="J6" s="2"/>
      <c r="K6" s="3"/>
      <c r="L6" s="15" t="s">
        <v>48</v>
      </c>
      <c r="M6" s="2"/>
      <c r="N6" s="3"/>
      <c r="O6" s="15" t="s">
        <v>49</v>
      </c>
      <c r="P6" s="2"/>
      <c r="Q6" s="3"/>
      <c r="R6" s="1"/>
      <c r="S6" s="2"/>
      <c r="T6" s="3"/>
    </row>
    <row r="7" spans="1:20">
      <c r="C7" s="175" t="s">
        <v>50</v>
      </c>
      <c r="D7" s="168"/>
      <c r="E7" s="176"/>
      <c r="F7" s="175" t="s">
        <v>51</v>
      </c>
      <c r="G7" s="168"/>
      <c r="H7" s="176"/>
      <c r="I7" s="175" t="s">
        <v>52</v>
      </c>
      <c r="J7" s="168"/>
      <c r="K7" s="176"/>
      <c r="L7" s="175" t="s">
        <v>53</v>
      </c>
      <c r="M7" s="168"/>
      <c r="N7" s="176"/>
      <c r="O7" s="175" t="s">
        <v>54</v>
      </c>
      <c r="P7" s="168"/>
      <c r="Q7" s="176"/>
      <c r="R7" s="175" t="s">
        <v>55</v>
      </c>
      <c r="S7" s="168"/>
      <c r="T7" s="176"/>
    </row>
    <row r="8" spans="1:20" ht="13.5" thickBot="1">
      <c r="C8" s="6"/>
      <c r="D8" s="7"/>
      <c r="E8" s="8"/>
      <c r="F8" s="21">
        <v>2021</v>
      </c>
      <c r="G8" s="22">
        <v>2022</v>
      </c>
      <c r="H8" s="20">
        <v>2023</v>
      </c>
      <c r="I8" s="21">
        <v>2021</v>
      </c>
      <c r="J8" s="22">
        <v>2022</v>
      </c>
      <c r="K8" s="20">
        <v>2023</v>
      </c>
      <c r="L8" s="21">
        <v>2021</v>
      </c>
      <c r="M8" s="22">
        <v>2022</v>
      </c>
      <c r="N8" s="20">
        <v>2023</v>
      </c>
      <c r="O8" s="21">
        <v>2021</v>
      </c>
      <c r="P8" s="22">
        <v>2022</v>
      </c>
      <c r="Q8" s="20">
        <v>2023</v>
      </c>
      <c r="R8" s="6"/>
      <c r="S8" s="7"/>
      <c r="T8" s="8"/>
    </row>
    <row r="9" spans="1:20" ht="13.5" thickTop="1">
      <c r="A9" t="str">
        <f t="shared" ref="A9:A28" si="0">IF(SUM(F9:Q9)&lt;1,"Y","")</f>
        <v/>
      </c>
      <c r="B9" s="17" t="s">
        <v>56</v>
      </c>
      <c r="C9" s="38" t="s">
        <v>57</v>
      </c>
      <c r="D9" s="88"/>
      <c r="E9" s="89"/>
      <c r="F9" s="97">
        <v>2261.4244010000002</v>
      </c>
      <c r="G9" s="98">
        <v>2229</v>
      </c>
      <c r="H9" s="99">
        <v>2235</v>
      </c>
      <c r="I9" s="97">
        <v>2004.48</v>
      </c>
      <c r="J9" s="98">
        <v>1970</v>
      </c>
      <c r="K9" s="99">
        <v>1980</v>
      </c>
      <c r="L9" s="97">
        <v>578.39140100000009</v>
      </c>
      <c r="M9" s="98">
        <v>577</v>
      </c>
      <c r="N9" s="99">
        <v>577</v>
      </c>
      <c r="O9" s="97">
        <v>321.447</v>
      </c>
      <c r="P9" s="98">
        <v>318</v>
      </c>
      <c r="Q9" s="99">
        <v>322</v>
      </c>
      <c r="R9" s="44" t="s">
        <v>58</v>
      </c>
      <c r="S9" s="88"/>
      <c r="T9" s="89"/>
    </row>
    <row r="10" spans="1:20">
      <c r="A10" t="str">
        <f t="shared" si="0"/>
        <v/>
      </c>
      <c r="B10" s="17" t="s">
        <v>59</v>
      </c>
      <c r="C10" s="38" t="s">
        <v>60</v>
      </c>
      <c r="D10" s="88"/>
      <c r="E10" s="89"/>
      <c r="F10" s="97">
        <v>125.00999999999999</v>
      </c>
      <c r="G10" s="98" t="s">
        <v>61</v>
      </c>
      <c r="H10" s="99" t="s">
        <v>61</v>
      </c>
      <c r="I10" s="97">
        <v>209.95</v>
      </c>
      <c r="J10" s="98" t="s">
        <v>62</v>
      </c>
      <c r="K10" s="99" t="s">
        <v>62</v>
      </c>
      <c r="L10" s="97">
        <v>6.72</v>
      </c>
      <c r="M10" s="98" t="s">
        <v>62</v>
      </c>
      <c r="N10" s="99" t="s">
        <v>62</v>
      </c>
      <c r="O10" s="97">
        <v>91.66</v>
      </c>
      <c r="P10" s="98" t="s">
        <v>62</v>
      </c>
      <c r="Q10" s="99" t="s">
        <v>62</v>
      </c>
      <c r="R10" s="44" t="s">
        <v>63</v>
      </c>
      <c r="S10" s="88"/>
      <c r="T10" s="89"/>
    </row>
    <row r="11" spans="1:20">
      <c r="A11" t="str">
        <f t="shared" si="0"/>
        <v/>
      </c>
      <c r="B11" s="17" t="s">
        <v>67</v>
      </c>
      <c r="C11" s="38" t="s">
        <v>68</v>
      </c>
      <c r="D11" s="88"/>
      <c r="E11" s="89"/>
      <c r="F11" s="97">
        <v>803</v>
      </c>
      <c r="G11" s="98">
        <v>806</v>
      </c>
      <c r="H11" s="99">
        <v>806</v>
      </c>
      <c r="I11" s="97">
        <v>614</v>
      </c>
      <c r="J11" s="98">
        <v>640</v>
      </c>
      <c r="K11" s="99">
        <v>660</v>
      </c>
      <c r="L11" s="97">
        <v>310</v>
      </c>
      <c r="M11" s="98">
        <v>300</v>
      </c>
      <c r="N11" s="99">
        <v>289</v>
      </c>
      <c r="O11" s="97">
        <v>121</v>
      </c>
      <c r="P11" s="98">
        <v>134</v>
      </c>
      <c r="Q11" s="99">
        <v>143</v>
      </c>
      <c r="R11" s="44" t="s">
        <v>69</v>
      </c>
      <c r="S11" s="88"/>
      <c r="T11" s="89"/>
    </row>
    <row r="12" spans="1:20">
      <c r="A12" t="str">
        <f t="shared" si="0"/>
        <v/>
      </c>
      <c r="B12" s="17" t="s">
        <v>70</v>
      </c>
      <c r="C12" s="38" t="s">
        <v>71</v>
      </c>
      <c r="D12" s="88"/>
      <c r="E12" s="89"/>
      <c r="F12" s="97">
        <v>84.301509399999972</v>
      </c>
      <c r="G12" s="98">
        <v>140</v>
      </c>
      <c r="H12" s="99">
        <v>140</v>
      </c>
      <c r="I12" s="97">
        <v>260</v>
      </c>
      <c r="J12" s="98">
        <v>200</v>
      </c>
      <c r="K12" s="99">
        <v>200</v>
      </c>
      <c r="L12" s="97">
        <v>49.08</v>
      </c>
      <c r="M12" s="98">
        <v>50</v>
      </c>
      <c r="N12" s="99">
        <v>50</v>
      </c>
      <c r="O12" s="97">
        <v>224.77849060000003</v>
      </c>
      <c r="P12" s="98">
        <v>110</v>
      </c>
      <c r="Q12" s="99">
        <v>110</v>
      </c>
      <c r="R12" s="44" t="s">
        <v>72</v>
      </c>
      <c r="S12" s="88"/>
      <c r="T12" s="89"/>
    </row>
    <row r="13" spans="1:20" ht="14.25">
      <c r="A13" t="str">
        <f t="shared" si="0"/>
        <v/>
      </c>
      <c r="B13" s="17" t="s">
        <v>73</v>
      </c>
      <c r="C13" s="38" t="s">
        <v>176</v>
      </c>
      <c r="D13" s="88"/>
      <c r="E13" s="89"/>
      <c r="F13" s="97">
        <v>6625</v>
      </c>
      <c r="G13" s="98">
        <v>5760</v>
      </c>
      <c r="H13" s="99">
        <v>6280</v>
      </c>
      <c r="I13" s="97">
        <v>10950</v>
      </c>
      <c r="J13" s="98">
        <v>9360</v>
      </c>
      <c r="K13" s="99">
        <v>10520</v>
      </c>
      <c r="L13" s="97">
        <v>150</v>
      </c>
      <c r="M13" s="98">
        <v>220</v>
      </c>
      <c r="N13" s="99">
        <v>220</v>
      </c>
      <c r="O13" s="97">
        <v>4475</v>
      </c>
      <c r="P13" s="98">
        <v>3820</v>
      </c>
      <c r="Q13" s="99">
        <v>4460</v>
      </c>
      <c r="R13" s="38" t="s">
        <v>177</v>
      </c>
      <c r="S13" s="88"/>
      <c r="T13" s="89"/>
    </row>
    <row r="14" spans="1:20">
      <c r="A14" t="str">
        <f t="shared" si="0"/>
        <v/>
      </c>
      <c r="B14" s="17" t="s">
        <v>76</v>
      </c>
      <c r="C14" s="38" t="s">
        <v>77</v>
      </c>
      <c r="D14" s="88"/>
      <c r="E14" s="89"/>
      <c r="F14" s="97">
        <v>5622</v>
      </c>
      <c r="G14" s="98">
        <v>5685</v>
      </c>
      <c r="H14" s="99">
        <v>5715</v>
      </c>
      <c r="I14" s="97">
        <v>2327</v>
      </c>
      <c r="J14" s="98">
        <v>2390</v>
      </c>
      <c r="K14" s="99">
        <v>2420</v>
      </c>
      <c r="L14" s="97">
        <v>4451</v>
      </c>
      <c r="M14" s="98">
        <v>4400</v>
      </c>
      <c r="N14" s="99">
        <v>4400</v>
      </c>
      <c r="O14" s="97">
        <v>1156</v>
      </c>
      <c r="P14" s="98">
        <v>1105</v>
      </c>
      <c r="Q14" s="99">
        <v>1105</v>
      </c>
      <c r="R14" s="44" t="s">
        <v>78</v>
      </c>
      <c r="S14" s="88"/>
      <c r="T14" s="89"/>
    </row>
    <row r="15" spans="1:20">
      <c r="A15" t="str">
        <f t="shared" si="0"/>
        <v/>
      </c>
      <c r="B15" s="17" t="s">
        <v>79</v>
      </c>
      <c r="C15" s="38" t="s">
        <v>80</v>
      </c>
      <c r="D15" s="88"/>
      <c r="E15" s="89"/>
      <c r="F15" s="97">
        <v>2</v>
      </c>
      <c r="G15" s="98">
        <v>6</v>
      </c>
      <c r="H15" s="99">
        <v>2</v>
      </c>
      <c r="I15" s="97">
        <v>14</v>
      </c>
      <c r="J15" s="98">
        <v>10</v>
      </c>
      <c r="K15" s="99">
        <v>10</v>
      </c>
      <c r="L15" s="97">
        <v>2</v>
      </c>
      <c r="M15" s="98">
        <v>2</v>
      </c>
      <c r="N15" s="99">
        <v>2</v>
      </c>
      <c r="O15" s="97">
        <v>14</v>
      </c>
      <c r="P15" s="98">
        <v>6</v>
      </c>
      <c r="Q15" s="99">
        <v>10</v>
      </c>
      <c r="R15" s="44" t="s">
        <v>81</v>
      </c>
      <c r="S15" s="88"/>
      <c r="T15" s="89"/>
    </row>
    <row r="16" spans="1:20">
      <c r="A16" t="str">
        <f t="shared" si="0"/>
        <v/>
      </c>
      <c r="B16" s="17" t="s">
        <v>87</v>
      </c>
      <c r="C16" s="38" t="s">
        <v>88</v>
      </c>
      <c r="D16" s="88"/>
      <c r="E16" s="89"/>
      <c r="F16" s="97">
        <v>929.2</v>
      </c>
      <c r="G16" s="98">
        <v>987</v>
      </c>
      <c r="H16" s="99">
        <v>987</v>
      </c>
      <c r="I16" s="97">
        <v>37</v>
      </c>
      <c r="J16" s="98">
        <v>37</v>
      </c>
      <c r="K16" s="99">
        <v>37</v>
      </c>
      <c r="L16" s="97">
        <v>2166.5</v>
      </c>
      <c r="M16" s="98">
        <v>2150</v>
      </c>
      <c r="N16" s="99">
        <v>2150</v>
      </c>
      <c r="O16" s="97">
        <v>1274.3</v>
      </c>
      <c r="P16" s="98">
        <v>1200</v>
      </c>
      <c r="Q16" s="99">
        <v>1200</v>
      </c>
      <c r="R16" s="44" t="s">
        <v>89</v>
      </c>
      <c r="S16" s="88"/>
      <c r="T16" s="89"/>
    </row>
    <row r="17" spans="1:20">
      <c r="A17" t="str">
        <f t="shared" si="0"/>
        <v/>
      </c>
      <c r="B17" s="17" t="s">
        <v>90</v>
      </c>
      <c r="C17" s="38" t="s">
        <v>91</v>
      </c>
      <c r="D17" s="88"/>
      <c r="E17" s="89"/>
      <c r="F17" s="97">
        <v>2766.9530000000004</v>
      </c>
      <c r="G17" s="98">
        <v>2750</v>
      </c>
      <c r="H17" s="99">
        <v>2790</v>
      </c>
      <c r="I17" s="97">
        <v>1749.182</v>
      </c>
      <c r="J17" s="98">
        <v>1720</v>
      </c>
      <c r="K17" s="99">
        <v>1750</v>
      </c>
      <c r="L17" s="97">
        <v>1194.4290000000001</v>
      </c>
      <c r="M17" s="98">
        <v>1220</v>
      </c>
      <c r="N17" s="99">
        <v>1250</v>
      </c>
      <c r="O17" s="97">
        <v>176.65799999999999</v>
      </c>
      <c r="P17" s="98">
        <v>190</v>
      </c>
      <c r="Q17" s="99">
        <v>210</v>
      </c>
      <c r="R17" s="44" t="s">
        <v>92</v>
      </c>
      <c r="S17" s="88"/>
      <c r="T17" s="89"/>
    </row>
    <row r="18" spans="1:20">
      <c r="A18" t="str">
        <f t="shared" si="0"/>
        <v/>
      </c>
      <c r="B18" s="17" t="s">
        <v>93</v>
      </c>
      <c r="C18" s="38" t="s">
        <v>94</v>
      </c>
      <c r="D18" s="88"/>
      <c r="E18" s="89"/>
      <c r="F18" s="97">
        <v>1660.26</v>
      </c>
      <c r="G18" s="98">
        <v>1640</v>
      </c>
      <c r="H18" s="99">
        <v>1645</v>
      </c>
      <c r="I18" s="97">
        <v>2809</v>
      </c>
      <c r="J18" s="98">
        <v>2750</v>
      </c>
      <c r="K18" s="99">
        <v>2800</v>
      </c>
      <c r="L18" s="97">
        <v>141.27000000000001</v>
      </c>
      <c r="M18" s="98">
        <v>140</v>
      </c>
      <c r="N18" s="99">
        <v>145</v>
      </c>
      <c r="O18" s="97">
        <v>1290.01</v>
      </c>
      <c r="P18" s="98">
        <v>1250</v>
      </c>
      <c r="Q18" s="99">
        <v>1300</v>
      </c>
      <c r="R18" s="44" t="s">
        <v>93</v>
      </c>
      <c r="S18" s="88"/>
      <c r="T18" s="89"/>
    </row>
    <row r="19" spans="1:20">
      <c r="A19" t="str">
        <f t="shared" si="0"/>
        <v/>
      </c>
      <c r="B19" s="17" t="s">
        <v>95</v>
      </c>
      <c r="C19" s="38" t="s">
        <v>96</v>
      </c>
      <c r="D19" s="88"/>
      <c r="E19" s="89"/>
      <c r="F19" s="97">
        <v>75</v>
      </c>
      <c r="G19" s="98">
        <v>76</v>
      </c>
      <c r="H19" s="99">
        <v>79</v>
      </c>
      <c r="I19" s="97">
        <v>0</v>
      </c>
      <c r="J19" s="98">
        <v>0</v>
      </c>
      <c r="K19" s="99">
        <v>0</v>
      </c>
      <c r="L19" s="97">
        <v>76</v>
      </c>
      <c r="M19" s="98">
        <v>77</v>
      </c>
      <c r="N19" s="99">
        <v>80</v>
      </c>
      <c r="O19" s="97">
        <v>1</v>
      </c>
      <c r="P19" s="98">
        <v>1</v>
      </c>
      <c r="Q19" s="99">
        <v>1</v>
      </c>
      <c r="R19" s="44" t="s">
        <v>97</v>
      </c>
      <c r="S19" s="88"/>
      <c r="T19" s="89"/>
    </row>
    <row r="20" spans="1:20">
      <c r="A20" t="str">
        <f t="shared" si="0"/>
        <v/>
      </c>
      <c r="B20" s="17" t="s">
        <v>98</v>
      </c>
      <c r="C20" s="38" t="s">
        <v>99</v>
      </c>
      <c r="D20" s="88"/>
      <c r="E20" s="89"/>
      <c r="F20" s="97">
        <v>680.29000000000008</v>
      </c>
      <c r="G20" s="98">
        <v>685</v>
      </c>
      <c r="H20" s="99">
        <v>695</v>
      </c>
      <c r="I20" s="97">
        <v>768.69</v>
      </c>
      <c r="J20" s="98">
        <v>775</v>
      </c>
      <c r="K20" s="99">
        <v>800</v>
      </c>
      <c r="L20" s="97">
        <v>159.51</v>
      </c>
      <c r="M20" s="98">
        <v>160</v>
      </c>
      <c r="N20" s="99">
        <v>170</v>
      </c>
      <c r="O20" s="97">
        <v>247.91</v>
      </c>
      <c r="P20" s="98">
        <v>250</v>
      </c>
      <c r="Q20" s="99">
        <v>275</v>
      </c>
      <c r="R20" s="44" t="s">
        <v>100</v>
      </c>
      <c r="S20" s="88"/>
      <c r="T20" s="89"/>
    </row>
    <row r="21" spans="1:20">
      <c r="A21" t="str">
        <f t="shared" si="0"/>
        <v/>
      </c>
      <c r="B21" s="17" t="s">
        <v>101</v>
      </c>
      <c r="C21" s="38" t="s">
        <v>102</v>
      </c>
      <c r="D21" s="88"/>
      <c r="E21" s="89"/>
      <c r="F21" s="97">
        <v>331.18982091800001</v>
      </c>
      <c r="G21" s="98">
        <v>309</v>
      </c>
      <c r="H21" s="99">
        <v>309</v>
      </c>
      <c r="I21" s="97">
        <v>86</v>
      </c>
      <c r="J21" s="98">
        <v>82</v>
      </c>
      <c r="K21" s="99">
        <v>82</v>
      </c>
      <c r="L21" s="97">
        <v>250.27476824799999</v>
      </c>
      <c r="M21" s="98">
        <v>230</v>
      </c>
      <c r="N21" s="99">
        <v>230</v>
      </c>
      <c r="O21" s="97">
        <v>5.0849473300000003</v>
      </c>
      <c r="P21" s="98">
        <v>3</v>
      </c>
      <c r="Q21" s="99">
        <v>3</v>
      </c>
      <c r="R21" s="44" t="s">
        <v>103</v>
      </c>
      <c r="S21" s="88"/>
      <c r="T21" s="89"/>
    </row>
    <row r="22" spans="1:20">
      <c r="A22" t="str">
        <f t="shared" si="0"/>
        <v/>
      </c>
      <c r="B22" s="17" t="s">
        <v>104</v>
      </c>
      <c r="C22" s="38" t="s">
        <v>105</v>
      </c>
      <c r="D22" s="88"/>
      <c r="E22" s="89"/>
      <c r="F22" s="97">
        <v>8145.82</v>
      </c>
      <c r="G22" s="98">
        <v>8250</v>
      </c>
      <c r="H22" s="99">
        <v>8400</v>
      </c>
      <c r="I22" s="97">
        <v>11701</v>
      </c>
      <c r="J22" s="98">
        <v>11950</v>
      </c>
      <c r="K22" s="99">
        <v>12150</v>
      </c>
      <c r="L22" s="97">
        <v>601.74</v>
      </c>
      <c r="M22" s="98">
        <v>600</v>
      </c>
      <c r="N22" s="99">
        <v>600</v>
      </c>
      <c r="O22" s="97">
        <v>4156.92</v>
      </c>
      <c r="P22" s="98">
        <v>4300</v>
      </c>
      <c r="Q22" s="99">
        <v>4350</v>
      </c>
      <c r="R22" s="44" t="s">
        <v>106</v>
      </c>
      <c r="S22" s="88"/>
      <c r="T22" s="89"/>
    </row>
    <row r="23" spans="1:20">
      <c r="A23" t="str">
        <f t="shared" si="0"/>
        <v/>
      </c>
      <c r="B23" s="17" t="s">
        <v>107</v>
      </c>
      <c r="C23" s="38" t="s">
        <v>108</v>
      </c>
      <c r="D23" s="88"/>
      <c r="E23" s="89"/>
      <c r="F23" s="97">
        <v>160</v>
      </c>
      <c r="G23" s="98">
        <v>160</v>
      </c>
      <c r="H23" s="99">
        <v>160</v>
      </c>
      <c r="I23" s="97">
        <v>70</v>
      </c>
      <c r="J23" s="98">
        <v>70</v>
      </c>
      <c r="K23" s="99">
        <v>70</v>
      </c>
      <c r="L23" s="97">
        <v>90</v>
      </c>
      <c r="M23" s="98">
        <v>90</v>
      </c>
      <c r="N23" s="99">
        <v>90</v>
      </c>
      <c r="O23" s="97">
        <v>0</v>
      </c>
      <c r="P23" s="98">
        <v>0</v>
      </c>
      <c r="Q23" s="99">
        <v>0</v>
      </c>
      <c r="R23" s="44" t="s">
        <v>109</v>
      </c>
      <c r="S23" s="88"/>
      <c r="T23" s="89"/>
    </row>
    <row r="24" spans="1:20" ht="13.5" thickBot="1">
      <c r="A24" t="str">
        <f t="shared" si="0"/>
        <v/>
      </c>
      <c r="B24" s="17" t="s">
        <v>110</v>
      </c>
      <c r="C24" s="38" t="s">
        <v>111</v>
      </c>
      <c r="D24" s="88"/>
      <c r="E24" s="89"/>
      <c r="F24" s="97">
        <v>983.71</v>
      </c>
      <c r="G24" s="98">
        <v>990</v>
      </c>
      <c r="H24" s="99" t="s">
        <v>61</v>
      </c>
      <c r="I24" s="97">
        <v>220</v>
      </c>
      <c r="J24" s="98">
        <v>220</v>
      </c>
      <c r="K24" s="99" t="s">
        <v>62</v>
      </c>
      <c r="L24" s="97">
        <v>766</v>
      </c>
      <c r="M24" s="98">
        <v>780</v>
      </c>
      <c r="N24" s="99">
        <v>790</v>
      </c>
      <c r="O24" s="97">
        <v>2.29</v>
      </c>
      <c r="P24" s="98">
        <v>10</v>
      </c>
      <c r="Q24" s="99">
        <v>10</v>
      </c>
      <c r="R24" s="44" t="s">
        <v>112</v>
      </c>
      <c r="S24" s="88"/>
      <c r="T24" s="89"/>
    </row>
    <row r="25" spans="1:20" ht="14.25" thickTop="1" thickBot="1">
      <c r="A25" t="str">
        <f t="shared" si="0"/>
        <v/>
      </c>
      <c r="C25" s="13" t="s">
        <v>113</v>
      </c>
      <c r="D25" s="92"/>
      <c r="E25" s="93"/>
      <c r="F25" s="73">
        <v>31255.158731317999</v>
      </c>
      <c r="G25" s="74">
        <v>30473</v>
      </c>
      <c r="H25" s="75">
        <v>30243</v>
      </c>
      <c r="I25" s="73">
        <v>33820.301999999996</v>
      </c>
      <c r="J25" s="74">
        <v>32174</v>
      </c>
      <c r="K25" s="75">
        <v>33479</v>
      </c>
      <c r="L25" s="73">
        <v>10992.915169248001</v>
      </c>
      <c r="M25" s="74">
        <v>10996</v>
      </c>
      <c r="N25" s="75">
        <v>11043</v>
      </c>
      <c r="O25" s="73">
        <v>13558.058437930002</v>
      </c>
      <c r="P25" s="74">
        <v>12697</v>
      </c>
      <c r="Q25" s="75">
        <v>13499</v>
      </c>
      <c r="R25" s="13" t="s">
        <v>113</v>
      </c>
      <c r="S25" s="92"/>
      <c r="T25" s="93"/>
    </row>
    <row r="26" spans="1:20" ht="13.5" thickTop="1">
      <c r="A26" t="str">
        <f t="shared" si="0"/>
        <v/>
      </c>
      <c r="B26" s="14" t="s">
        <v>114</v>
      </c>
      <c r="C26" s="85" t="s">
        <v>127</v>
      </c>
      <c r="D26" s="86"/>
      <c r="E26" s="87"/>
      <c r="F26" s="94">
        <v>7264.68</v>
      </c>
      <c r="G26" s="95">
        <v>6097.4527057041878</v>
      </c>
      <c r="H26" s="96">
        <v>6156.4548368646683</v>
      </c>
      <c r="I26" s="94">
        <v>14886</v>
      </c>
      <c r="J26" s="95">
        <v>13861.3350746345</v>
      </c>
      <c r="K26" s="96">
        <v>13468.1487488639</v>
      </c>
      <c r="L26" s="94">
        <v>1095.2049999999999</v>
      </c>
      <c r="M26" s="95">
        <v>949.89019214886798</v>
      </c>
      <c r="N26" s="96">
        <v>1185.06110995873</v>
      </c>
      <c r="O26" s="94">
        <v>8716.5249999999996</v>
      </c>
      <c r="P26" s="95">
        <v>8713.7725610791804</v>
      </c>
      <c r="Q26" s="96">
        <v>8496.7550219579607</v>
      </c>
      <c r="R26" s="48" t="s">
        <v>114</v>
      </c>
      <c r="S26" s="86"/>
      <c r="T26" s="87"/>
    </row>
    <row r="27" spans="1:20" ht="13.5" thickBot="1">
      <c r="A27" t="str">
        <f t="shared" si="0"/>
        <v/>
      </c>
      <c r="B27" s="14" t="s">
        <v>116</v>
      </c>
      <c r="C27" s="62" t="s">
        <v>128</v>
      </c>
      <c r="D27" s="90"/>
      <c r="E27" s="91"/>
      <c r="F27" s="100">
        <v>48100.369999999995</v>
      </c>
      <c r="G27" s="101">
        <v>48274.490000000005</v>
      </c>
      <c r="H27" s="102">
        <v>48187.429999999993</v>
      </c>
      <c r="I27" s="100">
        <v>49685</v>
      </c>
      <c r="J27" s="101">
        <v>49859.12</v>
      </c>
      <c r="K27" s="102">
        <v>49772.06</v>
      </c>
      <c r="L27" s="100">
        <v>6036.28</v>
      </c>
      <c r="M27" s="101">
        <v>6036.28</v>
      </c>
      <c r="N27" s="102">
        <v>6036.28</v>
      </c>
      <c r="O27" s="100">
        <v>7620.91</v>
      </c>
      <c r="P27" s="101">
        <v>7620.91</v>
      </c>
      <c r="Q27" s="102">
        <v>7620.91</v>
      </c>
      <c r="R27" s="63" t="s">
        <v>129</v>
      </c>
      <c r="S27" s="90"/>
      <c r="T27" s="91"/>
    </row>
    <row r="28" spans="1:20" ht="14.25" thickTop="1" thickBot="1">
      <c r="A28" t="str">
        <f t="shared" si="0"/>
        <v/>
      </c>
      <c r="C28" s="13" t="s">
        <v>119</v>
      </c>
      <c r="D28" s="11"/>
      <c r="E28" s="12"/>
      <c r="F28" s="73">
        <v>55365.049999999996</v>
      </c>
      <c r="G28" s="74">
        <v>54371.94270570419</v>
      </c>
      <c r="H28" s="75">
        <v>54343.884836864658</v>
      </c>
      <c r="I28" s="73">
        <v>64571</v>
      </c>
      <c r="J28" s="74">
        <v>63720.455074634505</v>
      </c>
      <c r="K28" s="75">
        <v>63240.208748863894</v>
      </c>
      <c r="L28" s="73">
        <v>7131.4849999999997</v>
      </c>
      <c r="M28" s="74">
        <v>6986.1701921488675</v>
      </c>
      <c r="N28" s="75">
        <v>7221.3411099587302</v>
      </c>
      <c r="O28" s="73">
        <v>16337.434999999999</v>
      </c>
      <c r="P28" s="74">
        <v>16334.68256107918</v>
      </c>
      <c r="Q28" s="75">
        <v>16117.665021957961</v>
      </c>
      <c r="R28" s="16" t="s">
        <v>120</v>
      </c>
      <c r="S28" s="7"/>
      <c r="T28" s="8"/>
    </row>
    <row r="29" spans="1:20" ht="15" thickTop="1">
      <c r="C29" s="34"/>
      <c r="F29" s="36" t="s">
        <v>178</v>
      </c>
      <c r="G29" s="35"/>
      <c r="H29" s="35"/>
      <c r="I29" s="35"/>
      <c r="J29" s="35"/>
      <c r="K29" s="35"/>
      <c r="L29" s="36" t="s">
        <v>179</v>
      </c>
      <c r="M29" s="35"/>
      <c r="N29" s="35"/>
      <c r="O29" s="35"/>
      <c r="P29" s="35"/>
      <c r="Q29" s="35"/>
      <c r="R29" s="34"/>
    </row>
    <row r="30" spans="1:20">
      <c r="C30" s="30"/>
      <c r="T30" s="32"/>
    </row>
    <row r="35" spans="9:11">
      <c r="I35" s="126"/>
      <c r="J35" s="126"/>
      <c r="K35" s="126"/>
    </row>
    <row r="36" spans="9:11">
      <c r="I36" s="126"/>
      <c r="J36" s="126"/>
      <c r="K36" s="126"/>
    </row>
    <row r="37" spans="9:11">
      <c r="I37" s="126"/>
      <c r="J37" s="126"/>
      <c r="K37" s="126"/>
    </row>
    <row r="38" spans="9:11">
      <c r="I38" s="127"/>
      <c r="J38" s="127"/>
      <c r="K38" s="127"/>
    </row>
    <row r="39" spans="9:11">
      <c r="I39" s="126"/>
      <c r="J39" s="126"/>
      <c r="K39" s="126"/>
    </row>
  </sheetData>
  <mergeCells count="12">
    <mergeCell ref="O7:Q7"/>
    <mergeCell ref="C7:E7"/>
    <mergeCell ref="I7:K7"/>
    <mergeCell ref="L7:N7"/>
    <mergeCell ref="C2:T2"/>
    <mergeCell ref="F6:H6"/>
    <mergeCell ref="F7:H7"/>
    <mergeCell ref="R7:T7"/>
    <mergeCell ref="F3:K3"/>
    <mergeCell ref="C4:T4"/>
    <mergeCell ref="L3:Q3"/>
    <mergeCell ref="K5:L5"/>
  </mergeCells>
  <phoneticPr fontId="0" type="noConversion"/>
  <conditionalFormatting sqref="C9:R28">
    <cfRule type="expression" dxfId="14" priority="15" stopIfTrue="1">
      <formula>#REF!&gt;2</formula>
    </cfRule>
  </conditionalFormatting>
  <printOptions horizontalCentered="1" verticalCentered="1"/>
  <pageMargins left="0.35433070866141736" right="0.35433070866141736" top="0.59055118110236227" bottom="0.59055118110236227" header="0.31496062992125984" footer="0.31496062992125984"/>
  <pageSetup paperSize="9" scale="86"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8">
    <pageSetUpPr fitToPage="1"/>
  </sheetPr>
  <dimension ref="A1:T42"/>
  <sheetViews>
    <sheetView zoomScaleNormal="100" workbookViewId="0">
      <selection activeCell="M12" sqref="M12:N12"/>
    </sheetView>
  </sheetViews>
  <sheetFormatPr defaultRowHeight="12.75"/>
  <sheetData>
    <row r="1" spans="1:20">
      <c r="A1" s="14" t="s">
        <v>180</v>
      </c>
    </row>
    <row r="2" spans="1:20">
      <c r="C2" s="166" t="s">
        <v>181</v>
      </c>
      <c r="D2" s="166"/>
      <c r="E2" s="166"/>
      <c r="F2" s="166"/>
      <c r="G2" s="166"/>
      <c r="H2" s="166"/>
      <c r="I2" s="166"/>
      <c r="J2" s="166"/>
      <c r="K2" s="166"/>
      <c r="L2" s="166"/>
      <c r="M2" s="166"/>
      <c r="N2" s="166"/>
      <c r="O2" s="166"/>
      <c r="P2" s="166"/>
      <c r="Q2" s="166"/>
      <c r="R2" s="166"/>
      <c r="S2" s="166"/>
      <c r="T2" s="166"/>
    </row>
    <row r="3" spans="1:20">
      <c r="F3" s="166" t="s">
        <v>182</v>
      </c>
      <c r="G3" s="166"/>
      <c r="H3" s="166"/>
      <c r="I3" s="166"/>
      <c r="J3" s="166"/>
      <c r="K3" s="166"/>
      <c r="L3" s="166" t="s">
        <v>183</v>
      </c>
      <c r="M3" s="166"/>
      <c r="N3" s="166"/>
      <c r="O3" s="166"/>
      <c r="P3" s="166"/>
      <c r="Q3" s="166"/>
    </row>
    <row r="4" spans="1:20">
      <c r="C4" s="168" t="s">
        <v>45</v>
      </c>
      <c r="D4" s="168"/>
      <c r="E4" s="168"/>
      <c r="F4" s="168"/>
      <c r="G4" s="168"/>
      <c r="H4" s="168"/>
      <c r="I4" s="168"/>
      <c r="J4" s="168"/>
      <c r="K4" s="168"/>
      <c r="L4" s="168"/>
      <c r="M4" s="168"/>
      <c r="N4" s="168"/>
      <c r="O4" s="168"/>
      <c r="P4" s="168"/>
      <c r="Q4" s="168"/>
      <c r="R4" s="168"/>
      <c r="S4" s="168"/>
      <c r="T4" s="168"/>
    </row>
    <row r="5" spans="1:20" ht="13.5" thickBot="1">
      <c r="K5" s="167" t="s">
        <v>175</v>
      </c>
      <c r="L5" s="167"/>
      <c r="N5" s="10"/>
      <c r="O5" s="10"/>
    </row>
    <row r="6" spans="1:20" ht="13.5" thickTop="1">
      <c r="C6" s="1"/>
      <c r="D6" s="2"/>
      <c r="E6" s="3"/>
      <c r="F6" s="169" t="s">
        <v>47</v>
      </c>
      <c r="G6" s="170"/>
      <c r="H6" s="171"/>
      <c r="I6" s="1"/>
      <c r="J6" s="2"/>
      <c r="K6" s="3"/>
      <c r="L6" s="15" t="s">
        <v>48</v>
      </c>
      <c r="M6" s="2"/>
      <c r="N6" s="3"/>
      <c r="O6" s="15" t="s">
        <v>49</v>
      </c>
      <c r="P6" s="2"/>
      <c r="Q6" s="3"/>
      <c r="R6" s="1"/>
      <c r="S6" s="2"/>
      <c r="T6" s="3"/>
    </row>
    <row r="7" spans="1:20">
      <c r="C7" s="175" t="s">
        <v>50</v>
      </c>
      <c r="D7" s="168"/>
      <c r="E7" s="176"/>
      <c r="F7" s="175" t="s">
        <v>51</v>
      </c>
      <c r="G7" s="168"/>
      <c r="H7" s="176"/>
      <c r="I7" s="175" t="s">
        <v>52</v>
      </c>
      <c r="J7" s="168"/>
      <c r="K7" s="176"/>
      <c r="L7" s="175" t="s">
        <v>53</v>
      </c>
      <c r="M7" s="168"/>
      <c r="N7" s="176"/>
      <c r="O7" s="175" t="s">
        <v>54</v>
      </c>
      <c r="P7" s="168"/>
      <c r="Q7" s="176"/>
      <c r="R7" s="175" t="s">
        <v>55</v>
      </c>
      <c r="S7" s="168"/>
      <c r="T7" s="176"/>
    </row>
    <row r="8" spans="1:20" ht="13.5" thickBot="1">
      <c r="C8" s="6"/>
      <c r="D8" s="7"/>
      <c r="E8" s="8"/>
      <c r="F8" s="21">
        <v>2021</v>
      </c>
      <c r="G8" s="22">
        <v>2022</v>
      </c>
      <c r="H8" s="20">
        <v>2023</v>
      </c>
      <c r="I8" s="21">
        <v>2021</v>
      </c>
      <c r="J8" s="22">
        <v>2022</v>
      </c>
      <c r="K8" s="20">
        <v>2023</v>
      </c>
      <c r="L8" s="21">
        <v>2021</v>
      </c>
      <c r="M8" s="22">
        <v>2022</v>
      </c>
      <c r="N8" s="20">
        <v>2023</v>
      </c>
      <c r="O8" s="21">
        <v>2021</v>
      </c>
      <c r="P8" s="22">
        <v>2022</v>
      </c>
      <c r="Q8" s="20">
        <v>2023</v>
      </c>
      <c r="R8" s="6"/>
      <c r="S8" s="7"/>
      <c r="T8" s="8"/>
    </row>
    <row r="9" spans="1:20" ht="13.5" thickTop="1">
      <c r="A9" t="str">
        <f t="shared" ref="A9:A31" si="0">IF(SUM(F9:Q9)&lt;1,"Y","")</f>
        <v/>
      </c>
      <c r="B9" s="17" t="s">
        <v>56</v>
      </c>
      <c r="C9" s="38" t="s">
        <v>57</v>
      </c>
      <c r="D9" s="88"/>
      <c r="E9" s="89"/>
      <c r="F9" s="97">
        <v>2333.6902</v>
      </c>
      <c r="G9" s="98">
        <v>2340</v>
      </c>
      <c r="H9" s="99">
        <v>2315</v>
      </c>
      <c r="I9" s="97">
        <v>5065.26</v>
      </c>
      <c r="J9" s="98">
        <v>5100</v>
      </c>
      <c r="K9" s="99">
        <v>5080</v>
      </c>
      <c r="L9" s="97">
        <v>1296.0146999999999</v>
      </c>
      <c r="M9" s="98">
        <v>1310</v>
      </c>
      <c r="N9" s="99">
        <v>1300</v>
      </c>
      <c r="O9" s="97">
        <v>4027.5845000000004</v>
      </c>
      <c r="P9" s="98">
        <v>4070</v>
      </c>
      <c r="Q9" s="99">
        <v>4065</v>
      </c>
      <c r="R9" s="44" t="s">
        <v>58</v>
      </c>
      <c r="S9" s="88"/>
      <c r="T9" s="89"/>
    </row>
    <row r="10" spans="1:20">
      <c r="A10" t="str">
        <f t="shared" si="0"/>
        <v/>
      </c>
      <c r="B10" s="17" t="s">
        <v>59</v>
      </c>
      <c r="C10" s="38" t="s">
        <v>60</v>
      </c>
      <c r="D10" s="88"/>
      <c r="E10" s="89"/>
      <c r="F10" s="97">
        <v>572.80999999999995</v>
      </c>
      <c r="G10" s="98" t="s">
        <v>61</v>
      </c>
      <c r="H10" s="99" t="s">
        <v>61</v>
      </c>
      <c r="I10" s="97">
        <v>394.01</v>
      </c>
      <c r="J10" s="98" t="s">
        <v>62</v>
      </c>
      <c r="K10" s="99" t="s">
        <v>62</v>
      </c>
      <c r="L10" s="97">
        <v>358.41</v>
      </c>
      <c r="M10" s="98" t="s">
        <v>62</v>
      </c>
      <c r="N10" s="99" t="s">
        <v>62</v>
      </c>
      <c r="O10" s="97">
        <v>179.61</v>
      </c>
      <c r="P10" s="98" t="s">
        <v>62</v>
      </c>
      <c r="Q10" s="99" t="s">
        <v>62</v>
      </c>
      <c r="R10" s="38" t="s">
        <v>184</v>
      </c>
      <c r="S10" s="88"/>
      <c r="T10" s="89"/>
    </row>
    <row r="11" spans="1:20">
      <c r="A11" t="str">
        <f t="shared" si="0"/>
        <v/>
      </c>
      <c r="B11" s="17" t="s">
        <v>64</v>
      </c>
      <c r="C11" s="38" t="s">
        <v>65</v>
      </c>
      <c r="D11" s="88"/>
      <c r="E11" s="89"/>
      <c r="F11" s="97">
        <v>44.41</v>
      </c>
      <c r="G11" s="98">
        <v>48</v>
      </c>
      <c r="H11" s="99">
        <v>46</v>
      </c>
      <c r="I11" s="97">
        <v>0</v>
      </c>
      <c r="J11" s="98">
        <v>0</v>
      </c>
      <c r="K11" s="99">
        <v>0</v>
      </c>
      <c r="L11" s="97">
        <v>44.44</v>
      </c>
      <c r="M11" s="98">
        <v>48</v>
      </c>
      <c r="N11" s="99">
        <v>46</v>
      </c>
      <c r="O11" s="97">
        <v>0.03</v>
      </c>
      <c r="P11" s="98">
        <v>0</v>
      </c>
      <c r="Q11" s="99">
        <v>0</v>
      </c>
      <c r="R11" s="44" t="s">
        <v>66</v>
      </c>
      <c r="S11" s="88"/>
      <c r="T11" s="89"/>
    </row>
    <row r="12" spans="1:20">
      <c r="A12" t="str">
        <f t="shared" si="0"/>
        <v/>
      </c>
      <c r="B12" s="17" t="s">
        <v>67</v>
      </c>
      <c r="C12" s="38" t="s">
        <v>68</v>
      </c>
      <c r="D12" s="88"/>
      <c r="E12" s="89"/>
      <c r="F12" s="97">
        <v>1618</v>
      </c>
      <c r="G12" s="98">
        <v>1602</v>
      </c>
      <c r="H12" s="99">
        <v>1604</v>
      </c>
      <c r="I12" s="97">
        <v>901</v>
      </c>
      <c r="J12" s="98">
        <v>906</v>
      </c>
      <c r="K12" s="99">
        <v>909</v>
      </c>
      <c r="L12" s="97">
        <v>1623</v>
      </c>
      <c r="M12" s="98">
        <v>1604</v>
      </c>
      <c r="N12" s="99">
        <v>1600</v>
      </c>
      <c r="O12" s="97">
        <v>906</v>
      </c>
      <c r="P12" s="98">
        <v>908</v>
      </c>
      <c r="Q12" s="99">
        <v>905</v>
      </c>
      <c r="R12" s="44" t="s">
        <v>69</v>
      </c>
      <c r="S12" s="88"/>
      <c r="T12" s="89"/>
    </row>
    <row r="13" spans="1:20">
      <c r="A13" t="str">
        <f t="shared" si="0"/>
        <v/>
      </c>
      <c r="B13" s="17" t="s">
        <v>70</v>
      </c>
      <c r="C13" s="38" t="s">
        <v>71</v>
      </c>
      <c r="D13" s="88"/>
      <c r="E13" s="89"/>
      <c r="F13" s="97">
        <v>125.74178790000003</v>
      </c>
      <c r="G13" s="98">
        <v>150</v>
      </c>
      <c r="H13" s="99">
        <v>150</v>
      </c>
      <c r="I13" s="97">
        <v>70.399999999999991</v>
      </c>
      <c r="J13" s="98">
        <v>90</v>
      </c>
      <c r="K13" s="99">
        <v>90</v>
      </c>
      <c r="L13" s="97">
        <v>138.47</v>
      </c>
      <c r="M13" s="98">
        <v>130</v>
      </c>
      <c r="N13" s="99">
        <v>130</v>
      </c>
      <c r="O13" s="97">
        <v>83.128212099999956</v>
      </c>
      <c r="P13" s="98">
        <v>70</v>
      </c>
      <c r="Q13" s="99">
        <v>70</v>
      </c>
      <c r="R13" s="44" t="s">
        <v>72</v>
      </c>
      <c r="S13" s="88"/>
      <c r="T13" s="89"/>
    </row>
    <row r="14" spans="1:20">
      <c r="A14" t="str">
        <f t="shared" si="0"/>
        <v/>
      </c>
      <c r="B14" s="17" t="s">
        <v>73</v>
      </c>
      <c r="C14" s="38" t="s">
        <v>74</v>
      </c>
      <c r="D14" s="88"/>
      <c r="E14" s="89"/>
      <c r="F14" s="97">
        <v>636.01000000000022</v>
      </c>
      <c r="G14" s="98">
        <v>590</v>
      </c>
      <c r="H14" s="99">
        <v>620</v>
      </c>
      <c r="I14" s="97">
        <v>8660.01</v>
      </c>
      <c r="J14" s="98">
        <v>7450</v>
      </c>
      <c r="K14" s="99">
        <v>8150</v>
      </c>
      <c r="L14" s="97">
        <v>361</v>
      </c>
      <c r="M14" s="98">
        <v>350</v>
      </c>
      <c r="N14" s="99">
        <v>350</v>
      </c>
      <c r="O14" s="97">
        <v>8385</v>
      </c>
      <c r="P14" s="98">
        <v>7210</v>
      </c>
      <c r="Q14" s="99">
        <v>7880</v>
      </c>
      <c r="R14" s="44" t="s">
        <v>75</v>
      </c>
      <c r="S14" s="88"/>
      <c r="T14" s="89"/>
    </row>
    <row r="15" spans="1:20">
      <c r="A15" t="str">
        <f t="shared" si="0"/>
        <v/>
      </c>
      <c r="B15" s="17" t="s">
        <v>76</v>
      </c>
      <c r="C15" s="38" t="s">
        <v>77</v>
      </c>
      <c r="D15" s="88"/>
      <c r="E15" s="89"/>
      <c r="F15" s="97">
        <v>18980</v>
      </c>
      <c r="G15" s="98">
        <v>18500</v>
      </c>
      <c r="H15" s="99">
        <v>18400</v>
      </c>
      <c r="I15" s="97">
        <v>23123</v>
      </c>
      <c r="J15" s="98">
        <v>22800</v>
      </c>
      <c r="K15" s="99">
        <v>22700</v>
      </c>
      <c r="L15" s="97">
        <v>10009</v>
      </c>
      <c r="M15" s="98">
        <v>9800</v>
      </c>
      <c r="N15" s="99">
        <v>9800</v>
      </c>
      <c r="O15" s="97">
        <v>14152</v>
      </c>
      <c r="P15" s="98">
        <v>14100</v>
      </c>
      <c r="Q15" s="99">
        <v>14100</v>
      </c>
      <c r="R15" s="44" t="s">
        <v>78</v>
      </c>
      <c r="S15" s="88"/>
      <c r="T15" s="89"/>
    </row>
    <row r="16" spans="1:20">
      <c r="A16" t="str">
        <f t="shared" si="0"/>
        <v/>
      </c>
      <c r="B16" s="17" t="s">
        <v>79</v>
      </c>
      <c r="C16" s="38" t="s">
        <v>80</v>
      </c>
      <c r="D16" s="88"/>
      <c r="E16" s="89"/>
      <c r="F16" s="97">
        <v>174</v>
      </c>
      <c r="G16" s="98">
        <v>182</v>
      </c>
      <c r="H16" s="99">
        <v>182</v>
      </c>
      <c r="I16" s="97">
        <v>28</v>
      </c>
      <c r="J16" s="98">
        <v>30</v>
      </c>
      <c r="K16" s="99">
        <v>30</v>
      </c>
      <c r="L16" s="97">
        <v>186</v>
      </c>
      <c r="M16" s="98">
        <v>200</v>
      </c>
      <c r="N16" s="99">
        <v>200</v>
      </c>
      <c r="O16" s="97">
        <v>40</v>
      </c>
      <c r="P16" s="98">
        <v>48</v>
      </c>
      <c r="Q16" s="99">
        <v>48</v>
      </c>
      <c r="R16" s="44" t="s">
        <v>81</v>
      </c>
      <c r="S16" s="88"/>
      <c r="T16" s="89"/>
    </row>
    <row r="17" spans="1:20">
      <c r="A17" t="str">
        <f t="shared" si="0"/>
        <v/>
      </c>
      <c r="B17" s="17" t="s">
        <v>82</v>
      </c>
      <c r="C17" s="38" t="s">
        <v>83</v>
      </c>
      <c r="D17" s="88"/>
      <c r="E17" s="89"/>
      <c r="F17" s="97">
        <v>30.609999999999996</v>
      </c>
      <c r="G17" s="98">
        <v>8</v>
      </c>
      <c r="H17" s="99">
        <v>8</v>
      </c>
      <c r="I17" s="97">
        <v>0</v>
      </c>
      <c r="J17" s="98">
        <v>0</v>
      </c>
      <c r="K17" s="99">
        <v>0</v>
      </c>
      <c r="L17" s="97">
        <v>37.799999999999997</v>
      </c>
      <c r="M17" s="98">
        <v>8</v>
      </c>
      <c r="N17" s="99">
        <v>8</v>
      </c>
      <c r="O17" s="97">
        <v>7.19</v>
      </c>
      <c r="P17" s="98">
        <v>0</v>
      </c>
      <c r="Q17" s="99">
        <v>0</v>
      </c>
      <c r="R17" s="44" t="s">
        <v>82</v>
      </c>
      <c r="S17" s="88"/>
      <c r="T17" s="89"/>
    </row>
    <row r="18" spans="1:20">
      <c r="A18" t="str">
        <f t="shared" si="0"/>
        <v/>
      </c>
      <c r="B18" s="17" t="s">
        <v>84</v>
      </c>
      <c r="C18" s="38" t="s">
        <v>85</v>
      </c>
      <c r="D18" s="88"/>
      <c r="E18" s="89"/>
      <c r="F18" s="97">
        <v>25.55</v>
      </c>
      <c r="G18" s="98">
        <v>27</v>
      </c>
      <c r="H18" s="99">
        <v>27</v>
      </c>
      <c r="I18" s="97">
        <v>0</v>
      </c>
      <c r="J18" s="98">
        <v>0</v>
      </c>
      <c r="K18" s="99">
        <v>0</v>
      </c>
      <c r="L18" s="97">
        <v>25.86</v>
      </c>
      <c r="M18" s="98">
        <v>27</v>
      </c>
      <c r="N18" s="99">
        <v>27</v>
      </c>
      <c r="O18" s="97">
        <v>0.31</v>
      </c>
      <c r="P18" s="98">
        <v>0</v>
      </c>
      <c r="Q18" s="99">
        <v>0</v>
      </c>
      <c r="R18" s="44" t="s">
        <v>86</v>
      </c>
      <c r="S18" s="88"/>
      <c r="T18" s="89"/>
    </row>
    <row r="19" spans="1:20">
      <c r="A19" t="str">
        <f t="shared" si="0"/>
        <v/>
      </c>
      <c r="B19" s="17" t="s">
        <v>87</v>
      </c>
      <c r="C19" s="38" t="s">
        <v>88</v>
      </c>
      <c r="D19" s="88"/>
      <c r="E19" s="89"/>
      <c r="F19" s="97">
        <v>2868.8999999999996</v>
      </c>
      <c r="G19" s="98">
        <v>2890</v>
      </c>
      <c r="H19" s="99">
        <v>2890</v>
      </c>
      <c r="I19" s="97">
        <v>2942</v>
      </c>
      <c r="J19" s="98">
        <v>2950</v>
      </c>
      <c r="K19" s="99">
        <v>2950</v>
      </c>
      <c r="L19" s="97">
        <v>2267.6999999999998</v>
      </c>
      <c r="M19" s="98">
        <v>2260</v>
      </c>
      <c r="N19" s="99">
        <v>2260</v>
      </c>
      <c r="O19" s="97">
        <v>2340.8000000000002</v>
      </c>
      <c r="P19" s="98">
        <v>2320</v>
      </c>
      <c r="Q19" s="99">
        <v>2320</v>
      </c>
      <c r="R19" s="44" t="s">
        <v>89</v>
      </c>
      <c r="S19" s="88"/>
      <c r="T19" s="89"/>
    </row>
    <row r="20" spans="1:20">
      <c r="A20" t="str">
        <f t="shared" si="0"/>
        <v/>
      </c>
      <c r="B20" s="17" t="s">
        <v>90</v>
      </c>
      <c r="C20" s="38" t="s">
        <v>91</v>
      </c>
      <c r="D20" s="88"/>
      <c r="E20" s="89"/>
      <c r="F20" s="97">
        <v>8001.5830000000005</v>
      </c>
      <c r="G20" s="98">
        <v>8100</v>
      </c>
      <c r="H20" s="99">
        <v>8150</v>
      </c>
      <c r="I20" s="97">
        <v>5323.9380000000001</v>
      </c>
      <c r="J20" s="98">
        <v>5450</v>
      </c>
      <c r="K20" s="99">
        <v>5550</v>
      </c>
      <c r="L20" s="97">
        <v>5233.2030000000004</v>
      </c>
      <c r="M20" s="98">
        <v>5300</v>
      </c>
      <c r="N20" s="99">
        <v>5400</v>
      </c>
      <c r="O20" s="97">
        <v>2555.558</v>
      </c>
      <c r="P20" s="98">
        <v>2650</v>
      </c>
      <c r="Q20" s="99">
        <v>2800</v>
      </c>
      <c r="R20" s="44" t="s">
        <v>92</v>
      </c>
      <c r="S20" s="88"/>
      <c r="T20" s="89"/>
    </row>
    <row r="21" spans="1:20">
      <c r="A21" t="str">
        <f t="shared" si="0"/>
        <v/>
      </c>
      <c r="B21" s="17" t="s">
        <v>93</v>
      </c>
      <c r="C21" s="38" t="s">
        <v>94</v>
      </c>
      <c r="D21" s="88"/>
      <c r="E21" s="89"/>
      <c r="F21" s="97">
        <v>1244.67</v>
      </c>
      <c r="G21" s="98">
        <v>1250</v>
      </c>
      <c r="H21" s="99">
        <v>1290</v>
      </c>
      <c r="I21" s="97">
        <v>2247</v>
      </c>
      <c r="J21" s="98">
        <v>2200</v>
      </c>
      <c r="K21" s="99">
        <v>2240</v>
      </c>
      <c r="L21" s="97">
        <v>928.29</v>
      </c>
      <c r="M21" s="98">
        <v>850</v>
      </c>
      <c r="N21" s="99">
        <v>900</v>
      </c>
      <c r="O21" s="97">
        <v>1930.62</v>
      </c>
      <c r="P21" s="98">
        <v>1800</v>
      </c>
      <c r="Q21" s="99">
        <v>1850</v>
      </c>
      <c r="R21" s="44" t="s">
        <v>93</v>
      </c>
      <c r="S21" s="88"/>
      <c r="T21" s="89"/>
    </row>
    <row r="22" spans="1:20">
      <c r="A22" t="str">
        <f t="shared" si="0"/>
        <v/>
      </c>
      <c r="B22" s="17" t="s">
        <v>95</v>
      </c>
      <c r="C22" s="38" t="s">
        <v>96</v>
      </c>
      <c r="D22" s="88"/>
      <c r="E22" s="89"/>
      <c r="F22" s="97">
        <v>760</v>
      </c>
      <c r="G22" s="98">
        <v>780</v>
      </c>
      <c r="H22" s="99">
        <v>785</v>
      </c>
      <c r="I22" s="97">
        <v>535</v>
      </c>
      <c r="J22" s="98">
        <v>520</v>
      </c>
      <c r="K22" s="99">
        <v>525</v>
      </c>
      <c r="L22" s="97">
        <v>462</v>
      </c>
      <c r="M22" s="98">
        <v>470</v>
      </c>
      <c r="N22" s="99">
        <v>480</v>
      </c>
      <c r="O22" s="97">
        <v>237</v>
      </c>
      <c r="P22" s="98">
        <v>210</v>
      </c>
      <c r="Q22" s="99">
        <v>220</v>
      </c>
      <c r="R22" s="44" t="s">
        <v>97</v>
      </c>
      <c r="S22" s="88"/>
      <c r="T22" s="89"/>
    </row>
    <row r="23" spans="1:20">
      <c r="A23" t="str">
        <f t="shared" si="0"/>
        <v/>
      </c>
      <c r="B23" s="17" t="s">
        <v>98</v>
      </c>
      <c r="C23" s="38" t="s">
        <v>99</v>
      </c>
      <c r="D23" s="88"/>
      <c r="E23" s="89"/>
      <c r="F23" s="97">
        <v>553.92000000000007</v>
      </c>
      <c r="G23" s="98">
        <v>600</v>
      </c>
      <c r="H23" s="99">
        <v>600</v>
      </c>
      <c r="I23" s="97">
        <v>1018.51</v>
      </c>
      <c r="J23" s="98">
        <v>975</v>
      </c>
      <c r="K23" s="99">
        <v>1000</v>
      </c>
      <c r="L23" s="97">
        <v>474.41</v>
      </c>
      <c r="M23" s="98">
        <v>450</v>
      </c>
      <c r="N23" s="99">
        <v>475</v>
      </c>
      <c r="O23" s="97">
        <v>939</v>
      </c>
      <c r="P23" s="98">
        <v>825</v>
      </c>
      <c r="Q23" s="99">
        <v>875</v>
      </c>
      <c r="R23" s="44" t="s">
        <v>100</v>
      </c>
      <c r="S23" s="88"/>
      <c r="T23" s="89"/>
    </row>
    <row r="24" spans="1:20">
      <c r="A24" t="str">
        <f t="shared" si="0"/>
        <v/>
      </c>
      <c r="B24" s="17" t="s">
        <v>101</v>
      </c>
      <c r="C24" s="38" t="s">
        <v>102</v>
      </c>
      <c r="D24" s="88"/>
      <c r="E24" s="89"/>
      <c r="F24" s="97">
        <v>490.67612514999996</v>
      </c>
      <c r="G24" s="98">
        <v>435</v>
      </c>
      <c r="H24" s="99">
        <v>440</v>
      </c>
      <c r="I24" s="97">
        <v>635</v>
      </c>
      <c r="J24" s="98">
        <v>605</v>
      </c>
      <c r="K24" s="99">
        <v>590</v>
      </c>
      <c r="L24" s="97">
        <v>435.07767668600002</v>
      </c>
      <c r="M24" s="98">
        <v>420</v>
      </c>
      <c r="N24" s="99">
        <v>420</v>
      </c>
      <c r="O24" s="97">
        <v>579.40155153600006</v>
      </c>
      <c r="P24" s="98">
        <v>590</v>
      </c>
      <c r="Q24" s="99">
        <v>570</v>
      </c>
      <c r="R24" s="44" t="s">
        <v>103</v>
      </c>
      <c r="S24" s="88"/>
      <c r="T24" s="89"/>
    </row>
    <row r="25" spans="1:20">
      <c r="A25" t="str">
        <f t="shared" si="0"/>
        <v/>
      </c>
      <c r="B25" s="17" t="s">
        <v>104</v>
      </c>
      <c r="C25" s="38" t="s">
        <v>105</v>
      </c>
      <c r="D25" s="88"/>
      <c r="E25" s="89"/>
      <c r="F25" s="97">
        <v>704.20999999999981</v>
      </c>
      <c r="G25" s="98">
        <v>950</v>
      </c>
      <c r="H25" s="99">
        <v>950</v>
      </c>
      <c r="I25" s="97">
        <v>8924</v>
      </c>
      <c r="J25" s="98">
        <v>8700</v>
      </c>
      <c r="K25" s="99">
        <v>8850</v>
      </c>
      <c r="L25" s="97">
        <v>897.05</v>
      </c>
      <c r="M25" s="98">
        <v>750</v>
      </c>
      <c r="N25" s="99">
        <v>750</v>
      </c>
      <c r="O25" s="97">
        <v>9116.84</v>
      </c>
      <c r="P25" s="98">
        <v>8500</v>
      </c>
      <c r="Q25" s="99">
        <v>8650</v>
      </c>
      <c r="R25" s="44" t="s">
        <v>106</v>
      </c>
      <c r="S25" s="88"/>
      <c r="T25" s="89"/>
    </row>
    <row r="26" spans="1:20">
      <c r="A26" t="str">
        <f t="shared" si="0"/>
        <v/>
      </c>
      <c r="B26" s="17" t="s">
        <v>107</v>
      </c>
      <c r="C26" s="38" t="s">
        <v>108</v>
      </c>
      <c r="D26" s="88"/>
      <c r="E26" s="89"/>
      <c r="F26" s="97">
        <v>1050</v>
      </c>
      <c r="G26" s="98">
        <v>1055</v>
      </c>
      <c r="H26" s="99">
        <v>1060</v>
      </c>
      <c r="I26" s="97">
        <v>1170</v>
      </c>
      <c r="J26" s="98">
        <v>1175</v>
      </c>
      <c r="K26" s="99">
        <v>1180</v>
      </c>
      <c r="L26" s="97">
        <v>610</v>
      </c>
      <c r="M26" s="98">
        <v>600</v>
      </c>
      <c r="N26" s="99">
        <v>590</v>
      </c>
      <c r="O26" s="97">
        <v>730</v>
      </c>
      <c r="P26" s="98">
        <v>720</v>
      </c>
      <c r="Q26" s="99">
        <v>710</v>
      </c>
      <c r="R26" s="44" t="s">
        <v>109</v>
      </c>
      <c r="S26" s="88"/>
      <c r="T26" s="89"/>
    </row>
    <row r="27" spans="1:20" ht="13.5" thickBot="1">
      <c r="A27" t="str">
        <f t="shared" si="0"/>
        <v/>
      </c>
      <c r="B27" s="17" t="s">
        <v>110</v>
      </c>
      <c r="C27" s="38" t="s">
        <v>111</v>
      </c>
      <c r="D27" s="88"/>
      <c r="E27" s="89"/>
      <c r="F27" s="97">
        <v>7482</v>
      </c>
      <c r="G27" s="98">
        <v>7430</v>
      </c>
      <c r="H27" s="99">
        <v>7450</v>
      </c>
      <c r="I27" s="97">
        <v>3640</v>
      </c>
      <c r="J27" s="98">
        <v>3530</v>
      </c>
      <c r="K27" s="99">
        <v>3650</v>
      </c>
      <c r="L27" s="97">
        <v>4589</v>
      </c>
      <c r="M27" s="98">
        <v>4660</v>
      </c>
      <c r="N27" s="99">
        <v>4550</v>
      </c>
      <c r="O27" s="97">
        <v>747</v>
      </c>
      <c r="P27" s="98">
        <v>760</v>
      </c>
      <c r="Q27" s="99">
        <v>750</v>
      </c>
      <c r="R27" s="44" t="s">
        <v>112</v>
      </c>
      <c r="S27" s="88"/>
      <c r="T27" s="89"/>
    </row>
    <row r="28" spans="1:20" ht="14.25" thickTop="1" thickBot="1">
      <c r="A28" t="str">
        <f t="shared" si="0"/>
        <v/>
      </c>
      <c r="C28" s="13" t="s">
        <v>113</v>
      </c>
      <c r="D28" s="92"/>
      <c r="E28" s="93"/>
      <c r="F28" s="73">
        <v>47696.78111304999</v>
      </c>
      <c r="G28" s="74">
        <v>46937</v>
      </c>
      <c r="H28" s="75">
        <v>46967</v>
      </c>
      <c r="I28" s="73">
        <v>64677.128000000004</v>
      </c>
      <c r="J28" s="74">
        <v>62481</v>
      </c>
      <c r="K28" s="75">
        <v>63494</v>
      </c>
      <c r="L28" s="73">
        <v>29976.725376686001</v>
      </c>
      <c r="M28" s="74">
        <v>29237</v>
      </c>
      <c r="N28" s="75">
        <v>29286</v>
      </c>
      <c r="O28" s="73">
        <v>46957.072263636001</v>
      </c>
      <c r="P28" s="74">
        <v>44781</v>
      </c>
      <c r="Q28" s="75">
        <v>45813</v>
      </c>
      <c r="R28" s="13" t="s">
        <v>113</v>
      </c>
      <c r="S28" s="92"/>
      <c r="T28" s="93"/>
    </row>
    <row r="29" spans="1:20" ht="13.5" thickTop="1">
      <c r="A29" t="str">
        <f t="shared" si="0"/>
        <v/>
      </c>
      <c r="B29" s="14" t="s">
        <v>114</v>
      </c>
      <c r="C29" s="85" t="s">
        <v>127</v>
      </c>
      <c r="D29" s="86"/>
      <c r="E29" s="87"/>
      <c r="F29" s="94">
        <v>4939.8134120000195</v>
      </c>
      <c r="G29" s="95">
        <v>4796.1656187509507</v>
      </c>
      <c r="H29" s="96">
        <v>4929.7127808463592</v>
      </c>
      <c r="I29" s="94">
        <v>8787</v>
      </c>
      <c r="J29" s="95">
        <v>8436</v>
      </c>
      <c r="K29" s="96">
        <v>8436</v>
      </c>
      <c r="L29" s="94">
        <v>2424.4187260000099</v>
      </c>
      <c r="M29" s="95">
        <v>2567.2741214941102</v>
      </c>
      <c r="N29" s="96">
        <v>2538.34380135318</v>
      </c>
      <c r="O29" s="94">
        <v>6271.6053139999904</v>
      </c>
      <c r="P29" s="95">
        <v>6207.10850274316</v>
      </c>
      <c r="Q29" s="96">
        <v>6044.6310205068203</v>
      </c>
      <c r="R29" s="48" t="s">
        <v>114</v>
      </c>
      <c r="S29" s="86"/>
      <c r="T29" s="87"/>
    </row>
    <row r="30" spans="1:20" ht="13.5" thickBot="1">
      <c r="A30" t="str">
        <f t="shared" si="0"/>
        <v/>
      </c>
      <c r="B30" s="14" t="s">
        <v>116</v>
      </c>
      <c r="C30" s="62" t="s">
        <v>128</v>
      </c>
      <c r="D30" s="90"/>
      <c r="E30" s="91"/>
      <c r="F30" s="100">
        <v>65621.609999999986</v>
      </c>
      <c r="G30" s="101">
        <v>68267.83</v>
      </c>
      <c r="H30" s="102">
        <v>66944.713000000003</v>
      </c>
      <c r="I30" s="100">
        <v>67475.509999999995</v>
      </c>
      <c r="J30" s="101">
        <v>70196.490000000005</v>
      </c>
      <c r="K30" s="102">
        <v>68836</v>
      </c>
      <c r="L30" s="100">
        <v>8222.9699999999993</v>
      </c>
      <c r="M30" s="101">
        <v>8554.56</v>
      </c>
      <c r="N30" s="102">
        <v>8388.76</v>
      </c>
      <c r="O30" s="100">
        <v>10076.870000000001</v>
      </c>
      <c r="P30" s="101">
        <v>10483.219999999999</v>
      </c>
      <c r="Q30" s="102">
        <v>10280.047</v>
      </c>
      <c r="R30" s="63" t="s">
        <v>129</v>
      </c>
      <c r="S30" s="90"/>
      <c r="T30" s="91"/>
    </row>
    <row r="31" spans="1:20" ht="14.25" thickTop="1" thickBot="1">
      <c r="A31" t="str">
        <f t="shared" si="0"/>
        <v/>
      </c>
      <c r="C31" s="13" t="s">
        <v>119</v>
      </c>
      <c r="D31" s="11"/>
      <c r="E31" s="12"/>
      <c r="F31" s="73">
        <v>70561.423412000004</v>
      </c>
      <c r="G31" s="74">
        <v>73063.995618750952</v>
      </c>
      <c r="H31" s="75">
        <v>71874.425780846359</v>
      </c>
      <c r="I31" s="73">
        <v>76262.509999999995</v>
      </c>
      <c r="J31" s="74">
        <v>78632.490000000005</v>
      </c>
      <c r="K31" s="75">
        <v>77272</v>
      </c>
      <c r="L31" s="73">
        <v>10647.388726000008</v>
      </c>
      <c r="M31" s="74">
        <v>11121.83412149411</v>
      </c>
      <c r="N31" s="75">
        <v>10927.10380135318</v>
      </c>
      <c r="O31" s="73">
        <v>16348.475313999992</v>
      </c>
      <c r="P31" s="74">
        <v>16690.328502743159</v>
      </c>
      <c r="Q31" s="75">
        <v>16324.678020506821</v>
      </c>
      <c r="R31" s="16" t="s">
        <v>120</v>
      </c>
      <c r="S31" s="7"/>
      <c r="T31" s="8"/>
    </row>
    <row r="32" spans="1:20" ht="15" thickTop="1">
      <c r="C32" s="34"/>
      <c r="F32" s="36"/>
      <c r="H32" s="35"/>
      <c r="I32" s="35"/>
      <c r="J32" s="35"/>
      <c r="K32" s="35"/>
      <c r="L32" s="36"/>
      <c r="N32" s="103"/>
      <c r="O32" s="103"/>
      <c r="P32" s="103"/>
      <c r="Q32" s="103"/>
      <c r="R32" s="34"/>
    </row>
    <row r="33" spans="3:20">
      <c r="C33" s="30"/>
      <c r="T33" s="32"/>
    </row>
    <row r="37" spans="3:20">
      <c r="I37" s="126"/>
      <c r="J37" s="126"/>
      <c r="K37" s="126"/>
    </row>
    <row r="38" spans="3:20">
      <c r="I38" s="126"/>
      <c r="J38" s="126"/>
      <c r="K38" s="126"/>
    </row>
    <row r="39" spans="3:20">
      <c r="I39" s="126"/>
      <c r="J39" s="126"/>
      <c r="K39" s="126"/>
    </row>
    <row r="40" spans="3:20">
      <c r="I40" s="126"/>
      <c r="J40" s="126"/>
      <c r="K40" s="126"/>
    </row>
    <row r="41" spans="3:20">
      <c r="H41" s="88"/>
      <c r="I41" s="127"/>
      <c r="J41" s="127"/>
      <c r="K41" s="127"/>
    </row>
    <row r="42" spans="3:20">
      <c r="I42" s="126"/>
      <c r="J42" s="126"/>
      <c r="K42" s="126"/>
    </row>
  </sheetData>
  <mergeCells count="12">
    <mergeCell ref="O7:Q7"/>
    <mergeCell ref="C7:E7"/>
    <mergeCell ref="I7:K7"/>
    <mergeCell ref="L7:N7"/>
    <mergeCell ref="C2:T2"/>
    <mergeCell ref="F6:H6"/>
    <mergeCell ref="F7:H7"/>
    <mergeCell ref="R7:T7"/>
    <mergeCell ref="F3:K3"/>
    <mergeCell ref="C4:T4"/>
    <mergeCell ref="L3:Q3"/>
    <mergeCell ref="K5:L5"/>
  </mergeCells>
  <phoneticPr fontId="0" type="noConversion"/>
  <conditionalFormatting sqref="C9:R18 F19:M31 N19:R32 C19:E32">
    <cfRule type="expression" dxfId="13" priority="16" stopIfTrue="1">
      <formula>#REF!&gt;2</formula>
    </cfRule>
  </conditionalFormatting>
  <printOptions horizontalCentered="1" verticalCentered="1"/>
  <pageMargins left="0.35433070866141736" right="0.35433070866141736" top="0.59055118110236227" bottom="0.59055118110236227" header="0.31496062992125984" footer="0.31496062992125984"/>
  <pageSetup paperSize="9" scale="86"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pageSetUpPr fitToPage="1"/>
  </sheetPr>
  <dimension ref="A1:Z42"/>
  <sheetViews>
    <sheetView zoomScaleNormal="100" workbookViewId="0">
      <selection activeCell="M12" sqref="M12:N12"/>
    </sheetView>
  </sheetViews>
  <sheetFormatPr defaultRowHeight="12.75"/>
  <cols>
    <col min="6" max="6" width="11.7109375" customWidth="1"/>
    <col min="7" max="11" width="11" bestFit="1" customWidth="1"/>
    <col min="12" max="20" width="10.28515625" customWidth="1"/>
    <col min="21" max="23" width="11" bestFit="1" customWidth="1"/>
  </cols>
  <sheetData>
    <row r="1" spans="1:26">
      <c r="A1" s="40"/>
    </row>
    <row r="2" spans="1:26">
      <c r="C2" s="166" t="s">
        <v>185</v>
      </c>
      <c r="D2" s="166"/>
      <c r="E2" s="166"/>
      <c r="F2" s="166"/>
      <c r="G2" s="166"/>
      <c r="H2" s="166"/>
      <c r="I2" s="166"/>
      <c r="J2" s="166"/>
      <c r="K2" s="166"/>
      <c r="L2" s="166"/>
      <c r="M2" s="166"/>
      <c r="N2" s="166"/>
      <c r="O2" s="166"/>
      <c r="P2" s="166"/>
      <c r="Q2" s="166"/>
      <c r="R2" s="166"/>
      <c r="S2" s="166"/>
      <c r="T2" s="166"/>
      <c r="U2" s="166"/>
      <c r="V2" s="166"/>
      <c r="W2" s="166"/>
      <c r="X2" s="166"/>
      <c r="Y2" s="166"/>
      <c r="Z2" s="166"/>
    </row>
    <row r="3" spans="1:26">
      <c r="F3" s="166" t="s">
        <v>186</v>
      </c>
      <c r="G3" s="166"/>
      <c r="H3" s="166"/>
      <c r="I3" s="166"/>
      <c r="J3" s="166"/>
      <c r="K3" s="166"/>
      <c r="L3" s="166"/>
      <c r="M3" s="166"/>
      <c r="N3" s="166"/>
      <c r="O3" s="166" t="s">
        <v>187</v>
      </c>
      <c r="P3" s="166"/>
      <c r="Q3" s="166"/>
      <c r="R3" s="166"/>
      <c r="S3" s="166"/>
      <c r="T3" s="166"/>
      <c r="U3" s="166"/>
      <c r="V3" s="166"/>
      <c r="W3" s="166"/>
    </row>
    <row r="4" spans="1:26">
      <c r="F4" s="168" t="s">
        <v>188</v>
      </c>
      <c r="G4" s="168"/>
      <c r="H4" s="168"/>
      <c r="I4" s="168"/>
      <c r="J4" s="168"/>
      <c r="K4" s="168"/>
      <c r="L4" s="168"/>
      <c r="M4" s="168"/>
      <c r="N4" s="168"/>
      <c r="O4" s="168" t="s">
        <v>188</v>
      </c>
      <c r="P4" s="168"/>
      <c r="Q4" s="168"/>
      <c r="R4" s="168"/>
      <c r="S4" s="168"/>
      <c r="T4" s="168"/>
      <c r="U4" s="168"/>
      <c r="V4" s="168"/>
      <c r="W4" s="168"/>
    </row>
    <row r="5" spans="1:26" ht="15" thickBot="1">
      <c r="C5" s="177" t="s">
        <v>189</v>
      </c>
      <c r="D5" s="177"/>
      <c r="E5" s="177"/>
      <c r="F5" s="177"/>
      <c r="G5" s="177"/>
      <c r="H5" s="177"/>
      <c r="I5" s="177"/>
      <c r="J5" s="177"/>
      <c r="K5" s="177"/>
      <c r="L5" s="177"/>
      <c r="M5" s="177"/>
      <c r="N5" s="177"/>
      <c r="O5" s="177"/>
      <c r="P5" s="177"/>
      <c r="Q5" s="177"/>
      <c r="R5" s="177"/>
      <c r="S5" s="177"/>
      <c r="T5" s="177"/>
      <c r="U5" s="177"/>
      <c r="V5" s="177"/>
      <c r="W5" s="177"/>
      <c r="X5" s="177"/>
      <c r="Y5" s="177"/>
      <c r="Z5" s="177"/>
    </row>
    <row r="6" spans="1:26" ht="12.75" customHeight="1" thickTop="1">
      <c r="C6" s="189" t="s">
        <v>50</v>
      </c>
      <c r="D6" s="190"/>
      <c r="E6" s="191"/>
      <c r="F6" s="202" t="s">
        <v>190</v>
      </c>
      <c r="G6" s="203"/>
      <c r="H6" s="203"/>
      <c r="I6" s="203"/>
      <c r="J6" s="203"/>
      <c r="K6" s="203"/>
      <c r="L6" s="203"/>
      <c r="M6" s="203"/>
      <c r="N6" s="203"/>
      <c r="O6" s="203"/>
      <c r="P6" s="203"/>
      <c r="Q6" s="204"/>
      <c r="R6" s="178" t="s">
        <v>191</v>
      </c>
      <c r="S6" s="179"/>
      <c r="T6" s="180"/>
      <c r="U6" s="9"/>
      <c r="V6" s="9"/>
      <c r="W6" s="9"/>
      <c r="X6" s="189" t="s">
        <v>55</v>
      </c>
      <c r="Y6" s="190"/>
      <c r="Z6" s="191"/>
    </row>
    <row r="7" spans="1:26" ht="12.75" customHeight="1">
      <c r="C7" s="192"/>
      <c r="D7" s="193"/>
      <c r="E7" s="194"/>
      <c r="F7" s="192" t="s">
        <v>192</v>
      </c>
      <c r="G7" s="193"/>
      <c r="H7" s="194"/>
      <c r="I7" s="175" t="s">
        <v>193</v>
      </c>
      <c r="J7" s="168"/>
      <c r="K7" s="176"/>
      <c r="L7" s="201" t="s">
        <v>194</v>
      </c>
      <c r="M7" s="187"/>
      <c r="N7" s="188"/>
      <c r="O7" s="201" t="s">
        <v>195</v>
      </c>
      <c r="P7" s="187"/>
      <c r="Q7" s="188"/>
      <c r="R7" s="181"/>
      <c r="S7" s="182"/>
      <c r="T7" s="183"/>
      <c r="U7" s="187" t="s">
        <v>192</v>
      </c>
      <c r="V7" s="187"/>
      <c r="W7" s="188"/>
      <c r="X7" s="192"/>
      <c r="Y7" s="193"/>
      <c r="Z7" s="194"/>
    </row>
    <row r="8" spans="1:26" ht="12.75" customHeight="1">
      <c r="C8" s="192"/>
      <c r="D8" s="193"/>
      <c r="E8" s="194"/>
      <c r="F8" s="198"/>
      <c r="G8" s="199"/>
      <c r="H8" s="200"/>
      <c r="I8" s="175" t="s">
        <v>196</v>
      </c>
      <c r="J8" s="168"/>
      <c r="K8" s="176"/>
      <c r="L8" s="175" t="s">
        <v>197</v>
      </c>
      <c r="M8" s="168"/>
      <c r="N8" s="176"/>
      <c r="O8" s="175" t="s">
        <v>198</v>
      </c>
      <c r="P8" s="168"/>
      <c r="Q8" s="176"/>
      <c r="R8" s="184"/>
      <c r="S8" s="185"/>
      <c r="T8" s="186"/>
      <c r="U8" s="24"/>
      <c r="V8" s="24"/>
      <c r="W8" s="25"/>
      <c r="X8" s="192"/>
      <c r="Y8" s="193"/>
      <c r="Z8" s="194"/>
    </row>
    <row r="9" spans="1:26" ht="13.5" thickBot="1">
      <c r="C9" s="195"/>
      <c r="D9" s="196"/>
      <c r="E9" s="197"/>
      <c r="F9" s="21">
        <v>2021</v>
      </c>
      <c r="G9" s="22">
        <v>2022</v>
      </c>
      <c r="H9" s="20">
        <v>2023</v>
      </c>
      <c r="I9" s="21">
        <v>2021</v>
      </c>
      <c r="J9" s="22">
        <v>2022</v>
      </c>
      <c r="K9" s="20">
        <v>2023</v>
      </c>
      <c r="L9" s="21">
        <v>2021</v>
      </c>
      <c r="M9" s="22">
        <v>2022</v>
      </c>
      <c r="N9" s="20">
        <v>2023</v>
      </c>
      <c r="O9" s="21">
        <v>2021</v>
      </c>
      <c r="P9" s="22">
        <v>2022</v>
      </c>
      <c r="Q9" s="20">
        <v>2023</v>
      </c>
      <c r="R9" s="21">
        <v>2021</v>
      </c>
      <c r="S9" s="27">
        <v>2022</v>
      </c>
      <c r="T9" s="26">
        <v>2023</v>
      </c>
      <c r="U9" s="21">
        <v>2021</v>
      </c>
      <c r="V9" s="27">
        <v>2022</v>
      </c>
      <c r="W9" s="10">
        <v>2023</v>
      </c>
      <c r="X9" s="195"/>
      <c r="Y9" s="196"/>
      <c r="Z9" s="197"/>
    </row>
    <row r="10" spans="1:26" ht="13.5" thickTop="1">
      <c r="A10" t="str">
        <f t="shared" ref="A10:A31" si="0">IF(SUM(F10:W10)&lt;1,"Y","")</f>
        <v/>
      </c>
      <c r="B10" s="17" t="s">
        <v>56</v>
      </c>
      <c r="C10" s="38" t="s">
        <v>57</v>
      </c>
      <c r="D10" s="88"/>
      <c r="E10" s="89"/>
      <c r="F10" s="97">
        <v>13520.759999999998</v>
      </c>
      <c r="G10" s="98">
        <v>13873</v>
      </c>
      <c r="H10" s="99">
        <v>13650</v>
      </c>
      <c r="I10" s="97">
        <v>10419.539999999999</v>
      </c>
      <c r="J10" s="98">
        <v>10607</v>
      </c>
      <c r="K10" s="99">
        <v>10300</v>
      </c>
      <c r="L10" s="97">
        <v>3101.2200000000003</v>
      </c>
      <c r="M10" s="98">
        <v>3266</v>
      </c>
      <c r="N10" s="99">
        <v>3350</v>
      </c>
      <c r="O10" s="97">
        <v>0</v>
      </c>
      <c r="P10" s="98">
        <v>0</v>
      </c>
      <c r="Q10" s="99">
        <v>0</v>
      </c>
      <c r="R10" s="97">
        <v>4899.51</v>
      </c>
      <c r="S10" s="115">
        <v>5263</v>
      </c>
      <c r="T10" s="99">
        <v>5400</v>
      </c>
      <c r="U10" s="97">
        <v>18420.269999999997</v>
      </c>
      <c r="V10" s="115">
        <v>19136</v>
      </c>
      <c r="W10" s="119">
        <v>19050</v>
      </c>
      <c r="X10" s="44" t="s">
        <v>58</v>
      </c>
      <c r="Y10" s="88"/>
      <c r="Z10" s="89"/>
    </row>
    <row r="11" spans="1:26">
      <c r="A11" t="str">
        <f t="shared" si="0"/>
        <v/>
      </c>
      <c r="B11" s="17" t="s">
        <v>59</v>
      </c>
      <c r="C11" s="38" t="s">
        <v>60</v>
      </c>
      <c r="D11" s="88"/>
      <c r="E11" s="89"/>
      <c r="F11" s="97">
        <v>3172.24</v>
      </c>
      <c r="G11" s="98" t="s">
        <v>61</v>
      </c>
      <c r="H11" s="99" t="s">
        <v>61</v>
      </c>
      <c r="I11" s="97">
        <v>1524.05</v>
      </c>
      <c r="J11" s="98" t="s">
        <v>61</v>
      </c>
      <c r="K11" s="99" t="s">
        <v>61</v>
      </c>
      <c r="L11" s="97">
        <v>1605.8</v>
      </c>
      <c r="M11" s="98" t="s">
        <v>61</v>
      </c>
      <c r="N11" s="99" t="s">
        <v>61</v>
      </c>
      <c r="O11" s="97">
        <v>42.39</v>
      </c>
      <c r="P11" s="98" t="s">
        <v>61</v>
      </c>
      <c r="Q11" s="99" t="s">
        <v>61</v>
      </c>
      <c r="R11" s="97">
        <v>2356.64</v>
      </c>
      <c r="S11" s="115" t="s">
        <v>61</v>
      </c>
      <c r="T11" s="99" t="s">
        <v>61</v>
      </c>
      <c r="U11" s="97">
        <v>5528.8799999999992</v>
      </c>
      <c r="V11" s="115" t="s">
        <v>61</v>
      </c>
      <c r="W11" s="119" t="s">
        <v>61</v>
      </c>
      <c r="X11" s="44" t="s">
        <v>63</v>
      </c>
      <c r="Y11" s="88"/>
      <c r="Z11" s="89"/>
    </row>
    <row r="12" spans="1:26">
      <c r="A12" t="str">
        <f t="shared" si="0"/>
        <v/>
      </c>
      <c r="B12" s="17" t="s">
        <v>64</v>
      </c>
      <c r="C12" s="38" t="s">
        <v>65</v>
      </c>
      <c r="D12" s="88"/>
      <c r="E12" s="89"/>
      <c r="F12" s="97" t="s">
        <v>61</v>
      </c>
      <c r="G12" s="98" t="s">
        <v>61</v>
      </c>
      <c r="H12" s="99" t="s">
        <v>61</v>
      </c>
      <c r="I12" s="97" t="s">
        <v>61</v>
      </c>
      <c r="J12" s="98" t="s">
        <v>61</v>
      </c>
      <c r="K12" s="99" t="s">
        <v>61</v>
      </c>
      <c r="L12" s="97" t="s">
        <v>61</v>
      </c>
      <c r="M12" s="98" t="s">
        <v>61</v>
      </c>
      <c r="N12" s="99" t="s">
        <v>61</v>
      </c>
      <c r="O12" s="97">
        <v>0.46</v>
      </c>
      <c r="P12" s="98">
        <v>0</v>
      </c>
      <c r="Q12" s="99">
        <v>0</v>
      </c>
      <c r="R12" s="97">
        <v>7.18</v>
      </c>
      <c r="S12" s="115">
        <v>7</v>
      </c>
      <c r="T12" s="99">
        <v>8</v>
      </c>
      <c r="U12" s="97" t="s">
        <v>61</v>
      </c>
      <c r="V12" s="115" t="s">
        <v>61</v>
      </c>
      <c r="W12" s="119" t="s">
        <v>61</v>
      </c>
      <c r="X12" s="44" t="s">
        <v>66</v>
      </c>
      <c r="Y12" s="88"/>
      <c r="Z12" s="89"/>
    </row>
    <row r="13" spans="1:26">
      <c r="A13" t="str">
        <f t="shared" si="0"/>
        <v/>
      </c>
      <c r="B13" s="17" t="s">
        <v>67</v>
      </c>
      <c r="C13" s="38" t="s">
        <v>68</v>
      </c>
      <c r="D13" s="88"/>
      <c r="E13" s="89"/>
      <c r="F13" s="97">
        <v>25146</v>
      </c>
      <c r="G13" s="98">
        <v>21122</v>
      </c>
      <c r="H13" s="99">
        <v>20576</v>
      </c>
      <c r="I13" s="97">
        <v>17739</v>
      </c>
      <c r="J13" s="98">
        <v>15858</v>
      </c>
      <c r="K13" s="99">
        <v>14572</v>
      </c>
      <c r="L13" s="97">
        <v>7294</v>
      </c>
      <c r="M13" s="98">
        <v>5149</v>
      </c>
      <c r="N13" s="99">
        <v>5887</v>
      </c>
      <c r="O13" s="97">
        <v>113</v>
      </c>
      <c r="P13" s="98">
        <v>115</v>
      </c>
      <c r="Q13" s="99">
        <v>117</v>
      </c>
      <c r="R13" s="97">
        <v>5110</v>
      </c>
      <c r="S13" s="115">
        <v>4933</v>
      </c>
      <c r="T13" s="99">
        <v>4536</v>
      </c>
      <c r="U13" s="97">
        <v>30256</v>
      </c>
      <c r="V13" s="115">
        <v>26055</v>
      </c>
      <c r="W13" s="119">
        <v>25112</v>
      </c>
      <c r="X13" s="44" t="s">
        <v>69</v>
      </c>
      <c r="Y13" s="88"/>
      <c r="Z13" s="89"/>
    </row>
    <row r="14" spans="1:26">
      <c r="A14" t="str">
        <f t="shared" si="0"/>
        <v/>
      </c>
      <c r="B14" s="17" t="s">
        <v>70</v>
      </c>
      <c r="C14" s="38" t="s">
        <v>71</v>
      </c>
      <c r="D14" s="88"/>
      <c r="E14" s="89"/>
      <c r="F14" s="97">
        <v>6519.772727272727</v>
      </c>
      <c r="G14" s="98">
        <v>6317</v>
      </c>
      <c r="H14" s="99">
        <v>6317</v>
      </c>
      <c r="I14" s="97">
        <v>4144.848484848485</v>
      </c>
      <c r="J14" s="98">
        <v>4060</v>
      </c>
      <c r="K14" s="99">
        <v>4060</v>
      </c>
      <c r="L14" s="97">
        <v>2322.651515151515</v>
      </c>
      <c r="M14" s="98">
        <v>2200</v>
      </c>
      <c r="N14" s="99">
        <v>2200</v>
      </c>
      <c r="O14" s="97">
        <v>52.272727272727266</v>
      </c>
      <c r="P14" s="98">
        <v>57</v>
      </c>
      <c r="Q14" s="99">
        <v>57</v>
      </c>
      <c r="R14" s="97">
        <v>4147.575757575758</v>
      </c>
      <c r="S14" s="115">
        <v>4100</v>
      </c>
      <c r="T14" s="99">
        <v>4100</v>
      </c>
      <c r="U14" s="97">
        <v>10667.348484848484</v>
      </c>
      <c r="V14" s="115">
        <v>10417</v>
      </c>
      <c r="W14" s="119">
        <v>10417</v>
      </c>
      <c r="X14" s="44" t="s">
        <v>72</v>
      </c>
      <c r="Y14" s="88"/>
      <c r="Z14" s="89"/>
    </row>
    <row r="15" spans="1:26">
      <c r="A15" t="str">
        <f t="shared" si="0"/>
        <v/>
      </c>
      <c r="B15" s="17" t="s">
        <v>73</v>
      </c>
      <c r="C15" s="38" t="s">
        <v>74</v>
      </c>
      <c r="D15" s="88"/>
      <c r="E15" s="89"/>
      <c r="F15" s="97">
        <v>58036</v>
      </c>
      <c r="G15" s="98">
        <v>55847</v>
      </c>
      <c r="H15" s="99">
        <v>58540</v>
      </c>
      <c r="I15" s="97">
        <v>26292</v>
      </c>
      <c r="J15" s="98">
        <v>24618</v>
      </c>
      <c r="K15" s="99">
        <v>24713</v>
      </c>
      <c r="L15" s="97">
        <v>31744</v>
      </c>
      <c r="M15" s="98">
        <v>31229</v>
      </c>
      <c r="N15" s="99">
        <v>33827</v>
      </c>
      <c r="O15" s="97">
        <v>0</v>
      </c>
      <c r="P15" s="98">
        <v>0</v>
      </c>
      <c r="Q15" s="99">
        <v>0</v>
      </c>
      <c r="R15" s="97">
        <v>8868</v>
      </c>
      <c r="S15" s="115">
        <v>8868</v>
      </c>
      <c r="T15" s="99">
        <v>8868</v>
      </c>
      <c r="U15" s="97">
        <v>66904</v>
      </c>
      <c r="V15" s="115">
        <v>64715</v>
      </c>
      <c r="W15" s="119">
        <v>67408</v>
      </c>
      <c r="X15" s="44" t="s">
        <v>75</v>
      </c>
      <c r="Y15" s="88"/>
      <c r="Z15" s="89"/>
    </row>
    <row r="16" spans="1:26">
      <c r="A16" t="str">
        <f t="shared" si="0"/>
        <v/>
      </c>
      <c r="B16" s="17" t="s">
        <v>76</v>
      </c>
      <c r="C16" s="38" t="s">
        <v>77</v>
      </c>
      <c r="D16" s="88"/>
      <c r="E16" s="89"/>
      <c r="F16" s="97">
        <v>59187.470524695404</v>
      </c>
      <c r="G16" s="98">
        <v>57178.67268724498</v>
      </c>
      <c r="H16" s="99">
        <v>54269.610464821832</v>
      </c>
      <c r="I16" s="97">
        <v>47402.6305246954</v>
      </c>
      <c r="J16" s="98">
        <v>44255.594995390507</v>
      </c>
      <c r="K16" s="99">
        <v>42084.587696464856</v>
      </c>
      <c r="L16" s="97">
        <v>11623.97</v>
      </c>
      <c r="M16" s="98">
        <v>12765.077691854469</v>
      </c>
      <c r="N16" s="99">
        <v>12027.022768356972</v>
      </c>
      <c r="O16" s="97">
        <v>160.86999999999998</v>
      </c>
      <c r="P16" s="98">
        <v>158</v>
      </c>
      <c r="Q16" s="99">
        <v>158</v>
      </c>
      <c r="R16" s="97">
        <v>23223.9</v>
      </c>
      <c r="S16" s="115">
        <v>23900</v>
      </c>
      <c r="T16" s="99">
        <v>24100</v>
      </c>
      <c r="U16" s="97">
        <v>82411.370524695405</v>
      </c>
      <c r="V16" s="115">
        <v>81078.67268724498</v>
      </c>
      <c r="W16" s="119">
        <v>78369.610464821832</v>
      </c>
      <c r="X16" s="44" t="s">
        <v>78</v>
      </c>
      <c r="Y16" s="88"/>
      <c r="Z16" s="89"/>
    </row>
    <row r="17" spans="1:26">
      <c r="A17" t="str">
        <f t="shared" si="0"/>
        <v/>
      </c>
      <c r="B17" s="17" t="s">
        <v>79</v>
      </c>
      <c r="C17" s="38" t="s">
        <v>80</v>
      </c>
      <c r="D17" s="88"/>
      <c r="E17" s="89"/>
      <c r="F17" s="97">
        <v>13003</v>
      </c>
      <c r="G17" s="98">
        <v>12650</v>
      </c>
      <c r="H17" s="99">
        <v>12550</v>
      </c>
      <c r="I17" s="97">
        <v>7827</v>
      </c>
      <c r="J17" s="98">
        <v>7400</v>
      </c>
      <c r="K17" s="99">
        <v>7300</v>
      </c>
      <c r="L17" s="97">
        <v>3986</v>
      </c>
      <c r="M17" s="98">
        <v>4100</v>
      </c>
      <c r="N17" s="99">
        <v>4100</v>
      </c>
      <c r="O17" s="97">
        <v>1190</v>
      </c>
      <c r="P17" s="98">
        <v>1150</v>
      </c>
      <c r="Q17" s="99">
        <v>1150</v>
      </c>
      <c r="R17" s="97">
        <v>2940</v>
      </c>
      <c r="S17" s="115">
        <v>3150</v>
      </c>
      <c r="T17" s="99">
        <v>3200</v>
      </c>
      <c r="U17" s="97">
        <v>15943</v>
      </c>
      <c r="V17" s="115">
        <v>15800</v>
      </c>
      <c r="W17" s="119">
        <v>15750</v>
      </c>
      <c r="X17" s="44" t="s">
        <v>81</v>
      </c>
      <c r="Y17" s="88"/>
      <c r="Z17" s="89"/>
    </row>
    <row r="18" spans="1:26">
      <c r="A18" t="str">
        <f t="shared" si="0"/>
        <v/>
      </c>
      <c r="B18" s="17" t="s">
        <v>82</v>
      </c>
      <c r="C18" s="38" t="s">
        <v>83</v>
      </c>
      <c r="D18" s="88"/>
      <c r="E18" s="89"/>
      <c r="F18" s="97">
        <v>216.7</v>
      </c>
      <c r="G18" s="98">
        <v>332</v>
      </c>
      <c r="H18" s="99">
        <v>197.20999999999998</v>
      </c>
      <c r="I18" s="97">
        <v>39.200000000000003</v>
      </c>
      <c r="J18" s="98">
        <v>86</v>
      </c>
      <c r="K18" s="99">
        <v>144.16</v>
      </c>
      <c r="L18" s="97">
        <v>83.800000000000011</v>
      </c>
      <c r="M18" s="98">
        <v>160</v>
      </c>
      <c r="N18" s="99">
        <v>37.790000000000006</v>
      </c>
      <c r="O18" s="97">
        <v>93.699999999999989</v>
      </c>
      <c r="P18" s="98">
        <v>86</v>
      </c>
      <c r="Q18" s="99">
        <v>15.26</v>
      </c>
      <c r="R18" s="97">
        <v>45.7</v>
      </c>
      <c r="S18" s="115">
        <v>73</v>
      </c>
      <c r="T18" s="99">
        <v>45.06</v>
      </c>
      <c r="U18" s="97">
        <v>262.39999999999998</v>
      </c>
      <c r="V18" s="115">
        <v>405</v>
      </c>
      <c r="W18" s="119">
        <v>242.26999999999998</v>
      </c>
      <c r="X18" s="44" t="s">
        <v>82</v>
      </c>
      <c r="Y18" s="88"/>
      <c r="Z18" s="89"/>
    </row>
    <row r="19" spans="1:26">
      <c r="A19" t="str">
        <f t="shared" si="0"/>
        <v/>
      </c>
      <c r="B19" s="17" t="s">
        <v>87</v>
      </c>
      <c r="C19" s="38" t="s">
        <v>88</v>
      </c>
      <c r="D19" s="88"/>
      <c r="E19" s="89"/>
      <c r="F19" s="97">
        <v>647.9</v>
      </c>
      <c r="G19" s="98">
        <v>653</v>
      </c>
      <c r="H19" s="99">
        <v>653</v>
      </c>
      <c r="I19" s="97">
        <v>210.1</v>
      </c>
      <c r="J19" s="98">
        <v>214</v>
      </c>
      <c r="K19" s="99">
        <v>214</v>
      </c>
      <c r="L19" s="97">
        <v>394.4</v>
      </c>
      <c r="M19" s="98">
        <v>395</v>
      </c>
      <c r="N19" s="99">
        <v>395</v>
      </c>
      <c r="O19" s="97">
        <v>43.4</v>
      </c>
      <c r="P19" s="98">
        <v>44</v>
      </c>
      <c r="Q19" s="99">
        <v>44</v>
      </c>
      <c r="R19" s="97">
        <v>2362.3000000000002</v>
      </c>
      <c r="S19" s="115">
        <v>2350</v>
      </c>
      <c r="T19" s="99">
        <v>2350</v>
      </c>
      <c r="U19" s="97">
        <v>3010.2000000000003</v>
      </c>
      <c r="V19" s="115">
        <v>3003</v>
      </c>
      <c r="W19" s="119">
        <v>3003</v>
      </c>
      <c r="X19" s="44" t="s">
        <v>89</v>
      </c>
      <c r="Y19" s="88"/>
      <c r="Z19" s="89"/>
    </row>
    <row r="20" spans="1:26">
      <c r="A20" t="str">
        <f t="shared" si="0"/>
        <v/>
      </c>
      <c r="B20" s="17" t="s">
        <v>90</v>
      </c>
      <c r="C20" s="38" t="s">
        <v>91</v>
      </c>
      <c r="D20" s="88"/>
      <c r="E20" s="89"/>
      <c r="F20" s="97">
        <v>38586.818999999996</v>
      </c>
      <c r="G20" s="98">
        <v>40300</v>
      </c>
      <c r="H20" s="99">
        <v>41530</v>
      </c>
      <c r="I20" s="97">
        <v>18507.937999999998</v>
      </c>
      <c r="J20" s="98">
        <v>19300</v>
      </c>
      <c r="K20" s="99">
        <v>19950</v>
      </c>
      <c r="L20" s="97">
        <v>19471.117999999999</v>
      </c>
      <c r="M20" s="98">
        <v>20410</v>
      </c>
      <c r="N20" s="99">
        <v>21000</v>
      </c>
      <c r="O20" s="97">
        <v>607.76300000000003</v>
      </c>
      <c r="P20" s="98">
        <v>590</v>
      </c>
      <c r="Q20" s="99">
        <v>580</v>
      </c>
      <c r="R20" s="97">
        <v>4519.348</v>
      </c>
      <c r="S20" s="115">
        <v>4450</v>
      </c>
      <c r="T20" s="99">
        <v>4350</v>
      </c>
      <c r="U20" s="97">
        <v>43106.166999999994</v>
      </c>
      <c r="V20" s="115">
        <v>44750</v>
      </c>
      <c r="W20" s="119">
        <v>45880</v>
      </c>
      <c r="X20" s="44" t="s">
        <v>92</v>
      </c>
      <c r="Y20" s="88"/>
      <c r="Z20" s="89"/>
    </row>
    <row r="21" spans="1:26">
      <c r="A21" t="str">
        <f t="shared" si="0"/>
        <v/>
      </c>
      <c r="B21" s="17" t="s">
        <v>93</v>
      </c>
      <c r="C21" s="38" t="s">
        <v>94</v>
      </c>
      <c r="D21" s="88"/>
      <c r="E21" s="89"/>
      <c r="F21" s="97">
        <v>12136.4282</v>
      </c>
      <c r="G21" s="98">
        <v>12240</v>
      </c>
      <c r="H21" s="99">
        <v>12155</v>
      </c>
      <c r="I21" s="97">
        <v>2146.6432</v>
      </c>
      <c r="J21" s="98">
        <v>2190</v>
      </c>
      <c r="K21" s="99">
        <v>2220</v>
      </c>
      <c r="L21" s="97">
        <v>9659</v>
      </c>
      <c r="M21" s="98">
        <v>9700</v>
      </c>
      <c r="N21" s="99">
        <v>9600</v>
      </c>
      <c r="O21" s="97">
        <v>330.78499999999997</v>
      </c>
      <c r="P21" s="98">
        <v>350</v>
      </c>
      <c r="Q21" s="99">
        <v>335</v>
      </c>
      <c r="R21" s="97">
        <v>1762.4299999999998</v>
      </c>
      <c r="S21" s="115">
        <v>1830</v>
      </c>
      <c r="T21" s="99">
        <v>1780</v>
      </c>
      <c r="U21" s="97">
        <v>13898.858200000001</v>
      </c>
      <c r="V21" s="115">
        <v>14070</v>
      </c>
      <c r="W21" s="119">
        <v>13935</v>
      </c>
      <c r="X21" s="44" t="s">
        <v>93</v>
      </c>
      <c r="Y21" s="88"/>
      <c r="Z21" s="89"/>
    </row>
    <row r="22" spans="1:26">
      <c r="A22" t="str">
        <f t="shared" si="0"/>
        <v/>
      </c>
      <c r="B22" s="17" t="s">
        <v>95</v>
      </c>
      <c r="C22" s="38" t="s">
        <v>96</v>
      </c>
      <c r="D22" s="88"/>
      <c r="E22" s="89"/>
      <c r="F22" s="97">
        <v>1646</v>
      </c>
      <c r="G22" s="98">
        <v>1586</v>
      </c>
      <c r="H22" s="99">
        <v>1630</v>
      </c>
      <c r="I22" s="97">
        <v>1176</v>
      </c>
      <c r="J22" s="98">
        <v>1166</v>
      </c>
      <c r="K22" s="99">
        <v>1185</v>
      </c>
      <c r="L22" s="97">
        <v>307</v>
      </c>
      <c r="M22" s="98">
        <v>280</v>
      </c>
      <c r="N22" s="99">
        <v>295</v>
      </c>
      <c r="O22" s="97">
        <v>163</v>
      </c>
      <c r="P22" s="98">
        <v>140</v>
      </c>
      <c r="Q22" s="99">
        <v>150</v>
      </c>
      <c r="R22" s="97">
        <v>6251</v>
      </c>
      <c r="S22" s="115">
        <v>6950</v>
      </c>
      <c r="T22" s="99">
        <v>7010</v>
      </c>
      <c r="U22" s="97">
        <v>7897</v>
      </c>
      <c r="V22" s="115">
        <v>8536</v>
      </c>
      <c r="W22" s="119">
        <v>8640</v>
      </c>
      <c r="X22" s="44" t="s">
        <v>97</v>
      </c>
      <c r="Y22" s="88"/>
      <c r="Z22" s="89"/>
    </row>
    <row r="23" spans="1:26">
      <c r="A23" t="str">
        <f t="shared" si="0"/>
        <v/>
      </c>
      <c r="B23" s="17" t="s">
        <v>98</v>
      </c>
      <c r="C23" s="38" t="s">
        <v>99</v>
      </c>
      <c r="D23" s="88"/>
      <c r="E23" s="89"/>
      <c r="F23" s="97">
        <v>7170</v>
      </c>
      <c r="G23" s="98">
        <v>7475</v>
      </c>
      <c r="H23" s="99">
        <v>7590</v>
      </c>
      <c r="I23" s="97">
        <v>4243</v>
      </c>
      <c r="J23" s="98">
        <v>4335</v>
      </c>
      <c r="K23" s="99">
        <v>4400</v>
      </c>
      <c r="L23" s="97">
        <v>2893</v>
      </c>
      <c r="M23" s="98">
        <v>3100</v>
      </c>
      <c r="N23" s="99">
        <v>3150</v>
      </c>
      <c r="O23" s="97">
        <v>34</v>
      </c>
      <c r="P23" s="98">
        <v>40</v>
      </c>
      <c r="Q23" s="99">
        <v>40</v>
      </c>
      <c r="R23" s="97">
        <v>495</v>
      </c>
      <c r="S23" s="115">
        <v>550</v>
      </c>
      <c r="T23" s="99">
        <v>610</v>
      </c>
      <c r="U23" s="97">
        <v>7665</v>
      </c>
      <c r="V23" s="115">
        <v>8025</v>
      </c>
      <c r="W23" s="119">
        <v>8200</v>
      </c>
      <c r="X23" s="44" t="s">
        <v>100</v>
      </c>
      <c r="Y23" s="88"/>
      <c r="Z23" s="89"/>
    </row>
    <row r="24" spans="1:26">
      <c r="A24" t="str">
        <f t="shared" si="0"/>
        <v/>
      </c>
      <c r="B24" s="17" t="s">
        <v>101</v>
      </c>
      <c r="C24" s="38" t="s">
        <v>102</v>
      </c>
      <c r="D24" s="88"/>
      <c r="E24" s="89"/>
      <c r="F24" s="97">
        <v>2673.1614384166865</v>
      </c>
      <c r="G24" s="98">
        <v>3078</v>
      </c>
      <c r="H24" s="99">
        <v>2995</v>
      </c>
      <c r="I24" s="97">
        <v>1977.1711309737195</v>
      </c>
      <c r="J24" s="98">
        <v>2210</v>
      </c>
      <c r="K24" s="99">
        <v>2130</v>
      </c>
      <c r="L24" s="97">
        <v>647.91511947304207</v>
      </c>
      <c r="M24" s="98">
        <v>825</v>
      </c>
      <c r="N24" s="99">
        <v>825</v>
      </c>
      <c r="O24" s="97">
        <v>48.075187969924812</v>
      </c>
      <c r="P24" s="98">
        <v>43</v>
      </c>
      <c r="Q24" s="99">
        <v>40</v>
      </c>
      <c r="R24" s="97">
        <v>1043.2969056474922</v>
      </c>
      <c r="S24" s="115">
        <v>1200</v>
      </c>
      <c r="T24" s="99">
        <v>1260</v>
      </c>
      <c r="U24" s="97">
        <v>3716.4583440641786</v>
      </c>
      <c r="V24" s="115">
        <v>4278</v>
      </c>
      <c r="W24" s="119">
        <v>4255</v>
      </c>
      <c r="X24" s="44" t="s">
        <v>103</v>
      </c>
      <c r="Y24" s="88"/>
      <c r="Z24" s="89"/>
    </row>
    <row r="25" spans="1:26">
      <c r="A25" t="str">
        <f t="shared" si="0"/>
        <v/>
      </c>
      <c r="B25" s="17" t="s">
        <v>104</v>
      </c>
      <c r="C25" s="38" t="s">
        <v>105</v>
      </c>
      <c r="D25" s="88"/>
      <c r="E25" s="89"/>
      <c r="F25" s="97">
        <v>71400</v>
      </c>
      <c r="G25" s="98">
        <v>71400</v>
      </c>
      <c r="H25" s="99">
        <v>70400</v>
      </c>
      <c r="I25" s="97">
        <v>39300</v>
      </c>
      <c r="J25" s="98">
        <v>37800</v>
      </c>
      <c r="K25" s="99">
        <v>36000</v>
      </c>
      <c r="L25" s="97">
        <v>31800</v>
      </c>
      <c r="M25" s="98">
        <v>33300</v>
      </c>
      <c r="N25" s="99">
        <v>34100</v>
      </c>
      <c r="O25" s="97">
        <v>300</v>
      </c>
      <c r="P25" s="98">
        <v>300</v>
      </c>
      <c r="Q25" s="99">
        <v>300</v>
      </c>
      <c r="R25" s="97">
        <v>5400</v>
      </c>
      <c r="S25" s="115">
        <v>5400</v>
      </c>
      <c r="T25" s="99">
        <v>5400</v>
      </c>
      <c r="U25" s="97">
        <v>76800</v>
      </c>
      <c r="V25" s="115">
        <v>76800</v>
      </c>
      <c r="W25" s="119">
        <v>75800</v>
      </c>
      <c r="X25" s="44" t="s">
        <v>106</v>
      </c>
      <c r="Y25" s="88"/>
      <c r="Z25" s="89"/>
    </row>
    <row r="26" spans="1:26">
      <c r="A26" t="str">
        <f t="shared" si="0"/>
        <v/>
      </c>
      <c r="B26" s="17" t="s">
        <v>107</v>
      </c>
      <c r="C26" s="38" t="s">
        <v>108</v>
      </c>
      <c r="D26" s="88"/>
      <c r="E26" s="89"/>
      <c r="F26" s="97">
        <v>3003</v>
      </c>
      <c r="G26" s="98">
        <v>3088</v>
      </c>
      <c r="H26" s="99">
        <v>3163</v>
      </c>
      <c r="I26" s="97">
        <v>2450</v>
      </c>
      <c r="J26" s="98">
        <v>2550</v>
      </c>
      <c r="K26" s="99">
        <v>2610</v>
      </c>
      <c r="L26" s="97">
        <v>550</v>
      </c>
      <c r="M26" s="98">
        <v>535</v>
      </c>
      <c r="N26" s="99">
        <v>550</v>
      </c>
      <c r="O26" s="97">
        <v>3</v>
      </c>
      <c r="P26" s="98">
        <v>3</v>
      </c>
      <c r="Q26" s="99">
        <v>3</v>
      </c>
      <c r="R26" s="97">
        <v>1980</v>
      </c>
      <c r="S26" s="115">
        <v>2030</v>
      </c>
      <c r="T26" s="99">
        <v>2100</v>
      </c>
      <c r="U26" s="97">
        <v>4983</v>
      </c>
      <c r="V26" s="115">
        <v>5118</v>
      </c>
      <c r="W26" s="119">
        <v>5263</v>
      </c>
      <c r="X26" s="44" t="s">
        <v>109</v>
      </c>
      <c r="Y26" s="88"/>
      <c r="Z26" s="89"/>
    </row>
    <row r="27" spans="1:26" ht="13.5" thickBot="1">
      <c r="A27" t="str">
        <f t="shared" si="0"/>
        <v/>
      </c>
      <c r="B27" s="17" t="s">
        <v>110</v>
      </c>
      <c r="C27" s="38" t="s">
        <v>111</v>
      </c>
      <c r="D27" s="88"/>
      <c r="E27" s="89"/>
      <c r="F27" s="97">
        <v>8715.58</v>
      </c>
      <c r="G27" s="98">
        <v>7660</v>
      </c>
      <c r="H27" s="99">
        <v>8410</v>
      </c>
      <c r="I27" s="97">
        <v>6354.2699999999995</v>
      </c>
      <c r="J27" s="98">
        <v>5360</v>
      </c>
      <c r="K27" s="99">
        <v>6060</v>
      </c>
      <c r="L27" s="97">
        <v>1898.39</v>
      </c>
      <c r="M27" s="98">
        <v>1900</v>
      </c>
      <c r="N27" s="99">
        <v>1900</v>
      </c>
      <c r="O27" s="97">
        <v>462.92</v>
      </c>
      <c r="P27" s="98">
        <v>400</v>
      </c>
      <c r="Q27" s="99">
        <v>450</v>
      </c>
      <c r="R27" s="97">
        <v>2183.6999999999998</v>
      </c>
      <c r="S27" s="115">
        <v>2180</v>
      </c>
      <c r="T27" s="99">
        <v>2180</v>
      </c>
      <c r="U27" s="97">
        <v>10899.279999999999</v>
      </c>
      <c r="V27" s="115">
        <v>9840</v>
      </c>
      <c r="W27" s="119">
        <v>10590</v>
      </c>
      <c r="X27" s="44" t="s">
        <v>112</v>
      </c>
      <c r="Y27" s="88"/>
      <c r="Z27" s="89"/>
    </row>
    <row r="28" spans="1:26" ht="14.25" thickTop="1" thickBot="1">
      <c r="A28" t="str">
        <f t="shared" si="0"/>
        <v/>
      </c>
      <c r="C28" s="13" t="s">
        <v>113</v>
      </c>
      <c r="D28" s="92"/>
      <c r="E28" s="93"/>
      <c r="F28" s="73">
        <v>324780.83189038484</v>
      </c>
      <c r="G28" s="74">
        <v>314799.67268724495</v>
      </c>
      <c r="H28" s="75">
        <v>314625.82046482182</v>
      </c>
      <c r="I28" s="73">
        <v>191753.39134051761</v>
      </c>
      <c r="J28" s="74">
        <v>182009.59499539051</v>
      </c>
      <c r="K28" s="75">
        <v>177942.74769646485</v>
      </c>
      <c r="L28" s="73">
        <v>129382.26463462456</v>
      </c>
      <c r="M28" s="74">
        <v>129314.07769185447</v>
      </c>
      <c r="N28" s="75">
        <v>133243.81276835696</v>
      </c>
      <c r="O28" s="73">
        <v>3645.6359152426521</v>
      </c>
      <c r="P28" s="74">
        <v>3476</v>
      </c>
      <c r="Q28" s="75">
        <v>3439.26</v>
      </c>
      <c r="R28" s="73">
        <v>77595.580663223242</v>
      </c>
      <c r="S28" s="116">
        <v>77234</v>
      </c>
      <c r="T28" s="75">
        <v>77297.06</v>
      </c>
      <c r="U28" s="73">
        <v>402369.23255360813</v>
      </c>
      <c r="V28" s="116">
        <v>392026.67268724495</v>
      </c>
      <c r="W28" s="121">
        <v>391914.88046482182</v>
      </c>
      <c r="X28" s="13" t="s">
        <v>113</v>
      </c>
      <c r="Y28" s="92"/>
      <c r="Z28" s="93"/>
    </row>
    <row r="29" spans="1:26" ht="13.5" thickTop="1">
      <c r="A29" t="str">
        <f t="shared" si="0"/>
        <v/>
      </c>
      <c r="B29" s="14" t="s">
        <v>114</v>
      </c>
      <c r="C29" s="85" t="s">
        <v>127</v>
      </c>
      <c r="D29" s="86"/>
      <c r="E29" s="87"/>
      <c r="F29" s="94">
        <v>138131.33681308018</v>
      </c>
      <c r="G29" s="95">
        <v>135302.89837014661</v>
      </c>
      <c r="H29" s="96">
        <v>135302.89837014661</v>
      </c>
      <c r="I29" s="94">
        <v>120740.76819128171</v>
      </c>
      <c r="J29" s="95">
        <v>117994.61015020481</v>
      </c>
      <c r="K29" s="96">
        <v>117994.61015020481</v>
      </c>
      <c r="L29" s="94">
        <v>15238.94115110552</v>
      </c>
      <c r="M29" s="95">
        <v>15040.263332762059</v>
      </c>
      <c r="N29" s="96">
        <v>15040.263332762059</v>
      </c>
      <c r="O29" s="94">
        <v>2151.6274706929498</v>
      </c>
      <c r="P29" s="95">
        <v>2268.024887179723</v>
      </c>
      <c r="Q29" s="96">
        <v>2268.024887179723</v>
      </c>
      <c r="R29" s="94">
        <v>1471.7724951843729</v>
      </c>
      <c r="S29" s="114">
        <v>1566.5616245499509</v>
      </c>
      <c r="T29" s="96">
        <v>1566.5616245499509</v>
      </c>
      <c r="U29" s="94">
        <v>139603.10930826457</v>
      </c>
      <c r="V29" s="114">
        <v>136869.45999469655</v>
      </c>
      <c r="W29" s="118">
        <v>136869.45999469655</v>
      </c>
      <c r="X29" s="48" t="s">
        <v>114</v>
      </c>
      <c r="Y29" s="86"/>
      <c r="Z29" s="87"/>
    </row>
    <row r="30" spans="1:26" ht="13.5" thickBot="1">
      <c r="A30" t="str">
        <f t="shared" si="0"/>
        <v/>
      </c>
      <c r="B30" s="14" t="s">
        <v>116</v>
      </c>
      <c r="C30" s="62" t="s">
        <v>128</v>
      </c>
      <c r="D30" s="90"/>
      <c r="E30" s="91"/>
      <c r="F30" s="100">
        <v>382955.73</v>
      </c>
      <c r="G30" s="101">
        <v>386045.10464366875</v>
      </c>
      <c r="H30" s="102">
        <v>384500.41232183442</v>
      </c>
      <c r="I30" s="100">
        <v>183472.5</v>
      </c>
      <c r="J30" s="101">
        <v>184965.9</v>
      </c>
      <c r="K30" s="102">
        <v>184219.2</v>
      </c>
      <c r="L30" s="100">
        <v>185734</v>
      </c>
      <c r="M30" s="101">
        <v>187317.65464366879</v>
      </c>
      <c r="N30" s="102">
        <v>186525.8323218344</v>
      </c>
      <c r="O30" s="100">
        <v>13749.23</v>
      </c>
      <c r="P30" s="101">
        <v>13761.550000000001</v>
      </c>
      <c r="Q30" s="102">
        <v>13755.380000000001</v>
      </c>
      <c r="R30" s="100">
        <v>71110.540000000008</v>
      </c>
      <c r="S30" s="117">
        <v>71126.66</v>
      </c>
      <c r="T30" s="102">
        <v>71118.600000000006</v>
      </c>
      <c r="U30" s="100">
        <v>454066.27</v>
      </c>
      <c r="V30" s="117">
        <v>457171.76464366878</v>
      </c>
      <c r="W30" s="120">
        <v>455619.01232183445</v>
      </c>
      <c r="X30" s="63" t="s">
        <v>129</v>
      </c>
      <c r="Y30" s="90"/>
      <c r="Z30" s="91"/>
    </row>
    <row r="31" spans="1:26" ht="14.25" thickTop="1" thickBot="1">
      <c r="A31" t="str">
        <f t="shared" si="0"/>
        <v/>
      </c>
      <c r="C31" s="13" t="s">
        <v>119</v>
      </c>
      <c r="D31" s="11"/>
      <c r="E31" s="12"/>
      <c r="F31" s="73">
        <v>521087.06681308016</v>
      </c>
      <c r="G31" s="74">
        <v>521348.00301381538</v>
      </c>
      <c r="H31" s="75">
        <v>519803.31069198099</v>
      </c>
      <c r="I31" s="73">
        <v>304213.26819128171</v>
      </c>
      <c r="J31" s="74">
        <v>302960.51015020482</v>
      </c>
      <c r="K31" s="75">
        <v>302213.81015020481</v>
      </c>
      <c r="L31" s="73">
        <v>200972.94115110551</v>
      </c>
      <c r="M31" s="74">
        <v>202357.91797643085</v>
      </c>
      <c r="N31" s="75">
        <v>201566.09565459646</v>
      </c>
      <c r="O31" s="73">
        <v>15900.85747069295</v>
      </c>
      <c r="P31" s="74">
        <v>16029.574887179724</v>
      </c>
      <c r="Q31" s="75">
        <v>16023.404887179724</v>
      </c>
      <c r="R31" s="73">
        <v>72582.312495184378</v>
      </c>
      <c r="S31" s="116">
        <v>72693.221624549959</v>
      </c>
      <c r="T31" s="75">
        <v>72685.161624549961</v>
      </c>
      <c r="U31" s="73">
        <v>593669.37930826459</v>
      </c>
      <c r="V31" s="116">
        <v>594041.22463836533</v>
      </c>
      <c r="W31" s="75">
        <v>592488.472316531</v>
      </c>
      <c r="X31" s="16" t="s">
        <v>120</v>
      </c>
      <c r="Y31" s="7"/>
      <c r="Z31" s="8"/>
    </row>
    <row r="32" spans="1:26" ht="15" thickTop="1">
      <c r="E32" s="29" t="s">
        <v>199</v>
      </c>
      <c r="F32" t="s">
        <v>200</v>
      </c>
      <c r="N32" s="29" t="s">
        <v>199</v>
      </c>
      <c r="O32" t="s">
        <v>201</v>
      </c>
    </row>
    <row r="33" spans="3:26" ht="14.25">
      <c r="E33" s="23"/>
      <c r="F33" t="s">
        <v>202</v>
      </c>
      <c r="N33" s="23"/>
      <c r="O33" t="s">
        <v>203</v>
      </c>
    </row>
    <row r="34" spans="3:26" ht="14.25">
      <c r="E34" s="29" t="s">
        <v>204</v>
      </c>
      <c r="F34" t="s">
        <v>205</v>
      </c>
      <c r="N34" s="29" t="s">
        <v>204</v>
      </c>
      <c r="O34" t="s">
        <v>206</v>
      </c>
    </row>
    <row r="35" spans="3:26" ht="14.25">
      <c r="E35" s="29" t="s">
        <v>207</v>
      </c>
      <c r="F35" t="s">
        <v>208</v>
      </c>
      <c r="N35" s="29" t="s">
        <v>207</v>
      </c>
      <c r="O35" t="s">
        <v>209</v>
      </c>
    </row>
    <row r="36" spans="3:26">
      <c r="F36" t="s">
        <v>210</v>
      </c>
      <c r="O36" t="s">
        <v>211</v>
      </c>
    </row>
    <row r="37" spans="3:26">
      <c r="C37" s="30"/>
      <c r="Z37" s="32"/>
    </row>
    <row r="38" spans="3:26">
      <c r="D38" s="88"/>
      <c r="G38" s="126"/>
      <c r="H38" s="126"/>
    </row>
    <row r="39" spans="3:26">
      <c r="G39" s="126"/>
      <c r="H39" s="126"/>
    </row>
    <row r="40" spans="3:26">
      <c r="G40" s="126"/>
      <c r="H40" s="126"/>
    </row>
    <row r="41" spans="3:26">
      <c r="F41" s="127"/>
      <c r="G41" s="127"/>
      <c r="H41" s="127"/>
    </row>
    <row r="42" spans="3:26">
      <c r="G42" s="126"/>
      <c r="H42" s="126"/>
    </row>
  </sheetData>
  <mergeCells count="18">
    <mergeCell ref="O4:W4"/>
    <mergeCell ref="F3:N3"/>
    <mergeCell ref="F4:N4"/>
    <mergeCell ref="C5:Z5"/>
    <mergeCell ref="L8:N8"/>
    <mergeCell ref="C2:Z2"/>
    <mergeCell ref="O8:Q8"/>
    <mergeCell ref="R6:T8"/>
    <mergeCell ref="U7:W7"/>
    <mergeCell ref="X6:Z9"/>
    <mergeCell ref="C6:E9"/>
    <mergeCell ref="I8:K8"/>
    <mergeCell ref="I7:K7"/>
    <mergeCell ref="F7:H8"/>
    <mergeCell ref="L7:N7"/>
    <mergeCell ref="O7:Q7"/>
    <mergeCell ref="F6:Q6"/>
    <mergeCell ref="O3:W3"/>
  </mergeCells>
  <phoneticPr fontId="0" type="noConversion"/>
  <conditionalFormatting sqref="C10:X31">
    <cfRule type="expression" dxfId="12" priority="17" stopIfTrue="1">
      <formula>#REF!&gt;2</formula>
    </cfRule>
  </conditionalFormatting>
  <printOptions horizontalCentered="1" verticalCentered="1"/>
  <pageMargins left="0.35433070866141736" right="0.35433070866141736" top="0.59055118110236227" bottom="0.59055118110236227" header="0.31496062992125984" footer="0.31496062992125984"/>
  <pageSetup paperSize="9" scale="57"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4">
    <pageSetUpPr fitToPage="1"/>
  </sheetPr>
  <dimension ref="A1:Z37"/>
  <sheetViews>
    <sheetView zoomScale="95" zoomScaleNormal="95" workbookViewId="0">
      <selection activeCell="M12" sqref="M12:N12"/>
    </sheetView>
  </sheetViews>
  <sheetFormatPr defaultRowHeight="12.75"/>
  <cols>
    <col min="6" max="6" width="11.140625" customWidth="1"/>
    <col min="7" max="7" width="11" bestFit="1" customWidth="1"/>
    <col min="8" max="8" width="10.85546875" customWidth="1"/>
    <col min="9" max="9" width="11.5703125" customWidth="1"/>
    <col min="10" max="11" width="10.85546875" customWidth="1"/>
    <col min="12" max="20" width="10.28515625" customWidth="1"/>
    <col min="21" max="21" width="10.7109375" customWidth="1"/>
    <col min="22" max="23" width="11" bestFit="1" customWidth="1"/>
  </cols>
  <sheetData>
    <row r="1" spans="1:26">
      <c r="A1" s="40" t="s">
        <v>212</v>
      </c>
      <c r="O1" s="113"/>
      <c r="R1" s="113"/>
    </row>
    <row r="2" spans="1:26">
      <c r="C2" s="166" t="s">
        <v>213</v>
      </c>
      <c r="D2" s="166"/>
      <c r="E2" s="166"/>
      <c r="F2" s="166"/>
      <c r="G2" s="166"/>
      <c r="H2" s="166"/>
      <c r="I2" s="166"/>
      <c r="J2" s="166"/>
      <c r="K2" s="166"/>
      <c r="L2" s="166"/>
      <c r="M2" s="166"/>
      <c r="N2" s="166"/>
      <c r="O2" s="166"/>
      <c r="P2" s="166"/>
      <c r="Q2" s="166"/>
      <c r="R2" s="166"/>
      <c r="S2" s="166"/>
      <c r="T2" s="166"/>
      <c r="U2" s="166"/>
      <c r="V2" s="166"/>
      <c r="W2" s="166"/>
      <c r="X2" s="166"/>
      <c r="Y2" s="166"/>
      <c r="Z2" s="166"/>
    </row>
    <row r="3" spans="1:26">
      <c r="F3" s="166" t="s">
        <v>186</v>
      </c>
      <c r="G3" s="166"/>
      <c r="H3" s="166"/>
      <c r="I3" s="166"/>
      <c r="J3" s="166"/>
      <c r="K3" s="166"/>
      <c r="L3" s="166"/>
      <c r="M3" s="166"/>
      <c r="N3" s="166"/>
      <c r="O3" s="166" t="s">
        <v>187</v>
      </c>
      <c r="P3" s="166"/>
      <c r="Q3" s="166"/>
      <c r="R3" s="166"/>
      <c r="S3" s="166"/>
      <c r="T3" s="166"/>
      <c r="U3" s="166"/>
      <c r="V3" s="166"/>
      <c r="W3" s="166"/>
    </row>
    <row r="4" spans="1:26">
      <c r="F4" s="168" t="s">
        <v>214</v>
      </c>
      <c r="G4" s="168"/>
      <c r="H4" s="168"/>
      <c r="I4" s="168"/>
      <c r="J4" s="168"/>
      <c r="K4" s="168"/>
      <c r="L4" s="168"/>
      <c r="M4" s="168"/>
      <c r="N4" s="168"/>
      <c r="O4" s="168" t="s">
        <v>215</v>
      </c>
      <c r="P4" s="168"/>
      <c r="Q4" s="168"/>
      <c r="R4" s="168"/>
      <c r="S4" s="168"/>
      <c r="T4" s="168"/>
      <c r="U4" s="168"/>
      <c r="V4" s="168"/>
      <c r="W4" s="168"/>
    </row>
    <row r="5" spans="1:26" ht="15" thickBot="1">
      <c r="C5" s="177" t="s">
        <v>189</v>
      </c>
      <c r="D5" s="177"/>
      <c r="E5" s="177"/>
      <c r="F5" s="177"/>
      <c r="G5" s="177"/>
      <c r="H5" s="177"/>
      <c r="I5" s="177"/>
      <c r="J5" s="177"/>
      <c r="K5" s="177"/>
      <c r="L5" s="177"/>
      <c r="M5" s="177"/>
      <c r="N5" s="177"/>
      <c r="O5" s="177"/>
      <c r="P5" s="177"/>
      <c r="Q5" s="177"/>
      <c r="R5" s="177"/>
      <c r="S5" s="177"/>
      <c r="T5" s="177"/>
      <c r="U5" s="177"/>
      <c r="V5" s="177"/>
      <c r="W5" s="177"/>
      <c r="X5" s="177"/>
      <c r="Y5" s="177"/>
      <c r="Z5" s="177"/>
    </row>
    <row r="6" spans="1:26" ht="12.75" customHeight="1" thickTop="1">
      <c r="C6" s="139" t="s">
        <v>50</v>
      </c>
      <c r="D6" s="140"/>
      <c r="E6" s="141"/>
      <c r="F6" s="152" t="s">
        <v>190</v>
      </c>
      <c r="G6" s="153"/>
      <c r="H6" s="153"/>
      <c r="I6" s="153"/>
      <c r="J6" s="153"/>
      <c r="K6" s="153"/>
      <c r="L6" s="153"/>
      <c r="M6" s="153"/>
      <c r="N6" s="153"/>
      <c r="O6" s="153"/>
      <c r="P6" s="153"/>
      <c r="Q6" s="154"/>
      <c r="R6" s="128" t="s">
        <v>191</v>
      </c>
      <c r="S6" s="129"/>
      <c r="T6" s="130"/>
      <c r="U6" s="9"/>
      <c r="V6" s="9"/>
      <c r="W6" s="9"/>
      <c r="X6" s="139" t="s">
        <v>55</v>
      </c>
      <c r="Y6" s="140"/>
      <c r="Z6" s="141"/>
    </row>
    <row r="7" spans="1:26" ht="12.75" customHeight="1">
      <c r="C7" s="142"/>
      <c r="D7" s="143"/>
      <c r="E7" s="144"/>
      <c r="F7" s="157" t="s">
        <v>192</v>
      </c>
      <c r="G7" s="158"/>
      <c r="H7" s="159"/>
      <c r="I7" s="156" t="s">
        <v>193</v>
      </c>
      <c r="J7" s="160"/>
      <c r="K7" s="161"/>
      <c r="L7" s="162" t="s">
        <v>194</v>
      </c>
      <c r="M7" s="163"/>
      <c r="N7" s="164"/>
      <c r="O7" s="162" t="s">
        <v>195</v>
      </c>
      <c r="P7" s="163"/>
      <c r="Q7" s="164"/>
      <c r="R7" s="131"/>
      <c r="S7" s="132"/>
      <c r="T7" s="133"/>
      <c r="U7" s="151" t="s">
        <v>192</v>
      </c>
      <c r="V7" s="137"/>
      <c r="W7" s="138"/>
      <c r="X7" s="142"/>
      <c r="Y7" s="143"/>
      <c r="Z7" s="144"/>
    </row>
    <row r="8" spans="1:26" ht="12.75" customHeight="1">
      <c r="C8" s="142"/>
      <c r="D8" s="143"/>
      <c r="E8" s="144"/>
      <c r="F8" s="148"/>
      <c r="G8" s="149"/>
      <c r="H8" s="150"/>
      <c r="I8" s="155" t="s">
        <v>196</v>
      </c>
      <c r="J8" s="24"/>
      <c r="K8" s="25"/>
      <c r="L8" s="155" t="s">
        <v>197</v>
      </c>
      <c r="M8" s="24"/>
      <c r="N8" s="25"/>
      <c r="O8" s="155" t="s">
        <v>198</v>
      </c>
      <c r="P8" s="24"/>
      <c r="Q8" s="25"/>
      <c r="R8" s="134"/>
      <c r="S8" s="135"/>
      <c r="T8" s="136"/>
      <c r="U8" s="24"/>
      <c r="V8" s="24"/>
      <c r="W8" s="25"/>
      <c r="X8" s="142"/>
      <c r="Y8" s="143"/>
      <c r="Z8" s="144"/>
    </row>
    <row r="9" spans="1:26" ht="13.5" thickBot="1">
      <c r="C9" s="145"/>
      <c r="D9" s="146"/>
      <c r="E9" s="147"/>
      <c r="F9" s="21">
        <v>2021</v>
      </c>
      <c r="G9" s="22">
        <v>2022</v>
      </c>
      <c r="H9" s="20">
        <v>2023</v>
      </c>
      <c r="I9" s="21">
        <v>2021</v>
      </c>
      <c r="J9" s="22">
        <v>2022</v>
      </c>
      <c r="K9" s="20">
        <v>2023</v>
      </c>
      <c r="L9" s="21">
        <v>2021</v>
      </c>
      <c r="M9" s="22">
        <v>2022</v>
      </c>
      <c r="N9" s="20">
        <v>2023</v>
      </c>
      <c r="O9" s="21">
        <v>2021</v>
      </c>
      <c r="P9" s="22">
        <v>2022</v>
      </c>
      <c r="Q9" s="20">
        <v>2023</v>
      </c>
      <c r="R9" s="21">
        <v>2021</v>
      </c>
      <c r="S9" s="27">
        <v>2022</v>
      </c>
      <c r="T9" s="26">
        <v>2023</v>
      </c>
      <c r="U9" s="21">
        <v>2021</v>
      </c>
      <c r="V9" s="27">
        <v>2022</v>
      </c>
      <c r="W9" s="10">
        <v>2023</v>
      </c>
      <c r="X9" s="145"/>
      <c r="Y9" s="146"/>
      <c r="Z9" s="147"/>
    </row>
    <row r="10" spans="1:26" ht="13.5" thickTop="1">
      <c r="A10" t="str">
        <f t="shared" ref="A10:A24" si="0">IF(SUM(F10:W10)&lt;1,"Y","")</f>
        <v/>
      </c>
      <c r="B10" s="17" t="s">
        <v>56</v>
      </c>
      <c r="C10" s="38" t="s">
        <v>57</v>
      </c>
      <c r="D10" s="88"/>
      <c r="E10" s="89"/>
      <c r="F10" s="97">
        <v>12670.52</v>
      </c>
      <c r="G10" s="98">
        <v>12947</v>
      </c>
      <c r="H10" s="99">
        <v>12700</v>
      </c>
      <c r="I10" s="97">
        <v>10139.14</v>
      </c>
      <c r="J10" s="98">
        <v>10315</v>
      </c>
      <c r="K10" s="99">
        <v>10000</v>
      </c>
      <c r="L10" s="97">
        <v>2531.38</v>
      </c>
      <c r="M10" s="98">
        <v>2632</v>
      </c>
      <c r="N10" s="99">
        <v>2700</v>
      </c>
      <c r="O10" s="97">
        <v>0</v>
      </c>
      <c r="P10" s="98">
        <v>0</v>
      </c>
      <c r="Q10" s="99">
        <v>0</v>
      </c>
      <c r="R10" s="97">
        <v>2992.9</v>
      </c>
      <c r="S10" s="115">
        <v>3158</v>
      </c>
      <c r="T10" s="99">
        <v>3200</v>
      </c>
      <c r="U10" s="97">
        <v>15663.42</v>
      </c>
      <c r="V10" s="115">
        <v>16105</v>
      </c>
      <c r="W10" s="119">
        <v>15900</v>
      </c>
      <c r="X10" s="44" t="s">
        <v>58</v>
      </c>
      <c r="Y10" s="88"/>
      <c r="Z10" s="89"/>
    </row>
    <row r="11" spans="1:26">
      <c r="A11" t="str">
        <f t="shared" si="0"/>
        <v/>
      </c>
      <c r="B11" s="17" t="s">
        <v>59</v>
      </c>
      <c r="C11" s="38" t="s">
        <v>60</v>
      </c>
      <c r="D11" s="88"/>
      <c r="E11" s="89"/>
      <c r="F11" s="97">
        <v>2228.38</v>
      </c>
      <c r="G11" s="98" t="s">
        <v>61</v>
      </c>
      <c r="H11" s="99" t="s">
        <v>61</v>
      </c>
      <c r="I11" s="97">
        <v>1178</v>
      </c>
      <c r="J11" s="98" t="s">
        <v>61</v>
      </c>
      <c r="K11" s="99" t="s">
        <v>61</v>
      </c>
      <c r="L11" s="97">
        <v>1019.01</v>
      </c>
      <c r="M11" s="98" t="s">
        <v>61</v>
      </c>
      <c r="N11" s="99" t="s">
        <v>61</v>
      </c>
      <c r="O11" s="97">
        <v>31.37</v>
      </c>
      <c r="P11" s="98" t="s">
        <v>62</v>
      </c>
      <c r="Q11" s="99" t="s">
        <v>62</v>
      </c>
      <c r="R11" s="97">
        <v>607.66</v>
      </c>
      <c r="S11" s="115" t="s">
        <v>62</v>
      </c>
      <c r="T11" s="99" t="s">
        <v>62</v>
      </c>
      <c r="U11" s="97">
        <v>2836.04</v>
      </c>
      <c r="V11" s="115" t="s">
        <v>61</v>
      </c>
      <c r="W11" s="119" t="s">
        <v>61</v>
      </c>
      <c r="X11" s="44" t="s">
        <v>63</v>
      </c>
      <c r="Y11" s="88"/>
      <c r="Z11" s="89"/>
    </row>
    <row r="12" spans="1:26">
      <c r="A12" t="str">
        <f t="shared" si="0"/>
        <v/>
      </c>
      <c r="B12" s="17" t="s">
        <v>64</v>
      </c>
      <c r="C12" s="38" t="s">
        <v>65</v>
      </c>
      <c r="D12" s="88"/>
      <c r="E12" s="89"/>
      <c r="F12" s="97" t="s">
        <v>61</v>
      </c>
      <c r="G12" s="98" t="s">
        <v>61</v>
      </c>
      <c r="H12" s="99" t="s">
        <v>61</v>
      </c>
      <c r="I12" s="97">
        <v>2.38</v>
      </c>
      <c r="J12" s="98">
        <v>2</v>
      </c>
      <c r="K12" s="99">
        <v>2</v>
      </c>
      <c r="L12" s="97" t="s">
        <v>61</v>
      </c>
      <c r="M12" s="98" t="s">
        <v>61</v>
      </c>
      <c r="N12" s="99" t="s">
        <v>61</v>
      </c>
      <c r="O12" s="97">
        <v>0.45</v>
      </c>
      <c r="P12" s="98">
        <v>0</v>
      </c>
      <c r="Q12" s="99">
        <v>0</v>
      </c>
      <c r="R12" s="97">
        <v>6.34</v>
      </c>
      <c r="S12" s="115">
        <v>6</v>
      </c>
      <c r="T12" s="99">
        <v>7</v>
      </c>
      <c r="U12" s="97" t="s">
        <v>61</v>
      </c>
      <c r="V12" s="115" t="s">
        <v>61</v>
      </c>
      <c r="W12" s="119" t="s">
        <v>61</v>
      </c>
      <c r="X12" s="44" t="s">
        <v>66</v>
      </c>
      <c r="Y12" s="88"/>
      <c r="Z12" s="89"/>
    </row>
    <row r="13" spans="1:26">
      <c r="A13" t="str">
        <f t="shared" si="0"/>
        <v/>
      </c>
      <c r="B13" s="17" t="s">
        <v>67</v>
      </c>
      <c r="C13" s="38" t="s">
        <v>68</v>
      </c>
      <c r="D13" s="88"/>
      <c r="E13" s="89"/>
      <c r="F13" s="97">
        <v>24251</v>
      </c>
      <c r="G13" s="98">
        <v>20470</v>
      </c>
      <c r="H13" s="99">
        <v>19943</v>
      </c>
      <c r="I13" s="97">
        <v>17301</v>
      </c>
      <c r="J13" s="98">
        <v>15480</v>
      </c>
      <c r="K13" s="99">
        <v>14210</v>
      </c>
      <c r="L13" s="97">
        <v>6841</v>
      </c>
      <c r="M13" s="98">
        <v>4880</v>
      </c>
      <c r="N13" s="99">
        <v>5621</v>
      </c>
      <c r="O13" s="97">
        <v>109</v>
      </c>
      <c r="P13" s="98">
        <v>110</v>
      </c>
      <c r="Q13" s="99">
        <v>112</v>
      </c>
      <c r="R13" s="97">
        <v>4463</v>
      </c>
      <c r="S13" s="115">
        <v>4365</v>
      </c>
      <c r="T13" s="99">
        <v>3965</v>
      </c>
      <c r="U13" s="97">
        <v>28714</v>
      </c>
      <c r="V13" s="115">
        <v>24835</v>
      </c>
      <c r="W13" s="119">
        <v>23908</v>
      </c>
      <c r="X13" s="44" t="s">
        <v>69</v>
      </c>
      <c r="Y13" s="88"/>
      <c r="Z13" s="89"/>
    </row>
    <row r="14" spans="1:26">
      <c r="A14" t="str">
        <f t="shared" si="0"/>
        <v/>
      </c>
      <c r="B14" s="17" t="s">
        <v>70</v>
      </c>
      <c r="C14" s="38" t="s">
        <v>71</v>
      </c>
      <c r="D14" s="88"/>
      <c r="E14" s="89"/>
      <c r="F14" s="97">
        <v>4447.272727272727</v>
      </c>
      <c r="G14" s="98">
        <v>4330</v>
      </c>
      <c r="H14" s="99">
        <v>4330</v>
      </c>
      <c r="I14" s="97">
        <v>3268.181818181818</v>
      </c>
      <c r="J14" s="98">
        <v>3200</v>
      </c>
      <c r="K14" s="99">
        <v>3200</v>
      </c>
      <c r="L14" s="97">
        <v>1151.8181818181818</v>
      </c>
      <c r="M14" s="98">
        <v>1100</v>
      </c>
      <c r="N14" s="99">
        <v>1100</v>
      </c>
      <c r="O14" s="97">
        <v>27.27272727272727</v>
      </c>
      <c r="P14" s="98">
        <v>30</v>
      </c>
      <c r="Q14" s="99">
        <v>30</v>
      </c>
      <c r="R14" s="97">
        <v>1430.9090909090908</v>
      </c>
      <c r="S14" s="115">
        <v>1400</v>
      </c>
      <c r="T14" s="99">
        <v>1400</v>
      </c>
      <c r="U14" s="97">
        <v>5878.181818181818</v>
      </c>
      <c r="V14" s="115">
        <v>5730</v>
      </c>
      <c r="W14" s="119">
        <v>5730</v>
      </c>
      <c r="X14" s="44" t="s">
        <v>72</v>
      </c>
      <c r="Y14" s="88"/>
      <c r="Z14" s="89"/>
    </row>
    <row r="15" spans="1:26">
      <c r="A15" t="str">
        <f t="shared" si="0"/>
        <v/>
      </c>
      <c r="B15" s="17" t="s">
        <v>73</v>
      </c>
      <c r="C15" s="38" t="s">
        <v>74</v>
      </c>
      <c r="D15" s="88"/>
      <c r="E15" s="89"/>
      <c r="F15" s="97">
        <v>48840</v>
      </c>
      <c r="G15" s="98">
        <v>46602</v>
      </c>
      <c r="H15" s="99">
        <v>48616</v>
      </c>
      <c r="I15" s="97">
        <v>25247</v>
      </c>
      <c r="J15" s="98">
        <v>23457</v>
      </c>
      <c r="K15" s="99">
        <v>23590</v>
      </c>
      <c r="L15" s="97">
        <v>23593</v>
      </c>
      <c r="M15" s="98">
        <v>23145</v>
      </c>
      <c r="N15" s="99">
        <v>25026</v>
      </c>
      <c r="O15" s="97">
        <v>0</v>
      </c>
      <c r="P15" s="98">
        <v>0</v>
      </c>
      <c r="Q15" s="99">
        <v>0</v>
      </c>
      <c r="R15" s="97">
        <v>4279</v>
      </c>
      <c r="S15" s="115">
        <v>4279</v>
      </c>
      <c r="T15" s="99">
        <v>4279</v>
      </c>
      <c r="U15" s="97">
        <v>53119</v>
      </c>
      <c r="V15" s="115">
        <v>50881</v>
      </c>
      <c r="W15" s="119">
        <v>52895</v>
      </c>
      <c r="X15" s="44" t="s">
        <v>75</v>
      </c>
      <c r="Y15" s="88"/>
      <c r="Z15" s="89"/>
    </row>
    <row r="16" spans="1:26">
      <c r="A16" t="str">
        <f t="shared" si="0"/>
        <v/>
      </c>
      <c r="B16" s="17" t="s">
        <v>76</v>
      </c>
      <c r="C16" s="38" t="s">
        <v>77</v>
      </c>
      <c r="D16" s="88"/>
      <c r="E16" s="89"/>
      <c r="F16" s="97">
        <v>55269.566192825165</v>
      </c>
      <c r="G16" s="98">
        <v>53354.346805237743</v>
      </c>
      <c r="H16" s="99">
        <v>50414.695853210818</v>
      </c>
      <c r="I16" s="97">
        <v>44611.026192825164</v>
      </c>
      <c r="J16" s="98">
        <v>41446.883735323325</v>
      </c>
      <c r="K16" s="99">
        <v>39282.840788634792</v>
      </c>
      <c r="L16" s="97">
        <v>10505.31</v>
      </c>
      <c r="M16" s="98">
        <v>11757.46306991442</v>
      </c>
      <c r="N16" s="99">
        <v>10981.855064576028</v>
      </c>
      <c r="O16" s="97">
        <v>153.22999999999999</v>
      </c>
      <c r="P16" s="98">
        <v>150</v>
      </c>
      <c r="Q16" s="99">
        <v>150</v>
      </c>
      <c r="R16" s="97">
        <v>9264.9</v>
      </c>
      <c r="S16" s="115">
        <v>9600</v>
      </c>
      <c r="T16" s="99">
        <v>9800</v>
      </c>
      <c r="U16" s="97">
        <v>64534.466192825166</v>
      </c>
      <c r="V16" s="115">
        <v>62954.346805237743</v>
      </c>
      <c r="W16" s="119">
        <v>60214.695853210818</v>
      </c>
      <c r="X16" s="44" t="s">
        <v>78</v>
      </c>
      <c r="Y16" s="88"/>
      <c r="Z16" s="89"/>
    </row>
    <row r="17" spans="1:26">
      <c r="A17" t="str">
        <f t="shared" si="0"/>
        <v/>
      </c>
      <c r="B17" s="17" t="s">
        <v>79</v>
      </c>
      <c r="C17" s="38" t="s">
        <v>80</v>
      </c>
      <c r="D17" s="88"/>
      <c r="E17" s="89"/>
      <c r="F17" s="97">
        <v>8661</v>
      </c>
      <c r="G17" s="98">
        <v>8350</v>
      </c>
      <c r="H17" s="99">
        <v>8250</v>
      </c>
      <c r="I17" s="97">
        <v>5975</v>
      </c>
      <c r="J17" s="98">
        <v>5600</v>
      </c>
      <c r="K17" s="99">
        <v>5500</v>
      </c>
      <c r="L17" s="97">
        <v>2036</v>
      </c>
      <c r="M17" s="98">
        <v>2100</v>
      </c>
      <c r="N17" s="99">
        <v>2100</v>
      </c>
      <c r="O17" s="97">
        <v>650</v>
      </c>
      <c r="P17" s="98">
        <v>650</v>
      </c>
      <c r="Q17" s="99">
        <v>650</v>
      </c>
      <c r="R17" s="97">
        <v>315</v>
      </c>
      <c r="S17" s="115">
        <v>350</v>
      </c>
      <c r="T17" s="99">
        <v>400</v>
      </c>
      <c r="U17" s="97">
        <v>8976</v>
      </c>
      <c r="V17" s="115">
        <v>8700</v>
      </c>
      <c r="W17" s="119">
        <v>8650</v>
      </c>
      <c r="X17" s="44" t="s">
        <v>81</v>
      </c>
      <c r="Y17" s="88"/>
      <c r="Z17" s="89"/>
    </row>
    <row r="18" spans="1:26">
      <c r="A18" t="str">
        <f t="shared" si="0"/>
        <v/>
      </c>
      <c r="B18" s="17" t="s">
        <v>82</v>
      </c>
      <c r="C18" s="38" t="s">
        <v>83</v>
      </c>
      <c r="D18" s="88"/>
      <c r="E18" s="89"/>
      <c r="F18" s="97">
        <v>155.5</v>
      </c>
      <c r="G18" s="98">
        <v>169</v>
      </c>
      <c r="H18" s="99">
        <v>142.97999999999999</v>
      </c>
      <c r="I18" s="97">
        <v>26.8</v>
      </c>
      <c r="J18" s="98">
        <v>51</v>
      </c>
      <c r="K18" s="99">
        <v>122.11</v>
      </c>
      <c r="L18" s="97">
        <v>35.1</v>
      </c>
      <c r="M18" s="98">
        <v>32</v>
      </c>
      <c r="N18" s="99">
        <v>5.7</v>
      </c>
      <c r="O18" s="97">
        <v>93.6</v>
      </c>
      <c r="P18" s="98">
        <v>86</v>
      </c>
      <c r="Q18" s="99">
        <v>15.17</v>
      </c>
      <c r="R18" s="97">
        <v>24.2</v>
      </c>
      <c r="S18" s="115">
        <v>30</v>
      </c>
      <c r="T18" s="99">
        <v>10.77</v>
      </c>
      <c r="U18" s="97">
        <v>179.7</v>
      </c>
      <c r="V18" s="115">
        <v>199</v>
      </c>
      <c r="W18" s="119">
        <v>153.75</v>
      </c>
      <c r="X18" s="44" t="s">
        <v>82</v>
      </c>
      <c r="Y18" s="88"/>
      <c r="Z18" s="89"/>
    </row>
    <row r="19" spans="1:26">
      <c r="A19" t="str">
        <f t="shared" si="0"/>
        <v/>
      </c>
      <c r="B19" s="17" t="s">
        <v>87</v>
      </c>
      <c r="C19" s="38" t="s">
        <v>88</v>
      </c>
      <c r="D19" s="88"/>
      <c r="E19" s="89"/>
      <c r="F19" s="97">
        <v>451.70000000000005</v>
      </c>
      <c r="G19" s="98">
        <v>449</v>
      </c>
      <c r="H19" s="99">
        <v>449</v>
      </c>
      <c r="I19" s="97">
        <v>153.5</v>
      </c>
      <c r="J19" s="98">
        <v>154</v>
      </c>
      <c r="K19" s="99">
        <v>154</v>
      </c>
      <c r="L19" s="97">
        <v>263.3</v>
      </c>
      <c r="M19" s="98">
        <v>260</v>
      </c>
      <c r="N19" s="99">
        <v>260</v>
      </c>
      <c r="O19" s="97">
        <v>34.9</v>
      </c>
      <c r="P19" s="98">
        <v>35</v>
      </c>
      <c r="Q19" s="99">
        <v>35</v>
      </c>
      <c r="R19" s="97">
        <v>450.8</v>
      </c>
      <c r="S19" s="115">
        <v>450</v>
      </c>
      <c r="T19" s="99">
        <v>450</v>
      </c>
      <c r="U19" s="97">
        <v>902.5</v>
      </c>
      <c r="V19" s="115">
        <v>899</v>
      </c>
      <c r="W19" s="119">
        <v>899</v>
      </c>
      <c r="X19" s="44" t="s">
        <v>89</v>
      </c>
      <c r="Y19" s="88"/>
      <c r="Z19" s="89"/>
    </row>
    <row r="20" spans="1:26">
      <c r="A20" t="str">
        <f t="shared" si="0"/>
        <v/>
      </c>
      <c r="B20" s="17" t="s">
        <v>90</v>
      </c>
      <c r="C20" s="38" t="s">
        <v>91</v>
      </c>
      <c r="D20" s="88"/>
      <c r="E20" s="89"/>
      <c r="F20" s="97">
        <v>31130.513999999999</v>
      </c>
      <c r="G20" s="98">
        <v>32500</v>
      </c>
      <c r="H20" s="99">
        <v>33350</v>
      </c>
      <c r="I20" s="97">
        <v>15697.880999999999</v>
      </c>
      <c r="J20" s="98">
        <v>16370</v>
      </c>
      <c r="K20" s="99">
        <v>16900</v>
      </c>
      <c r="L20" s="97">
        <v>14861.115</v>
      </c>
      <c r="M20" s="98">
        <v>15570</v>
      </c>
      <c r="N20" s="99">
        <v>15900</v>
      </c>
      <c r="O20" s="97">
        <v>571.51800000000003</v>
      </c>
      <c r="P20" s="98">
        <v>560</v>
      </c>
      <c r="Q20" s="99">
        <v>550</v>
      </c>
      <c r="R20" s="97">
        <v>2189.0279999999998</v>
      </c>
      <c r="S20" s="115">
        <v>2150</v>
      </c>
      <c r="T20" s="99">
        <v>2100</v>
      </c>
      <c r="U20" s="97">
        <v>33319.542000000001</v>
      </c>
      <c r="V20" s="115">
        <v>34650</v>
      </c>
      <c r="W20" s="119">
        <v>35450</v>
      </c>
      <c r="X20" s="44" t="s">
        <v>92</v>
      </c>
      <c r="Y20" s="88"/>
      <c r="Z20" s="89"/>
    </row>
    <row r="21" spans="1:26">
      <c r="A21" t="str">
        <f t="shared" si="0"/>
        <v/>
      </c>
      <c r="B21" s="17" t="s">
        <v>93</v>
      </c>
      <c r="C21" s="38" t="s">
        <v>94</v>
      </c>
      <c r="D21" s="88"/>
      <c r="E21" s="89"/>
      <c r="F21" s="97">
        <v>3352.1549999999997</v>
      </c>
      <c r="G21" s="98">
        <v>3440</v>
      </c>
      <c r="H21" s="99">
        <v>3455</v>
      </c>
      <c r="I21" s="97">
        <v>1851</v>
      </c>
      <c r="J21" s="98">
        <v>1900</v>
      </c>
      <c r="K21" s="99">
        <v>1970</v>
      </c>
      <c r="L21" s="97">
        <v>1370</v>
      </c>
      <c r="M21" s="98">
        <v>1400</v>
      </c>
      <c r="N21" s="99">
        <v>1350</v>
      </c>
      <c r="O21" s="97">
        <v>131.155</v>
      </c>
      <c r="P21" s="98">
        <v>140</v>
      </c>
      <c r="Q21" s="99">
        <v>135</v>
      </c>
      <c r="R21" s="97">
        <v>444.85</v>
      </c>
      <c r="S21" s="115">
        <v>480</v>
      </c>
      <c r="T21" s="99">
        <v>450</v>
      </c>
      <c r="U21" s="97">
        <v>3797.0049999999997</v>
      </c>
      <c r="V21" s="115">
        <v>3920</v>
      </c>
      <c r="W21" s="119">
        <v>3905</v>
      </c>
      <c r="X21" s="44" t="s">
        <v>93</v>
      </c>
      <c r="Y21" s="88"/>
      <c r="Z21" s="89"/>
    </row>
    <row r="22" spans="1:26">
      <c r="A22" t="str">
        <f t="shared" si="0"/>
        <v/>
      </c>
      <c r="B22" s="17" t="s">
        <v>95</v>
      </c>
      <c r="C22" s="38" t="s">
        <v>96</v>
      </c>
      <c r="D22" s="88"/>
      <c r="E22" s="89"/>
      <c r="F22" s="97">
        <v>319</v>
      </c>
      <c r="G22" s="98">
        <v>315</v>
      </c>
      <c r="H22" s="99">
        <v>335</v>
      </c>
      <c r="I22" s="97">
        <v>202</v>
      </c>
      <c r="J22" s="98">
        <v>210</v>
      </c>
      <c r="K22" s="99">
        <v>220</v>
      </c>
      <c r="L22" s="97">
        <v>76</v>
      </c>
      <c r="M22" s="98">
        <v>70</v>
      </c>
      <c r="N22" s="99">
        <v>75</v>
      </c>
      <c r="O22" s="97">
        <v>41</v>
      </c>
      <c r="P22" s="98">
        <v>35</v>
      </c>
      <c r="Q22" s="99">
        <v>40</v>
      </c>
      <c r="R22" s="97">
        <v>129</v>
      </c>
      <c r="S22" s="115">
        <v>150</v>
      </c>
      <c r="T22" s="99">
        <v>160</v>
      </c>
      <c r="U22" s="97">
        <v>448</v>
      </c>
      <c r="V22" s="115">
        <v>465</v>
      </c>
      <c r="W22" s="119">
        <v>495</v>
      </c>
      <c r="X22" s="44" t="s">
        <v>97</v>
      </c>
      <c r="Y22" s="88"/>
      <c r="Z22" s="89"/>
    </row>
    <row r="23" spans="1:26">
      <c r="A23" t="str">
        <f t="shared" si="0"/>
        <v/>
      </c>
      <c r="B23" s="17" t="s">
        <v>98</v>
      </c>
      <c r="C23" s="38" t="s">
        <v>99</v>
      </c>
      <c r="D23" s="88"/>
      <c r="E23" s="89"/>
      <c r="F23" s="97">
        <v>3678</v>
      </c>
      <c r="G23" s="98">
        <v>3815</v>
      </c>
      <c r="H23" s="99">
        <v>3830</v>
      </c>
      <c r="I23" s="97">
        <v>2724</v>
      </c>
      <c r="J23" s="98">
        <v>2735</v>
      </c>
      <c r="K23" s="99">
        <v>2750</v>
      </c>
      <c r="L23" s="97">
        <v>928</v>
      </c>
      <c r="M23" s="98">
        <v>1050</v>
      </c>
      <c r="N23" s="99">
        <v>1050</v>
      </c>
      <c r="O23" s="97">
        <v>26</v>
      </c>
      <c r="P23" s="98">
        <v>30</v>
      </c>
      <c r="Q23" s="99">
        <v>30</v>
      </c>
      <c r="R23" s="97">
        <v>223</v>
      </c>
      <c r="S23" s="115">
        <v>250</v>
      </c>
      <c r="T23" s="99">
        <v>285</v>
      </c>
      <c r="U23" s="97">
        <v>3901</v>
      </c>
      <c r="V23" s="115">
        <v>4065</v>
      </c>
      <c r="W23" s="119">
        <v>4115</v>
      </c>
      <c r="X23" s="44" t="s">
        <v>100</v>
      </c>
      <c r="Y23" s="88"/>
      <c r="Z23" s="89"/>
    </row>
    <row r="24" spans="1:26">
      <c r="A24" t="str">
        <f t="shared" si="0"/>
        <v/>
      </c>
      <c r="B24" s="17" t="s">
        <v>101</v>
      </c>
      <c r="C24" s="38" t="s">
        <v>102</v>
      </c>
      <c r="D24" s="88"/>
      <c r="E24" s="89"/>
      <c r="F24" s="97">
        <v>1790.2824007189129</v>
      </c>
      <c r="G24" s="98">
        <v>1978</v>
      </c>
      <c r="H24" s="99">
        <v>1888</v>
      </c>
      <c r="I24" s="97">
        <v>1509.9537803575424</v>
      </c>
      <c r="J24" s="98">
        <v>1680</v>
      </c>
      <c r="K24" s="99">
        <v>1600</v>
      </c>
      <c r="L24" s="97">
        <v>262.3286203613705</v>
      </c>
      <c r="M24" s="98">
        <v>285</v>
      </c>
      <c r="N24" s="99">
        <v>275</v>
      </c>
      <c r="O24" s="97">
        <v>18</v>
      </c>
      <c r="P24" s="98">
        <v>13</v>
      </c>
      <c r="Q24" s="99">
        <v>13</v>
      </c>
      <c r="R24" s="97">
        <v>105.96359786783877</v>
      </c>
      <c r="S24" s="115">
        <v>150</v>
      </c>
      <c r="T24" s="99">
        <v>160</v>
      </c>
      <c r="U24" s="97">
        <v>1896.2459985867517</v>
      </c>
      <c r="V24" s="115">
        <v>2128</v>
      </c>
      <c r="W24" s="119">
        <v>2048</v>
      </c>
      <c r="X24" s="44" t="s">
        <v>103</v>
      </c>
      <c r="Y24" s="88"/>
      <c r="Z24" s="89"/>
    </row>
    <row r="25" spans="1:26">
      <c r="A25" t="str">
        <f t="shared" ref="A25:A31" si="1">IF(SUM(F25:W25)&lt;1,"Y","")</f>
        <v/>
      </c>
      <c r="B25" s="17" t="s">
        <v>104</v>
      </c>
      <c r="C25" s="38" t="s">
        <v>105</v>
      </c>
      <c r="D25" s="88"/>
      <c r="E25" s="89"/>
      <c r="F25" s="97">
        <v>64850</v>
      </c>
      <c r="G25" s="98">
        <v>64650</v>
      </c>
      <c r="H25" s="99">
        <v>63450</v>
      </c>
      <c r="I25" s="97">
        <v>39100</v>
      </c>
      <c r="J25" s="98">
        <v>37600</v>
      </c>
      <c r="K25" s="99">
        <v>35800</v>
      </c>
      <c r="L25" s="97">
        <v>25600</v>
      </c>
      <c r="M25" s="98">
        <v>26900</v>
      </c>
      <c r="N25" s="99">
        <v>27500</v>
      </c>
      <c r="O25" s="97">
        <v>150</v>
      </c>
      <c r="P25" s="98">
        <v>150</v>
      </c>
      <c r="Q25" s="99">
        <v>150</v>
      </c>
      <c r="R25" s="97">
        <v>2700</v>
      </c>
      <c r="S25" s="115">
        <v>2700</v>
      </c>
      <c r="T25" s="99">
        <v>2700</v>
      </c>
      <c r="U25" s="97">
        <v>67550</v>
      </c>
      <c r="V25" s="115">
        <v>67350</v>
      </c>
      <c r="W25" s="119">
        <v>66150</v>
      </c>
      <c r="X25" s="44" t="s">
        <v>106</v>
      </c>
      <c r="Y25" s="88"/>
      <c r="Z25" s="89"/>
    </row>
    <row r="26" spans="1:26">
      <c r="A26" t="str">
        <f t="shared" si="1"/>
        <v/>
      </c>
      <c r="B26" s="17" t="s">
        <v>107</v>
      </c>
      <c r="C26" s="38" t="s">
        <v>108</v>
      </c>
      <c r="D26" s="88"/>
      <c r="E26" s="89"/>
      <c r="F26" s="97">
        <v>2602</v>
      </c>
      <c r="G26" s="98">
        <v>2652</v>
      </c>
      <c r="H26" s="99">
        <v>2712</v>
      </c>
      <c r="I26" s="97">
        <v>2224</v>
      </c>
      <c r="J26" s="98">
        <v>2300</v>
      </c>
      <c r="K26" s="99">
        <v>2350</v>
      </c>
      <c r="L26" s="97">
        <v>376</v>
      </c>
      <c r="M26" s="98">
        <v>350</v>
      </c>
      <c r="N26" s="99">
        <v>360</v>
      </c>
      <c r="O26" s="97">
        <v>2</v>
      </c>
      <c r="P26" s="98">
        <v>2</v>
      </c>
      <c r="Q26" s="99">
        <v>2</v>
      </c>
      <c r="R26" s="97">
        <v>834</v>
      </c>
      <c r="S26" s="115">
        <v>880</v>
      </c>
      <c r="T26" s="99">
        <v>900</v>
      </c>
      <c r="U26" s="97">
        <v>3436</v>
      </c>
      <c r="V26" s="115">
        <v>3532</v>
      </c>
      <c r="W26" s="119">
        <v>3612</v>
      </c>
      <c r="X26" s="44" t="s">
        <v>109</v>
      </c>
      <c r="Y26" s="88"/>
      <c r="Z26" s="89"/>
    </row>
    <row r="27" spans="1:26" ht="13.5" thickBot="1">
      <c r="A27" t="str">
        <f t="shared" si="1"/>
        <v/>
      </c>
      <c r="B27" s="17" t="s">
        <v>110</v>
      </c>
      <c r="C27" s="38" t="s">
        <v>111</v>
      </c>
      <c r="D27" s="88"/>
      <c r="E27" s="89"/>
      <c r="F27" s="97">
        <v>8607.81</v>
      </c>
      <c r="G27" s="98">
        <v>7550</v>
      </c>
      <c r="H27" s="99">
        <v>8300</v>
      </c>
      <c r="I27" s="97">
        <v>6297.78</v>
      </c>
      <c r="J27" s="98">
        <v>5300</v>
      </c>
      <c r="K27" s="99">
        <v>6000</v>
      </c>
      <c r="L27" s="97">
        <v>1895.24</v>
      </c>
      <c r="M27" s="98">
        <v>1900</v>
      </c>
      <c r="N27" s="99">
        <v>1900</v>
      </c>
      <c r="O27" s="97">
        <v>414.79</v>
      </c>
      <c r="P27" s="98">
        <v>350</v>
      </c>
      <c r="Q27" s="99">
        <v>400</v>
      </c>
      <c r="R27" s="97">
        <v>1571.2</v>
      </c>
      <c r="S27" s="115">
        <v>1570</v>
      </c>
      <c r="T27" s="99">
        <v>1570</v>
      </c>
      <c r="U27" s="97">
        <v>10179.01</v>
      </c>
      <c r="V27" s="115">
        <v>9120</v>
      </c>
      <c r="W27" s="119">
        <v>9870</v>
      </c>
      <c r="X27" s="44" t="s">
        <v>112</v>
      </c>
      <c r="Y27" s="88"/>
      <c r="Z27" s="89"/>
    </row>
    <row r="28" spans="1:26" ht="14.25" thickTop="1" thickBot="1">
      <c r="A28" t="str">
        <f t="shared" si="1"/>
        <v/>
      </c>
      <c r="C28" s="13" t="s">
        <v>113</v>
      </c>
      <c r="D28" s="92"/>
      <c r="E28" s="93"/>
      <c r="F28" s="73">
        <v>273304.70032081677</v>
      </c>
      <c r="G28" s="74">
        <v>263571.34680523776</v>
      </c>
      <c r="H28" s="75">
        <v>262165.67585321085</v>
      </c>
      <c r="I28" s="73">
        <v>177508.64279136452</v>
      </c>
      <c r="J28" s="74">
        <v>167800.88373532332</v>
      </c>
      <c r="K28" s="75">
        <v>163650.95078863477</v>
      </c>
      <c r="L28" s="73">
        <v>93344.601802179546</v>
      </c>
      <c r="M28" s="74">
        <v>93431.463069914418</v>
      </c>
      <c r="N28" s="75">
        <v>96204.555064576023</v>
      </c>
      <c r="O28" s="73">
        <v>2454.2857272727274</v>
      </c>
      <c r="P28" s="74">
        <v>2341</v>
      </c>
      <c r="Q28" s="75">
        <v>2312.17</v>
      </c>
      <c r="R28" s="73">
        <v>32031.750688776927</v>
      </c>
      <c r="S28" s="116">
        <v>31968</v>
      </c>
      <c r="T28" s="75">
        <v>31836.77</v>
      </c>
      <c r="U28" s="73">
        <v>305330.11100959376</v>
      </c>
      <c r="V28" s="116">
        <v>295533.34680523776</v>
      </c>
      <c r="W28" s="121">
        <v>293995.44585321081</v>
      </c>
      <c r="X28" s="13" t="s">
        <v>113</v>
      </c>
      <c r="Y28" s="92"/>
      <c r="Z28" s="93"/>
    </row>
    <row r="29" spans="1:26" ht="13.5" thickTop="1">
      <c r="A29" t="str">
        <f t="shared" si="1"/>
        <v/>
      </c>
      <c r="B29" s="14" t="s">
        <v>114</v>
      </c>
      <c r="C29" s="85" t="s">
        <v>127</v>
      </c>
      <c r="D29" s="86"/>
      <c r="E29" s="87"/>
      <c r="F29" s="94">
        <v>113235.66488262117</v>
      </c>
      <c r="G29" s="95">
        <v>110975.38287289003</v>
      </c>
      <c r="H29" s="96">
        <v>110975.38287289003</v>
      </c>
      <c r="I29" s="94">
        <v>108689.988591065</v>
      </c>
      <c r="J29" s="95">
        <v>106633.29195581601</v>
      </c>
      <c r="K29" s="96">
        <v>106633.29195581601</v>
      </c>
      <c r="L29" s="94">
        <v>4232.0404195805204</v>
      </c>
      <c r="M29" s="95">
        <v>3975.4386398465599</v>
      </c>
      <c r="N29" s="96">
        <v>3975.4386398465599</v>
      </c>
      <c r="O29" s="94">
        <v>313.63587197564999</v>
      </c>
      <c r="P29" s="95">
        <v>366.652277227463</v>
      </c>
      <c r="Q29" s="96">
        <v>366.652277227463</v>
      </c>
      <c r="R29" s="94">
        <v>659.40929546784798</v>
      </c>
      <c r="S29" s="114">
        <v>724.18689027168</v>
      </c>
      <c r="T29" s="96">
        <v>724.18689027168</v>
      </c>
      <c r="U29" s="94">
        <v>113895.07417808902</v>
      </c>
      <c r="V29" s="114">
        <v>111699.56976316171</v>
      </c>
      <c r="W29" s="118">
        <v>111699.56976316171</v>
      </c>
      <c r="X29" s="48" t="s">
        <v>114</v>
      </c>
      <c r="Y29" s="86"/>
      <c r="Z29" s="87"/>
    </row>
    <row r="30" spans="1:26" ht="13.5" thickBot="1">
      <c r="A30" t="str">
        <f t="shared" si="1"/>
        <v/>
      </c>
      <c r="B30" s="14" t="s">
        <v>116</v>
      </c>
      <c r="C30" s="62" t="s">
        <v>128</v>
      </c>
      <c r="D30" s="90"/>
      <c r="E30" s="91"/>
      <c r="F30" s="100">
        <v>306263.7</v>
      </c>
      <c r="G30" s="101">
        <v>307883.93</v>
      </c>
      <c r="H30" s="102">
        <v>307073.81999999995</v>
      </c>
      <c r="I30" s="100">
        <v>150701.6</v>
      </c>
      <c r="J30" s="101">
        <v>151554.07999999999</v>
      </c>
      <c r="K30" s="102">
        <v>151127.84</v>
      </c>
      <c r="L30" s="100">
        <v>143462</v>
      </c>
      <c r="M30" s="101">
        <v>144218.91</v>
      </c>
      <c r="N30" s="102">
        <v>143840.46</v>
      </c>
      <c r="O30" s="100">
        <v>12100.1</v>
      </c>
      <c r="P30" s="101">
        <v>12110.94</v>
      </c>
      <c r="Q30" s="102">
        <v>12105.52</v>
      </c>
      <c r="R30" s="100">
        <v>33759.550000000003</v>
      </c>
      <c r="S30" s="117">
        <v>33770.39</v>
      </c>
      <c r="T30" s="102">
        <v>33764.97</v>
      </c>
      <c r="U30" s="100">
        <v>340023.25</v>
      </c>
      <c r="V30" s="117">
        <v>341654.32</v>
      </c>
      <c r="W30" s="120">
        <v>340838.78999999992</v>
      </c>
      <c r="X30" s="63" t="s">
        <v>129</v>
      </c>
      <c r="Y30" s="90"/>
      <c r="Z30" s="91"/>
    </row>
    <row r="31" spans="1:26" ht="14.25" thickTop="1" thickBot="1">
      <c r="A31" t="str">
        <f t="shared" si="1"/>
        <v/>
      </c>
      <c r="C31" s="13" t="s">
        <v>119</v>
      </c>
      <c r="D31" s="11"/>
      <c r="E31" s="12"/>
      <c r="F31" s="73">
        <v>419499.36488262122</v>
      </c>
      <c r="G31" s="74">
        <v>418859.31287289003</v>
      </c>
      <c r="H31" s="75">
        <v>418049.20287288999</v>
      </c>
      <c r="I31" s="73">
        <v>259391.58859106502</v>
      </c>
      <c r="J31" s="74">
        <v>258187.37195581599</v>
      </c>
      <c r="K31" s="75">
        <v>257761.131955816</v>
      </c>
      <c r="L31" s="73">
        <v>147694.04041958053</v>
      </c>
      <c r="M31" s="74">
        <v>148194.34863984658</v>
      </c>
      <c r="N31" s="75">
        <v>147815.89863984656</v>
      </c>
      <c r="O31" s="73">
        <v>12413.73587197565</v>
      </c>
      <c r="P31" s="74">
        <v>12477.592277227464</v>
      </c>
      <c r="Q31" s="75">
        <v>12472.172277227464</v>
      </c>
      <c r="R31" s="73">
        <v>34418.959295467852</v>
      </c>
      <c r="S31" s="116">
        <v>34494.576890271681</v>
      </c>
      <c r="T31" s="75">
        <v>34489.156890271683</v>
      </c>
      <c r="U31" s="73">
        <v>453918.32417808904</v>
      </c>
      <c r="V31" s="116">
        <v>453353.88976316171</v>
      </c>
      <c r="W31" s="75">
        <v>452538.35976316163</v>
      </c>
      <c r="X31" s="16" t="s">
        <v>120</v>
      </c>
      <c r="Y31" s="7"/>
      <c r="Z31" s="8"/>
    </row>
    <row r="32" spans="1:26" ht="15" thickTop="1">
      <c r="E32" s="29" t="s">
        <v>199</v>
      </c>
      <c r="F32" t="s">
        <v>200</v>
      </c>
      <c r="N32" s="29" t="s">
        <v>199</v>
      </c>
      <c r="O32" t="s">
        <v>201</v>
      </c>
    </row>
    <row r="33" spans="3:26" ht="14.25">
      <c r="E33" s="23"/>
      <c r="F33" t="s">
        <v>202</v>
      </c>
      <c r="N33" s="23"/>
      <c r="O33" t="s">
        <v>203</v>
      </c>
    </row>
    <row r="34" spans="3:26" ht="14.25">
      <c r="E34" s="29" t="s">
        <v>204</v>
      </c>
      <c r="F34" t="s">
        <v>205</v>
      </c>
      <c r="N34" s="29" t="s">
        <v>204</v>
      </c>
      <c r="O34" t="s">
        <v>206</v>
      </c>
    </row>
    <row r="35" spans="3:26" ht="14.25">
      <c r="E35" s="29" t="s">
        <v>207</v>
      </c>
      <c r="F35" t="s">
        <v>208</v>
      </c>
      <c r="N35" s="29" t="s">
        <v>207</v>
      </c>
      <c r="O35" t="s">
        <v>209</v>
      </c>
    </row>
    <row r="36" spans="3:26">
      <c r="F36" t="s">
        <v>210</v>
      </c>
      <c r="O36" t="s">
        <v>211</v>
      </c>
    </row>
    <row r="37" spans="3:26">
      <c r="C37" s="30"/>
      <c r="Z37" s="32"/>
    </row>
  </sheetData>
  <mergeCells count="6">
    <mergeCell ref="C5:Z5"/>
    <mergeCell ref="C2:Z2"/>
    <mergeCell ref="O3:W3"/>
    <mergeCell ref="O4:W4"/>
    <mergeCell ref="F3:N3"/>
    <mergeCell ref="F4:N4"/>
  </mergeCells>
  <phoneticPr fontId="0" type="noConversion"/>
  <conditionalFormatting sqref="C10:X31">
    <cfRule type="expression" dxfId="11" priority="18" stopIfTrue="1">
      <formula>#REF!&gt;2</formula>
    </cfRule>
  </conditionalFormatting>
  <printOptions horizontalCentered="1" verticalCentered="1"/>
  <pageMargins left="0.35433070866141736" right="0.35433070866141736" top="0.59055118110236227" bottom="0.59055118110236227" header="0.31496062992125984" footer="0.31496062992125984"/>
  <pageSetup paperSize="9" scale="58"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pageSetUpPr fitToPage="1"/>
  </sheetPr>
  <dimension ref="A1:Z37"/>
  <sheetViews>
    <sheetView zoomScaleNormal="100" workbookViewId="0">
      <selection activeCell="M12" sqref="M12:N12"/>
    </sheetView>
  </sheetViews>
  <sheetFormatPr defaultRowHeight="12.75"/>
  <cols>
    <col min="6" max="23" width="10.28515625" customWidth="1"/>
  </cols>
  <sheetData>
    <row r="1" spans="1:26">
      <c r="A1" s="40" t="s">
        <v>216</v>
      </c>
    </row>
    <row r="2" spans="1:26">
      <c r="C2" s="166" t="s">
        <v>217</v>
      </c>
      <c r="D2" s="166"/>
      <c r="E2" s="166"/>
      <c r="F2" s="166"/>
      <c r="G2" s="166"/>
      <c r="H2" s="166"/>
      <c r="I2" s="166"/>
      <c r="J2" s="166"/>
      <c r="K2" s="166"/>
      <c r="L2" s="166"/>
      <c r="M2" s="166"/>
      <c r="N2" s="166"/>
      <c r="O2" s="166"/>
      <c r="P2" s="166"/>
      <c r="Q2" s="166"/>
      <c r="R2" s="166"/>
      <c r="S2" s="166"/>
      <c r="T2" s="166"/>
      <c r="U2" s="166"/>
      <c r="V2" s="166"/>
      <c r="W2" s="166"/>
      <c r="X2" s="166"/>
      <c r="Y2" s="166"/>
      <c r="Z2" s="166"/>
    </row>
    <row r="3" spans="1:26">
      <c r="F3" s="166" t="s">
        <v>186</v>
      </c>
      <c r="G3" s="166"/>
      <c r="H3" s="166"/>
      <c r="I3" s="166"/>
      <c r="J3" s="166"/>
      <c r="K3" s="166"/>
      <c r="L3" s="166"/>
      <c r="M3" s="166"/>
      <c r="N3" s="166"/>
      <c r="O3" s="166" t="s">
        <v>187</v>
      </c>
      <c r="P3" s="166"/>
      <c r="Q3" s="166"/>
      <c r="R3" s="166"/>
      <c r="S3" s="166"/>
      <c r="T3" s="166"/>
      <c r="U3" s="166"/>
      <c r="V3" s="166"/>
      <c r="W3" s="166"/>
    </row>
    <row r="4" spans="1:26">
      <c r="F4" s="168" t="s">
        <v>218</v>
      </c>
      <c r="G4" s="168"/>
      <c r="H4" s="168"/>
      <c r="I4" s="168"/>
      <c r="J4" s="168"/>
      <c r="K4" s="168"/>
      <c r="L4" s="168"/>
      <c r="M4" s="168"/>
      <c r="N4" s="168"/>
      <c r="O4" s="168" t="s">
        <v>219</v>
      </c>
      <c r="P4" s="168"/>
      <c r="Q4" s="168"/>
      <c r="R4" s="168"/>
      <c r="S4" s="168"/>
      <c r="T4" s="168"/>
      <c r="U4" s="168"/>
      <c r="V4" s="168"/>
      <c r="W4" s="168"/>
    </row>
    <row r="5" spans="1:26" ht="15" thickBot="1">
      <c r="C5" s="177" t="s">
        <v>189</v>
      </c>
      <c r="D5" s="177"/>
      <c r="E5" s="177"/>
      <c r="F5" s="177"/>
      <c r="G5" s="177"/>
      <c r="H5" s="177"/>
      <c r="I5" s="177"/>
      <c r="J5" s="177"/>
      <c r="K5" s="177"/>
      <c r="L5" s="177"/>
      <c r="M5" s="177"/>
      <c r="N5" s="177"/>
      <c r="O5" s="177"/>
      <c r="P5" s="177"/>
      <c r="Q5" s="177"/>
      <c r="R5" s="177"/>
      <c r="S5" s="177"/>
      <c r="T5" s="177"/>
      <c r="U5" s="177"/>
      <c r="V5" s="177"/>
      <c r="W5" s="177"/>
      <c r="X5" s="177"/>
      <c r="Y5" s="177"/>
      <c r="Z5" s="177"/>
    </row>
    <row r="6" spans="1:26" ht="12.75" customHeight="1" thickTop="1">
      <c r="C6" s="189" t="s">
        <v>50</v>
      </c>
      <c r="D6" s="190"/>
      <c r="E6" s="191"/>
      <c r="F6" s="202" t="s">
        <v>190</v>
      </c>
      <c r="G6" s="203"/>
      <c r="H6" s="203"/>
      <c r="I6" s="203"/>
      <c r="J6" s="203"/>
      <c r="K6" s="203"/>
      <c r="L6" s="203"/>
      <c r="M6" s="203"/>
      <c r="N6" s="203"/>
      <c r="O6" s="203"/>
      <c r="P6" s="203"/>
      <c r="Q6" s="204"/>
      <c r="R6" s="178" t="s">
        <v>191</v>
      </c>
      <c r="S6" s="179"/>
      <c r="T6" s="180"/>
      <c r="U6" s="9"/>
      <c r="V6" s="9"/>
      <c r="W6" s="9"/>
      <c r="X6" s="189" t="s">
        <v>55</v>
      </c>
      <c r="Y6" s="190"/>
      <c r="Z6" s="191"/>
    </row>
    <row r="7" spans="1:26" ht="12.75" customHeight="1">
      <c r="C7" s="192"/>
      <c r="D7" s="193"/>
      <c r="E7" s="194"/>
      <c r="F7" s="192" t="s">
        <v>192</v>
      </c>
      <c r="G7" s="193"/>
      <c r="H7" s="194"/>
      <c r="I7" s="175" t="s">
        <v>193</v>
      </c>
      <c r="J7" s="168"/>
      <c r="K7" s="176"/>
      <c r="L7" s="201" t="s">
        <v>194</v>
      </c>
      <c r="M7" s="187"/>
      <c r="N7" s="188"/>
      <c r="O7" s="201" t="s">
        <v>195</v>
      </c>
      <c r="P7" s="187"/>
      <c r="Q7" s="188"/>
      <c r="R7" s="181"/>
      <c r="S7" s="182"/>
      <c r="T7" s="183"/>
      <c r="U7" s="187" t="s">
        <v>192</v>
      </c>
      <c r="V7" s="187"/>
      <c r="W7" s="188"/>
      <c r="X7" s="192"/>
      <c r="Y7" s="193"/>
      <c r="Z7" s="194"/>
    </row>
    <row r="8" spans="1:26" ht="12.75" customHeight="1">
      <c r="C8" s="192"/>
      <c r="D8" s="193"/>
      <c r="E8" s="194"/>
      <c r="F8" s="198"/>
      <c r="G8" s="199"/>
      <c r="H8" s="200"/>
      <c r="I8" s="175" t="s">
        <v>196</v>
      </c>
      <c r="J8" s="168"/>
      <c r="K8" s="176"/>
      <c r="L8" s="175" t="s">
        <v>197</v>
      </c>
      <c r="M8" s="168"/>
      <c r="N8" s="176"/>
      <c r="O8" s="175" t="s">
        <v>198</v>
      </c>
      <c r="P8" s="168"/>
      <c r="Q8" s="176"/>
      <c r="R8" s="184"/>
      <c r="S8" s="185"/>
      <c r="T8" s="186"/>
      <c r="U8" s="24"/>
      <c r="V8" s="24"/>
      <c r="W8" s="25"/>
      <c r="X8" s="192"/>
      <c r="Y8" s="193"/>
      <c r="Z8" s="194"/>
    </row>
    <row r="9" spans="1:26" ht="13.5" thickBot="1">
      <c r="C9" s="195"/>
      <c r="D9" s="196"/>
      <c r="E9" s="197"/>
      <c r="F9" s="21">
        <v>2021</v>
      </c>
      <c r="G9" s="22">
        <v>2022</v>
      </c>
      <c r="H9" s="20">
        <v>2023</v>
      </c>
      <c r="I9" s="21">
        <v>2021</v>
      </c>
      <c r="J9" s="22">
        <v>2022</v>
      </c>
      <c r="K9" s="20">
        <v>2023</v>
      </c>
      <c r="L9" s="21">
        <v>2021</v>
      </c>
      <c r="M9" s="22">
        <v>2022</v>
      </c>
      <c r="N9" s="20">
        <v>2023</v>
      </c>
      <c r="O9" s="21">
        <v>2021</v>
      </c>
      <c r="P9" s="22">
        <v>2022</v>
      </c>
      <c r="Q9" s="20">
        <v>2023</v>
      </c>
      <c r="R9" s="21">
        <v>2021</v>
      </c>
      <c r="S9" s="27">
        <v>2022</v>
      </c>
      <c r="T9" s="26">
        <v>2023</v>
      </c>
      <c r="U9" s="21">
        <v>2021</v>
      </c>
      <c r="V9" s="27">
        <v>2022</v>
      </c>
      <c r="W9" s="10">
        <v>2023</v>
      </c>
      <c r="X9" s="195"/>
      <c r="Y9" s="196"/>
      <c r="Z9" s="197"/>
    </row>
    <row r="10" spans="1:26" ht="13.5" thickTop="1">
      <c r="A10" t="str">
        <f t="shared" ref="A10:A24" si="0">IF(SUM(F10:W10)&lt;1,"Y","")</f>
        <v/>
      </c>
      <c r="B10" s="17" t="s">
        <v>56</v>
      </c>
      <c r="C10" s="38" t="s">
        <v>57</v>
      </c>
      <c r="D10" s="88"/>
      <c r="E10" s="89"/>
      <c r="F10" s="97">
        <v>850.24</v>
      </c>
      <c r="G10" s="98">
        <v>926</v>
      </c>
      <c r="H10" s="99">
        <v>950</v>
      </c>
      <c r="I10" s="97">
        <v>280.39999999999998</v>
      </c>
      <c r="J10" s="98">
        <v>292</v>
      </c>
      <c r="K10" s="99">
        <v>300</v>
      </c>
      <c r="L10" s="97">
        <v>569.84</v>
      </c>
      <c r="M10" s="98">
        <v>634</v>
      </c>
      <c r="N10" s="99">
        <v>650</v>
      </c>
      <c r="O10" s="97">
        <v>0</v>
      </c>
      <c r="P10" s="98">
        <v>0</v>
      </c>
      <c r="Q10" s="99">
        <v>0</v>
      </c>
      <c r="R10" s="97">
        <v>1906.61</v>
      </c>
      <c r="S10" s="115">
        <v>2105</v>
      </c>
      <c r="T10" s="99">
        <v>2200</v>
      </c>
      <c r="U10" s="97">
        <v>2756.85</v>
      </c>
      <c r="V10" s="115">
        <v>3031</v>
      </c>
      <c r="W10" s="119">
        <v>3150</v>
      </c>
      <c r="X10" s="44" t="s">
        <v>58</v>
      </c>
      <c r="Y10" s="88"/>
      <c r="Z10" s="89"/>
    </row>
    <row r="11" spans="1:26">
      <c r="A11" t="str">
        <f t="shared" si="0"/>
        <v/>
      </c>
      <c r="B11" s="17" t="s">
        <v>59</v>
      </c>
      <c r="C11" s="38" t="s">
        <v>60</v>
      </c>
      <c r="D11" s="88"/>
      <c r="E11" s="89"/>
      <c r="F11" s="97">
        <v>943.8599999999999</v>
      </c>
      <c r="G11" s="98" t="s">
        <v>61</v>
      </c>
      <c r="H11" s="99" t="s">
        <v>61</v>
      </c>
      <c r="I11" s="97">
        <v>346.05</v>
      </c>
      <c r="J11" s="98" t="s">
        <v>61</v>
      </c>
      <c r="K11" s="99" t="s">
        <v>61</v>
      </c>
      <c r="L11" s="97">
        <v>586.79</v>
      </c>
      <c r="M11" s="98" t="s">
        <v>61</v>
      </c>
      <c r="N11" s="99" t="s">
        <v>61</v>
      </c>
      <c r="O11" s="97">
        <v>11.02</v>
      </c>
      <c r="P11" s="98" t="s">
        <v>62</v>
      </c>
      <c r="Q11" s="99" t="s">
        <v>62</v>
      </c>
      <c r="R11" s="97">
        <v>1748.98</v>
      </c>
      <c r="S11" s="115" t="s">
        <v>62</v>
      </c>
      <c r="T11" s="99" t="s">
        <v>62</v>
      </c>
      <c r="U11" s="97">
        <v>2692.84</v>
      </c>
      <c r="V11" s="115" t="s">
        <v>61</v>
      </c>
      <c r="W11" s="119" t="s">
        <v>61</v>
      </c>
      <c r="X11" s="44" t="s">
        <v>63</v>
      </c>
      <c r="Y11" s="88"/>
      <c r="Z11" s="89"/>
    </row>
    <row r="12" spans="1:26">
      <c r="A12" t="str">
        <f t="shared" si="0"/>
        <v/>
      </c>
      <c r="B12" s="17" t="s">
        <v>64</v>
      </c>
      <c r="C12" s="38" t="s">
        <v>65</v>
      </c>
      <c r="D12" s="88"/>
      <c r="E12" s="89"/>
      <c r="F12" s="97" t="s">
        <v>61</v>
      </c>
      <c r="G12" s="98" t="s">
        <v>61</v>
      </c>
      <c r="H12" s="99" t="s">
        <v>61</v>
      </c>
      <c r="I12" s="97" t="s">
        <v>61</v>
      </c>
      <c r="J12" s="98" t="s">
        <v>61</v>
      </c>
      <c r="K12" s="99" t="s">
        <v>61</v>
      </c>
      <c r="L12" s="97" t="s">
        <v>61</v>
      </c>
      <c r="M12" s="98" t="s">
        <v>61</v>
      </c>
      <c r="N12" s="99" t="s">
        <v>61</v>
      </c>
      <c r="O12" s="97">
        <v>0.01</v>
      </c>
      <c r="P12" s="98">
        <v>0</v>
      </c>
      <c r="Q12" s="99">
        <v>0</v>
      </c>
      <c r="R12" s="97">
        <v>0.84</v>
      </c>
      <c r="S12" s="115">
        <v>1</v>
      </c>
      <c r="T12" s="99">
        <v>1</v>
      </c>
      <c r="U12" s="97" t="s">
        <v>61</v>
      </c>
      <c r="V12" s="115" t="s">
        <v>61</v>
      </c>
      <c r="W12" s="119" t="s">
        <v>61</v>
      </c>
      <c r="X12" s="44" t="s">
        <v>66</v>
      </c>
      <c r="Y12" s="88"/>
      <c r="Z12" s="89"/>
    </row>
    <row r="13" spans="1:26">
      <c r="A13" t="str">
        <f t="shared" si="0"/>
        <v/>
      </c>
      <c r="B13" s="17" t="s">
        <v>67</v>
      </c>
      <c r="C13" s="38" t="s">
        <v>68</v>
      </c>
      <c r="D13" s="88"/>
      <c r="E13" s="89"/>
      <c r="F13" s="97">
        <v>895</v>
      </c>
      <c r="G13" s="98">
        <v>652</v>
      </c>
      <c r="H13" s="99">
        <v>633</v>
      </c>
      <c r="I13" s="97">
        <v>438</v>
      </c>
      <c r="J13" s="98">
        <v>378</v>
      </c>
      <c r="K13" s="99">
        <v>362</v>
      </c>
      <c r="L13" s="97">
        <v>453</v>
      </c>
      <c r="M13" s="98">
        <v>269</v>
      </c>
      <c r="N13" s="99">
        <v>266</v>
      </c>
      <c r="O13" s="97">
        <v>4</v>
      </c>
      <c r="P13" s="98">
        <v>5</v>
      </c>
      <c r="Q13" s="99">
        <v>5</v>
      </c>
      <c r="R13" s="97">
        <v>647</v>
      </c>
      <c r="S13" s="115">
        <v>568</v>
      </c>
      <c r="T13" s="99">
        <v>571</v>
      </c>
      <c r="U13" s="97">
        <v>1542</v>
      </c>
      <c r="V13" s="115">
        <v>1220</v>
      </c>
      <c r="W13" s="119">
        <v>1204</v>
      </c>
      <c r="X13" s="44" t="s">
        <v>69</v>
      </c>
      <c r="Y13" s="88"/>
      <c r="Z13" s="89"/>
    </row>
    <row r="14" spans="1:26">
      <c r="A14" t="str">
        <f t="shared" si="0"/>
        <v/>
      </c>
      <c r="B14" s="17" t="s">
        <v>70</v>
      </c>
      <c r="C14" s="38" t="s">
        <v>71</v>
      </c>
      <c r="D14" s="88"/>
      <c r="E14" s="89"/>
      <c r="F14" s="97">
        <v>2072.5</v>
      </c>
      <c r="G14" s="98">
        <v>1987</v>
      </c>
      <c r="H14" s="99">
        <v>1987</v>
      </c>
      <c r="I14" s="97">
        <v>876.66666666666674</v>
      </c>
      <c r="J14" s="98">
        <v>860</v>
      </c>
      <c r="K14" s="99">
        <v>860</v>
      </c>
      <c r="L14" s="97">
        <v>1170.8333333333335</v>
      </c>
      <c r="M14" s="98">
        <v>1100</v>
      </c>
      <c r="N14" s="99">
        <v>1100</v>
      </c>
      <c r="O14" s="97">
        <v>25</v>
      </c>
      <c r="P14" s="98">
        <v>27</v>
      </c>
      <c r="Q14" s="99">
        <v>27</v>
      </c>
      <c r="R14" s="97">
        <v>2716.666666666667</v>
      </c>
      <c r="S14" s="115">
        <v>2700</v>
      </c>
      <c r="T14" s="99">
        <v>2700</v>
      </c>
      <c r="U14" s="97">
        <v>4789.166666666667</v>
      </c>
      <c r="V14" s="115">
        <v>4687</v>
      </c>
      <c r="W14" s="119">
        <v>4687</v>
      </c>
      <c r="X14" s="44" t="s">
        <v>72</v>
      </c>
      <c r="Y14" s="88"/>
      <c r="Z14" s="89"/>
    </row>
    <row r="15" spans="1:26">
      <c r="A15" t="str">
        <f t="shared" si="0"/>
        <v/>
      </c>
      <c r="B15" s="17" t="s">
        <v>73</v>
      </c>
      <c r="C15" s="38" t="s">
        <v>74</v>
      </c>
      <c r="D15" s="88"/>
      <c r="E15" s="89"/>
      <c r="F15" s="97">
        <v>9196</v>
      </c>
      <c r="G15" s="98">
        <v>9245</v>
      </c>
      <c r="H15" s="99">
        <v>9924</v>
      </c>
      <c r="I15" s="97">
        <v>1045</v>
      </c>
      <c r="J15" s="98">
        <v>1161</v>
      </c>
      <c r="K15" s="99">
        <v>1123</v>
      </c>
      <c r="L15" s="97">
        <v>8151</v>
      </c>
      <c r="M15" s="98">
        <v>8084</v>
      </c>
      <c r="N15" s="99">
        <v>8801</v>
      </c>
      <c r="O15" s="97">
        <v>0</v>
      </c>
      <c r="P15" s="98">
        <v>0</v>
      </c>
      <c r="Q15" s="99">
        <v>0</v>
      </c>
      <c r="R15" s="97">
        <v>4589</v>
      </c>
      <c r="S15" s="115">
        <v>4589</v>
      </c>
      <c r="T15" s="99">
        <v>4589</v>
      </c>
      <c r="U15" s="97">
        <v>13785</v>
      </c>
      <c r="V15" s="115">
        <v>13834</v>
      </c>
      <c r="W15" s="119">
        <v>14513</v>
      </c>
      <c r="X15" s="44" t="s">
        <v>75</v>
      </c>
      <c r="Y15" s="88"/>
      <c r="Z15" s="89"/>
    </row>
    <row r="16" spans="1:26">
      <c r="A16" t="str">
        <f t="shared" si="0"/>
        <v/>
      </c>
      <c r="B16" s="17" t="s">
        <v>76</v>
      </c>
      <c r="C16" s="38" t="s">
        <v>77</v>
      </c>
      <c r="D16" s="88"/>
      <c r="E16" s="89"/>
      <c r="F16" s="97">
        <v>3917.9043318702388</v>
      </c>
      <c r="G16" s="98">
        <v>3824.3258820072269</v>
      </c>
      <c r="H16" s="99">
        <v>3854.9146116110069</v>
      </c>
      <c r="I16" s="97">
        <v>2791.6043318702386</v>
      </c>
      <c r="J16" s="98">
        <v>2808.711260067179</v>
      </c>
      <c r="K16" s="99">
        <v>2801.7469078300624</v>
      </c>
      <c r="L16" s="97">
        <v>1118.6600000000001</v>
      </c>
      <c r="M16" s="98">
        <v>1007.614621940048</v>
      </c>
      <c r="N16" s="99">
        <v>1045.1677037809445</v>
      </c>
      <c r="O16" s="97">
        <v>7.64</v>
      </c>
      <c r="P16" s="98">
        <v>8</v>
      </c>
      <c r="Q16" s="99">
        <v>8</v>
      </c>
      <c r="R16" s="97">
        <v>13959</v>
      </c>
      <c r="S16" s="115">
        <v>14300</v>
      </c>
      <c r="T16" s="99">
        <v>14300</v>
      </c>
      <c r="U16" s="97">
        <v>17876.904331870239</v>
      </c>
      <c r="V16" s="115">
        <v>18124.325882007226</v>
      </c>
      <c r="W16" s="119">
        <v>18154.914611611006</v>
      </c>
      <c r="X16" s="44" t="s">
        <v>78</v>
      </c>
      <c r="Y16" s="88"/>
      <c r="Z16" s="89"/>
    </row>
    <row r="17" spans="1:26">
      <c r="A17" t="str">
        <f t="shared" si="0"/>
        <v/>
      </c>
      <c r="B17" s="17" t="s">
        <v>79</v>
      </c>
      <c r="C17" s="38" t="s">
        <v>80</v>
      </c>
      <c r="D17" s="88"/>
      <c r="E17" s="89"/>
      <c r="F17" s="97">
        <v>4342</v>
      </c>
      <c r="G17" s="98">
        <v>4300</v>
      </c>
      <c r="H17" s="99">
        <v>4300</v>
      </c>
      <c r="I17" s="97">
        <v>1852</v>
      </c>
      <c r="J17" s="98">
        <v>1800</v>
      </c>
      <c r="K17" s="99">
        <v>1800</v>
      </c>
      <c r="L17" s="97">
        <v>1950</v>
      </c>
      <c r="M17" s="98">
        <v>2000</v>
      </c>
      <c r="N17" s="99">
        <v>2000</v>
      </c>
      <c r="O17" s="97">
        <v>540</v>
      </c>
      <c r="P17" s="98">
        <v>500</v>
      </c>
      <c r="Q17" s="99">
        <v>500</v>
      </c>
      <c r="R17" s="97">
        <v>2625</v>
      </c>
      <c r="S17" s="115">
        <v>2800</v>
      </c>
      <c r="T17" s="99">
        <v>2800</v>
      </c>
      <c r="U17" s="97">
        <v>6967</v>
      </c>
      <c r="V17" s="115">
        <v>7100</v>
      </c>
      <c r="W17" s="119">
        <v>7100</v>
      </c>
      <c r="X17" s="44" t="s">
        <v>81</v>
      </c>
      <c r="Y17" s="88"/>
      <c r="Z17" s="89"/>
    </row>
    <row r="18" spans="1:26">
      <c r="A18" t="str">
        <f t="shared" si="0"/>
        <v/>
      </c>
      <c r="B18" s="17" t="s">
        <v>82</v>
      </c>
      <c r="C18" s="38" t="s">
        <v>83</v>
      </c>
      <c r="D18" s="88"/>
      <c r="E18" s="89"/>
      <c r="F18" s="97">
        <v>61.2</v>
      </c>
      <c r="G18" s="98">
        <v>163</v>
      </c>
      <c r="H18" s="99">
        <v>54.230000000000004</v>
      </c>
      <c r="I18" s="97">
        <v>12.4</v>
      </c>
      <c r="J18" s="98">
        <v>35</v>
      </c>
      <c r="K18" s="99">
        <v>22.05</v>
      </c>
      <c r="L18" s="97">
        <v>48.7</v>
      </c>
      <c r="M18" s="98">
        <v>128</v>
      </c>
      <c r="N18" s="99">
        <v>32.090000000000003</v>
      </c>
      <c r="O18" s="97">
        <v>0.1</v>
      </c>
      <c r="P18" s="98">
        <v>0</v>
      </c>
      <c r="Q18" s="99">
        <v>0.09</v>
      </c>
      <c r="R18" s="97">
        <v>21.5</v>
      </c>
      <c r="S18" s="115">
        <v>43</v>
      </c>
      <c r="T18" s="99">
        <v>34.29</v>
      </c>
      <c r="U18" s="97">
        <v>82.7</v>
      </c>
      <c r="V18" s="115">
        <v>206</v>
      </c>
      <c r="W18" s="119">
        <v>88.52000000000001</v>
      </c>
      <c r="X18" s="44" t="s">
        <v>82</v>
      </c>
      <c r="Y18" s="88"/>
      <c r="Z18" s="89"/>
    </row>
    <row r="19" spans="1:26">
      <c r="A19" t="str">
        <f t="shared" si="0"/>
        <v/>
      </c>
      <c r="B19" s="17" t="s">
        <v>87</v>
      </c>
      <c r="C19" s="38" t="s">
        <v>88</v>
      </c>
      <c r="D19" s="88"/>
      <c r="E19" s="89"/>
      <c r="F19" s="97">
        <v>196.2</v>
      </c>
      <c r="G19" s="98">
        <v>204</v>
      </c>
      <c r="H19" s="99">
        <v>204</v>
      </c>
      <c r="I19" s="97">
        <v>56.6</v>
      </c>
      <c r="J19" s="98">
        <v>60</v>
      </c>
      <c r="K19" s="99">
        <v>60</v>
      </c>
      <c r="L19" s="97">
        <v>131.1</v>
      </c>
      <c r="M19" s="98">
        <v>135</v>
      </c>
      <c r="N19" s="99">
        <v>135</v>
      </c>
      <c r="O19" s="97">
        <v>8.5</v>
      </c>
      <c r="P19" s="98">
        <v>9</v>
      </c>
      <c r="Q19" s="99">
        <v>9</v>
      </c>
      <c r="R19" s="97">
        <v>1911.5</v>
      </c>
      <c r="S19" s="115">
        <v>1900</v>
      </c>
      <c r="T19" s="99">
        <v>1900</v>
      </c>
      <c r="U19" s="97">
        <v>2107.6999999999998</v>
      </c>
      <c r="V19" s="115">
        <v>2104</v>
      </c>
      <c r="W19" s="119">
        <v>2104</v>
      </c>
      <c r="X19" s="44" t="s">
        <v>89</v>
      </c>
      <c r="Y19" s="88"/>
      <c r="Z19" s="89"/>
    </row>
    <row r="20" spans="1:26">
      <c r="A20" t="str">
        <f t="shared" si="0"/>
        <v/>
      </c>
      <c r="B20" s="17" t="s">
        <v>90</v>
      </c>
      <c r="C20" s="38" t="s">
        <v>91</v>
      </c>
      <c r="D20" s="88"/>
      <c r="E20" s="89"/>
      <c r="F20" s="97">
        <v>7456.3049999999994</v>
      </c>
      <c r="G20" s="98">
        <v>7800</v>
      </c>
      <c r="H20" s="99">
        <v>8180</v>
      </c>
      <c r="I20" s="97">
        <v>2810.0569999999998</v>
      </c>
      <c r="J20" s="98">
        <v>2930</v>
      </c>
      <c r="K20" s="99">
        <v>3050</v>
      </c>
      <c r="L20" s="97">
        <v>4610.0029999999997</v>
      </c>
      <c r="M20" s="98">
        <v>4840</v>
      </c>
      <c r="N20" s="99">
        <v>5100</v>
      </c>
      <c r="O20" s="97">
        <v>36.244999999999997</v>
      </c>
      <c r="P20" s="98">
        <v>30</v>
      </c>
      <c r="Q20" s="99">
        <v>30</v>
      </c>
      <c r="R20" s="97">
        <v>2330.3200000000002</v>
      </c>
      <c r="S20" s="115">
        <v>2300</v>
      </c>
      <c r="T20" s="99">
        <v>2250</v>
      </c>
      <c r="U20" s="97">
        <v>9786.625</v>
      </c>
      <c r="V20" s="115">
        <v>10100</v>
      </c>
      <c r="W20" s="119">
        <v>10430</v>
      </c>
      <c r="X20" s="44" t="s">
        <v>92</v>
      </c>
      <c r="Y20" s="88"/>
      <c r="Z20" s="89"/>
    </row>
    <row r="21" spans="1:26">
      <c r="A21" t="str">
        <f t="shared" si="0"/>
        <v/>
      </c>
      <c r="B21" s="17" t="s">
        <v>93</v>
      </c>
      <c r="C21" s="38" t="s">
        <v>94</v>
      </c>
      <c r="D21" s="88"/>
      <c r="E21" s="89"/>
      <c r="F21" s="97">
        <v>8784.2731999999996</v>
      </c>
      <c r="G21" s="98">
        <v>8800</v>
      </c>
      <c r="H21" s="99">
        <v>8700</v>
      </c>
      <c r="I21" s="97">
        <v>295.64320000000004</v>
      </c>
      <c r="J21" s="98">
        <v>290</v>
      </c>
      <c r="K21" s="99">
        <v>250</v>
      </c>
      <c r="L21" s="97">
        <v>8289</v>
      </c>
      <c r="M21" s="98">
        <v>8300</v>
      </c>
      <c r="N21" s="99">
        <v>8250</v>
      </c>
      <c r="O21" s="97">
        <v>199.63</v>
      </c>
      <c r="P21" s="98">
        <v>210</v>
      </c>
      <c r="Q21" s="99">
        <v>200</v>
      </c>
      <c r="R21" s="97">
        <v>1317.58</v>
      </c>
      <c r="S21" s="115">
        <v>1350</v>
      </c>
      <c r="T21" s="99">
        <v>1330</v>
      </c>
      <c r="U21" s="97">
        <v>10101.8532</v>
      </c>
      <c r="V21" s="115">
        <v>10150</v>
      </c>
      <c r="W21" s="119">
        <v>10030</v>
      </c>
      <c r="X21" s="44" t="s">
        <v>93</v>
      </c>
      <c r="Y21" s="88"/>
      <c r="Z21" s="89"/>
    </row>
    <row r="22" spans="1:26">
      <c r="A22" t="str">
        <f t="shared" si="0"/>
        <v/>
      </c>
      <c r="B22" s="17" t="s">
        <v>95</v>
      </c>
      <c r="C22" s="38" t="s">
        <v>96</v>
      </c>
      <c r="D22" s="88"/>
      <c r="E22" s="89"/>
      <c r="F22" s="97">
        <v>1327</v>
      </c>
      <c r="G22" s="98">
        <v>1271</v>
      </c>
      <c r="H22" s="99">
        <v>1295</v>
      </c>
      <c r="I22" s="97">
        <v>974</v>
      </c>
      <c r="J22" s="98">
        <v>956</v>
      </c>
      <c r="K22" s="99">
        <v>965</v>
      </c>
      <c r="L22" s="97">
        <v>231</v>
      </c>
      <c r="M22" s="98">
        <v>210</v>
      </c>
      <c r="N22" s="99">
        <v>220</v>
      </c>
      <c r="O22" s="97">
        <v>122</v>
      </c>
      <c r="P22" s="98">
        <v>105</v>
      </c>
      <c r="Q22" s="99">
        <v>110</v>
      </c>
      <c r="R22" s="97">
        <v>6122</v>
      </c>
      <c r="S22" s="115">
        <v>6800</v>
      </c>
      <c r="T22" s="99">
        <v>6850</v>
      </c>
      <c r="U22" s="97">
        <v>7449</v>
      </c>
      <c r="V22" s="115">
        <v>8071</v>
      </c>
      <c r="W22" s="119">
        <v>8145</v>
      </c>
      <c r="X22" s="44" t="s">
        <v>97</v>
      </c>
      <c r="Y22" s="88"/>
      <c r="Z22" s="89"/>
    </row>
    <row r="23" spans="1:26">
      <c r="A23" t="str">
        <f t="shared" si="0"/>
        <v/>
      </c>
      <c r="B23" s="17" t="s">
        <v>98</v>
      </c>
      <c r="C23" s="38" t="s">
        <v>99</v>
      </c>
      <c r="D23" s="88"/>
      <c r="E23" s="89"/>
      <c r="F23" s="97">
        <v>3492</v>
      </c>
      <c r="G23" s="98">
        <v>3660</v>
      </c>
      <c r="H23" s="99">
        <v>3760</v>
      </c>
      <c r="I23" s="97">
        <v>1519</v>
      </c>
      <c r="J23" s="98">
        <v>1600</v>
      </c>
      <c r="K23" s="99">
        <v>1650</v>
      </c>
      <c r="L23" s="97">
        <v>1965</v>
      </c>
      <c r="M23" s="98">
        <v>2050</v>
      </c>
      <c r="N23" s="99">
        <v>2100</v>
      </c>
      <c r="O23" s="97">
        <v>8</v>
      </c>
      <c r="P23" s="98">
        <v>10</v>
      </c>
      <c r="Q23" s="99">
        <v>10</v>
      </c>
      <c r="R23" s="97">
        <v>272</v>
      </c>
      <c r="S23" s="115">
        <v>300</v>
      </c>
      <c r="T23" s="99">
        <v>325</v>
      </c>
      <c r="U23" s="97">
        <v>3764</v>
      </c>
      <c r="V23" s="115">
        <v>3960</v>
      </c>
      <c r="W23" s="119">
        <v>4085</v>
      </c>
      <c r="X23" s="44" t="s">
        <v>100</v>
      </c>
      <c r="Y23" s="88"/>
      <c r="Z23" s="89"/>
    </row>
    <row r="24" spans="1:26">
      <c r="A24" t="str">
        <f t="shared" si="0"/>
        <v/>
      </c>
      <c r="B24" s="17" t="s">
        <v>101</v>
      </c>
      <c r="C24" s="38" t="s">
        <v>102</v>
      </c>
      <c r="D24" s="88"/>
      <c r="E24" s="89"/>
      <c r="F24" s="97">
        <v>882.87903769777347</v>
      </c>
      <c r="G24" s="98">
        <v>1100</v>
      </c>
      <c r="H24" s="99">
        <v>1107</v>
      </c>
      <c r="I24" s="97">
        <v>467.21735061617704</v>
      </c>
      <c r="J24" s="98">
        <v>530</v>
      </c>
      <c r="K24" s="99">
        <v>530</v>
      </c>
      <c r="L24" s="97">
        <v>385.58649911167163</v>
      </c>
      <c r="M24" s="98">
        <v>540</v>
      </c>
      <c r="N24" s="99">
        <v>550</v>
      </c>
      <c r="O24" s="97">
        <v>30.075187969924812</v>
      </c>
      <c r="P24" s="98">
        <v>30</v>
      </c>
      <c r="Q24" s="99">
        <v>27</v>
      </c>
      <c r="R24" s="97">
        <v>937.33330777965341</v>
      </c>
      <c r="S24" s="115">
        <v>1050</v>
      </c>
      <c r="T24" s="99">
        <v>1100</v>
      </c>
      <c r="U24" s="97">
        <v>1820.2123454774269</v>
      </c>
      <c r="V24" s="115">
        <v>2150</v>
      </c>
      <c r="W24" s="119">
        <v>2207</v>
      </c>
      <c r="X24" s="44" t="s">
        <v>103</v>
      </c>
      <c r="Y24" s="88"/>
      <c r="Z24" s="89"/>
    </row>
    <row r="25" spans="1:26">
      <c r="A25" t="str">
        <f t="shared" ref="A25:A31" si="1">IF(SUM(F25:W25)&lt;1,"Y","")</f>
        <v/>
      </c>
      <c r="B25" s="17" t="s">
        <v>104</v>
      </c>
      <c r="C25" s="38" t="s">
        <v>105</v>
      </c>
      <c r="D25" s="88"/>
      <c r="E25" s="89"/>
      <c r="F25" s="97">
        <v>6550</v>
      </c>
      <c r="G25" s="98">
        <v>6750</v>
      </c>
      <c r="H25" s="99">
        <v>6950</v>
      </c>
      <c r="I25" s="97">
        <v>200</v>
      </c>
      <c r="J25" s="98">
        <v>200</v>
      </c>
      <c r="K25" s="99">
        <v>200</v>
      </c>
      <c r="L25" s="97">
        <v>6200</v>
      </c>
      <c r="M25" s="98">
        <v>6400</v>
      </c>
      <c r="N25" s="99">
        <v>6600</v>
      </c>
      <c r="O25" s="97">
        <v>150</v>
      </c>
      <c r="P25" s="98">
        <v>150</v>
      </c>
      <c r="Q25" s="99">
        <v>150</v>
      </c>
      <c r="R25" s="97">
        <v>2700</v>
      </c>
      <c r="S25" s="115">
        <v>2700</v>
      </c>
      <c r="T25" s="99">
        <v>2700</v>
      </c>
      <c r="U25" s="97">
        <v>9250</v>
      </c>
      <c r="V25" s="115">
        <v>9450</v>
      </c>
      <c r="W25" s="119">
        <v>9650</v>
      </c>
      <c r="X25" s="44" t="s">
        <v>106</v>
      </c>
      <c r="Y25" s="88"/>
      <c r="Z25" s="89"/>
    </row>
    <row r="26" spans="1:26">
      <c r="A26" t="str">
        <f t="shared" si="1"/>
        <v/>
      </c>
      <c r="B26" s="17" t="s">
        <v>107</v>
      </c>
      <c r="C26" s="38" t="s">
        <v>108</v>
      </c>
      <c r="D26" s="88"/>
      <c r="E26" s="89"/>
      <c r="F26" s="97">
        <v>401</v>
      </c>
      <c r="G26" s="98">
        <v>436</v>
      </c>
      <c r="H26" s="99">
        <v>451</v>
      </c>
      <c r="I26" s="97">
        <v>226</v>
      </c>
      <c r="J26" s="98">
        <v>250</v>
      </c>
      <c r="K26" s="99">
        <v>260</v>
      </c>
      <c r="L26" s="97">
        <v>174</v>
      </c>
      <c r="M26" s="98">
        <v>185</v>
      </c>
      <c r="N26" s="99">
        <v>190</v>
      </c>
      <c r="O26" s="97">
        <v>1</v>
      </c>
      <c r="P26" s="98">
        <v>1</v>
      </c>
      <c r="Q26" s="99">
        <v>1</v>
      </c>
      <c r="R26" s="97">
        <v>1146</v>
      </c>
      <c r="S26" s="115">
        <v>1150</v>
      </c>
      <c r="T26" s="99">
        <v>1200</v>
      </c>
      <c r="U26" s="97">
        <v>1547</v>
      </c>
      <c r="V26" s="115">
        <v>1586</v>
      </c>
      <c r="W26" s="119">
        <v>1651</v>
      </c>
      <c r="X26" s="44" t="s">
        <v>109</v>
      </c>
      <c r="Y26" s="88"/>
      <c r="Z26" s="89"/>
    </row>
    <row r="27" spans="1:26" ht="13.5" thickBot="1">
      <c r="A27" t="str">
        <f t="shared" si="1"/>
        <v/>
      </c>
      <c r="B27" s="17" t="s">
        <v>110</v>
      </c>
      <c r="C27" s="38" t="s">
        <v>111</v>
      </c>
      <c r="D27" s="88"/>
      <c r="E27" s="89"/>
      <c r="F27" s="97">
        <v>107.77000000000001</v>
      </c>
      <c r="G27" s="98">
        <v>110</v>
      </c>
      <c r="H27" s="99">
        <v>110</v>
      </c>
      <c r="I27" s="97">
        <v>56.49</v>
      </c>
      <c r="J27" s="98">
        <v>60</v>
      </c>
      <c r="K27" s="99">
        <v>60</v>
      </c>
      <c r="L27" s="97">
        <v>3.15</v>
      </c>
      <c r="M27" s="98">
        <v>0</v>
      </c>
      <c r="N27" s="99">
        <v>0</v>
      </c>
      <c r="O27" s="97">
        <v>48.13</v>
      </c>
      <c r="P27" s="98">
        <v>50</v>
      </c>
      <c r="Q27" s="99">
        <v>50</v>
      </c>
      <c r="R27" s="97">
        <v>612.5</v>
      </c>
      <c r="S27" s="115">
        <v>610</v>
      </c>
      <c r="T27" s="99">
        <v>610</v>
      </c>
      <c r="U27" s="97">
        <v>720.27</v>
      </c>
      <c r="V27" s="115">
        <v>720</v>
      </c>
      <c r="W27" s="119">
        <v>720</v>
      </c>
      <c r="X27" s="44" t="s">
        <v>112</v>
      </c>
      <c r="Y27" s="88"/>
      <c r="Z27" s="89"/>
    </row>
    <row r="28" spans="1:26" ht="14.25" thickTop="1" thickBot="1">
      <c r="A28" t="str">
        <f t="shared" si="1"/>
        <v/>
      </c>
      <c r="C28" s="13" t="s">
        <v>113</v>
      </c>
      <c r="D28" s="92"/>
      <c r="E28" s="93"/>
      <c r="F28" s="73">
        <v>51476.131569568002</v>
      </c>
      <c r="G28" s="74">
        <v>51228.325882007222</v>
      </c>
      <c r="H28" s="75">
        <v>52460.144611611002</v>
      </c>
      <c r="I28" s="73">
        <v>14247.128549153082</v>
      </c>
      <c r="J28" s="74">
        <v>14210.711260067179</v>
      </c>
      <c r="K28" s="75">
        <v>14293.796907830063</v>
      </c>
      <c r="L28" s="73">
        <v>36037.662832445007</v>
      </c>
      <c r="M28" s="74">
        <v>35882.614621940047</v>
      </c>
      <c r="N28" s="75">
        <v>37039.257703780946</v>
      </c>
      <c r="O28" s="73">
        <v>1191.3501879699249</v>
      </c>
      <c r="P28" s="74">
        <v>1135</v>
      </c>
      <c r="Q28" s="75">
        <v>1127.0900000000001</v>
      </c>
      <c r="R28" s="73">
        <v>45563.829974446322</v>
      </c>
      <c r="S28" s="116">
        <v>45266</v>
      </c>
      <c r="T28" s="75">
        <v>45460.29</v>
      </c>
      <c r="U28" s="73">
        <v>97039.121544014328</v>
      </c>
      <c r="V28" s="116">
        <v>96493.325882007222</v>
      </c>
      <c r="W28" s="121">
        <v>97919.43461161101</v>
      </c>
      <c r="X28" s="13" t="s">
        <v>113</v>
      </c>
      <c r="Y28" s="92"/>
      <c r="Z28" s="93"/>
    </row>
    <row r="29" spans="1:26" ht="13.5" thickTop="1">
      <c r="A29" t="str">
        <f t="shared" si="1"/>
        <v/>
      </c>
      <c r="B29" s="14" t="s">
        <v>114</v>
      </c>
      <c r="C29" s="85" t="s">
        <v>127</v>
      </c>
      <c r="D29" s="86"/>
      <c r="E29" s="87"/>
      <c r="F29" s="94">
        <v>24895.671930459001</v>
      </c>
      <c r="G29" s="95">
        <v>24327.515497256558</v>
      </c>
      <c r="H29" s="96">
        <v>24327.515497256558</v>
      </c>
      <c r="I29" s="94">
        <v>12050.7796002167</v>
      </c>
      <c r="J29" s="95">
        <v>11361.318194388799</v>
      </c>
      <c r="K29" s="96">
        <v>11361.318194388799</v>
      </c>
      <c r="L29" s="94">
        <v>11006.900731525</v>
      </c>
      <c r="M29" s="95">
        <v>11064.824692915499</v>
      </c>
      <c r="N29" s="96">
        <v>11064.824692915499</v>
      </c>
      <c r="O29" s="94">
        <v>1837.9915987172999</v>
      </c>
      <c r="P29" s="95">
        <v>1901.3726099522601</v>
      </c>
      <c r="Q29" s="96">
        <v>1901.3726099522601</v>
      </c>
      <c r="R29" s="94">
        <v>812.36319971652495</v>
      </c>
      <c r="S29" s="114">
        <v>842.37473427827103</v>
      </c>
      <c r="T29" s="96">
        <v>842.37473427827103</v>
      </c>
      <c r="U29" s="94">
        <v>25708.035130175525</v>
      </c>
      <c r="V29" s="114">
        <v>25169.890231534828</v>
      </c>
      <c r="W29" s="118">
        <v>25169.890231534828</v>
      </c>
      <c r="X29" s="48" t="s">
        <v>114</v>
      </c>
      <c r="Y29" s="86"/>
      <c r="Z29" s="87"/>
    </row>
    <row r="30" spans="1:26" ht="13.5" thickBot="1">
      <c r="A30" t="str">
        <f t="shared" si="1"/>
        <v/>
      </c>
      <c r="B30" s="14" t="s">
        <v>116</v>
      </c>
      <c r="C30" s="62" t="s">
        <v>128</v>
      </c>
      <c r="D30" s="90"/>
      <c r="E30" s="91"/>
      <c r="F30" s="100">
        <v>76692.03</v>
      </c>
      <c r="G30" s="101">
        <v>78161.174643668797</v>
      </c>
      <c r="H30" s="102">
        <v>77426.592321834396</v>
      </c>
      <c r="I30" s="100">
        <v>32770.9</v>
      </c>
      <c r="J30" s="101">
        <v>33411.82</v>
      </c>
      <c r="K30" s="102">
        <v>33091.360000000001</v>
      </c>
      <c r="L30" s="100">
        <v>42272</v>
      </c>
      <c r="M30" s="101">
        <v>43098.744643668797</v>
      </c>
      <c r="N30" s="102">
        <v>42685.372321834395</v>
      </c>
      <c r="O30" s="100">
        <v>1649.13</v>
      </c>
      <c r="P30" s="101">
        <v>1650.61</v>
      </c>
      <c r="Q30" s="102">
        <v>1649.86</v>
      </c>
      <c r="R30" s="100">
        <v>37350.99</v>
      </c>
      <c r="S30" s="117">
        <v>37356.269999999997</v>
      </c>
      <c r="T30" s="102">
        <v>37353.629999999997</v>
      </c>
      <c r="U30" s="100">
        <v>114043.01999999999</v>
      </c>
      <c r="V30" s="117">
        <v>115517.4446436688</v>
      </c>
      <c r="W30" s="120">
        <v>114780.22232183439</v>
      </c>
      <c r="X30" s="63" t="s">
        <v>129</v>
      </c>
      <c r="Y30" s="90"/>
      <c r="Z30" s="91"/>
    </row>
    <row r="31" spans="1:26" ht="14.25" thickTop="1" thickBot="1">
      <c r="A31" t="str">
        <f t="shared" si="1"/>
        <v/>
      </c>
      <c r="C31" s="13" t="s">
        <v>119</v>
      </c>
      <c r="D31" s="11"/>
      <c r="E31" s="12"/>
      <c r="F31" s="73">
        <v>101587.70193045901</v>
      </c>
      <c r="G31" s="74">
        <v>102488.69014092535</v>
      </c>
      <c r="H31" s="75">
        <v>101754.10781909095</v>
      </c>
      <c r="I31" s="73">
        <v>44821.679600216703</v>
      </c>
      <c r="J31" s="74">
        <v>44773.138194388797</v>
      </c>
      <c r="K31" s="75">
        <v>44452.678194388798</v>
      </c>
      <c r="L31" s="73">
        <v>53278.900731524998</v>
      </c>
      <c r="M31" s="74">
        <v>54163.569336584296</v>
      </c>
      <c r="N31" s="75">
        <v>53750.197014749894</v>
      </c>
      <c r="O31" s="73">
        <v>3487.1215987173</v>
      </c>
      <c r="P31" s="74">
        <v>3551.9826099522597</v>
      </c>
      <c r="Q31" s="75">
        <v>3551.2326099522597</v>
      </c>
      <c r="R31" s="73">
        <v>38163.353199716526</v>
      </c>
      <c r="S31" s="116">
        <v>38198.64473427827</v>
      </c>
      <c r="T31" s="75">
        <v>38196.004734278271</v>
      </c>
      <c r="U31" s="73">
        <v>139751.05513017552</v>
      </c>
      <c r="V31" s="116">
        <v>140687.33487520364</v>
      </c>
      <c r="W31" s="75">
        <v>139950.11255336922</v>
      </c>
      <c r="X31" s="16" t="s">
        <v>120</v>
      </c>
      <c r="Y31" s="7"/>
      <c r="Z31" s="8"/>
    </row>
    <row r="32" spans="1:26" ht="15" thickTop="1">
      <c r="E32" s="29" t="s">
        <v>199</v>
      </c>
      <c r="F32" t="s">
        <v>200</v>
      </c>
      <c r="N32" s="29" t="s">
        <v>199</v>
      </c>
      <c r="O32" t="s">
        <v>201</v>
      </c>
    </row>
    <row r="33" spans="3:26" ht="14.25">
      <c r="E33" s="23"/>
      <c r="F33" t="s">
        <v>202</v>
      </c>
      <c r="N33" s="23"/>
      <c r="O33" t="s">
        <v>203</v>
      </c>
    </row>
    <row r="34" spans="3:26" ht="14.25">
      <c r="E34" s="29" t="s">
        <v>204</v>
      </c>
      <c r="F34" t="s">
        <v>205</v>
      </c>
      <c r="N34" s="29" t="s">
        <v>204</v>
      </c>
      <c r="O34" t="s">
        <v>206</v>
      </c>
    </row>
    <row r="35" spans="3:26" ht="14.25">
      <c r="E35" s="29" t="s">
        <v>207</v>
      </c>
      <c r="F35" t="s">
        <v>208</v>
      </c>
      <c r="N35" s="29" t="s">
        <v>207</v>
      </c>
      <c r="O35" t="s">
        <v>209</v>
      </c>
    </row>
    <row r="36" spans="3:26">
      <c r="F36" t="s">
        <v>210</v>
      </c>
      <c r="O36" t="s">
        <v>211</v>
      </c>
    </row>
    <row r="37" spans="3:26">
      <c r="C37" s="30"/>
      <c r="Z37" s="32"/>
    </row>
  </sheetData>
  <mergeCells count="18">
    <mergeCell ref="O4:W4"/>
    <mergeCell ref="F3:N3"/>
    <mergeCell ref="F4:N4"/>
    <mergeCell ref="C5:Z5"/>
    <mergeCell ref="L8:N8"/>
    <mergeCell ref="C2:Z2"/>
    <mergeCell ref="O8:Q8"/>
    <mergeCell ref="R6:T8"/>
    <mergeCell ref="U7:W7"/>
    <mergeCell ref="X6:Z9"/>
    <mergeCell ref="C6:E9"/>
    <mergeCell ref="I8:K8"/>
    <mergeCell ref="I7:K7"/>
    <mergeCell ref="F7:H8"/>
    <mergeCell ref="L7:N7"/>
    <mergeCell ref="O7:Q7"/>
    <mergeCell ref="F6:Q6"/>
    <mergeCell ref="O3:W3"/>
  </mergeCells>
  <phoneticPr fontId="0" type="noConversion"/>
  <conditionalFormatting sqref="C10:G31">
    <cfRule type="expression" dxfId="10" priority="19" stopIfTrue="1">
      <formula>#REF!&gt;2</formula>
    </cfRule>
  </conditionalFormatting>
  <conditionalFormatting sqref="H10:X31">
    <cfRule type="expression" dxfId="9" priority="21" stopIfTrue="1">
      <formula>#REF!&gt;2</formula>
    </cfRule>
  </conditionalFormatting>
  <printOptions horizontalCentered="1" verticalCentered="1"/>
  <pageMargins left="0.35433070866141736" right="0.35433070866141736" top="0.59055118110236227" bottom="0.59055118110236227" header="0.31496062992125984" footer="0.31496062992125984"/>
  <pageSetup paperSize="9" scale="59"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6">
    <pageSetUpPr fitToPage="1"/>
  </sheetPr>
  <dimension ref="A1:T32"/>
  <sheetViews>
    <sheetView zoomScaleNormal="100" workbookViewId="0">
      <selection activeCell="M12" sqref="M12:N12"/>
    </sheetView>
  </sheetViews>
  <sheetFormatPr defaultRowHeight="12.75"/>
  <sheetData>
    <row r="1" spans="1:20">
      <c r="A1" s="14" t="s">
        <v>220</v>
      </c>
    </row>
    <row r="2" spans="1:20">
      <c r="C2" s="166" t="s">
        <v>221</v>
      </c>
      <c r="D2" s="166"/>
      <c r="E2" s="166"/>
      <c r="F2" s="166"/>
      <c r="G2" s="166"/>
      <c r="H2" s="166"/>
      <c r="I2" s="166"/>
      <c r="J2" s="166"/>
      <c r="K2" s="166"/>
      <c r="L2" s="166"/>
      <c r="M2" s="166"/>
      <c r="N2" s="166"/>
      <c r="O2" s="166"/>
      <c r="P2" s="166"/>
      <c r="Q2" s="166"/>
      <c r="R2" s="166"/>
      <c r="S2" s="166"/>
      <c r="T2" s="166"/>
    </row>
    <row r="3" spans="1:20">
      <c r="F3" s="166" t="s">
        <v>222</v>
      </c>
      <c r="G3" s="166"/>
      <c r="H3" s="166"/>
      <c r="I3" s="166"/>
      <c r="J3" s="166"/>
      <c r="K3" s="166"/>
      <c r="L3" s="166" t="s">
        <v>223</v>
      </c>
      <c r="M3" s="166"/>
      <c r="N3" s="166"/>
      <c r="O3" s="166"/>
      <c r="P3" s="166"/>
      <c r="Q3" s="166"/>
    </row>
    <row r="4" spans="1:20">
      <c r="C4" s="168" t="s">
        <v>45</v>
      </c>
      <c r="D4" s="168"/>
      <c r="E4" s="168"/>
      <c r="F4" s="168"/>
      <c r="G4" s="168"/>
      <c r="H4" s="168"/>
      <c r="I4" s="168"/>
      <c r="J4" s="168"/>
      <c r="K4" s="168"/>
      <c r="L4" s="168"/>
      <c r="M4" s="168"/>
      <c r="N4" s="168"/>
      <c r="O4" s="168"/>
      <c r="P4" s="168"/>
      <c r="Q4" s="168"/>
      <c r="R4" s="168"/>
      <c r="S4" s="168"/>
      <c r="T4" s="168"/>
    </row>
    <row r="5" spans="1:20" ht="15" thickBot="1">
      <c r="K5" s="167" t="s">
        <v>46</v>
      </c>
      <c r="L5" s="167"/>
      <c r="N5" s="10"/>
      <c r="O5" s="10"/>
    </row>
    <row r="6" spans="1:20" ht="15" thickTop="1">
      <c r="C6" s="1"/>
      <c r="D6" s="2"/>
      <c r="E6" s="3"/>
      <c r="F6" s="169" t="s">
        <v>224</v>
      </c>
      <c r="G6" s="170"/>
      <c r="H6" s="171"/>
      <c r="I6" s="1"/>
      <c r="J6" s="2"/>
      <c r="K6" s="3"/>
      <c r="L6" s="15" t="s">
        <v>48</v>
      </c>
      <c r="M6" s="2"/>
      <c r="N6" s="3"/>
      <c r="O6" s="15" t="s">
        <v>49</v>
      </c>
      <c r="P6" s="2"/>
      <c r="Q6" s="3"/>
      <c r="R6" s="1"/>
      <c r="S6" s="2"/>
      <c r="T6" s="3"/>
    </row>
    <row r="7" spans="1:20" ht="14.25">
      <c r="C7" s="175" t="s">
        <v>50</v>
      </c>
      <c r="D7" s="168"/>
      <c r="E7" s="176"/>
      <c r="F7" s="175" t="s">
        <v>225</v>
      </c>
      <c r="G7" s="168"/>
      <c r="H7" s="176"/>
      <c r="I7" s="175" t="s">
        <v>52</v>
      </c>
      <c r="J7" s="168"/>
      <c r="K7" s="176"/>
      <c r="L7" s="175" t="s">
        <v>53</v>
      </c>
      <c r="M7" s="168"/>
      <c r="N7" s="176"/>
      <c r="O7" s="175" t="s">
        <v>54</v>
      </c>
      <c r="P7" s="168"/>
      <c r="Q7" s="176"/>
      <c r="R7" s="175" t="s">
        <v>55</v>
      </c>
      <c r="S7" s="168"/>
      <c r="T7" s="176"/>
    </row>
    <row r="8" spans="1:20" ht="13.5" thickBot="1">
      <c r="C8" s="6"/>
      <c r="D8" s="7"/>
      <c r="E8" s="8"/>
      <c r="F8" s="21">
        <v>2021</v>
      </c>
      <c r="G8" s="22">
        <v>2022</v>
      </c>
      <c r="H8" s="20">
        <v>2023</v>
      </c>
      <c r="I8" s="21">
        <v>2021</v>
      </c>
      <c r="J8" s="22">
        <v>2022</v>
      </c>
      <c r="K8" s="20">
        <v>2023</v>
      </c>
      <c r="L8" s="21">
        <v>2021</v>
      </c>
      <c r="M8" s="22">
        <v>2022</v>
      </c>
      <c r="N8" s="20">
        <v>2023</v>
      </c>
      <c r="O8" s="21">
        <v>2021</v>
      </c>
      <c r="P8" s="22">
        <v>2022</v>
      </c>
      <c r="Q8" s="20">
        <v>2023</v>
      </c>
      <c r="R8" s="6"/>
      <c r="S8" s="7"/>
      <c r="T8" s="8"/>
    </row>
    <row r="9" spans="1:20" ht="13.5" thickTop="1">
      <c r="A9" t="str">
        <f t="shared" ref="A9:A30" si="0">IF(SUM(F9:Q9)&lt;1,"Y","")</f>
        <v/>
      </c>
      <c r="B9" s="17" t="s">
        <v>56</v>
      </c>
      <c r="C9" s="38" t="s">
        <v>57</v>
      </c>
      <c r="D9" s="88"/>
      <c r="E9" s="89"/>
      <c r="F9" s="97">
        <v>17589.485000000001</v>
      </c>
      <c r="G9" s="98">
        <v>16095</v>
      </c>
      <c r="H9" s="99">
        <v>16500</v>
      </c>
      <c r="I9" s="97">
        <v>10139.14</v>
      </c>
      <c r="J9" s="98">
        <v>10315</v>
      </c>
      <c r="K9" s="99">
        <v>10000</v>
      </c>
      <c r="L9" s="97">
        <v>8044.1869999999999</v>
      </c>
      <c r="M9" s="98">
        <v>6660</v>
      </c>
      <c r="N9" s="99">
        <v>7000</v>
      </c>
      <c r="O9" s="97">
        <v>593.84199999999998</v>
      </c>
      <c r="P9" s="98">
        <v>880</v>
      </c>
      <c r="Q9" s="99">
        <v>500</v>
      </c>
      <c r="R9" s="44" t="s">
        <v>58</v>
      </c>
      <c r="S9" s="88"/>
      <c r="T9" s="89"/>
    </row>
    <row r="10" spans="1:20">
      <c r="A10" t="str">
        <f t="shared" si="0"/>
        <v/>
      </c>
      <c r="B10" s="17" t="s">
        <v>59</v>
      </c>
      <c r="C10" s="38" t="s">
        <v>60</v>
      </c>
      <c r="D10" s="88"/>
      <c r="E10" s="89"/>
      <c r="F10" s="97">
        <v>1173.0530000000001</v>
      </c>
      <c r="G10" s="98" t="s">
        <v>62</v>
      </c>
      <c r="H10" s="99" t="s">
        <v>62</v>
      </c>
      <c r="I10" s="97">
        <v>1178</v>
      </c>
      <c r="J10" s="98" t="s">
        <v>62</v>
      </c>
      <c r="K10" s="99" t="s">
        <v>62</v>
      </c>
      <c r="L10" s="97">
        <v>0</v>
      </c>
      <c r="M10" s="98" t="s">
        <v>62</v>
      </c>
      <c r="N10" s="99" t="s">
        <v>62</v>
      </c>
      <c r="O10" s="97">
        <v>4.9470000000000001</v>
      </c>
      <c r="P10" s="98" t="s">
        <v>62</v>
      </c>
      <c r="Q10" s="99" t="s">
        <v>62</v>
      </c>
      <c r="R10" s="44" t="s">
        <v>63</v>
      </c>
      <c r="S10" s="88"/>
      <c r="T10" s="89"/>
    </row>
    <row r="11" spans="1:20">
      <c r="A11" t="str">
        <f t="shared" si="0"/>
        <v/>
      </c>
      <c r="B11" s="17" t="s">
        <v>64</v>
      </c>
      <c r="C11" s="38" t="s">
        <v>65</v>
      </c>
      <c r="D11" s="88"/>
      <c r="E11" s="89"/>
      <c r="F11" s="97">
        <v>2.38</v>
      </c>
      <c r="G11" s="98">
        <v>2</v>
      </c>
      <c r="H11" s="99">
        <v>2</v>
      </c>
      <c r="I11" s="97">
        <v>2.38</v>
      </c>
      <c r="J11" s="98">
        <v>2</v>
      </c>
      <c r="K11" s="99">
        <v>2</v>
      </c>
      <c r="L11" s="97">
        <v>0</v>
      </c>
      <c r="M11" s="98">
        <v>0</v>
      </c>
      <c r="N11" s="99">
        <v>0</v>
      </c>
      <c r="O11" s="97">
        <v>0</v>
      </c>
      <c r="P11" s="98">
        <v>0</v>
      </c>
      <c r="Q11" s="99">
        <v>0</v>
      </c>
      <c r="R11" s="44" t="s">
        <v>66</v>
      </c>
      <c r="S11" s="88"/>
      <c r="T11" s="89"/>
    </row>
    <row r="12" spans="1:20">
      <c r="A12" t="str">
        <f t="shared" si="0"/>
        <v/>
      </c>
      <c r="B12" s="17" t="s">
        <v>67</v>
      </c>
      <c r="C12" s="38" t="s">
        <v>68</v>
      </c>
      <c r="D12" s="88"/>
      <c r="E12" s="89"/>
      <c r="F12" s="97">
        <v>8801</v>
      </c>
      <c r="G12" s="98">
        <v>8617</v>
      </c>
      <c r="H12" s="99">
        <v>7916</v>
      </c>
      <c r="I12" s="97">
        <v>17301</v>
      </c>
      <c r="J12" s="98">
        <v>15480</v>
      </c>
      <c r="K12" s="99">
        <v>14210</v>
      </c>
      <c r="L12" s="97">
        <v>750</v>
      </c>
      <c r="M12" s="98">
        <v>663</v>
      </c>
      <c r="N12" s="99">
        <v>660</v>
      </c>
      <c r="O12" s="97">
        <v>9250</v>
      </c>
      <c r="P12" s="98">
        <v>7526</v>
      </c>
      <c r="Q12" s="99">
        <v>6954</v>
      </c>
      <c r="R12" s="44" t="s">
        <v>69</v>
      </c>
      <c r="S12" s="88"/>
      <c r="T12" s="89"/>
    </row>
    <row r="13" spans="1:20">
      <c r="A13" t="str">
        <f t="shared" si="0"/>
        <v/>
      </c>
      <c r="B13" s="17" t="s">
        <v>70</v>
      </c>
      <c r="C13" s="38" t="s">
        <v>71</v>
      </c>
      <c r="D13" s="88"/>
      <c r="E13" s="89"/>
      <c r="F13" s="97">
        <v>3639.8213181818178</v>
      </c>
      <c r="G13" s="98">
        <v>3730</v>
      </c>
      <c r="H13" s="99">
        <v>3730</v>
      </c>
      <c r="I13" s="97">
        <v>3268.181818181818</v>
      </c>
      <c r="J13" s="98">
        <v>3200</v>
      </c>
      <c r="K13" s="99">
        <v>3200</v>
      </c>
      <c r="L13" s="97">
        <v>454.59870000000001</v>
      </c>
      <c r="M13" s="98">
        <v>600</v>
      </c>
      <c r="N13" s="99">
        <v>600</v>
      </c>
      <c r="O13" s="97">
        <v>82.95920000000001</v>
      </c>
      <c r="P13" s="98">
        <v>70</v>
      </c>
      <c r="Q13" s="99">
        <v>70</v>
      </c>
      <c r="R13" s="44" t="s">
        <v>72</v>
      </c>
      <c r="S13" s="88"/>
      <c r="T13" s="89"/>
    </row>
    <row r="14" spans="1:20">
      <c r="A14" t="str">
        <f t="shared" si="0"/>
        <v/>
      </c>
      <c r="B14" s="17" t="s">
        <v>73</v>
      </c>
      <c r="C14" s="38" t="s">
        <v>74</v>
      </c>
      <c r="D14" s="88"/>
      <c r="E14" s="89"/>
      <c r="F14" s="97">
        <v>25080</v>
      </c>
      <c r="G14" s="98">
        <v>23224</v>
      </c>
      <c r="H14" s="99">
        <v>23365</v>
      </c>
      <c r="I14" s="97">
        <v>25247</v>
      </c>
      <c r="J14" s="98">
        <v>23457</v>
      </c>
      <c r="K14" s="99">
        <v>23590</v>
      </c>
      <c r="L14" s="97">
        <v>165</v>
      </c>
      <c r="M14" s="98">
        <v>78</v>
      </c>
      <c r="N14" s="99">
        <v>86</v>
      </c>
      <c r="O14" s="97">
        <v>332</v>
      </c>
      <c r="P14" s="98">
        <v>311</v>
      </c>
      <c r="Q14" s="99">
        <v>311</v>
      </c>
      <c r="R14" s="44" t="s">
        <v>75</v>
      </c>
      <c r="S14" s="88"/>
      <c r="T14" s="89"/>
    </row>
    <row r="15" spans="1:20">
      <c r="A15" t="str">
        <f t="shared" si="0"/>
        <v/>
      </c>
      <c r="B15" s="17" t="s">
        <v>76</v>
      </c>
      <c r="C15" s="38" t="s">
        <v>77</v>
      </c>
      <c r="D15" s="88"/>
      <c r="E15" s="89"/>
      <c r="F15" s="97">
        <v>39795.287928237602</v>
      </c>
      <c r="G15" s="98">
        <v>39076.883735323325</v>
      </c>
      <c r="H15" s="99">
        <v>38612.840788634792</v>
      </c>
      <c r="I15" s="97">
        <v>44611.026192825164</v>
      </c>
      <c r="J15" s="98">
        <v>41446.883735323325</v>
      </c>
      <c r="K15" s="99">
        <v>39282.840788634792</v>
      </c>
      <c r="L15" s="97">
        <v>3190.4190032570082</v>
      </c>
      <c r="M15" s="98">
        <v>3300</v>
      </c>
      <c r="N15" s="99">
        <v>3600</v>
      </c>
      <c r="O15" s="97">
        <v>8006.1572678445773</v>
      </c>
      <c r="P15" s="98">
        <v>5670</v>
      </c>
      <c r="Q15" s="99">
        <v>4270</v>
      </c>
      <c r="R15" s="44" t="s">
        <v>78</v>
      </c>
      <c r="S15" s="88"/>
      <c r="T15" s="89"/>
    </row>
    <row r="16" spans="1:20">
      <c r="A16" t="str">
        <f t="shared" si="0"/>
        <v/>
      </c>
      <c r="B16" s="17" t="s">
        <v>79</v>
      </c>
      <c r="C16" s="38" t="s">
        <v>80</v>
      </c>
      <c r="D16" s="88"/>
      <c r="E16" s="89"/>
      <c r="F16" s="97">
        <v>6786</v>
      </c>
      <c r="G16" s="98">
        <v>6350</v>
      </c>
      <c r="H16" s="99">
        <v>6100</v>
      </c>
      <c r="I16" s="97">
        <v>5975</v>
      </c>
      <c r="J16" s="98">
        <v>5600</v>
      </c>
      <c r="K16" s="99">
        <v>5500</v>
      </c>
      <c r="L16" s="97">
        <v>1088</v>
      </c>
      <c r="M16" s="98">
        <v>1100</v>
      </c>
      <c r="N16" s="99">
        <v>900</v>
      </c>
      <c r="O16" s="97">
        <v>277</v>
      </c>
      <c r="P16" s="98">
        <v>350</v>
      </c>
      <c r="Q16" s="99">
        <v>300</v>
      </c>
      <c r="R16" s="44" t="s">
        <v>81</v>
      </c>
      <c r="S16" s="88"/>
      <c r="T16" s="89"/>
    </row>
    <row r="17" spans="1:20">
      <c r="A17" t="str">
        <f t="shared" si="0"/>
        <v/>
      </c>
      <c r="B17" s="17" t="s">
        <v>82</v>
      </c>
      <c r="C17" s="38" t="s">
        <v>83</v>
      </c>
      <c r="D17" s="88"/>
      <c r="E17" s="89"/>
      <c r="F17" s="97">
        <v>392.8</v>
      </c>
      <c r="G17" s="98">
        <v>90</v>
      </c>
      <c r="H17" s="99">
        <v>161.11000000000001</v>
      </c>
      <c r="I17" s="97">
        <v>26.8</v>
      </c>
      <c r="J17" s="98">
        <v>51</v>
      </c>
      <c r="K17" s="99">
        <v>122.11</v>
      </c>
      <c r="L17" s="97">
        <v>609</v>
      </c>
      <c r="M17" s="98">
        <v>164</v>
      </c>
      <c r="N17" s="99">
        <v>164</v>
      </c>
      <c r="O17" s="97">
        <v>243</v>
      </c>
      <c r="P17" s="98">
        <v>125</v>
      </c>
      <c r="Q17" s="99">
        <v>125</v>
      </c>
      <c r="R17" s="44" t="s">
        <v>82</v>
      </c>
      <c r="S17" s="88"/>
      <c r="T17" s="89"/>
    </row>
    <row r="18" spans="1:20">
      <c r="A18" t="str">
        <f t="shared" si="0"/>
        <v/>
      </c>
      <c r="B18" s="17" t="s">
        <v>87</v>
      </c>
      <c r="C18" s="38" t="s">
        <v>88</v>
      </c>
      <c r="D18" s="88"/>
      <c r="E18" s="89"/>
      <c r="F18" s="97">
        <v>175.5</v>
      </c>
      <c r="G18" s="98">
        <v>169</v>
      </c>
      <c r="H18" s="99">
        <v>169</v>
      </c>
      <c r="I18" s="97">
        <v>153.5</v>
      </c>
      <c r="J18" s="98">
        <v>154</v>
      </c>
      <c r="K18" s="99">
        <v>154</v>
      </c>
      <c r="L18" s="97">
        <v>86.9</v>
      </c>
      <c r="M18" s="98">
        <v>80</v>
      </c>
      <c r="N18" s="99">
        <v>80</v>
      </c>
      <c r="O18" s="97">
        <v>64.900000000000006</v>
      </c>
      <c r="P18" s="98">
        <v>65</v>
      </c>
      <c r="Q18" s="99">
        <v>65</v>
      </c>
      <c r="R18" s="44" t="s">
        <v>89</v>
      </c>
      <c r="S18" s="88"/>
      <c r="T18" s="89"/>
    </row>
    <row r="19" spans="1:20">
      <c r="A19" t="str">
        <f t="shared" si="0"/>
        <v/>
      </c>
      <c r="B19" s="17" t="s">
        <v>90</v>
      </c>
      <c r="C19" s="38" t="s">
        <v>91</v>
      </c>
      <c r="D19" s="88"/>
      <c r="E19" s="89"/>
      <c r="F19" s="97">
        <v>14868.197</v>
      </c>
      <c r="G19" s="98">
        <v>15470</v>
      </c>
      <c r="H19" s="99">
        <v>16000</v>
      </c>
      <c r="I19" s="97">
        <v>15697.880999999999</v>
      </c>
      <c r="J19" s="98">
        <v>16370</v>
      </c>
      <c r="K19" s="99">
        <v>16900</v>
      </c>
      <c r="L19" s="97">
        <v>1089.982</v>
      </c>
      <c r="M19" s="98">
        <v>1150</v>
      </c>
      <c r="N19" s="99">
        <v>1200</v>
      </c>
      <c r="O19" s="97">
        <v>1919.6659999999999</v>
      </c>
      <c r="P19" s="98">
        <v>2050</v>
      </c>
      <c r="Q19" s="99">
        <v>2100</v>
      </c>
      <c r="R19" s="44" t="s">
        <v>92</v>
      </c>
      <c r="S19" s="88"/>
      <c r="T19" s="89"/>
    </row>
    <row r="20" spans="1:20">
      <c r="A20" t="str">
        <f t="shared" si="0"/>
        <v/>
      </c>
      <c r="B20" s="17" t="s">
        <v>93</v>
      </c>
      <c r="C20" s="38" t="s">
        <v>94</v>
      </c>
      <c r="D20" s="88"/>
      <c r="E20" s="89"/>
      <c r="F20" s="97">
        <v>1971</v>
      </c>
      <c r="G20" s="98">
        <v>1990</v>
      </c>
      <c r="H20" s="99">
        <v>2075</v>
      </c>
      <c r="I20" s="97">
        <v>1851</v>
      </c>
      <c r="J20" s="98">
        <v>1900</v>
      </c>
      <c r="K20" s="99">
        <v>1970</v>
      </c>
      <c r="L20" s="97">
        <v>150</v>
      </c>
      <c r="M20" s="98">
        <v>130</v>
      </c>
      <c r="N20" s="99">
        <v>140</v>
      </c>
      <c r="O20" s="97">
        <v>30</v>
      </c>
      <c r="P20" s="98">
        <v>40</v>
      </c>
      <c r="Q20" s="99">
        <v>35</v>
      </c>
      <c r="R20" s="44" t="s">
        <v>93</v>
      </c>
      <c r="S20" s="88"/>
      <c r="T20" s="89"/>
    </row>
    <row r="21" spans="1:20">
      <c r="A21" t="str">
        <f t="shared" si="0"/>
        <v/>
      </c>
      <c r="B21" s="17" t="s">
        <v>95</v>
      </c>
      <c r="C21" s="38" t="s">
        <v>96</v>
      </c>
      <c r="D21" s="88"/>
      <c r="E21" s="89"/>
      <c r="F21" s="97">
        <v>226</v>
      </c>
      <c r="G21" s="98">
        <v>220</v>
      </c>
      <c r="H21" s="99">
        <v>233</v>
      </c>
      <c r="I21" s="97">
        <v>202</v>
      </c>
      <c r="J21" s="98">
        <v>210</v>
      </c>
      <c r="K21" s="99">
        <v>220</v>
      </c>
      <c r="L21" s="97">
        <v>28</v>
      </c>
      <c r="M21" s="98">
        <v>12</v>
      </c>
      <c r="N21" s="99">
        <v>15</v>
      </c>
      <c r="O21" s="97">
        <v>4</v>
      </c>
      <c r="P21" s="98">
        <v>2</v>
      </c>
      <c r="Q21" s="99">
        <v>2</v>
      </c>
      <c r="R21" s="44" t="s">
        <v>97</v>
      </c>
      <c r="S21" s="88"/>
      <c r="T21" s="89"/>
    </row>
    <row r="22" spans="1:20">
      <c r="A22" t="str">
        <f t="shared" si="0"/>
        <v/>
      </c>
      <c r="B22" s="17" t="s">
        <v>98</v>
      </c>
      <c r="C22" s="38" t="s">
        <v>99</v>
      </c>
      <c r="D22" s="88"/>
      <c r="E22" s="89"/>
      <c r="F22" s="97">
        <v>3057</v>
      </c>
      <c r="G22" s="98">
        <v>3235</v>
      </c>
      <c r="H22" s="99">
        <v>3250</v>
      </c>
      <c r="I22" s="97">
        <v>2724</v>
      </c>
      <c r="J22" s="98">
        <v>2735</v>
      </c>
      <c r="K22" s="99">
        <v>2750</v>
      </c>
      <c r="L22" s="97">
        <v>1049</v>
      </c>
      <c r="M22" s="98">
        <v>900</v>
      </c>
      <c r="N22" s="99">
        <v>900</v>
      </c>
      <c r="O22" s="97">
        <v>716</v>
      </c>
      <c r="P22" s="98">
        <v>400</v>
      </c>
      <c r="Q22" s="99">
        <v>400</v>
      </c>
      <c r="R22" s="44" t="s">
        <v>100</v>
      </c>
      <c r="S22" s="88"/>
      <c r="T22" s="89"/>
    </row>
    <row r="23" spans="1:20">
      <c r="A23" t="str">
        <f t="shared" si="0"/>
        <v/>
      </c>
      <c r="B23" s="17" t="s">
        <v>101</v>
      </c>
      <c r="C23" s="38" t="s">
        <v>102</v>
      </c>
      <c r="D23" s="88"/>
      <c r="E23" s="89"/>
      <c r="F23" s="97">
        <v>1510.9267803575426</v>
      </c>
      <c r="G23" s="98">
        <v>1740</v>
      </c>
      <c r="H23" s="99">
        <v>1620</v>
      </c>
      <c r="I23" s="97">
        <v>1509.9537803575424</v>
      </c>
      <c r="J23" s="98">
        <v>1680</v>
      </c>
      <c r="K23" s="99">
        <v>1600</v>
      </c>
      <c r="L23" s="97">
        <v>286.63900000000001</v>
      </c>
      <c r="M23" s="98">
        <v>320</v>
      </c>
      <c r="N23" s="99">
        <v>300</v>
      </c>
      <c r="O23" s="97">
        <v>285.666</v>
      </c>
      <c r="P23" s="98">
        <v>260</v>
      </c>
      <c r="Q23" s="99">
        <v>280</v>
      </c>
      <c r="R23" s="44" t="s">
        <v>103</v>
      </c>
      <c r="S23" s="88"/>
      <c r="T23" s="89"/>
    </row>
    <row r="24" spans="1:20">
      <c r="A24" t="str">
        <f t="shared" si="0"/>
        <v/>
      </c>
      <c r="B24" s="17" t="s">
        <v>104</v>
      </c>
      <c r="C24" s="38" t="s">
        <v>105</v>
      </c>
      <c r="D24" s="88"/>
      <c r="E24" s="89"/>
      <c r="F24" s="97">
        <v>39240</v>
      </c>
      <c r="G24" s="98">
        <v>37680</v>
      </c>
      <c r="H24" s="99">
        <v>35880</v>
      </c>
      <c r="I24" s="97">
        <v>39100</v>
      </c>
      <c r="J24" s="98">
        <v>37600</v>
      </c>
      <c r="K24" s="99">
        <v>35800</v>
      </c>
      <c r="L24" s="97">
        <v>880</v>
      </c>
      <c r="M24" s="98">
        <v>1010</v>
      </c>
      <c r="N24" s="99">
        <v>1010</v>
      </c>
      <c r="O24" s="97">
        <v>740</v>
      </c>
      <c r="P24" s="98">
        <v>930</v>
      </c>
      <c r="Q24" s="99">
        <v>930</v>
      </c>
      <c r="R24" s="44" t="s">
        <v>106</v>
      </c>
      <c r="S24" s="88"/>
      <c r="T24" s="89"/>
    </row>
    <row r="25" spans="1:20">
      <c r="A25" t="str">
        <f t="shared" si="0"/>
        <v/>
      </c>
      <c r="B25" s="17" t="s">
        <v>107</v>
      </c>
      <c r="C25" s="38" t="s">
        <v>108</v>
      </c>
      <c r="D25" s="88"/>
      <c r="E25" s="89"/>
      <c r="F25" s="97">
        <v>1935</v>
      </c>
      <c r="G25" s="98">
        <v>2045</v>
      </c>
      <c r="H25" s="99">
        <v>2105</v>
      </c>
      <c r="I25" s="97">
        <v>2224</v>
      </c>
      <c r="J25" s="98">
        <v>2300</v>
      </c>
      <c r="K25" s="99">
        <v>2350</v>
      </c>
      <c r="L25" s="97">
        <v>52</v>
      </c>
      <c r="M25" s="98">
        <v>55</v>
      </c>
      <c r="N25" s="99">
        <v>55</v>
      </c>
      <c r="O25" s="97">
        <v>341</v>
      </c>
      <c r="P25" s="98">
        <v>310</v>
      </c>
      <c r="Q25" s="99">
        <v>300</v>
      </c>
      <c r="R25" s="44" t="s">
        <v>109</v>
      </c>
      <c r="S25" s="88"/>
      <c r="T25" s="89"/>
    </row>
    <row r="26" spans="1:20" ht="13.5" thickBot="1">
      <c r="A26" t="str">
        <f t="shared" si="0"/>
        <v/>
      </c>
      <c r="B26" s="17" t="s">
        <v>110</v>
      </c>
      <c r="C26" s="38" t="s">
        <v>111</v>
      </c>
      <c r="D26" s="88"/>
      <c r="E26" s="89"/>
      <c r="F26" s="97">
        <v>6514.78</v>
      </c>
      <c r="G26" s="98">
        <v>5510</v>
      </c>
      <c r="H26" s="99">
        <v>6200</v>
      </c>
      <c r="I26" s="97">
        <v>6297.78</v>
      </c>
      <c r="J26" s="98">
        <v>5300</v>
      </c>
      <c r="K26" s="99">
        <v>6000</v>
      </c>
      <c r="L26" s="97">
        <v>359</v>
      </c>
      <c r="M26" s="98">
        <v>360</v>
      </c>
      <c r="N26" s="99">
        <v>360</v>
      </c>
      <c r="O26" s="97">
        <v>142</v>
      </c>
      <c r="P26" s="98">
        <v>150</v>
      </c>
      <c r="Q26" s="99">
        <v>160</v>
      </c>
      <c r="R26" s="44" t="s">
        <v>112</v>
      </c>
      <c r="S26" s="88"/>
      <c r="T26" s="89"/>
    </row>
    <row r="27" spans="1:20" ht="14.25" thickTop="1" thickBot="1">
      <c r="A27" t="str">
        <f t="shared" si="0"/>
        <v/>
      </c>
      <c r="C27" s="13" t="s">
        <v>113</v>
      </c>
      <c r="D27" s="92"/>
      <c r="E27" s="93"/>
      <c r="F27" s="73">
        <v>172758.23102677698</v>
      </c>
      <c r="G27" s="74">
        <v>165243.88373532332</v>
      </c>
      <c r="H27" s="75">
        <v>163918.95078863477</v>
      </c>
      <c r="I27" s="73">
        <v>177508.64279136452</v>
      </c>
      <c r="J27" s="74">
        <v>167800.88373532332</v>
      </c>
      <c r="K27" s="75">
        <v>163650.95078863477</v>
      </c>
      <c r="L27" s="73">
        <v>18282.725703257009</v>
      </c>
      <c r="M27" s="74">
        <v>16582</v>
      </c>
      <c r="N27" s="75">
        <v>17070</v>
      </c>
      <c r="O27" s="73">
        <v>23033.137467844579</v>
      </c>
      <c r="P27" s="74">
        <v>19139</v>
      </c>
      <c r="Q27" s="75">
        <v>16802</v>
      </c>
      <c r="R27" s="13" t="s">
        <v>113</v>
      </c>
      <c r="S27" s="92"/>
      <c r="T27" s="93"/>
    </row>
    <row r="28" spans="1:20" ht="13.5" thickTop="1">
      <c r="A28" t="str">
        <f t="shared" si="0"/>
        <v/>
      </c>
      <c r="B28" s="14" t="s">
        <v>114</v>
      </c>
      <c r="C28" s="85" t="s">
        <v>127</v>
      </c>
      <c r="D28" s="86"/>
      <c r="E28" s="87"/>
      <c r="F28" s="94">
        <v>104024.50459106501</v>
      </c>
      <c r="G28" s="95">
        <v>102730.14582374533</v>
      </c>
      <c r="H28" s="96">
        <v>102894.11606068205</v>
      </c>
      <c r="I28" s="94">
        <v>108689.988591065</v>
      </c>
      <c r="J28" s="95">
        <v>106633.29195581601</v>
      </c>
      <c r="K28" s="96">
        <v>106633.29195581601</v>
      </c>
      <c r="L28" s="94">
        <v>2221.41</v>
      </c>
      <c r="M28" s="95">
        <v>1489.2102315746899</v>
      </c>
      <c r="N28" s="96">
        <v>1244.8750562458199</v>
      </c>
      <c r="O28" s="94">
        <v>6886.8940000000002</v>
      </c>
      <c r="P28" s="95">
        <v>5392.35636364536</v>
      </c>
      <c r="Q28" s="96">
        <v>4984.0509513797697</v>
      </c>
      <c r="R28" s="48" t="s">
        <v>114</v>
      </c>
      <c r="S28" s="86"/>
      <c r="T28" s="87"/>
    </row>
    <row r="29" spans="1:20" ht="13.5" thickBot="1">
      <c r="A29" t="str">
        <f t="shared" si="0"/>
        <v/>
      </c>
      <c r="B29" s="14" t="s">
        <v>116</v>
      </c>
      <c r="C29" s="62" t="s">
        <v>128</v>
      </c>
      <c r="D29" s="90"/>
      <c r="E29" s="91"/>
      <c r="F29" s="100">
        <v>142643.70000000001</v>
      </c>
      <c r="G29" s="101">
        <v>143442.79299999998</v>
      </c>
      <c r="H29" s="102">
        <v>143043.24000000002</v>
      </c>
      <c r="I29" s="100">
        <v>150701.6</v>
      </c>
      <c r="J29" s="101">
        <v>151554.07999999999</v>
      </c>
      <c r="K29" s="102">
        <v>151127.84</v>
      </c>
      <c r="L29" s="100">
        <v>278.22000000000003</v>
      </c>
      <c r="M29" s="101">
        <v>280.06299999999999</v>
      </c>
      <c r="N29" s="102">
        <v>279.14</v>
      </c>
      <c r="O29" s="100">
        <v>8336.1200000000008</v>
      </c>
      <c r="P29" s="101">
        <v>8391.35</v>
      </c>
      <c r="Q29" s="102">
        <v>8363.74</v>
      </c>
      <c r="R29" s="63" t="s">
        <v>129</v>
      </c>
      <c r="S29" s="90"/>
      <c r="T29" s="91"/>
    </row>
    <row r="30" spans="1:20" ht="14.25" thickTop="1" thickBot="1">
      <c r="A30" t="str">
        <f t="shared" si="0"/>
        <v/>
      </c>
      <c r="C30" s="13" t="s">
        <v>119</v>
      </c>
      <c r="D30" s="11"/>
      <c r="E30" s="12"/>
      <c r="F30" s="73">
        <v>246668.204591065</v>
      </c>
      <c r="G30" s="74">
        <v>246172.93882374529</v>
      </c>
      <c r="H30" s="75">
        <v>245937.35606068207</v>
      </c>
      <c r="I30" s="73">
        <v>259391.58859106502</v>
      </c>
      <c r="J30" s="74">
        <v>258187.37195581599</v>
      </c>
      <c r="K30" s="75">
        <v>257761.131955816</v>
      </c>
      <c r="L30" s="73">
        <v>2499.63</v>
      </c>
      <c r="M30" s="74">
        <v>1769.2732315746898</v>
      </c>
      <c r="N30" s="75">
        <v>1524.0150562458198</v>
      </c>
      <c r="O30" s="73">
        <v>15223.014000000001</v>
      </c>
      <c r="P30" s="74">
        <v>13783.70636364536</v>
      </c>
      <c r="Q30" s="75">
        <v>13347.790951379769</v>
      </c>
      <c r="R30" s="16" t="s">
        <v>120</v>
      </c>
      <c r="S30" s="7"/>
      <c r="T30" s="8"/>
    </row>
    <row r="31" spans="1:20" ht="15" thickTop="1">
      <c r="C31" s="34"/>
      <c r="E31" s="36" t="s">
        <v>226</v>
      </c>
      <c r="G31" s="35"/>
      <c r="H31" s="35"/>
      <c r="I31" s="35"/>
      <c r="J31" s="35"/>
      <c r="K31" s="35"/>
      <c r="L31" s="36" t="s">
        <v>227</v>
      </c>
      <c r="M31" s="35"/>
      <c r="N31" s="35"/>
      <c r="O31" s="35"/>
      <c r="P31" s="35"/>
      <c r="Q31" s="35"/>
      <c r="R31" s="34"/>
    </row>
    <row r="32" spans="1:20">
      <c r="C32" s="30"/>
      <c r="T32" s="32"/>
    </row>
  </sheetData>
  <mergeCells count="12">
    <mergeCell ref="I7:K7"/>
    <mergeCell ref="L7:N7"/>
    <mergeCell ref="C2:T2"/>
    <mergeCell ref="F6:H6"/>
    <mergeCell ref="F7:H7"/>
    <mergeCell ref="R7:T7"/>
    <mergeCell ref="F3:K3"/>
    <mergeCell ref="L3:Q3"/>
    <mergeCell ref="K5:L5"/>
    <mergeCell ref="C4:T4"/>
    <mergeCell ref="O7:Q7"/>
    <mergeCell ref="C7:E7"/>
  </mergeCells>
  <phoneticPr fontId="0" type="noConversion"/>
  <conditionalFormatting sqref="C9:R30">
    <cfRule type="expression" dxfId="8" priority="22" stopIfTrue="1">
      <formula>#REF!&gt;2</formula>
    </cfRule>
  </conditionalFormatting>
  <printOptions horizontalCentered="1" verticalCentered="1"/>
  <pageMargins left="0.35433070866141736" right="0.35433070866141736" top="0.59055118110236227" bottom="0.59055118110236227" header="0.31496062992125984" footer="0.31496062992125984"/>
  <pageSetup paperSize="9" scale="86"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T49"/>
  <sheetViews>
    <sheetView zoomScale="130" zoomScaleNormal="130" workbookViewId="0">
      <selection activeCell="M12" sqref="M12:N12"/>
    </sheetView>
  </sheetViews>
  <sheetFormatPr defaultRowHeight="12.75"/>
  <cols>
    <col min="6" max="8" width="9.85546875" customWidth="1"/>
    <col min="9" max="9" width="10.28515625" customWidth="1"/>
    <col min="10" max="11" width="9.85546875" customWidth="1"/>
  </cols>
  <sheetData>
    <row r="1" spans="1:20">
      <c r="A1" s="14" t="s">
        <v>41</v>
      </c>
    </row>
    <row r="2" spans="1:20">
      <c r="C2" s="166" t="s">
        <v>42</v>
      </c>
      <c r="D2" s="166"/>
      <c r="E2" s="166"/>
      <c r="F2" s="166"/>
      <c r="G2" s="166"/>
      <c r="H2" s="166"/>
      <c r="I2" s="166"/>
      <c r="J2" s="166"/>
      <c r="K2" s="166"/>
      <c r="L2" s="166"/>
      <c r="M2" s="166"/>
      <c r="N2" s="166"/>
      <c r="O2" s="166"/>
      <c r="P2" s="166"/>
      <c r="Q2" s="166"/>
      <c r="R2" s="166"/>
      <c r="S2" s="166"/>
      <c r="T2" s="166"/>
    </row>
    <row r="3" spans="1:20">
      <c r="F3" s="166" t="s">
        <v>43</v>
      </c>
      <c r="G3" s="166"/>
      <c r="H3" s="166"/>
      <c r="I3" s="166"/>
      <c r="J3" s="166"/>
      <c r="K3" s="166"/>
      <c r="L3" s="166" t="s">
        <v>44</v>
      </c>
      <c r="M3" s="166"/>
      <c r="N3" s="166"/>
      <c r="O3" s="166"/>
      <c r="P3" s="166"/>
      <c r="Q3" s="166"/>
    </row>
    <row r="4" spans="1:20">
      <c r="C4" s="168" t="s">
        <v>45</v>
      </c>
      <c r="D4" s="168"/>
      <c r="E4" s="168"/>
      <c r="F4" s="168"/>
      <c r="G4" s="168"/>
      <c r="H4" s="168"/>
      <c r="I4" s="168"/>
      <c r="J4" s="168"/>
      <c r="K4" s="168"/>
      <c r="L4" s="168"/>
      <c r="M4" s="168"/>
      <c r="N4" s="168"/>
      <c r="O4" s="168"/>
      <c r="P4" s="168"/>
      <c r="Q4" s="168"/>
      <c r="R4" s="168"/>
      <c r="S4" s="168"/>
      <c r="T4" s="168"/>
    </row>
    <row r="5" spans="1:20" ht="15" thickBot="1">
      <c r="K5" s="167" t="s">
        <v>46</v>
      </c>
      <c r="L5" s="167"/>
      <c r="N5" s="10"/>
      <c r="O5" s="10"/>
    </row>
    <row r="6" spans="1:20" ht="13.5" thickTop="1">
      <c r="C6" s="1"/>
      <c r="D6" s="2"/>
      <c r="E6" s="3"/>
      <c r="F6" s="169" t="s">
        <v>47</v>
      </c>
      <c r="G6" s="170"/>
      <c r="H6" s="171"/>
      <c r="I6" s="1"/>
      <c r="J6" s="2"/>
      <c r="K6" s="3"/>
      <c r="L6" s="15" t="s">
        <v>48</v>
      </c>
      <c r="M6" s="2"/>
      <c r="N6" s="3"/>
      <c r="O6" s="15" t="s">
        <v>49</v>
      </c>
      <c r="P6" s="2"/>
      <c r="Q6" s="3"/>
      <c r="R6" s="1"/>
      <c r="S6" s="2"/>
      <c r="T6" s="3"/>
    </row>
    <row r="7" spans="1:20">
      <c r="C7" s="41" t="s">
        <v>50</v>
      </c>
      <c r="D7" s="42"/>
      <c r="E7" s="43"/>
      <c r="F7" s="172" t="s">
        <v>51</v>
      </c>
      <c r="G7" s="173"/>
      <c r="H7" s="174"/>
      <c r="I7" s="172" t="s">
        <v>52</v>
      </c>
      <c r="J7" s="173"/>
      <c r="K7" s="174"/>
      <c r="L7" s="172" t="s">
        <v>53</v>
      </c>
      <c r="M7" s="173"/>
      <c r="N7" s="174"/>
      <c r="O7" s="172" t="s">
        <v>54</v>
      </c>
      <c r="P7" s="173"/>
      <c r="Q7" s="174"/>
      <c r="R7" s="41" t="s">
        <v>55</v>
      </c>
      <c r="S7" s="42"/>
      <c r="T7" s="43"/>
    </row>
    <row r="8" spans="1:20" ht="13.5" thickBot="1">
      <c r="C8" s="6"/>
      <c r="D8" s="7"/>
      <c r="E8" s="8"/>
      <c r="F8" s="21">
        <v>2021</v>
      </c>
      <c r="G8" s="22">
        <v>2022</v>
      </c>
      <c r="H8" s="20">
        <v>2023</v>
      </c>
      <c r="I8" s="21">
        <v>2021</v>
      </c>
      <c r="J8" s="22">
        <v>2022</v>
      </c>
      <c r="K8" s="20">
        <v>2023</v>
      </c>
      <c r="L8" s="21">
        <v>2021</v>
      </c>
      <c r="M8" s="22">
        <v>2022</v>
      </c>
      <c r="N8" s="20">
        <v>2023</v>
      </c>
      <c r="O8" s="21">
        <v>2021</v>
      </c>
      <c r="P8" s="22">
        <v>2022</v>
      </c>
      <c r="Q8" s="20">
        <v>2023</v>
      </c>
      <c r="R8" s="6"/>
      <c r="S8" s="7"/>
      <c r="T8" s="8"/>
    </row>
    <row r="9" spans="1:20" ht="13.5" thickTop="1">
      <c r="A9" t="str">
        <f t="shared" ref="A9:A31" si="0">IF(SUM(F9:Q9)&lt;1,"Y","")</f>
        <v/>
      </c>
      <c r="B9" s="17" t="s">
        <v>56</v>
      </c>
      <c r="C9" s="38" t="s">
        <v>57</v>
      </c>
      <c r="D9" s="88"/>
      <c r="E9" s="89"/>
      <c r="F9" s="97">
        <v>6546.6269999999995</v>
      </c>
      <c r="G9" s="98">
        <v>6468.7734500000006</v>
      </c>
      <c r="H9" s="99">
        <v>6400</v>
      </c>
      <c r="I9" s="97">
        <v>10582</v>
      </c>
      <c r="J9" s="98">
        <v>10370.36</v>
      </c>
      <c r="K9" s="99">
        <v>10300</v>
      </c>
      <c r="L9" s="97">
        <v>1911.2349999999997</v>
      </c>
      <c r="M9" s="98">
        <v>2045.0214499999997</v>
      </c>
      <c r="N9" s="99">
        <v>2000</v>
      </c>
      <c r="O9" s="97">
        <v>5946.6080000000002</v>
      </c>
      <c r="P9" s="98">
        <v>5946.6080000000002</v>
      </c>
      <c r="Q9" s="99">
        <v>5900</v>
      </c>
      <c r="R9" s="44" t="s">
        <v>58</v>
      </c>
      <c r="S9" s="88"/>
      <c r="T9" s="89"/>
    </row>
    <row r="10" spans="1:20">
      <c r="A10" t="str">
        <f t="shared" si="0"/>
        <v/>
      </c>
      <c r="B10" s="17" t="s">
        <v>59</v>
      </c>
      <c r="C10" s="38" t="s">
        <v>60</v>
      </c>
      <c r="D10" s="88"/>
      <c r="E10" s="89"/>
      <c r="F10" s="97">
        <v>527.61</v>
      </c>
      <c r="G10" s="98" t="s">
        <v>61</v>
      </c>
      <c r="H10" s="99" t="s">
        <v>61</v>
      </c>
      <c r="I10" s="97">
        <v>637.73</v>
      </c>
      <c r="J10" s="98" t="s">
        <v>62</v>
      </c>
      <c r="K10" s="99" t="s">
        <v>62</v>
      </c>
      <c r="L10" s="97">
        <v>24.83</v>
      </c>
      <c r="M10" s="98" t="s">
        <v>62</v>
      </c>
      <c r="N10" s="99" t="s">
        <v>62</v>
      </c>
      <c r="O10" s="97">
        <v>134.94999999999999</v>
      </c>
      <c r="P10" s="98" t="s">
        <v>62</v>
      </c>
      <c r="Q10" s="99" t="s">
        <v>62</v>
      </c>
      <c r="R10" s="44" t="s">
        <v>63</v>
      </c>
      <c r="S10" s="88"/>
      <c r="T10" s="89"/>
    </row>
    <row r="11" spans="1:20">
      <c r="A11" t="str">
        <f t="shared" si="0"/>
        <v/>
      </c>
      <c r="B11" s="17" t="s">
        <v>64</v>
      </c>
      <c r="C11" s="38" t="s">
        <v>65</v>
      </c>
      <c r="D11" s="88"/>
      <c r="E11" s="89"/>
      <c r="F11" s="97">
        <v>32.479999999999997</v>
      </c>
      <c r="G11" s="98">
        <v>33</v>
      </c>
      <c r="H11" s="99">
        <v>32</v>
      </c>
      <c r="I11" s="97">
        <v>1.7</v>
      </c>
      <c r="J11" s="98">
        <v>1</v>
      </c>
      <c r="K11" s="99">
        <v>1</v>
      </c>
      <c r="L11" s="97">
        <v>30.79</v>
      </c>
      <c r="M11" s="98">
        <v>32</v>
      </c>
      <c r="N11" s="99">
        <v>31</v>
      </c>
      <c r="O11" s="97">
        <v>0.01</v>
      </c>
      <c r="P11" s="98">
        <v>0</v>
      </c>
      <c r="Q11" s="99">
        <v>0</v>
      </c>
      <c r="R11" s="44" t="s">
        <v>66</v>
      </c>
      <c r="S11" s="88"/>
      <c r="T11" s="89"/>
    </row>
    <row r="12" spans="1:20">
      <c r="A12" t="str">
        <f t="shared" si="0"/>
        <v/>
      </c>
      <c r="B12" s="17" t="s">
        <v>67</v>
      </c>
      <c r="C12" s="38" t="s">
        <v>68</v>
      </c>
      <c r="D12" s="88"/>
      <c r="E12" s="89"/>
      <c r="F12" s="97">
        <v>3250</v>
      </c>
      <c r="G12" s="98">
        <v>3249</v>
      </c>
      <c r="H12" s="99">
        <v>3272</v>
      </c>
      <c r="I12" s="97">
        <v>5015</v>
      </c>
      <c r="J12" s="98">
        <v>5144</v>
      </c>
      <c r="K12" s="99">
        <v>5279</v>
      </c>
      <c r="L12" s="97">
        <v>526</v>
      </c>
      <c r="M12" s="98">
        <v>555</v>
      </c>
      <c r="N12" s="99">
        <v>560</v>
      </c>
      <c r="O12" s="97">
        <v>2291</v>
      </c>
      <c r="P12" s="98">
        <v>2450</v>
      </c>
      <c r="Q12" s="99">
        <v>2567</v>
      </c>
      <c r="R12" s="44" t="s">
        <v>69</v>
      </c>
      <c r="S12" s="88"/>
      <c r="T12" s="89"/>
    </row>
    <row r="13" spans="1:20">
      <c r="A13" t="str">
        <f t="shared" si="0"/>
        <v/>
      </c>
      <c r="B13" s="17" t="s">
        <v>70</v>
      </c>
      <c r="C13" s="38" t="s">
        <v>71</v>
      </c>
      <c r="D13" s="88"/>
      <c r="E13" s="89"/>
      <c r="F13" s="97">
        <v>2295.7144999999996</v>
      </c>
      <c r="G13" s="98">
        <v>1910</v>
      </c>
      <c r="H13" s="99">
        <v>1910</v>
      </c>
      <c r="I13" s="97">
        <v>1600</v>
      </c>
      <c r="J13" s="98">
        <v>1600</v>
      </c>
      <c r="K13" s="99">
        <v>1600</v>
      </c>
      <c r="L13" s="97">
        <v>1699.11</v>
      </c>
      <c r="M13" s="98">
        <v>1360</v>
      </c>
      <c r="N13" s="99">
        <v>1360</v>
      </c>
      <c r="O13" s="97">
        <v>1003.3955000000003</v>
      </c>
      <c r="P13" s="98">
        <v>1050</v>
      </c>
      <c r="Q13" s="99">
        <v>1050</v>
      </c>
      <c r="R13" s="44" t="s">
        <v>72</v>
      </c>
      <c r="S13" s="88"/>
      <c r="T13" s="89"/>
    </row>
    <row r="14" spans="1:20">
      <c r="A14" t="str">
        <f t="shared" si="0"/>
        <v/>
      </c>
      <c r="B14" s="17" t="s">
        <v>73</v>
      </c>
      <c r="C14" s="38" t="s">
        <v>74</v>
      </c>
      <c r="D14" s="88"/>
      <c r="E14" s="89"/>
      <c r="F14" s="97">
        <v>3730.66</v>
      </c>
      <c r="G14" s="98">
        <v>3650</v>
      </c>
      <c r="H14" s="99">
        <v>3570</v>
      </c>
      <c r="I14" s="97">
        <v>11900</v>
      </c>
      <c r="J14" s="98">
        <v>11750</v>
      </c>
      <c r="K14" s="99">
        <v>12200</v>
      </c>
      <c r="L14" s="97">
        <v>546.66</v>
      </c>
      <c r="M14" s="98">
        <v>350</v>
      </c>
      <c r="N14" s="99">
        <v>70</v>
      </c>
      <c r="O14" s="97">
        <v>8716</v>
      </c>
      <c r="P14" s="98">
        <v>8450</v>
      </c>
      <c r="Q14" s="99">
        <v>8700</v>
      </c>
      <c r="R14" s="44" t="s">
        <v>75</v>
      </c>
      <c r="S14" s="88"/>
      <c r="T14" s="89"/>
    </row>
    <row r="15" spans="1:20">
      <c r="A15" t="str">
        <f t="shared" si="0"/>
        <v/>
      </c>
      <c r="B15" s="17" t="s">
        <v>76</v>
      </c>
      <c r="C15" s="38" t="s">
        <v>77</v>
      </c>
      <c r="D15" s="88"/>
      <c r="E15" s="89"/>
      <c r="F15" s="97">
        <v>20104.400000000001</v>
      </c>
      <c r="G15" s="98">
        <v>19800</v>
      </c>
      <c r="H15" s="99">
        <v>19500</v>
      </c>
      <c r="I15" s="97">
        <v>25313.3</v>
      </c>
      <c r="J15" s="98">
        <v>25300</v>
      </c>
      <c r="K15" s="99">
        <v>25000</v>
      </c>
      <c r="L15" s="97">
        <v>5700</v>
      </c>
      <c r="M15" s="98">
        <v>5000</v>
      </c>
      <c r="N15" s="99">
        <v>4500</v>
      </c>
      <c r="O15" s="97">
        <v>10908.9</v>
      </c>
      <c r="P15" s="98">
        <v>10500</v>
      </c>
      <c r="Q15" s="99">
        <v>10000</v>
      </c>
      <c r="R15" s="44" t="s">
        <v>78</v>
      </c>
      <c r="S15" s="88"/>
      <c r="T15" s="89"/>
    </row>
    <row r="16" spans="1:20">
      <c r="A16" t="str">
        <f t="shared" si="0"/>
        <v/>
      </c>
      <c r="B16" s="17" t="s">
        <v>79</v>
      </c>
      <c r="C16" s="38" t="s">
        <v>80</v>
      </c>
      <c r="D16" s="88"/>
      <c r="E16" s="89"/>
      <c r="F16" s="97">
        <v>1968</v>
      </c>
      <c r="G16" s="98">
        <v>1500</v>
      </c>
      <c r="H16" s="99">
        <v>1300</v>
      </c>
      <c r="I16" s="97">
        <v>3641</v>
      </c>
      <c r="J16" s="98">
        <v>3500</v>
      </c>
      <c r="K16" s="99">
        <v>3300</v>
      </c>
      <c r="L16" s="97">
        <v>1463</v>
      </c>
      <c r="M16" s="98">
        <v>900</v>
      </c>
      <c r="N16" s="99">
        <v>700</v>
      </c>
      <c r="O16" s="97">
        <v>3136</v>
      </c>
      <c r="P16" s="98">
        <v>2900</v>
      </c>
      <c r="Q16" s="99">
        <v>2700</v>
      </c>
      <c r="R16" s="44" t="s">
        <v>81</v>
      </c>
      <c r="S16" s="88"/>
      <c r="T16" s="89"/>
    </row>
    <row r="17" spans="1:20">
      <c r="A17" t="str">
        <f t="shared" si="0"/>
        <v/>
      </c>
      <c r="B17" s="17" t="s">
        <v>82</v>
      </c>
      <c r="C17" s="38" t="s">
        <v>83</v>
      </c>
      <c r="D17" s="88"/>
      <c r="E17" s="89"/>
      <c r="F17" s="97">
        <v>55.529999999999994</v>
      </c>
      <c r="G17" s="98">
        <v>43.23</v>
      </c>
      <c r="H17" s="99">
        <v>43.23</v>
      </c>
      <c r="I17" s="97">
        <v>39.229999999999997</v>
      </c>
      <c r="J17" s="98">
        <v>39.229999999999997</v>
      </c>
      <c r="K17" s="99">
        <v>39.229999999999997</v>
      </c>
      <c r="L17" s="97">
        <v>27.9</v>
      </c>
      <c r="M17" s="98">
        <v>5</v>
      </c>
      <c r="N17" s="99">
        <v>5</v>
      </c>
      <c r="O17" s="97">
        <v>11.6</v>
      </c>
      <c r="P17" s="98">
        <v>1</v>
      </c>
      <c r="Q17" s="99">
        <v>1</v>
      </c>
      <c r="R17" s="44" t="s">
        <v>82</v>
      </c>
      <c r="S17" s="88"/>
      <c r="T17" s="89"/>
    </row>
    <row r="18" spans="1:20">
      <c r="A18" t="str">
        <f t="shared" si="0"/>
        <v/>
      </c>
      <c r="B18" s="17" t="s">
        <v>84</v>
      </c>
      <c r="C18" s="38" t="s">
        <v>85</v>
      </c>
      <c r="D18" s="88"/>
      <c r="E18" s="89"/>
      <c r="F18" s="97">
        <v>6.65</v>
      </c>
      <c r="G18" s="98">
        <v>8</v>
      </c>
      <c r="H18" s="99">
        <v>9</v>
      </c>
      <c r="I18" s="97">
        <v>0</v>
      </c>
      <c r="J18" s="98">
        <v>0</v>
      </c>
      <c r="K18" s="99">
        <v>0</v>
      </c>
      <c r="L18" s="97">
        <v>6.65</v>
      </c>
      <c r="M18" s="98">
        <v>8</v>
      </c>
      <c r="N18" s="99">
        <v>9</v>
      </c>
      <c r="O18" s="97">
        <v>0</v>
      </c>
      <c r="P18" s="98">
        <v>0</v>
      </c>
      <c r="Q18" s="99">
        <v>0</v>
      </c>
      <c r="R18" s="44" t="s">
        <v>86</v>
      </c>
      <c r="S18" s="88"/>
      <c r="T18" s="89"/>
    </row>
    <row r="19" spans="1:20">
      <c r="A19" t="str">
        <f t="shared" si="0"/>
        <v/>
      </c>
      <c r="B19" s="17" t="s">
        <v>87</v>
      </c>
      <c r="C19" s="38" t="s">
        <v>88</v>
      </c>
      <c r="D19" s="88"/>
      <c r="E19" s="89"/>
      <c r="F19" s="97">
        <v>3036.2</v>
      </c>
      <c r="G19" s="98">
        <v>2905.4</v>
      </c>
      <c r="H19" s="99">
        <v>2850.4</v>
      </c>
      <c r="I19" s="97">
        <v>109.8</v>
      </c>
      <c r="J19" s="98">
        <v>100</v>
      </c>
      <c r="K19" s="99">
        <v>100</v>
      </c>
      <c r="L19" s="97">
        <v>3407.6</v>
      </c>
      <c r="M19" s="98">
        <v>3275.6</v>
      </c>
      <c r="N19" s="99">
        <v>3225.6</v>
      </c>
      <c r="O19" s="97">
        <v>481.2</v>
      </c>
      <c r="P19" s="98">
        <v>470.2</v>
      </c>
      <c r="Q19" s="99">
        <v>475.2</v>
      </c>
      <c r="R19" s="44" t="s">
        <v>89</v>
      </c>
      <c r="S19" s="88"/>
      <c r="T19" s="89"/>
    </row>
    <row r="20" spans="1:20">
      <c r="A20" t="str">
        <f t="shared" si="0"/>
        <v/>
      </c>
      <c r="B20" s="17" t="s">
        <v>90</v>
      </c>
      <c r="C20" s="38" t="s">
        <v>91</v>
      </c>
      <c r="D20" s="88"/>
      <c r="E20" s="89"/>
      <c r="F20" s="97">
        <v>4857.25</v>
      </c>
      <c r="G20" s="98">
        <v>4750</v>
      </c>
      <c r="H20" s="99">
        <v>4900</v>
      </c>
      <c r="I20" s="97">
        <v>4582.6840000000002</v>
      </c>
      <c r="J20" s="98">
        <v>4500</v>
      </c>
      <c r="K20" s="99">
        <v>4650</v>
      </c>
      <c r="L20" s="97">
        <v>1239.066</v>
      </c>
      <c r="M20" s="98">
        <v>1250</v>
      </c>
      <c r="N20" s="99">
        <v>1300</v>
      </c>
      <c r="O20" s="97">
        <v>964.5</v>
      </c>
      <c r="P20" s="98">
        <v>1000</v>
      </c>
      <c r="Q20" s="99">
        <v>1050</v>
      </c>
      <c r="R20" s="44" t="s">
        <v>92</v>
      </c>
      <c r="S20" s="88"/>
      <c r="T20" s="89"/>
    </row>
    <row r="21" spans="1:20">
      <c r="A21" t="str">
        <f t="shared" si="0"/>
        <v/>
      </c>
      <c r="B21" s="17" t="s">
        <v>93</v>
      </c>
      <c r="C21" s="38" t="s">
        <v>94</v>
      </c>
      <c r="D21" s="88"/>
      <c r="E21" s="89"/>
      <c r="F21" s="97">
        <v>632.35</v>
      </c>
      <c r="G21" s="98">
        <v>730</v>
      </c>
      <c r="H21" s="99">
        <v>665</v>
      </c>
      <c r="I21" s="97">
        <v>817</v>
      </c>
      <c r="J21" s="98">
        <v>850</v>
      </c>
      <c r="K21" s="99">
        <v>840</v>
      </c>
      <c r="L21" s="97">
        <v>121.28</v>
      </c>
      <c r="M21" s="98">
        <v>130</v>
      </c>
      <c r="N21" s="99">
        <v>125</v>
      </c>
      <c r="O21" s="97">
        <v>305.93</v>
      </c>
      <c r="P21" s="98">
        <v>250</v>
      </c>
      <c r="Q21" s="99">
        <v>300</v>
      </c>
      <c r="R21" s="44" t="s">
        <v>93</v>
      </c>
      <c r="S21" s="88"/>
      <c r="T21" s="89"/>
    </row>
    <row r="22" spans="1:20">
      <c r="A22" t="str">
        <f t="shared" si="0"/>
        <v/>
      </c>
      <c r="B22" s="17" t="s">
        <v>95</v>
      </c>
      <c r="C22" s="38" t="s">
        <v>96</v>
      </c>
      <c r="D22" s="88"/>
      <c r="E22" s="89"/>
      <c r="F22" s="97">
        <v>379</v>
      </c>
      <c r="G22" s="98">
        <v>400</v>
      </c>
      <c r="H22" s="99">
        <v>422</v>
      </c>
      <c r="I22" s="97">
        <v>99</v>
      </c>
      <c r="J22" s="98">
        <v>110</v>
      </c>
      <c r="K22" s="99">
        <v>120</v>
      </c>
      <c r="L22" s="97">
        <v>295</v>
      </c>
      <c r="M22" s="98">
        <v>300</v>
      </c>
      <c r="N22" s="99">
        <v>310</v>
      </c>
      <c r="O22" s="97">
        <v>15</v>
      </c>
      <c r="P22" s="98">
        <v>10</v>
      </c>
      <c r="Q22" s="99">
        <v>8</v>
      </c>
      <c r="R22" s="44" t="s">
        <v>97</v>
      </c>
      <c r="S22" s="88"/>
      <c r="T22" s="89"/>
    </row>
    <row r="23" spans="1:20">
      <c r="A23" t="str">
        <f t="shared" si="0"/>
        <v/>
      </c>
      <c r="B23" s="17" t="s">
        <v>98</v>
      </c>
      <c r="C23" s="38" t="s">
        <v>99</v>
      </c>
      <c r="D23" s="88"/>
      <c r="E23" s="89"/>
      <c r="F23" s="97">
        <v>562.89</v>
      </c>
      <c r="G23" s="98">
        <v>650</v>
      </c>
      <c r="H23" s="99">
        <v>675</v>
      </c>
      <c r="I23" s="97">
        <v>1302</v>
      </c>
      <c r="J23" s="98">
        <v>1300</v>
      </c>
      <c r="K23" s="99">
        <v>1325</v>
      </c>
      <c r="L23" s="97">
        <v>324.37</v>
      </c>
      <c r="M23" s="98">
        <v>350</v>
      </c>
      <c r="N23" s="99">
        <v>350</v>
      </c>
      <c r="O23" s="97">
        <v>1063.48</v>
      </c>
      <c r="P23" s="98">
        <v>1000</v>
      </c>
      <c r="Q23" s="99">
        <v>1000</v>
      </c>
      <c r="R23" s="44" t="s">
        <v>100</v>
      </c>
      <c r="S23" s="88"/>
      <c r="T23" s="89"/>
    </row>
    <row r="24" spans="1:20">
      <c r="A24" t="str">
        <f t="shared" si="0"/>
        <v/>
      </c>
      <c r="B24" s="17" t="s">
        <v>101</v>
      </c>
      <c r="C24" s="38" t="s">
        <v>102</v>
      </c>
      <c r="D24" s="88"/>
      <c r="E24" s="89"/>
      <c r="F24" s="97">
        <v>627.00593675272694</v>
      </c>
      <c r="G24" s="98">
        <v>600</v>
      </c>
      <c r="H24" s="99">
        <v>550</v>
      </c>
      <c r="I24" s="97">
        <v>904</v>
      </c>
      <c r="J24" s="98">
        <v>1000</v>
      </c>
      <c r="K24" s="99">
        <v>970</v>
      </c>
      <c r="L24" s="97">
        <v>562.77694173272698</v>
      </c>
      <c r="M24" s="98">
        <v>500</v>
      </c>
      <c r="N24" s="99">
        <v>500</v>
      </c>
      <c r="O24" s="97">
        <v>839.77100498000004</v>
      </c>
      <c r="P24" s="98">
        <v>900</v>
      </c>
      <c r="Q24" s="99">
        <v>920</v>
      </c>
      <c r="R24" s="44" t="s">
        <v>103</v>
      </c>
      <c r="S24" s="88"/>
      <c r="T24" s="89"/>
    </row>
    <row r="25" spans="1:20">
      <c r="A25" t="str">
        <f t="shared" si="0"/>
        <v/>
      </c>
      <c r="B25" s="17" t="s">
        <v>104</v>
      </c>
      <c r="C25" s="38" t="s">
        <v>105</v>
      </c>
      <c r="D25" s="88"/>
      <c r="E25" s="89"/>
      <c r="F25" s="97">
        <v>6953.97</v>
      </c>
      <c r="G25" s="98">
        <v>6450</v>
      </c>
      <c r="H25" s="99">
        <v>5300</v>
      </c>
      <c r="I25" s="97">
        <v>19000</v>
      </c>
      <c r="J25" s="98">
        <v>18500</v>
      </c>
      <c r="K25" s="99">
        <v>17500</v>
      </c>
      <c r="L25" s="97">
        <v>513.95000000000005</v>
      </c>
      <c r="M25" s="98">
        <v>450</v>
      </c>
      <c r="N25" s="99">
        <v>300</v>
      </c>
      <c r="O25" s="97">
        <v>12559.98</v>
      </c>
      <c r="P25" s="98">
        <v>12500</v>
      </c>
      <c r="Q25" s="99">
        <v>12500</v>
      </c>
      <c r="R25" s="44" t="s">
        <v>106</v>
      </c>
      <c r="S25" s="88"/>
      <c r="T25" s="89"/>
    </row>
    <row r="26" spans="1:20">
      <c r="A26" t="str">
        <f t="shared" si="0"/>
        <v/>
      </c>
      <c r="B26" s="17" t="s">
        <v>107</v>
      </c>
      <c r="C26" s="38" t="s">
        <v>108</v>
      </c>
      <c r="D26" s="88"/>
      <c r="E26" s="89"/>
      <c r="F26" s="97">
        <v>1245</v>
      </c>
      <c r="G26" s="98">
        <v>1275</v>
      </c>
      <c r="H26" s="99">
        <v>1315</v>
      </c>
      <c r="I26" s="97">
        <v>1150</v>
      </c>
      <c r="J26" s="98">
        <v>1180</v>
      </c>
      <c r="K26" s="99">
        <v>1220</v>
      </c>
      <c r="L26" s="97">
        <v>280</v>
      </c>
      <c r="M26" s="98">
        <v>275</v>
      </c>
      <c r="N26" s="99">
        <v>270</v>
      </c>
      <c r="O26" s="97">
        <v>185</v>
      </c>
      <c r="P26" s="98">
        <v>180</v>
      </c>
      <c r="Q26" s="99">
        <v>175</v>
      </c>
      <c r="R26" s="44" t="s">
        <v>109</v>
      </c>
      <c r="S26" s="88"/>
      <c r="T26" s="89"/>
    </row>
    <row r="27" spans="1:20" ht="13.5" thickBot="1">
      <c r="A27" t="str">
        <f t="shared" si="0"/>
        <v/>
      </c>
      <c r="B27" s="17" t="s">
        <v>110</v>
      </c>
      <c r="C27" s="38" t="s">
        <v>111</v>
      </c>
      <c r="D27" s="88"/>
      <c r="E27" s="89"/>
      <c r="F27" s="97">
        <v>10960</v>
      </c>
      <c r="G27" s="98">
        <v>8920</v>
      </c>
      <c r="H27" s="99">
        <v>9410</v>
      </c>
      <c r="I27" s="97">
        <v>3574</v>
      </c>
      <c r="J27" s="98">
        <v>3010</v>
      </c>
      <c r="K27" s="99">
        <v>3400</v>
      </c>
      <c r="L27" s="97">
        <v>7623</v>
      </c>
      <c r="M27" s="98">
        <v>6150</v>
      </c>
      <c r="N27" s="99">
        <v>6250</v>
      </c>
      <c r="O27" s="97">
        <v>237</v>
      </c>
      <c r="P27" s="98">
        <v>240</v>
      </c>
      <c r="Q27" s="99">
        <v>240</v>
      </c>
      <c r="R27" s="44" t="s">
        <v>112</v>
      </c>
      <c r="S27" s="88"/>
      <c r="T27" s="89"/>
    </row>
    <row r="28" spans="1:20" ht="14.25" thickTop="1" thickBot="1">
      <c r="A28" t="str">
        <f t="shared" si="0"/>
        <v/>
      </c>
      <c r="C28" s="13" t="s">
        <v>113</v>
      </c>
      <c r="D28" s="92"/>
      <c r="E28" s="93"/>
      <c r="F28" s="73">
        <v>67771.337436752729</v>
      </c>
      <c r="G28" s="74">
        <v>63342.403450000005</v>
      </c>
      <c r="H28" s="75">
        <v>62123.630000000005</v>
      </c>
      <c r="I28" s="73">
        <v>90268.444000000003</v>
      </c>
      <c r="J28" s="74">
        <v>88254.59</v>
      </c>
      <c r="K28" s="75">
        <v>87844.23000000001</v>
      </c>
      <c r="L28" s="73">
        <v>26303.217941732724</v>
      </c>
      <c r="M28" s="74">
        <v>22935.621449999999</v>
      </c>
      <c r="N28" s="75">
        <v>21865.599999999999</v>
      </c>
      <c r="O28" s="73">
        <v>48800.324504980003</v>
      </c>
      <c r="P28" s="74">
        <v>47847.808000000005</v>
      </c>
      <c r="Q28" s="75">
        <v>47586.2</v>
      </c>
      <c r="R28" s="13" t="s">
        <v>113</v>
      </c>
      <c r="S28" s="92"/>
      <c r="T28" s="93"/>
    </row>
    <row r="29" spans="1:20" ht="15" thickTop="1">
      <c r="A29" t="str">
        <f t="shared" si="0"/>
        <v/>
      </c>
      <c r="B29" s="14" t="s">
        <v>114</v>
      </c>
      <c r="C29" s="85" t="s">
        <v>115</v>
      </c>
      <c r="D29" s="86"/>
      <c r="E29" s="87"/>
      <c r="F29" s="94">
        <v>19840.832176874996</v>
      </c>
      <c r="G29" s="95">
        <v>18893.37203478214</v>
      </c>
      <c r="H29" s="96">
        <v>24155.919181859281</v>
      </c>
      <c r="I29" s="94">
        <v>55841.7</v>
      </c>
      <c r="J29" s="95">
        <v>52183.244173999999</v>
      </c>
      <c r="K29" s="96">
        <v>50289.579833994299</v>
      </c>
      <c r="L29" s="94">
        <v>1029.64002375</v>
      </c>
      <c r="M29" s="95">
        <v>751.57707966126804</v>
      </c>
      <c r="N29" s="96">
        <v>744.70209909776304</v>
      </c>
      <c r="O29" s="94">
        <v>37030.507846875</v>
      </c>
      <c r="P29" s="95">
        <v>34041.449218879126</v>
      </c>
      <c r="Q29" s="96">
        <v>26878.36275123278</v>
      </c>
      <c r="R29" s="38" t="s">
        <v>115</v>
      </c>
      <c r="S29" s="86"/>
      <c r="T29" s="87"/>
    </row>
    <row r="30" spans="1:20" ht="15" thickBot="1">
      <c r="A30" t="str">
        <f t="shared" si="0"/>
        <v/>
      </c>
      <c r="B30" s="14" t="s">
        <v>116</v>
      </c>
      <c r="C30" s="62" t="s">
        <v>117</v>
      </c>
      <c r="D30" s="90"/>
      <c r="E30" s="91"/>
      <c r="F30" s="100">
        <v>88262.76</v>
      </c>
      <c r="G30" s="101">
        <v>88484.483999999997</v>
      </c>
      <c r="H30" s="102">
        <v>89271.605885983023</v>
      </c>
      <c r="I30" s="100">
        <v>63417</v>
      </c>
      <c r="J30" s="101">
        <v>64178.004000000001</v>
      </c>
      <c r="K30" s="102">
        <v>64819.685885983024</v>
      </c>
      <c r="L30" s="100">
        <v>26930.879999999997</v>
      </c>
      <c r="M30" s="101">
        <v>26269.919999999998</v>
      </c>
      <c r="N30" s="102">
        <v>26532.719999999998</v>
      </c>
      <c r="O30" s="100">
        <v>2085.12</v>
      </c>
      <c r="P30" s="101">
        <v>1963.4399999999998</v>
      </c>
      <c r="Q30" s="102">
        <v>2080.7999999999997</v>
      </c>
      <c r="R30" s="62" t="s">
        <v>118</v>
      </c>
      <c r="S30" s="90"/>
      <c r="T30" s="91"/>
    </row>
    <row r="31" spans="1:20" ht="14.25" thickTop="1" thickBot="1">
      <c r="A31" t="str">
        <f t="shared" si="0"/>
        <v/>
      </c>
      <c r="C31" s="13" t="s">
        <v>119</v>
      </c>
      <c r="D31" s="92"/>
      <c r="E31" s="93"/>
      <c r="F31" s="73">
        <v>108103.59217687498</v>
      </c>
      <c r="G31" s="74">
        <v>107377.85603478213</v>
      </c>
      <c r="H31" s="75">
        <v>113427.5250678423</v>
      </c>
      <c r="I31" s="73">
        <v>119258.7</v>
      </c>
      <c r="J31" s="74">
        <v>116361.24817400001</v>
      </c>
      <c r="K31" s="75">
        <v>115109.26571997732</v>
      </c>
      <c r="L31" s="73">
        <v>27960.520023749996</v>
      </c>
      <c r="M31" s="74">
        <v>27021.497079661265</v>
      </c>
      <c r="N31" s="75">
        <v>27277.422099097759</v>
      </c>
      <c r="O31" s="73">
        <v>39115.627846875002</v>
      </c>
      <c r="P31" s="74">
        <v>36004.889218879129</v>
      </c>
      <c r="Q31" s="75">
        <v>28959.16275123278</v>
      </c>
      <c r="R31" s="16" t="s">
        <v>120</v>
      </c>
      <c r="S31" s="90"/>
      <c r="T31" s="91"/>
    </row>
    <row r="32" spans="1:20" ht="15" thickTop="1">
      <c r="C32" s="34"/>
      <c r="D32" s="88"/>
      <c r="E32" s="88"/>
      <c r="F32" s="36" t="s">
        <v>121</v>
      </c>
      <c r="G32" s="35"/>
      <c r="H32" s="35"/>
      <c r="I32" s="35"/>
      <c r="J32" s="35"/>
      <c r="K32" s="35"/>
      <c r="L32" s="36" t="s">
        <v>122</v>
      </c>
      <c r="M32" s="35"/>
      <c r="N32" s="103"/>
      <c r="O32" s="103"/>
      <c r="P32" s="103"/>
      <c r="Q32" s="103"/>
      <c r="R32" s="34"/>
      <c r="S32" s="88"/>
      <c r="T32" s="88"/>
    </row>
    <row r="33" spans="3:20">
      <c r="C33" s="30"/>
      <c r="S33" s="31"/>
      <c r="T33" s="32"/>
    </row>
    <row r="36" spans="3:20">
      <c r="G36" s="88"/>
    </row>
    <row r="38" spans="3:20">
      <c r="J38" s="126"/>
      <c r="K38" s="126"/>
    </row>
    <row r="39" spans="3:20">
      <c r="J39" s="126"/>
      <c r="K39" s="126"/>
    </row>
    <row r="40" spans="3:20">
      <c r="J40" s="126"/>
      <c r="K40" s="126"/>
    </row>
    <row r="41" spans="3:20">
      <c r="I41" s="127"/>
      <c r="J41" s="127"/>
      <c r="K41" s="127"/>
    </row>
    <row r="42" spans="3:20">
      <c r="J42" s="126"/>
      <c r="K42" s="126"/>
    </row>
    <row r="44" spans="3:20">
      <c r="G44" s="88"/>
    </row>
    <row r="45" spans="3:20">
      <c r="J45" s="126"/>
      <c r="K45" s="126"/>
    </row>
    <row r="46" spans="3:20">
      <c r="J46" s="126"/>
      <c r="K46" s="126"/>
    </row>
    <row r="47" spans="3:20">
      <c r="J47" s="126"/>
      <c r="K47" s="126"/>
    </row>
    <row r="48" spans="3:20">
      <c r="I48" s="127"/>
      <c r="J48" s="127"/>
      <c r="K48" s="127"/>
      <c r="L48" s="127"/>
    </row>
    <row r="49" spans="10:11">
      <c r="J49" s="126"/>
      <c r="K49" s="126"/>
    </row>
  </sheetData>
  <mergeCells count="10">
    <mergeCell ref="F6:H6"/>
    <mergeCell ref="F7:H7"/>
    <mergeCell ref="I7:K7"/>
    <mergeCell ref="L7:N7"/>
    <mergeCell ref="O7:Q7"/>
    <mergeCell ref="C2:T2"/>
    <mergeCell ref="F3:K3"/>
    <mergeCell ref="L3:Q3"/>
    <mergeCell ref="K5:L5"/>
    <mergeCell ref="C4:T4"/>
  </mergeCells>
  <phoneticPr fontId="0" type="noConversion"/>
  <conditionalFormatting sqref="C9:R18 F19:M31 C19:E32 N19:R32">
    <cfRule type="expression" dxfId="26" priority="3" stopIfTrue="1">
      <formula>#REF!&gt;2</formula>
    </cfRule>
  </conditionalFormatting>
  <printOptions horizontalCentered="1" verticalCentered="1"/>
  <pageMargins left="0.35433070866141736" right="0.35433070866141736" top="0.59055118110236227" bottom="0.59055118110236227" header="0.31496062992125984" footer="0.31496062992125984"/>
  <pageSetup paperSize="9" scale="84"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7">
    <pageSetUpPr fitToPage="1"/>
  </sheetPr>
  <dimension ref="A1:AP31"/>
  <sheetViews>
    <sheetView zoomScale="115" zoomScaleNormal="115" workbookViewId="0">
      <selection activeCell="M12" sqref="M12:N12"/>
    </sheetView>
  </sheetViews>
  <sheetFormatPr defaultRowHeight="12.75"/>
  <sheetData>
    <row r="1" spans="1:42">
      <c r="A1" s="14" t="s">
        <v>228</v>
      </c>
    </row>
    <row r="2" spans="1:42">
      <c r="C2" s="166" t="s">
        <v>229</v>
      </c>
      <c r="D2" s="166"/>
      <c r="E2" s="166"/>
      <c r="F2" s="166"/>
      <c r="G2" s="166"/>
      <c r="H2" s="166"/>
      <c r="I2" s="166"/>
      <c r="J2" s="166"/>
      <c r="K2" s="166"/>
      <c r="L2" s="166"/>
      <c r="M2" s="166"/>
      <c r="N2" s="166"/>
      <c r="O2" s="166"/>
      <c r="P2" s="166"/>
      <c r="Q2" s="166"/>
      <c r="R2" s="166"/>
      <c r="S2" s="166"/>
      <c r="T2" s="166"/>
    </row>
    <row r="3" spans="1:42">
      <c r="F3" s="166" t="s">
        <v>230</v>
      </c>
      <c r="G3" s="166"/>
      <c r="H3" s="166"/>
      <c r="I3" s="166"/>
      <c r="J3" s="166"/>
      <c r="K3" s="166"/>
      <c r="L3" s="166" t="s">
        <v>231</v>
      </c>
      <c r="M3" s="166"/>
      <c r="N3" s="166"/>
      <c r="O3" s="166"/>
      <c r="P3" s="166"/>
      <c r="Q3" s="166"/>
    </row>
    <row r="4" spans="1:42">
      <c r="C4" s="168" t="s">
        <v>45</v>
      </c>
      <c r="D4" s="168"/>
      <c r="E4" s="168"/>
      <c r="F4" s="168"/>
      <c r="G4" s="168"/>
      <c r="H4" s="168"/>
      <c r="I4" s="168"/>
      <c r="J4" s="168"/>
      <c r="K4" s="168"/>
      <c r="L4" s="168"/>
      <c r="M4" s="168"/>
      <c r="N4" s="168"/>
      <c r="O4" s="168"/>
      <c r="P4" s="168"/>
      <c r="Q4" s="168"/>
      <c r="R4" s="168"/>
      <c r="S4" s="168"/>
      <c r="T4" s="168"/>
    </row>
    <row r="5" spans="1:42" ht="15" thickBot="1">
      <c r="K5" s="167" t="s">
        <v>46</v>
      </c>
      <c r="L5" s="167"/>
      <c r="N5" s="10"/>
      <c r="O5" s="10"/>
    </row>
    <row r="6" spans="1:42" ht="15" thickTop="1">
      <c r="C6" s="1"/>
      <c r="D6" s="2"/>
      <c r="E6" s="3"/>
      <c r="F6" s="205" t="s">
        <v>224</v>
      </c>
      <c r="G6" s="170"/>
      <c r="H6" s="171"/>
      <c r="I6" s="1"/>
      <c r="J6" s="2"/>
      <c r="K6" s="3"/>
      <c r="L6" s="15" t="s">
        <v>48</v>
      </c>
      <c r="M6" s="2"/>
      <c r="N6" s="3"/>
      <c r="O6" s="15" t="s">
        <v>49</v>
      </c>
      <c r="P6" s="2"/>
      <c r="Q6" s="3"/>
      <c r="R6" s="1"/>
      <c r="S6" s="2"/>
      <c r="T6" s="3"/>
    </row>
    <row r="7" spans="1:42" ht="14.25">
      <c r="C7" s="175" t="s">
        <v>50</v>
      </c>
      <c r="D7" s="168"/>
      <c r="E7" s="176"/>
      <c r="F7" s="201" t="s">
        <v>225</v>
      </c>
      <c r="G7" s="168"/>
      <c r="H7" s="176"/>
      <c r="I7" s="175" t="s">
        <v>52</v>
      </c>
      <c r="J7" s="168"/>
      <c r="K7" s="176"/>
      <c r="L7" s="175" t="s">
        <v>53</v>
      </c>
      <c r="M7" s="168"/>
      <c r="N7" s="176"/>
      <c r="O7" s="175" t="s">
        <v>54</v>
      </c>
      <c r="P7" s="168"/>
      <c r="Q7" s="176"/>
      <c r="R7" s="175" t="s">
        <v>55</v>
      </c>
      <c r="S7" s="168"/>
      <c r="T7" s="176"/>
    </row>
    <row r="8" spans="1:42" ht="13.5" thickBot="1">
      <c r="C8" s="6"/>
      <c r="D8" s="7"/>
      <c r="E8" s="8"/>
      <c r="F8" s="21">
        <v>2021</v>
      </c>
      <c r="G8" s="22">
        <v>2022</v>
      </c>
      <c r="H8" s="20">
        <v>2023</v>
      </c>
      <c r="I8" s="21">
        <v>2021</v>
      </c>
      <c r="J8" s="22">
        <v>2022</v>
      </c>
      <c r="K8" s="20">
        <v>2023</v>
      </c>
      <c r="L8" s="21">
        <v>2021</v>
      </c>
      <c r="M8" s="22">
        <v>2022</v>
      </c>
      <c r="N8" s="20">
        <v>2023</v>
      </c>
      <c r="O8" s="21">
        <v>2021</v>
      </c>
      <c r="P8" s="22">
        <v>2022</v>
      </c>
      <c r="Q8" s="20">
        <v>2023</v>
      </c>
      <c r="R8" s="6"/>
      <c r="S8" s="7"/>
      <c r="T8" s="8"/>
      <c r="AA8" t="s">
        <v>50</v>
      </c>
      <c r="AD8" t="s">
        <v>232</v>
      </c>
      <c r="AG8" t="s">
        <v>52</v>
      </c>
      <c r="AJ8" t="s">
        <v>48</v>
      </c>
      <c r="AM8" t="s">
        <v>49</v>
      </c>
      <c r="AP8" t="s">
        <v>50</v>
      </c>
    </row>
    <row r="9" spans="1:42" ht="13.5" thickTop="1">
      <c r="A9" t="str">
        <f t="shared" ref="A9:A29" si="0">IF(SUM(F9:Q9)&lt;1,"Y","")</f>
        <v/>
      </c>
      <c r="B9" s="17" t="s">
        <v>56</v>
      </c>
      <c r="C9" s="38" t="s">
        <v>57</v>
      </c>
      <c r="D9" s="88"/>
      <c r="E9" s="89"/>
      <c r="F9" s="97">
        <v>398.15</v>
      </c>
      <c r="G9" s="98">
        <v>362</v>
      </c>
      <c r="H9" s="99">
        <v>370</v>
      </c>
      <c r="I9" s="97">
        <v>280.39999999999998</v>
      </c>
      <c r="J9" s="98">
        <v>292</v>
      </c>
      <c r="K9" s="99">
        <v>300</v>
      </c>
      <c r="L9" s="97">
        <v>162.47</v>
      </c>
      <c r="M9" s="98">
        <v>140</v>
      </c>
      <c r="N9" s="99">
        <v>120</v>
      </c>
      <c r="O9" s="97">
        <v>44.72</v>
      </c>
      <c r="P9" s="98">
        <v>70</v>
      </c>
      <c r="Q9" s="99">
        <v>50</v>
      </c>
      <c r="R9" s="44" t="s">
        <v>58</v>
      </c>
      <c r="S9" s="88"/>
      <c r="T9" s="4"/>
      <c r="AA9" t="e">
        <f t="shared" ref="AA9:AA29" si="1">IF(MAX(AD9:AO9)&gt;2,3,2)</f>
        <v>#REF!</v>
      </c>
      <c r="AD9" t="e">
        <f t="shared" ref="AD9:AF29" si="2">IF(MAX(AG9,AJ9,AM9)&gt;2,3,2)</f>
        <v>#REF!</v>
      </c>
      <c r="AE9" t="e">
        <f t="shared" ref="AE9:AF14" si="3">IF(MAX(AH9,AK9,AN9)&gt;2,3,2)</f>
        <v>#REF!</v>
      </c>
      <c r="AF9" t="e">
        <f t="shared" si="3"/>
        <v>#REF!</v>
      </c>
      <c r="AG9" t="e">
        <f>GETPIVOTDATA(#REF!,CONCATENATE($B9," ",$A$1," ",$I$7," ",I$8))</f>
        <v>#REF!</v>
      </c>
      <c r="AH9" t="e">
        <f>GETPIVOTDATA(#REF!,CONCATENATE($B9," ",$A$1," ",$I$7," ",J$8))</f>
        <v>#REF!</v>
      </c>
      <c r="AI9" t="e">
        <f>GETPIVOTDATA(#REF!,CONCATENATE($B9," ",$A$1," ",$I$7," ",K$8))</f>
        <v>#REF!</v>
      </c>
      <c r="AJ9" t="e">
        <f>GETPIVOTDATA(#REF!,CONCATENATE($B9," ",$A$1," ",$L$6," ",L$8))</f>
        <v>#REF!</v>
      </c>
      <c r="AK9" t="e">
        <f>GETPIVOTDATA(#REF!,CONCATENATE($B9," ",$A$1," ",$L$6," ",M$8))</f>
        <v>#REF!</v>
      </c>
      <c r="AL9" t="e">
        <f>GETPIVOTDATA(#REF!,CONCATENATE($B9," ",$A$1," ",$L$6," ",N$8))</f>
        <v>#REF!</v>
      </c>
      <c r="AM9" t="e">
        <f>GETPIVOTDATA(#REF!,CONCATENATE($B9," ",$A$1," ",$O$6," ",O$8))</f>
        <v>#REF!</v>
      </c>
      <c r="AN9" t="e">
        <f>GETPIVOTDATA(#REF!,CONCATENATE($B9," ",$A$1," ",$O$6," ",P$8))</f>
        <v>#REF!</v>
      </c>
      <c r="AO9" t="e">
        <f>GETPIVOTDATA(#REF!,CONCATENATE($B9," ",$A$1," ",$O$6," ",Q$8))</f>
        <v>#REF!</v>
      </c>
      <c r="AP9" t="e">
        <f t="shared" ref="AP9:AP29" si="4">AA9</f>
        <v>#REF!</v>
      </c>
    </row>
    <row r="10" spans="1:42">
      <c r="A10" t="str">
        <f t="shared" si="0"/>
        <v/>
      </c>
      <c r="B10" s="17" t="s">
        <v>59</v>
      </c>
      <c r="C10" s="38" t="s">
        <v>60</v>
      </c>
      <c r="D10" s="88"/>
      <c r="E10" s="89"/>
      <c r="F10" s="97">
        <v>346.05900000000003</v>
      </c>
      <c r="G10" s="98" t="s">
        <v>62</v>
      </c>
      <c r="H10" s="99" t="s">
        <v>62</v>
      </c>
      <c r="I10" s="97">
        <v>346.05</v>
      </c>
      <c r="J10" s="98" t="s">
        <v>62</v>
      </c>
      <c r="K10" s="99" t="s">
        <v>62</v>
      </c>
      <c r="L10" s="97">
        <v>8.9999999999999993E-3</v>
      </c>
      <c r="M10" s="98" t="s">
        <v>62</v>
      </c>
      <c r="N10" s="99" t="s">
        <v>62</v>
      </c>
      <c r="O10" s="97">
        <v>0</v>
      </c>
      <c r="P10" s="98" t="s">
        <v>62</v>
      </c>
      <c r="Q10" s="99" t="s">
        <v>62</v>
      </c>
      <c r="R10" s="44" t="s">
        <v>63</v>
      </c>
      <c r="S10" s="88"/>
      <c r="T10" s="4"/>
      <c r="AA10" t="e">
        <f t="shared" si="1"/>
        <v>#REF!</v>
      </c>
      <c r="AD10" t="e">
        <f t="shared" si="2"/>
        <v>#REF!</v>
      </c>
      <c r="AE10" t="e">
        <f t="shared" si="3"/>
        <v>#REF!</v>
      </c>
      <c r="AF10" t="e">
        <f t="shared" si="3"/>
        <v>#REF!</v>
      </c>
      <c r="AG10" t="e">
        <f>GETPIVOTDATA(#REF!,CONCATENATE($B10," ",$A$1," ",$I$7," ",I$8))</f>
        <v>#REF!</v>
      </c>
      <c r="AH10" t="e">
        <f>GETPIVOTDATA(#REF!,CONCATENATE($B10," ",$A$1," ",$I$7," ",J$8))</f>
        <v>#REF!</v>
      </c>
      <c r="AI10" t="e">
        <f>GETPIVOTDATA(#REF!,CONCATENATE($B10," ",$A$1," ",$I$7," ",K$8))</f>
        <v>#REF!</v>
      </c>
      <c r="AJ10" t="e">
        <f>GETPIVOTDATA(#REF!,CONCATENATE($B10," ",$A$1," ",$L$6," ",L$8))</f>
        <v>#REF!</v>
      </c>
      <c r="AK10" t="e">
        <f>GETPIVOTDATA(#REF!,CONCATENATE($B10," ",$A$1," ",$L$6," ",M$8))</f>
        <v>#REF!</v>
      </c>
      <c r="AL10" t="e">
        <f>GETPIVOTDATA(#REF!,CONCATENATE($B10," ",$A$1," ",$L$6," ",N$8))</f>
        <v>#REF!</v>
      </c>
      <c r="AM10" t="e">
        <f>GETPIVOTDATA(#REF!,CONCATENATE($B10," ",$A$1," ",$O$6," ",O$8))</f>
        <v>#REF!</v>
      </c>
      <c r="AN10" t="e">
        <f>GETPIVOTDATA(#REF!,CONCATENATE($B10," ",$A$1," ",$O$6," ",P$8))</f>
        <v>#REF!</v>
      </c>
      <c r="AO10" t="e">
        <f>GETPIVOTDATA(#REF!,CONCATENATE($B10," ",$A$1," ",$O$6," ",Q$8))</f>
        <v>#REF!</v>
      </c>
      <c r="AP10" t="e">
        <f t="shared" si="4"/>
        <v>#REF!</v>
      </c>
    </row>
    <row r="11" spans="1:42">
      <c r="A11" t="str">
        <f t="shared" si="0"/>
        <v/>
      </c>
      <c r="B11" s="17" t="s">
        <v>67</v>
      </c>
      <c r="C11" s="38" t="s">
        <v>68</v>
      </c>
      <c r="D11" s="88"/>
      <c r="E11" s="89"/>
      <c r="F11" s="97">
        <v>305</v>
      </c>
      <c r="G11" s="98">
        <v>239</v>
      </c>
      <c r="H11" s="99">
        <v>218</v>
      </c>
      <c r="I11" s="97">
        <v>438</v>
      </c>
      <c r="J11" s="98">
        <v>378</v>
      </c>
      <c r="K11" s="99">
        <v>362</v>
      </c>
      <c r="L11" s="97">
        <v>132</v>
      </c>
      <c r="M11" s="98">
        <v>135</v>
      </c>
      <c r="N11" s="99">
        <v>138</v>
      </c>
      <c r="O11" s="97">
        <v>265</v>
      </c>
      <c r="P11" s="98">
        <v>274</v>
      </c>
      <c r="Q11" s="99">
        <v>282</v>
      </c>
      <c r="R11" s="44" t="s">
        <v>69</v>
      </c>
      <c r="S11" s="88"/>
      <c r="T11" s="4"/>
      <c r="AA11" t="e">
        <f t="shared" si="1"/>
        <v>#REF!</v>
      </c>
      <c r="AD11" t="e">
        <f t="shared" si="2"/>
        <v>#REF!</v>
      </c>
      <c r="AE11" t="e">
        <f t="shared" si="3"/>
        <v>#REF!</v>
      </c>
      <c r="AF11" t="e">
        <f t="shared" si="3"/>
        <v>#REF!</v>
      </c>
      <c r="AG11" t="e">
        <f>GETPIVOTDATA(#REF!,CONCATENATE($B11," ",$A$1," ",$I$7," ",I$8))</f>
        <v>#REF!</v>
      </c>
      <c r="AH11" t="e">
        <f>GETPIVOTDATA(#REF!,CONCATENATE($B11," ",$A$1," ",$I$7," ",J$8))</f>
        <v>#REF!</v>
      </c>
      <c r="AI11" t="e">
        <f>GETPIVOTDATA(#REF!,CONCATENATE($B11," ",$A$1," ",$I$7," ",K$8))</f>
        <v>#REF!</v>
      </c>
      <c r="AJ11" t="e">
        <f>GETPIVOTDATA(#REF!,CONCATENATE($B11," ",$A$1," ",$L$6," ",L$8))</f>
        <v>#REF!</v>
      </c>
      <c r="AK11" t="e">
        <f>GETPIVOTDATA(#REF!,CONCATENATE($B11," ",$A$1," ",$L$6," ",M$8))</f>
        <v>#REF!</v>
      </c>
      <c r="AL11" t="e">
        <f>GETPIVOTDATA(#REF!,CONCATENATE($B11," ",$A$1," ",$L$6," ",N$8))</f>
        <v>#REF!</v>
      </c>
      <c r="AM11" t="e">
        <f>GETPIVOTDATA(#REF!,CONCATENATE($B11," ",$A$1," ",$O$6," ",O$8))</f>
        <v>#REF!</v>
      </c>
      <c r="AN11" t="e">
        <f>GETPIVOTDATA(#REF!,CONCATENATE($B11," ",$A$1," ",$O$6," ",P$8))</f>
        <v>#REF!</v>
      </c>
      <c r="AO11" t="e">
        <f>GETPIVOTDATA(#REF!,CONCATENATE($B11," ",$A$1," ",$O$6," ",Q$8))</f>
        <v>#REF!</v>
      </c>
      <c r="AP11" t="e">
        <f t="shared" si="4"/>
        <v>#REF!</v>
      </c>
    </row>
    <row r="12" spans="1:42">
      <c r="A12" t="str">
        <f t="shared" si="0"/>
        <v/>
      </c>
      <c r="B12" s="17" t="s">
        <v>70</v>
      </c>
      <c r="C12" s="38" t="s">
        <v>71</v>
      </c>
      <c r="D12" s="88"/>
      <c r="E12" s="89"/>
      <c r="F12" s="97">
        <v>900.9376666666667</v>
      </c>
      <c r="G12" s="98">
        <v>885</v>
      </c>
      <c r="H12" s="99">
        <v>885</v>
      </c>
      <c r="I12" s="97">
        <v>876.66666666666674</v>
      </c>
      <c r="J12" s="98">
        <v>860</v>
      </c>
      <c r="K12" s="99">
        <v>860</v>
      </c>
      <c r="L12" s="97">
        <v>47.709299999999999</v>
      </c>
      <c r="M12" s="98">
        <v>45</v>
      </c>
      <c r="N12" s="99">
        <v>45</v>
      </c>
      <c r="O12" s="97">
        <v>23.438299999999998</v>
      </c>
      <c r="P12" s="98">
        <v>20</v>
      </c>
      <c r="Q12" s="99">
        <v>20</v>
      </c>
      <c r="R12" s="44" t="s">
        <v>72</v>
      </c>
      <c r="S12" s="88"/>
      <c r="T12" s="4"/>
      <c r="AA12" t="e">
        <f t="shared" si="1"/>
        <v>#REF!</v>
      </c>
      <c r="AD12" t="e">
        <f t="shared" si="2"/>
        <v>#REF!</v>
      </c>
      <c r="AE12" t="e">
        <f t="shared" si="3"/>
        <v>#REF!</v>
      </c>
      <c r="AF12" t="e">
        <f t="shared" si="3"/>
        <v>#REF!</v>
      </c>
      <c r="AG12" t="e">
        <f>GETPIVOTDATA(#REF!,CONCATENATE($B12," ",$A$1," ",$I$7," ",I$8))</f>
        <v>#REF!</v>
      </c>
      <c r="AH12" t="e">
        <f>GETPIVOTDATA(#REF!,CONCATENATE($B12," ",$A$1," ",$I$7," ",J$8))</f>
        <v>#REF!</v>
      </c>
      <c r="AI12" t="e">
        <f>GETPIVOTDATA(#REF!,CONCATENATE($B12," ",$A$1," ",$I$7," ",K$8))</f>
        <v>#REF!</v>
      </c>
      <c r="AJ12" t="e">
        <f>GETPIVOTDATA(#REF!,CONCATENATE($B12," ",$A$1," ",$L$6," ",L$8))</f>
        <v>#REF!</v>
      </c>
      <c r="AK12" t="e">
        <f>GETPIVOTDATA(#REF!,CONCATENATE($B12," ",$A$1," ",$L$6," ",M$8))</f>
        <v>#REF!</v>
      </c>
      <c r="AL12" t="e">
        <f>GETPIVOTDATA(#REF!,CONCATENATE($B12," ",$A$1," ",$L$6," ",N$8))</f>
        <v>#REF!</v>
      </c>
      <c r="AM12" t="e">
        <f>GETPIVOTDATA(#REF!,CONCATENATE($B12," ",$A$1," ",$O$6," ",O$8))</f>
        <v>#REF!</v>
      </c>
      <c r="AN12" t="e">
        <f>GETPIVOTDATA(#REF!,CONCATENATE($B12," ",$A$1," ",$O$6," ",P$8))</f>
        <v>#REF!</v>
      </c>
      <c r="AO12" t="e">
        <f>GETPIVOTDATA(#REF!,CONCATENATE($B12," ",$A$1," ",$O$6," ",Q$8))</f>
        <v>#REF!</v>
      </c>
      <c r="AP12" t="e">
        <f t="shared" si="4"/>
        <v>#REF!</v>
      </c>
    </row>
    <row r="13" spans="1:42">
      <c r="A13" t="str">
        <f t="shared" si="0"/>
        <v/>
      </c>
      <c r="B13" s="17" t="s">
        <v>73</v>
      </c>
      <c r="C13" s="38" t="s">
        <v>74</v>
      </c>
      <c r="D13" s="88"/>
      <c r="E13" s="89"/>
      <c r="F13" s="97">
        <v>1218</v>
      </c>
      <c r="G13" s="98">
        <v>1193</v>
      </c>
      <c r="H13" s="99">
        <v>1123</v>
      </c>
      <c r="I13" s="97">
        <v>1045</v>
      </c>
      <c r="J13" s="98">
        <v>1161</v>
      </c>
      <c r="K13" s="99">
        <v>1123</v>
      </c>
      <c r="L13" s="97">
        <v>173</v>
      </c>
      <c r="M13" s="98">
        <v>32</v>
      </c>
      <c r="N13" s="99">
        <v>0</v>
      </c>
      <c r="O13" s="97">
        <v>0</v>
      </c>
      <c r="P13" s="98">
        <v>0</v>
      </c>
      <c r="Q13" s="99">
        <v>0</v>
      </c>
      <c r="R13" s="44" t="s">
        <v>75</v>
      </c>
      <c r="S13" s="88"/>
      <c r="T13" s="4"/>
      <c r="AA13" t="e">
        <f t="shared" si="1"/>
        <v>#REF!</v>
      </c>
      <c r="AD13" t="e">
        <f t="shared" si="2"/>
        <v>#REF!</v>
      </c>
      <c r="AE13" t="e">
        <f t="shared" si="3"/>
        <v>#REF!</v>
      </c>
      <c r="AF13" t="e">
        <f t="shared" si="3"/>
        <v>#REF!</v>
      </c>
      <c r="AG13" t="e">
        <f>GETPIVOTDATA(#REF!,CONCATENATE($B13," ",$A$1," ",$I$7," ",I$8))</f>
        <v>#REF!</v>
      </c>
      <c r="AH13" t="e">
        <f>GETPIVOTDATA(#REF!,CONCATENATE($B13," ",$A$1," ",$I$7," ",J$8))</f>
        <v>#REF!</v>
      </c>
      <c r="AI13" t="e">
        <f>GETPIVOTDATA(#REF!,CONCATENATE($B13," ",$A$1," ",$I$7," ",K$8))</f>
        <v>#REF!</v>
      </c>
      <c r="AJ13" t="e">
        <f>GETPIVOTDATA(#REF!,CONCATENATE($B13," ",$A$1," ",$L$6," ",L$8))</f>
        <v>#REF!</v>
      </c>
      <c r="AK13" t="e">
        <f>GETPIVOTDATA(#REF!,CONCATENATE($B13," ",$A$1," ",$L$6," ",M$8))</f>
        <v>#REF!</v>
      </c>
      <c r="AL13" t="e">
        <f>GETPIVOTDATA(#REF!,CONCATENATE($B13," ",$A$1," ",$L$6," ",N$8))</f>
        <v>#REF!</v>
      </c>
      <c r="AM13" t="e">
        <f>GETPIVOTDATA(#REF!,CONCATENATE($B13," ",$A$1," ",$O$6," ",O$8))</f>
        <v>#REF!</v>
      </c>
      <c r="AN13" t="e">
        <f>GETPIVOTDATA(#REF!,CONCATENATE($B13," ",$A$1," ",$O$6," ",P$8))</f>
        <v>#REF!</v>
      </c>
      <c r="AO13" t="e">
        <f>GETPIVOTDATA(#REF!,CONCATENATE($B13," ",$A$1," ",$O$6," ",Q$8))</f>
        <v>#REF!</v>
      </c>
      <c r="AP13" t="e">
        <f t="shared" si="4"/>
        <v>#REF!</v>
      </c>
    </row>
    <row r="14" spans="1:42">
      <c r="A14" t="str">
        <f t="shared" si="0"/>
        <v/>
      </c>
      <c r="B14" s="17" t="s">
        <v>76</v>
      </c>
      <c r="C14" s="38" t="s">
        <v>77</v>
      </c>
      <c r="D14" s="88"/>
      <c r="E14" s="89"/>
      <c r="F14" s="97">
        <v>2174.109190530894</v>
      </c>
      <c r="G14" s="98">
        <v>2345.711260067179</v>
      </c>
      <c r="H14" s="99">
        <v>2347.7469078300624</v>
      </c>
      <c r="I14" s="97">
        <v>2791.6043318702386</v>
      </c>
      <c r="J14" s="98">
        <v>2808.711260067179</v>
      </c>
      <c r="K14" s="99">
        <v>2801.7469078300624</v>
      </c>
      <c r="L14" s="97">
        <v>109.83467044589493</v>
      </c>
      <c r="M14" s="98">
        <v>111</v>
      </c>
      <c r="N14" s="99">
        <v>120</v>
      </c>
      <c r="O14" s="97">
        <v>727.3298117852396</v>
      </c>
      <c r="P14" s="98">
        <v>574</v>
      </c>
      <c r="Q14" s="99">
        <v>574</v>
      </c>
      <c r="R14" s="44" t="s">
        <v>78</v>
      </c>
      <c r="S14" s="88"/>
      <c r="T14" s="4"/>
      <c r="AA14" t="e">
        <f t="shared" si="1"/>
        <v>#REF!</v>
      </c>
      <c r="AD14" t="e">
        <f t="shared" si="2"/>
        <v>#REF!</v>
      </c>
      <c r="AE14" t="e">
        <f t="shared" si="3"/>
        <v>#REF!</v>
      </c>
      <c r="AF14" t="e">
        <f t="shared" si="3"/>
        <v>#REF!</v>
      </c>
      <c r="AG14" t="e">
        <f>GETPIVOTDATA(#REF!,CONCATENATE($B14," ",$A$1," ",$I$7," ",I$8))</f>
        <v>#REF!</v>
      </c>
      <c r="AH14" t="e">
        <f>GETPIVOTDATA(#REF!,CONCATENATE($B14," ",$A$1," ",$I$7," ",J$8))</f>
        <v>#REF!</v>
      </c>
      <c r="AI14" t="e">
        <f>GETPIVOTDATA(#REF!,CONCATENATE($B14," ",$A$1," ",$I$7," ",K$8))</f>
        <v>#REF!</v>
      </c>
      <c r="AJ14" t="e">
        <f>GETPIVOTDATA(#REF!,CONCATENATE($B14," ",$A$1," ",$L$6," ",L$8))</f>
        <v>#REF!</v>
      </c>
      <c r="AK14" t="e">
        <f>GETPIVOTDATA(#REF!,CONCATENATE($B14," ",$A$1," ",$L$6," ",M$8))</f>
        <v>#REF!</v>
      </c>
      <c r="AL14" t="e">
        <f>GETPIVOTDATA(#REF!,CONCATENATE($B14," ",$A$1," ",$L$6," ",N$8))</f>
        <v>#REF!</v>
      </c>
      <c r="AM14" t="e">
        <f>GETPIVOTDATA(#REF!,CONCATENATE($B14," ",$A$1," ",$O$6," ",O$8))</f>
        <v>#REF!</v>
      </c>
      <c r="AN14" t="e">
        <f>GETPIVOTDATA(#REF!,CONCATENATE($B14," ",$A$1," ",$O$6," ",P$8))</f>
        <v>#REF!</v>
      </c>
      <c r="AO14" t="e">
        <f>GETPIVOTDATA(#REF!,CONCATENATE($B14," ",$A$1," ",$O$6," ",Q$8))</f>
        <v>#REF!</v>
      </c>
      <c r="AP14" t="e">
        <f t="shared" si="4"/>
        <v>#REF!</v>
      </c>
    </row>
    <row r="15" spans="1:42">
      <c r="A15" t="str">
        <f t="shared" si="0"/>
        <v/>
      </c>
      <c r="B15" s="17" t="s">
        <v>79</v>
      </c>
      <c r="C15" s="38" t="s">
        <v>80</v>
      </c>
      <c r="D15" s="88"/>
      <c r="E15" s="89"/>
      <c r="F15" s="97">
        <v>1570</v>
      </c>
      <c r="G15" s="98">
        <v>1470</v>
      </c>
      <c r="H15" s="99">
        <v>1520</v>
      </c>
      <c r="I15" s="97">
        <v>1852</v>
      </c>
      <c r="J15" s="98">
        <v>1800</v>
      </c>
      <c r="K15" s="99">
        <v>1800</v>
      </c>
      <c r="L15" s="97">
        <v>27</v>
      </c>
      <c r="M15" s="98">
        <v>60</v>
      </c>
      <c r="N15" s="99">
        <v>50</v>
      </c>
      <c r="O15" s="97">
        <v>309</v>
      </c>
      <c r="P15" s="98">
        <v>390</v>
      </c>
      <c r="Q15" s="99">
        <v>330</v>
      </c>
      <c r="R15" s="44" t="s">
        <v>81</v>
      </c>
      <c r="S15" s="88"/>
      <c r="T15" s="4"/>
      <c r="AA15" t="e">
        <f t="shared" si="1"/>
        <v>#REF!</v>
      </c>
      <c r="AD15" t="e">
        <f t="shared" si="2"/>
        <v>#REF!</v>
      </c>
      <c r="AE15" t="e">
        <f t="shared" si="2"/>
        <v>#REF!</v>
      </c>
      <c r="AF15" t="e">
        <f t="shared" si="2"/>
        <v>#REF!</v>
      </c>
      <c r="AG15" t="e">
        <f>GETPIVOTDATA(#REF!,CONCATENATE($B15," ",$A$1," ",$I$7," ",I$8))</f>
        <v>#REF!</v>
      </c>
      <c r="AH15" t="e">
        <f>GETPIVOTDATA(#REF!,CONCATENATE($B15," ",$A$1," ",$I$7," ",J$8))</f>
        <v>#REF!</v>
      </c>
      <c r="AI15" t="e">
        <f>GETPIVOTDATA(#REF!,CONCATENATE($B15," ",$A$1," ",$I$7," ",K$8))</f>
        <v>#REF!</v>
      </c>
      <c r="AJ15" t="e">
        <f>GETPIVOTDATA(#REF!,CONCATENATE($B15," ",$A$1," ",$L$6," ",L$8))</f>
        <v>#REF!</v>
      </c>
      <c r="AK15" t="e">
        <f>GETPIVOTDATA(#REF!,CONCATENATE($B15," ",$A$1," ",$L$6," ",M$8))</f>
        <v>#REF!</v>
      </c>
      <c r="AL15" t="e">
        <f>GETPIVOTDATA(#REF!,CONCATENATE($B15," ",$A$1," ",$L$6," ",N$8))</f>
        <v>#REF!</v>
      </c>
      <c r="AM15" t="e">
        <f>GETPIVOTDATA(#REF!,CONCATENATE($B15," ",$A$1," ",$O$6," ",O$8))</f>
        <v>#REF!</v>
      </c>
      <c r="AN15" t="e">
        <f>GETPIVOTDATA(#REF!,CONCATENATE($B15," ",$A$1," ",$O$6," ",P$8))</f>
        <v>#REF!</v>
      </c>
      <c r="AO15" t="e">
        <f>GETPIVOTDATA(#REF!,CONCATENATE($B15," ",$A$1," ",$O$6," ",Q$8))</f>
        <v>#REF!</v>
      </c>
      <c r="AP15" t="e">
        <f t="shared" si="4"/>
        <v>#REF!</v>
      </c>
    </row>
    <row r="16" spans="1:42">
      <c r="A16" t="str">
        <f t="shared" si="0"/>
        <v/>
      </c>
      <c r="B16" s="17" t="s">
        <v>82</v>
      </c>
      <c r="C16" s="38" t="s">
        <v>83</v>
      </c>
      <c r="D16" s="88"/>
      <c r="E16" s="89"/>
      <c r="F16" s="97">
        <v>199.4</v>
      </c>
      <c r="G16" s="98">
        <v>139</v>
      </c>
      <c r="H16" s="99">
        <v>126.05</v>
      </c>
      <c r="I16" s="97">
        <v>12.4</v>
      </c>
      <c r="J16" s="98">
        <v>35</v>
      </c>
      <c r="K16" s="99">
        <v>22.05</v>
      </c>
      <c r="L16" s="97">
        <v>209</v>
      </c>
      <c r="M16" s="98">
        <v>111</v>
      </c>
      <c r="N16" s="99">
        <v>111</v>
      </c>
      <c r="O16" s="97">
        <v>22</v>
      </c>
      <c r="P16" s="98">
        <v>7</v>
      </c>
      <c r="Q16" s="99">
        <v>7</v>
      </c>
      <c r="R16" s="44" t="s">
        <v>82</v>
      </c>
      <c r="S16" s="88"/>
      <c r="T16" s="4"/>
      <c r="AA16" t="e">
        <f t="shared" si="1"/>
        <v>#REF!</v>
      </c>
      <c r="AD16" t="e">
        <f t="shared" si="2"/>
        <v>#REF!</v>
      </c>
      <c r="AE16" t="e">
        <f t="shared" si="2"/>
        <v>#REF!</v>
      </c>
      <c r="AF16" t="e">
        <f t="shared" si="2"/>
        <v>#REF!</v>
      </c>
      <c r="AG16" t="e">
        <f>GETPIVOTDATA(#REF!,CONCATENATE($B16," ",$A$1," ",$I$7," ",I$8))</f>
        <v>#REF!</v>
      </c>
      <c r="AH16" t="e">
        <f>GETPIVOTDATA(#REF!,CONCATENATE($B16," ",$A$1," ",$I$7," ",J$8))</f>
        <v>#REF!</v>
      </c>
      <c r="AI16" t="e">
        <f>GETPIVOTDATA(#REF!,CONCATENATE($B16," ",$A$1," ",$I$7," ",K$8))</f>
        <v>#REF!</v>
      </c>
      <c r="AJ16" t="e">
        <f>GETPIVOTDATA(#REF!,CONCATENATE($B16," ",$A$1," ",$L$6," ",L$8))</f>
        <v>#REF!</v>
      </c>
      <c r="AK16" t="e">
        <f>GETPIVOTDATA(#REF!,CONCATENATE($B16," ",$A$1," ",$L$6," ",M$8))</f>
        <v>#REF!</v>
      </c>
      <c r="AL16" t="e">
        <f>GETPIVOTDATA(#REF!,CONCATENATE($B16," ",$A$1," ",$L$6," ",N$8))</f>
        <v>#REF!</v>
      </c>
      <c r="AM16" t="e">
        <f>GETPIVOTDATA(#REF!,CONCATENATE($B16," ",$A$1," ",$O$6," ",O$8))</f>
        <v>#REF!</v>
      </c>
      <c r="AN16" t="e">
        <f>GETPIVOTDATA(#REF!,CONCATENATE($B16," ",$A$1," ",$O$6," ",P$8))</f>
        <v>#REF!</v>
      </c>
      <c r="AO16" t="e">
        <f>GETPIVOTDATA(#REF!,CONCATENATE($B16," ",$A$1," ",$O$6," ",Q$8))</f>
        <v>#REF!</v>
      </c>
      <c r="AP16" t="e">
        <f t="shared" si="4"/>
        <v>#REF!</v>
      </c>
    </row>
    <row r="17" spans="1:42">
      <c r="A17" t="str">
        <f t="shared" si="0"/>
        <v/>
      </c>
      <c r="B17" s="17" t="s">
        <v>87</v>
      </c>
      <c r="C17" s="38" t="s">
        <v>88</v>
      </c>
      <c r="D17" s="88"/>
      <c r="E17" s="89"/>
      <c r="F17" s="97">
        <v>62.2</v>
      </c>
      <c r="G17" s="98">
        <v>70</v>
      </c>
      <c r="H17" s="99">
        <v>70</v>
      </c>
      <c r="I17" s="97">
        <v>56.6</v>
      </c>
      <c r="J17" s="98">
        <v>60</v>
      </c>
      <c r="K17" s="99">
        <v>60</v>
      </c>
      <c r="L17" s="97">
        <v>64.5</v>
      </c>
      <c r="M17" s="98">
        <v>70</v>
      </c>
      <c r="N17" s="99">
        <v>70</v>
      </c>
      <c r="O17" s="97">
        <v>58.9</v>
      </c>
      <c r="P17" s="98">
        <v>60</v>
      </c>
      <c r="Q17" s="99">
        <v>60</v>
      </c>
      <c r="R17" s="44" t="s">
        <v>89</v>
      </c>
      <c r="S17" s="88"/>
      <c r="T17" s="4"/>
      <c r="AA17" t="e">
        <f t="shared" si="1"/>
        <v>#REF!</v>
      </c>
      <c r="AD17" t="e">
        <f t="shared" si="2"/>
        <v>#REF!</v>
      </c>
      <c r="AE17" t="e">
        <f t="shared" si="2"/>
        <v>#REF!</v>
      </c>
      <c r="AF17" t="e">
        <f t="shared" si="2"/>
        <v>#REF!</v>
      </c>
      <c r="AG17" t="e">
        <f>GETPIVOTDATA(#REF!,CONCATENATE($B17," ",$A$1," ",$I$7," ",I$8))</f>
        <v>#REF!</v>
      </c>
      <c r="AH17" t="e">
        <f>GETPIVOTDATA(#REF!,CONCATENATE($B17," ",$A$1," ",$I$7," ",J$8))</f>
        <v>#REF!</v>
      </c>
      <c r="AI17" t="e">
        <f>GETPIVOTDATA(#REF!,CONCATENATE($B17," ",$A$1," ",$I$7," ",K$8))</f>
        <v>#REF!</v>
      </c>
      <c r="AJ17" t="e">
        <f>GETPIVOTDATA(#REF!,CONCATENATE($B17," ",$A$1," ",$L$6," ",L$8))</f>
        <v>#REF!</v>
      </c>
      <c r="AK17" t="e">
        <f>GETPIVOTDATA(#REF!,CONCATENATE($B17," ",$A$1," ",$L$6," ",M$8))</f>
        <v>#REF!</v>
      </c>
      <c r="AL17" t="e">
        <f>GETPIVOTDATA(#REF!,CONCATENATE($B17," ",$A$1," ",$L$6," ",N$8))</f>
        <v>#REF!</v>
      </c>
      <c r="AM17" t="e">
        <f>GETPIVOTDATA(#REF!,CONCATENATE($B17," ",$A$1," ",$O$6," ",O$8))</f>
        <v>#REF!</v>
      </c>
      <c r="AN17" t="e">
        <f>GETPIVOTDATA(#REF!,CONCATENATE($B17," ",$A$1," ",$O$6," ",P$8))</f>
        <v>#REF!</v>
      </c>
      <c r="AO17" t="e">
        <f>GETPIVOTDATA(#REF!,CONCATENATE($B17," ",$A$1," ",$O$6," ",Q$8))</f>
        <v>#REF!</v>
      </c>
      <c r="AP17" t="e">
        <f t="shared" si="4"/>
        <v>#REF!</v>
      </c>
    </row>
    <row r="18" spans="1:42">
      <c r="A18" t="str">
        <f t="shared" si="0"/>
        <v/>
      </c>
      <c r="B18" s="17" t="s">
        <v>90</v>
      </c>
      <c r="C18" s="38" t="s">
        <v>91</v>
      </c>
      <c r="D18" s="88"/>
      <c r="E18" s="89"/>
      <c r="F18" s="97">
        <v>2740.0569999999998</v>
      </c>
      <c r="G18" s="98">
        <v>2860</v>
      </c>
      <c r="H18" s="99">
        <v>3050</v>
      </c>
      <c r="I18" s="97">
        <v>2810.0569999999998</v>
      </c>
      <c r="J18" s="98">
        <v>2930</v>
      </c>
      <c r="K18" s="99">
        <v>3050</v>
      </c>
      <c r="L18" s="97">
        <v>80</v>
      </c>
      <c r="M18" s="98">
        <v>80</v>
      </c>
      <c r="N18" s="99" t="s">
        <v>62</v>
      </c>
      <c r="O18" s="97">
        <v>150</v>
      </c>
      <c r="P18" s="98">
        <v>150</v>
      </c>
      <c r="Q18" s="99" t="s">
        <v>62</v>
      </c>
      <c r="R18" s="44" t="s">
        <v>92</v>
      </c>
      <c r="S18" s="88"/>
      <c r="T18" s="4"/>
      <c r="AA18" t="e">
        <f t="shared" si="1"/>
        <v>#REF!</v>
      </c>
      <c r="AD18" t="e">
        <f t="shared" si="2"/>
        <v>#REF!</v>
      </c>
      <c r="AE18" t="e">
        <f t="shared" si="2"/>
        <v>#REF!</v>
      </c>
      <c r="AF18" t="e">
        <f t="shared" si="2"/>
        <v>#REF!</v>
      </c>
      <c r="AG18" t="e">
        <f>GETPIVOTDATA(#REF!,CONCATENATE($B18," ",$A$1," ",$I$7," ",I$8))</f>
        <v>#REF!</v>
      </c>
      <c r="AH18" t="e">
        <f>GETPIVOTDATA(#REF!,CONCATENATE($B18," ",$A$1," ",$I$7," ",J$8))</f>
        <v>#REF!</v>
      </c>
      <c r="AI18" t="e">
        <f>GETPIVOTDATA(#REF!,CONCATENATE($B18," ",$A$1," ",$I$7," ",K$8))</f>
        <v>#REF!</v>
      </c>
      <c r="AJ18" t="e">
        <f>GETPIVOTDATA(#REF!,CONCATENATE($B18," ",$A$1," ",$L$6," ",L$8))</f>
        <v>#REF!</v>
      </c>
      <c r="AK18" t="e">
        <f>GETPIVOTDATA(#REF!,CONCATENATE($B18," ",$A$1," ",$L$6," ",M$8))</f>
        <v>#REF!</v>
      </c>
      <c r="AL18" t="e">
        <f>GETPIVOTDATA(#REF!,CONCATENATE($B18," ",$A$1," ",$L$6," ",N$8))</f>
        <v>#REF!</v>
      </c>
      <c r="AM18" t="e">
        <f>GETPIVOTDATA(#REF!,CONCATENATE($B18," ",$A$1," ",$O$6," ",O$8))</f>
        <v>#REF!</v>
      </c>
      <c r="AN18" t="e">
        <f>GETPIVOTDATA(#REF!,CONCATENATE($B18," ",$A$1," ",$O$6," ",P$8))</f>
        <v>#REF!</v>
      </c>
      <c r="AO18" t="e">
        <f>GETPIVOTDATA(#REF!,CONCATENATE($B18," ",$A$1," ",$O$6," ",Q$8))</f>
        <v>#REF!</v>
      </c>
      <c r="AP18" t="e">
        <f t="shared" si="4"/>
        <v>#REF!</v>
      </c>
    </row>
    <row r="19" spans="1:42">
      <c r="A19" t="str">
        <f t="shared" si="0"/>
        <v/>
      </c>
      <c r="B19" s="17" t="s">
        <v>93</v>
      </c>
      <c r="C19" s="38" t="s">
        <v>94</v>
      </c>
      <c r="D19" s="88"/>
      <c r="E19" s="89"/>
      <c r="F19" s="97">
        <v>405.64320000000004</v>
      </c>
      <c r="G19" s="98">
        <v>380</v>
      </c>
      <c r="H19" s="99">
        <v>350</v>
      </c>
      <c r="I19" s="97">
        <v>295.64320000000004</v>
      </c>
      <c r="J19" s="98">
        <v>290</v>
      </c>
      <c r="K19" s="99">
        <v>250</v>
      </c>
      <c r="L19" s="97">
        <v>140</v>
      </c>
      <c r="M19" s="98">
        <v>120</v>
      </c>
      <c r="N19" s="99">
        <v>130</v>
      </c>
      <c r="O19" s="97">
        <v>30</v>
      </c>
      <c r="P19" s="98">
        <v>30</v>
      </c>
      <c r="Q19" s="99">
        <v>30</v>
      </c>
      <c r="R19" s="44" t="s">
        <v>93</v>
      </c>
      <c r="S19" s="88"/>
      <c r="T19" s="4"/>
      <c r="AA19" t="e">
        <f t="shared" si="1"/>
        <v>#REF!</v>
      </c>
      <c r="AD19" t="e">
        <f t="shared" si="2"/>
        <v>#REF!</v>
      </c>
      <c r="AE19" t="e">
        <f t="shared" si="2"/>
        <v>#REF!</v>
      </c>
      <c r="AF19" t="e">
        <f t="shared" si="2"/>
        <v>#REF!</v>
      </c>
      <c r="AG19" t="e">
        <f>GETPIVOTDATA(#REF!,CONCATENATE($B19," ",$A$1," ",$I$7," ",I$8))</f>
        <v>#REF!</v>
      </c>
      <c r="AH19" t="e">
        <f>GETPIVOTDATA(#REF!,CONCATENATE($B19," ",$A$1," ",$I$7," ",J$8))</f>
        <v>#REF!</v>
      </c>
      <c r="AI19" t="e">
        <f>GETPIVOTDATA(#REF!,CONCATENATE($B19," ",$A$1," ",$I$7," ",K$8))</f>
        <v>#REF!</v>
      </c>
      <c r="AJ19" t="e">
        <f>GETPIVOTDATA(#REF!,CONCATENATE($B19," ",$A$1," ",$L$6," ",L$8))</f>
        <v>#REF!</v>
      </c>
      <c r="AK19" t="e">
        <f>GETPIVOTDATA(#REF!,CONCATENATE($B19," ",$A$1," ",$L$6," ",M$8))</f>
        <v>#REF!</v>
      </c>
      <c r="AL19" t="e">
        <f>GETPIVOTDATA(#REF!,CONCATENATE($B19," ",$A$1," ",$L$6," ",N$8))</f>
        <v>#REF!</v>
      </c>
      <c r="AM19" t="e">
        <f>GETPIVOTDATA(#REF!,CONCATENATE($B19," ",$A$1," ",$O$6," ",O$8))</f>
        <v>#REF!</v>
      </c>
      <c r="AN19" t="e">
        <f>GETPIVOTDATA(#REF!,CONCATENATE($B19," ",$A$1," ",$O$6," ",P$8))</f>
        <v>#REF!</v>
      </c>
      <c r="AO19" t="e">
        <f>GETPIVOTDATA(#REF!,CONCATENATE($B19," ",$A$1," ",$O$6," ",Q$8))</f>
        <v>#REF!</v>
      </c>
      <c r="AP19" t="e">
        <f t="shared" si="4"/>
        <v>#REF!</v>
      </c>
    </row>
    <row r="20" spans="1:42">
      <c r="A20" t="str">
        <f t="shared" si="0"/>
        <v/>
      </c>
      <c r="B20" s="17" t="s">
        <v>95</v>
      </c>
      <c r="C20" s="38" t="s">
        <v>96</v>
      </c>
      <c r="D20" s="88"/>
      <c r="E20" s="89"/>
      <c r="F20" s="97">
        <v>954</v>
      </c>
      <c r="G20" s="98">
        <v>951</v>
      </c>
      <c r="H20" s="99">
        <v>955</v>
      </c>
      <c r="I20" s="97">
        <v>974</v>
      </c>
      <c r="J20" s="98">
        <v>956</v>
      </c>
      <c r="K20" s="99">
        <v>965</v>
      </c>
      <c r="L20" s="97">
        <v>30</v>
      </c>
      <c r="M20" s="98">
        <v>15</v>
      </c>
      <c r="N20" s="99">
        <v>20</v>
      </c>
      <c r="O20" s="97">
        <v>50</v>
      </c>
      <c r="P20" s="98">
        <v>20</v>
      </c>
      <c r="Q20" s="99">
        <v>30</v>
      </c>
      <c r="R20" s="44" t="s">
        <v>97</v>
      </c>
      <c r="S20" s="88"/>
      <c r="T20" s="4"/>
      <c r="AA20" t="e">
        <f t="shared" si="1"/>
        <v>#REF!</v>
      </c>
      <c r="AD20" t="e">
        <f t="shared" si="2"/>
        <v>#REF!</v>
      </c>
      <c r="AE20" t="e">
        <f t="shared" si="2"/>
        <v>#REF!</v>
      </c>
      <c r="AF20" t="e">
        <f t="shared" si="2"/>
        <v>#REF!</v>
      </c>
      <c r="AG20" t="e">
        <f>GETPIVOTDATA(#REF!,CONCATENATE($B20," ",$A$1," ",$I$7," ",I$8))</f>
        <v>#REF!</v>
      </c>
      <c r="AH20" t="e">
        <f>GETPIVOTDATA(#REF!,CONCATENATE($B20," ",$A$1," ",$I$7," ",J$8))</f>
        <v>#REF!</v>
      </c>
      <c r="AI20" t="e">
        <f>GETPIVOTDATA(#REF!,CONCATENATE($B20," ",$A$1," ",$I$7," ",K$8))</f>
        <v>#REF!</v>
      </c>
      <c r="AJ20" t="e">
        <f>GETPIVOTDATA(#REF!,CONCATENATE($B20," ",$A$1," ",$L$6," ",L$8))</f>
        <v>#REF!</v>
      </c>
      <c r="AK20" t="e">
        <f>GETPIVOTDATA(#REF!,CONCATENATE($B20," ",$A$1," ",$L$6," ",M$8))</f>
        <v>#REF!</v>
      </c>
      <c r="AL20" t="e">
        <f>GETPIVOTDATA(#REF!,CONCATENATE($B20," ",$A$1," ",$L$6," ",N$8))</f>
        <v>#REF!</v>
      </c>
      <c r="AM20" t="e">
        <f>GETPIVOTDATA(#REF!,CONCATENATE($B20," ",$A$1," ",$O$6," ",O$8))</f>
        <v>#REF!</v>
      </c>
      <c r="AN20" t="e">
        <f>GETPIVOTDATA(#REF!,CONCATENATE($B20," ",$A$1," ",$O$6," ",P$8))</f>
        <v>#REF!</v>
      </c>
      <c r="AO20" t="e">
        <f>GETPIVOTDATA(#REF!,CONCATENATE($B20," ",$A$1," ",$O$6," ",Q$8))</f>
        <v>#REF!</v>
      </c>
      <c r="AP20" t="e">
        <f t="shared" si="4"/>
        <v>#REF!</v>
      </c>
    </row>
    <row r="21" spans="1:42">
      <c r="A21" t="str">
        <f t="shared" si="0"/>
        <v/>
      </c>
      <c r="B21" s="17" t="s">
        <v>98</v>
      </c>
      <c r="C21" s="38" t="s">
        <v>99</v>
      </c>
      <c r="D21" s="88"/>
      <c r="E21" s="89"/>
      <c r="F21" s="97">
        <v>1658</v>
      </c>
      <c r="G21" s="98">
        <v>1700</v>
      </c>
      <c r="H21" s="99">
        <v>1750</v>
      </c>
      <c r="I21" s="97">
        <v>1519</v>
      </c>
      <c r="J21" s="98">
        <v>1600</v>
      </c>
      <c r="K21" s="99">
        <v>1650</v>
      </c>
      <c r="L21" s="97">
        <v>562</v>
      </c>
      <c r="M21" s="98">
        <v>500</v>
      </c>
      <c r="N21" s="99">
        <v>500</v>
      </c>
      <c r="O21" s="97">
        <v>423</v>
      </c>
      <c r="P21" s="98">
        <v>400</v>
      </c>
      <c r="Q21" s="99">
        <v>400</v>
      </c>
      <c r="R21" s="44" t="s">
        <v>100</v>
      </c>
      <c r="S21" s="88"/>
      <c r="T21" s="4"/>
      <c r="AA21" t="e">
        <f t="shared" si="1"/>
        <v>#REF!</v>
      </c>
      <c r="AD21" t="e">
        <f t="shared" si="2"/>
        <v>#REF!</v>
      </c>
      <c r="AE21" t="e">
        <f t="shared" si="2"/>
        <v>#REF!</v>
      </c>
      <c r="AF21" t="e">
        <f t="shared" si="2"/>
        <v>#REF!</v>
      </c>
      <c r="AG21" t="e">
        <f>GETPIVOTDATA(#REF!,CONCATENATE($B21," ",$A$1," ",$I$7," ",I$8))</f>
        <v>#REF!</v>
      </c>
      <c r="AH21" t="e">
        <f>GETPIVOTDATA(#REF!,CONCATENATE($B21," ",$A$1," ",$I$7," ",J$8))</f>
        <v>#REF!</v>
      </c>
      <c r="AI21" t="e">
        <f>GETPIVOTDATA(#REF!,CONCATENATE($B21," ",$A$1," ",$I$7," ",K$8))</f>
        <v>#REF!</v>
      </c>
      <c r="AJ21" t="e">
        <f>GETPIVOTDATA(#REF!,CONCATENATE($B21," ",$A$1," ",$L$6," ",L$8))</f>
        <v>#REF!</v>
      </c>
      <c r="AK21" t="e">
        <f>GETPIVOTDATA(#REF!,CONCATENATE($B21," ",$A$1," ",$L$6," ",M$8))</f>
        <v>#REF!</v>
      </c>
      <c r="AL21" t="e">
        <f>GETPIVOTDATA(#REF!,CONCATENATE($B21," ",$A$1," ",$L$6," ",N$8))</f>
        <v>#REF!</v>
      </c>
      <c r="AM21" t="e">
        <f>GETPIVOTDATA(#REF!,CONCATENATE($B21," ",$A$1," ",$O$6," ",O$8))</f>
        <v>#REF!</v>
      </c>
      <c r="AN21" t="e">
        <f>GETPIVOTDATA(#REF!,CONCATENATE($B21," ",$A$1," ",$O$6," ",P$8))</f>
        <v>#REF!</v>
      </c>
      <c r="AO21" t="e">
        <f>GETPIVOTDATA(#REF!,CONCATENATE($B21," ",$A$1," ",$O$6," ",Q$8))</f>
        <v>#REF!</v>
      </c>
      <c r="AP21" t="e">
        <f t="shared" si="4"/>
        <v>#REF!</v>
      </c>
    </row>
    <row r="22" spans="1:42">
      <c r="A22" t="str">
        <f t="shared" si="0"/>
        <v/>
      </c>
      <c r="B22" s="17" t="s">
        <v>101</v>
      </c>
      <c r="C22" s="38" t="s">
        <v>102</v>
      </c>
      <c r="D22" s="88"/>
      <c r="E22" s="89"/>
      <c r="F22" s="97">
        <v>262.83635061617701</v>
      </c>
      <c r="G22" s="98">
        <v>242</v>
      </c>
      <c r="H22" s="99">
        <v>260</v>
      </c>
      <c r="I22" s="97">
        <v>467.21735061617704</v>
      </c>
      <c r="J22" s="98">
        <v>530</v>
      </c>
      <c r="K22" s="99">
        <v>530</v>
      </c>
      <c r="L22" s="97">
        <v>43.314999999999998</v>
      </c>
      <c r="M22" s="98">
        <v>42</v>
      </c>
      <c r="N22" s="99">
        <v>40</v>
      </c>
      <c r="O22" s="97">
        <v>247.696</v>
      </c>
      <c r="P22" s="98">
        <v>330</v>
      </c>
      <c r="Q22" s="99">
        <v>310</v>
      </c>
      <c r="R22" s="44" t="s">
        <v>103</v>
      </c>
      <c r="S22" s="88"/>
      <c r="T22" s="4"/>
      <c r="AA22" t="e">
        <f t="shared" si="1"/>
        <v>#REF!</v>
      </c>
      <c r="AD22" t="e">
        <f t="shared" si="2"/>
        <v>#REF!</v>
      </c>
      <c r="AE22" t="e">
        <f t="shared" si="2"/>
        <v>#REF!</v>
      </c>
      <c r="AF22" t="e">
        <f t="shared" si="2"/>
        <v>#REF!</v>
      </c>
      <c r="AG22" t="e">
        <f>GETPIVOTDATA(#REF!,CONCATENATE($B22," ",$A$1," ",$I$7," ",I$8))</f>
        <v>#REF!</v>
      </c>
      <c r="AH22" t="e">
        <f>GETPIVOTDATA(#REF!,CONCATENATE($B22," ",$A$1," ",$I$7," ",J$8))</f>
        <v>#REF!</v>
      </c>
      <c r="AI22" t="e">
        <f>GETPIVOTDATA(#REF!,CONCATENATE($B22," ",$A$1," ",$I$7," ",K$8))</f>
        <v>#REF!</v>
      </c>
      <c r="AJ22" t="e">
        <f>GETPIVOTDATA(#REF!,CONCATENATE($B22," ",$A$1," ",$L$6," ",L$8))</f>
        <v>#REF!</v>
      </c>
      <c r="AK22" t="e">
        <f>GETPIVOTDATA(#REF!,CONCATENATE($B22," ",$A$1," ",$L$6," ",M$8))</f>
        <v>#REF!</v>
      </c>
      <c r="AL22" t="e">
        <f>GETPIVOTDATA(#REF!,CONCATENATE($B22," ",$A$1," ",$L$6," ",N$8))</f>
        <v>#REF!</v>
      </c>
      <c r="AM22" t="e">
        <f>GETPIVOTDATA(#REF!,CONCATENATE($B22," ",$A$1," ",$O$6," ",O$8))</f>
        <v>#REF!</v>
      </c>
      <c r="AN22" t="e">
        <f>GETPIVOTDATA(#REF!,CONCATENATE($B22," ",$A$1," ",$O$6," ",P$8))</f>
        <v>#REF!</v>
      </c>
      <c r="AO22" t="e">
        <f>GETPIVOTDATA(#REF!,CONCATENATE($B22," ",$A$1," ",$O$6," ",Q$8))</f>
        <v>#REF!</v>
      </c>
      <c r="AP22" t="e">
        <f t="shared" si="4"/>
        <v>#REF!</v>
      </c>
    </row>
    <row r="23" spans="1:42">
      <c r="A23" t="str">
        <f t="shared" si="0"/>
        <v/>
      </c>
      <c r="B23" s="17" t="s">
        <v>104</v>
      </c>
      <c r="C23" s="38" t="s">
        <v>105</v>
      </c>
      <c r="D23" s="88"/>
      <c r="E23" s="89"/>
      <c r="F23" s="97">
        <v>226</v>
      </c>
      <c r="G23" s="98">
        <v>226</v>
      </c>
      <c r="H23" s="99">
        <v>226</v>
      </c>
      <c r="I23" s="97">
        <v>200</v>
      </c>
      <c r="J23" s="98">
        <v>200</v>
      </c>
      <c r="K23" s="99">
        <v>200</v>
      </c>
      <c r="L23" s="97">
        <v>26</v>
      </c>
      <c r="M23" s="98">
        <v>26</v>
      </c>
      <c r="N23" s="99">
        <v>26</v>
      </c>
      <c r="O23" s="97">
        <v>0</v>
      </c>
      <c r="P23" s="98">
        <v>0</v>
      </c>
      <c r="Q23" s="99">
        <v>0</v>
      </c>
      <c r="R23" s="44" t="s">
        <v>106</v>
      </c>
      <c r="S23" s="88"/>
      <c r="T23" s="4"/>
      <c r="AA23" t="e">
        <f t="shared" si="1"/>
        <v>#REF!</v>
      </c>
      <c r="AD23" t="e">
        <f t="shared" si="2"/>
        <v>#REF!</v>
      </c>
      <c r="AE23" t="e">
        <f t="shared" si="2"/>
        <v>#REF!</v>
      </c>
      <c r="AF23" t="e">
        <f t="shared" si="2"/>
        <v>#REF!</v>
      </c>
      <c r="AG23" t="e">
        <f>GETPIVOTDATA(#REF!,CONCATENATE($B23," ",$A$1," ",$I$7," ",I$8))</f>
        <v>#REF!</v>
      </c>
      <c r="AH23" t="e">
        <f>GETPIVOTDATA(#REF!,CONCATENATE($B23," ",$A$1," ",$I$7," ",J$8))</f>
        <v>#REF!</v>
      </c>
      <c r="AI23" t="e">
        <f>GETPIVOTDATA(#REF!,CONCATENATE($B23," ",$A$1," ",$I$7," ",K$8))</f>
        <v>#REF!</v>
      </c>
      <c r="AJ23" t="e">
        <f>GETPIVOTDATA(#REF!,CONCATENATE($B23," ",$A$1," ",$L$6," ",L$8))</f>
        <v>#REF!</v>
      </c>
      <c r="AK23" t="e">
        <f>GETPIVOTDATA(#REF!,CONCATENATE($B23," ",$A$1," ",$L$6," ",M$8))</f>
        <v>#REF!</v>
      </c>
      <c r="AL23" t="e">
        <f>GETPIVOTDATA(#REF!,CONCATENATE($B23," ",$A$1," ",$L$6," ",N$8))</f>
        <v>#REF!</v>
      </c>
      <c r="AM23" t="e">
        <f>GETPIVOTDATA(#REF!,CONCATENATE($B23," ",$A$1," ",$O$6," ",O$8))</f>
        <v>#REF!</v>
      </c>
      <c r="AN23" t="e">
        <f>GETPIVOTDATA(#REF!,CONCATENATE($B23," ",$A$1," ",$O$6," ",P$8))</f>
        <v>#REF!</v>
      </c>
      <c r="AO23" t="e">
        <f>GETPIVOTDATA(#REF!,CONCATENATE($B23," ",$A$1," ",$O$6," ",Q$8))</f>
        <v>#REF!</v>
      </c>
      <c r="AP23" t="e">
        <f t="shared" si="4"/>
        <v>#REF!</v>
      </c>
    </row>
    <row r="24" spans="1:42">
      <c r="A24" t="str">
        <f t="shared" si="0"/>
        <v/>
      </c>
      <c r="B24" s="17" t="s">
        <v>107</v>
      </c>
      <c r="C24" s="38" t="s">
        <v>108</v>
      </c>
      <c r="D24" s="88"/>
      <c r="E24" s="89"/>
      <c r="F24" s="97">
        <v>104</v>
      </c>
      <c r="G24" s="98">
        <v>130</v>
      </c>
      <c r="H24" s="99">
        <v>150</v>
      </c>
      <c r="I24" s="97">
        <v>226</v>
      </c>
      <c r="J24" s="98">
        <v>250</v>
      </c>
      <c r="K24" s="99">
        <v>260</v>
      </c>
      <c r="L24" s="97">
        <v>27</v>
      </c>
      <c r="M24" s="98">
        <v>35</v>
      </c>
      <c r="N24" s="99">
        <v>40</v>
      </c>
      <c r="O24" s="97">
        <v>149</v>
      </c>
      <c r="P24" s="98">
        <v>155</v>
      </c>
      <c r="Q24" s="99">
        <v>150</v>
      </c>
      <c r="R24" s="44" t="s">
        <v>109</v>
      </c>
      <c r="S24" s="88"/>
      <c r="T24" s="4"/>
      <c r="AA24" t="e">
        <f t="shared" si="1"/>
        <v>#REF!</v>
      </c>
      <c r="AD24" t="e">
        <f t="shared" si="2"/>
        <v>#REF!</v>
      </c>
      <c r="AE24" t="e">
        <f t="shared" si="2"/>
        <v>#REF!</v>
      </c>
      <c r="AF24" t="e">
        <f t="shared" si="2"/>
        <v>#REF!</v>
      </c>
      <c r="AG24" t="e">
        <f>GETPIVOTDATA(#REF!,CONCATENATE($B24," ",$A$1," ",$I$7," ",I$8))</f>
        <v>#REF!</v>
      </c>
      <c r="AH24" t="e">
        <f>GETPIVOTDATA(#REF!,CONCATENATE($B24," ",$A$1," ",$I$7," ",J$8))</f>
        <v>#REF!</v>
      </c>
      <c r="AI24" t="e">
        <f>GETPIVOTDATA(#REF!,CONCATENATE($B24," ",$A$1," ",$I$7," ",K$8))</f>
        <v>#REF!</v>
      </c>
      <c r="AJ24" t="e">
        <f>GETPIVOTDATA(#REF!,CONCATENATE($B24," ",$A$1," ",$L$6," ",L$8))</f>
        <v>#REF!</v>
      </c>
      <c r="AK24" t="e">
        <f>GETPIVOTDATA(#REF!,CONCATENATE($B24," ",$A$1," ",$L$6," ",M$8))</f>
        <v>#REF!</v>
      </c>
      <c r="AL24" t="e">
        <f>GETPIVOTDATA(#REF!,CONCATENATE($B24," ",$A$1," ",$L$6," ",N$8))</f>
        <v>#REF!</v>
      </c>
      <c r="AM24" t="e">
        <f>GETPIVOTDATA(#REF!,CONCATENATE($B24," ",$A$1," ",$O$6," ",O$8))</f>
        <v>#REF!</v>
      </c>
      <c r="AN24" t="e">
        <f>GETPIVOTDATA(#REF!,CONCATENATE($B24," ",$A$1," ",$O$6," ",P$8))</f>
        <v>#REF!</v>
      </c>
      <c r="AO24" t="e">
        <f>GETPIVOTDATA(#REF!,CONCATENATE($B24," ",$A$1," ",$O$6," ",Q$8))</f>
        <v>#REF!</v>
      </c>
      <c r="AP24" t="e">
        <f t="shared" si="4"/>
        <v>#REF!</v>
      </c>
    </row>
    <row r="25" spans="1:42" ht="13.5" thickBot="1">
      <c r="A25" t="str">
        <f t="shared" si="0"/>
        <v/>
      </c>
      <c r="B25" s="17" t="s">
        <v>110</v>
      </c>
      <c r="C25" s="38" t="s">
        <v>111</v>
      </c>
      <c r="D25" s="88"/>
      <c r="E25" s="89"/>
      <c r="F25" s="97">
        <v>67.490000000000009</v>
      </c>
      <c r="G25" s="98">
        <v>80</v>
      </c>
      <c r="H25" s="99">
        <v>80</v>
      </c>
      <c r="I25" s="97">
        <v>56.49</v>
      </c>
      <c r="J25" s="98">
        <v>60</v>
      </c>
      <c r="K25" s="99">
        <v>60</v>
      </c>
      <c r="L25" s="97">
        <v>15</v>
      </c>
      <c r="M25" s="98">
        <v>20</v>
      </c>
      <c r="N25" s="99">
        <v>20</v>
      </c>
      <c r="O25" s="97">
        <v>4</v>
      </c>
      <c r="P25" s="98">
        <v>0</v>
      </c>
      <c r="Q25" s="99">
        <v>0</v>
      </c>
      <c r="R25" s="44" t="s">
        <v>112</v>
      </c>
      <c r="S25" s="88"/>
      <c r="T25" s="4"/>
      <c r="AA25" t="e">
        <f t="shared" si="1"/>
        <v>#REF!</v>
      </c>
      <c r="AD25" t="e">
        <f t="shared" si="2"/>
        <v>#REF!</v>
      </c>
      <c r="AE25" t="e">
        <f t="shared" si="2"/>
        <v>#REF!</v>
      </c>
      <c r="AF25" t="e">
        <f t="shared" si="2"/>
        <v>#REF!</v>
      </c>
      <c r="AG25" t="e">
        <f>GETPIVOTDATA(#REF!,CONCATENATE($B25," ",$A$1," ",$I$7," ",I$8))</f>
        <v>#REF!</v>
      </c>
      <c r="AH25" t="e">
        <f>GETPIVOTDATA(#REF!,CONCATENATE($B25," ",$A$1," ",$I$7," ",J$8))</f>
        <v>#REF!</v>
      </c>
      <c r="AI25" t="e">
        <f>GETPIVOTDATA(#REF!,CONCATENATE($B25," ",$A$1," ",$I$7," ",K$8))</f>
        <v>#REF!</v>
      </c>
      <c r="AJ25" t="e">
        <f>GETPIVOTDATA(#REF!,CONCATENATE($B25," ",$A$1," ",$L$6," ",L$8))</f>
        <v>#REF!</v>
      </c>
      <c r="AK25" t="e">
        <f>GETPIVOTDATA(#REF!,CONCATENATE($B25," ",$A$1," ",$L$6," ",M$8))</f>
        <v>#REF!</v>
      </c>
      <c r="AL25" t="e">
        <f>GETPIVOTDATA(#REF!,CONCATENATE($B25," ",$A$1," ",$L$6," ",N$8))</f>
        <v>#REF!</v>
      </c>
      <c r="AM25" t="e">
        <f>GETPIVOTDATA(#REF!,CONCATENATE($B25," ",$A$1," ",$O$6," ",O$8))</f>
        <v>#REF!</v>
      </c>
      <c r="AN25" t="e">
        <f>GETPIVOTDATA(#REF!,CONCATENATE($B25," ",$A$1," ",$O$6," ",P$8))</f>
        <v>#REF!</v>
      </c>
      <c r="AO25" t="e">
        <f>GETPIVOTDATA(#REF!,CONCATENATE($B25," ",$A$1," ",$O$6," ",Q$8))</f>
        <v>#REF!</v>
      </c>
      <c r="AP25" t="e">
        <f t="shared" si="4"/>
        <v>#REF!</v>
      </c>
    </row>
    <row r="26" spans="1:42" ht="14.25" thickTop="1" thickBot="1">
      <c r="A26" t="str">
        <f t="shared" si="0"/>
        <v/>
      </c>
      <c r="C26" s="13" t="s">
        <v>113</v>
      </c>
      <c r="D26" s="92"/>
      <c r="E26" s="93"/>
      <c r="F26" s="73">
        <v>13591.882407813737</v>
      </c>
      <c r="G26" s="74">
        <v>13272.711260067179</v>
      </c>
      <c r="H26" s="75">
        <v>13480.796907830063</v>
      </c>
      <c r="I26" s="73">
        <v>14247.128549153082</v>
      </c>
      <c r="J26" s="74">
        <v>14210.711260067179</v>
      </c>
      <c r="K26" s="75">
        <v>14293.796907830063</v>
      </c>
      <c r="L26" s="73">
        <v>1848.8379704458951</v>
      </c>
      <c r="M26" s="74">
        <v>1542</v>
      </c>
      <c r="N26" s="75">
        <v>1430</v>
      </c>
      <c r="O26" s="73">
        <v>2504.0841117852397</v>
      </c>
      <c r="P26" s="74">
        <v>2480</v>
      </c>
      <c r="Q26" s="75">
        <v>2243</v>
      </c>
      <c r="R26" s="13" t="s">
        <v>113</v>
      </c>
      <c r="S26" s="92"/>
      <c r="T26" s="12"/>
      <c r="AA26" t="e">
        <f t="shared" si="1"/>
        <v>#REF!</v>
      </c>
      <c r="AD26" t="e">
        <f t="shared" si="2"/>
        <v>#REF!</v>
      </c>
      <c r="AE26" t="e">
        <f t="shared" si="2"/>
        <v>#REF!</v>
      </c>
      <c r="AF26" t="e">
        <f t="shared" si="2"/>
        <v>#REF!</v>
      </c>
      <c r="AG26" t="e">
        <f>GETPIVOTDATA(#REF!,CONCATENATE($B26," ",$A$1," ",$I$7," ",I$8))</f>
        <v>#REF!</v>
      </c>
      <c r="AH26" t="e">
        <f>GETPIVOTDATA(#REF!,CONCATENATE($B26," ",$A$1," ",$I$7," ",J$8))</f>
        <v>#REF!</v>
      </c>
      <c r="AI26" t="e">
        <f>GETPIVOTDATA(#REF!,CONCATENATE($B26," ",$A$1," ",$I$7," ",K$8))</f>
        <v>#REF!</v>
      </c>
      <c r="AJ26" t="e">
        <f>GETPIVOTDATA(#REF!,CONCATENATE($B26," ",$A$1," ",$L$6," ",L$8))</f>
        <v>#REF!</v>
      </c>
      <c r="AK26" t="e">
        <f>GETPIVOTDATA(#REF!,CONCATENATE($B26," ",$A$1," ",$L$6," ",M$8))</f>
        <v>#REF!</v>
      </c>
      <c r="AL26" t="e">
        <f>GETPIVOTDATA(#REF!,CONCATENATE($B26," ",$A$1," ",$L$6," ",N$8))</f>
        <v>#REF!</v>
      </c>
      <c r="AM26" t="e">
        <f>GETPIVOTDATA(#REF!,CONCATENATE($B26," ",$A$1," ",$O$6," ",O$8))</f>
        <v>#REF!</v>
      </c>
      <c r="AN26" t="e">
        <f>GETPIVOTDATA(#REF!,CONCATENATE($B26," ",$A$1," ",$O$6," ",P$8))</f>
        <v>#REF!</v>
      </c>
      <c r="AO26" t="e">
        <f>GETPIVOTDATA(#REF!,CONCATENATE($B26," ",$A$1," ",$O$6," ",Q$8))</f>
        <v>#REF!</v>
      </c>
      <c r="AP26" t="e">
        <f t="shared" si="4"/>
        <v>#REF!</v>
      </c>
    </row>
    <row r="27" spans="1:42" ht="13.5" thickTop="1">
      <c r="A27" t="str">
        <f t="shared" si="0"/>
        <v/>
      </c>
      <c r="B27" s="14" t="s">
        <v>114</v>
      </c>
      <c r="C27" s="85" t="s">
        <v>127</v>
      </c>
      <c r="D27" s="86"/>
      <c r="E27" s="87"/>
      <c r="F27" s="94">
        <v>13121.640600216699</v>
      </c>
      <c r="G27" s="95">
        <v>12287.820513287674</v>
      </c>
      <c r="H27" s="96">
        <v>12247.8389087787</v>
      </c>
      <c r="I27" s="94">
        <v>12050.7796002167</v>
      </c>
      <c r="J27" s="95">
        <v>11361.318194388799</v>
      </c>
      <c r="K27" s="96">
        <v>11361.318194388799</v>
      </c>
      <c r="L27" s="94">
        <v>1145.3710000000001</v>
      </c>
      <c r="M27" s="95">
        <v>1018.05354834096</v>
      </c>
      <c r="N27" s="96">
        <v>969.21660694140098</v>
      </c>
      <c r="O27" s="94">
        <v>74.510000000000005</v>
      </c>
      <c r="P27" s="95">
        <v>91.5512294420854</v>
      </c>
      <c r="Q27" s="96">
        <v>82.695892551501004</v>
      </c>
      <c r="R27" s="48" t="s">
        <v>114</v>
      </c>
      <c r="S27" s="86"/>
      <c r="T27" s="3"/>
      <c r="AA27" t="e">
        <f t="shared" si="1"/>
        <v>#REF!</v>
      </c>
      <c r="AD27" t="e">
        <f t="shared" si="2"/>
        <v>#REF!</v>
      </c>
      <c r="AE27" t="e">
        <f t="shared" si="2"/>
        <v>#REF!</v>
      </c>
      <c r="AF27" t="e">
        <f t="shared" si="2"/>
        <v>#REF!</v>
      </c>
      <c r="AG27" t="e">
        <f>GETPIVOTDATA(#REF!,CONCATENATE($B27," ",$A$1," ",$I$7," ",I$8))</f>
        <v>#REF!</v>
      </c>
      <c r="AH27" t="e">
        <f>GETPIVOTDATA(#REF!,CONCATENATE($B27," ",$A$1," ",$I$7," ",J$8))</f>
        <v>#REF!</v>
      </c>
      <c r="AI27" t="e">
        <f>GETPIVOTDATA(#REF!,CONCATENATE($B27," ",$A$1," ",$I$7," ",K$8))</f>
        <v>#REF!</v>
      </c>
      <c r="AJ27" t="e">
        <f>GETPIVOTDATA(#REF!,CONCATENATE($B27," ",$A$1," ",$L$6," ",L$8))</f>
        <v>#REF!</v>
      </c>
      <c r="AK27" t="e">
        <f>GETPIVOTDATA(#REF!,CONCATENATE($B27," ",$A$1," ",$L$6," ",M$8))</f>
        <v>#REF!</v>
      </c>
      <c r="AL27" t="e">
        <f>GETPIVOTDATA(#REF!,CONCATENATE($B27," ",$A$1," ",$L$6," ",N$8))</f>
        <v>#REF!</v>
      </c>
      <c r="AM27" t="e">
        <f>GETPIVOTDATA(#REF!,CONCATENATE($B27," ",$A$1," ",$O$6," ",O$8))</f>
        <v>#REF!</v>
      </c>
      <c r="AN27" t="e">
        <f>GETPIVOTDATA(#REF!,CONCATENATE($B27," ",$A$1," ",$O$6," ",P$8))</f>
        <v>#REF!</v>
      </c>
      <c r="AO27" t="e">
        <f>GETPIVOTDATA(#REF!,CONCATENATE($B27," ",$A$1," ",$O$6," ",Q$8))</f>
        <v>#REF!</v>
      </c>
      <c r="AP27" t="e">
        <f t="shared" si="4"/>
        <v>#REF!</v>
      </c>
    </row>
    <row r="28" spans="1:42" ht="13.5" thickBot="1">
      <c r="A28" t="str">
        <f t="shared" si="0"/>
        <v/>
      </c>
      <c r="B28" s="14" t="s">
        <v>116</v>
      </c>
      <c r="C28" s="62" t="s">
        <v>128</v>
      </c>
      <c r="D28" s="90"/>
      <c r="E28" s="91"/>
      <c r="F28" s="100">
        <v>30813.750000000004</v>
      </c>
      <c r="G28" s="101">
        <v>31416.39</v>
      </c>
      <c r="H28" s="102">
        <v>31115.07</v>
      </c>
      <c r="I28" s="100">
        <v>32770.9</v>
      </c>
      <c r="J28" s="101">
        <v>33411.82</v>
      </c>
      <c r="K28" s="102">
        <v>33091.360000000001</v>
      </c>
      <c r="L28" s="100">
        <v>151.49</v>
      </c>
      <c r="M28" s="101">
        <v>154.44999999999999</v>
      </c>
      <c r="N28" s="102">
        <v>152.97</v>
      </c>
      <c r="O28" s="100">
        <v>2108.64</v>
      </c>
      <c r="P28" s="101">
        <v>2149.88</v>
      </c>
      <c r="Q28" s="102">
        <v>2129.2600000000002</v>
      </c>
      <c r="R28" s="63" t="s">
        <v>129</v>
      </c>
      <c r="S28" s="90"/>
      <c r="T28" s="8"/>
      <c r="AA28" t="e">
        <f t="shared" si="1"/>
        <v>#REF!</v>
      </c>
      <c r="AD28" t="e">
        <f t="shared" si="2"/>
        <v>#REF!</v>
      </c>
      <c r="AE28" t="e">
        <f t="shared" si="2"/>
        <v>#REF!</v>
      </c>
      <c r="AF28" t="e">
        <f t="shared" si="2"/>
        <v>#REF!</v>
      </c>
      <c r="AG28" t="e">
        <f>GETPIVOTDATA(#REF!,CONCATENATE($B28," ",$A$1," ",$I$7," ",I$8))</f>
        <v>#REF!</v>
      </c>
      <c r="AH28" t="e">
        <f>GETPIVOTDATA(#REF!,CONCATENATE($B28," ",$A$1," ",$I$7," ",J$8))</f>
        <v>#REF!</v>
      </c>
      <c r="AI28" t="e">
        <f>GETPIVOTDATA(#REF!,CONCATENATE($B28," ",$A$1," ",$I$7," ",K$8))</f>
        <v>#REF!</v>
      </c>
      <c r="AJ28" t="e">
        <f>GETPIVOTDATA(#REF!,CONCATENATE($B28," ",$A$1," ",$L$6," ",L$8))</f>
        <v>#REF!</v>
      </c>
      <c r="AK28" t="e">
        <f>GETPIVOTDATA(#REF!,CONCATENATE($B28," ",$A$1," ",$L$6," ",M$8))</f>
        <v>#REF!</v>
      </c>
      <c r="AL28" t="e">
        <f>GETPIVOTDATA(#REF!,CONCATENATE($B28," ",$A$1," ",$L$6," ",N$8))</f>
        <v>#REF!</v>
      </c>
      <c r="AM28" t="e">
        <f>GETPIVOTDATA(#REF!,CONCATENATE($B28," ",$A$1," ",$O$6," ",O$8))</f>
        <v>#REF!</v>
      </c>
      <c r="AN28" t="e">
        <f>GETPIVOTDATA(#REF!,CONCATENATE($B28," ",$A$1," ",$O$6," ",P$8))</f>
        <v>#REF!</v>
      </c>
      <c r="AO28" t="e">
        <f>GETPIVOTDATA(#REF!,CONCATENATE($B28," ",$A$1," ",$O$6," ",Q$8))</f>
        <v>#REF!</v>
      </c>
      <c r="AP28" t="e">
        <f t="shared" si="4"/>
        <v>#REF!</v>
      </c>
    </row>
    <row r="29" spans="1:42" ht="14.25" thickTop="1" thickBot="1">
      <c r="A29" t="str">
        <f t="shared" si="0"/>
        <v/>
      </c>
      <c r="C29" s="13" t="s">
        <v>119</v>
      </c>
      <c r="D29" s="11"/>
      <c r="E29" s="12"/>
      <c r="F29" s="73">
        <v>43935.390600216706</v>
      </c>
      <c r="G29" s="74">
        <v>43704.210513287675</v>
      </c>
      <c r="H29" s="75">
        <v>43362.9089087787</v>
      </c>
      <c r="I29" s="73">
        <v>44821.679600216703</v>
      </c>
      <c r="J29" s="74">
        <v>44773.138194388797</v>
      </c>
      <c r="K29" s="75">
        <v>44452.678194388798</v>
      </c>
      <c r="L29" s="73">
        <v>1296.8610000000001</v>
      </c>
      <c r="M29" s="74">
        <v>1172.5035483409599</v>
      </c>
      <c r="N29" s="75">
        <v>1122.1866069414009</v>
      </c>
      <c r="O29" s="73">
        <v>2183.15</v>
      </c>
      <c r="P29" s="74">
        <v>2241.4312294420856</v>
      </c>
      <c r="Q29" s="75">
        <v>2211.9558925515012</v>
      </c>
      <c r="R29" s="16" t="s">
        <v>120</v>
      </c>
      <c r="S29" s="7"/>
      <c r="T29" s="8"/>
      <c r="AA29" t="e">
        <f t="shared" si="1"/>
        <v>#REF!</v>
      </c>
      <c r="AD29" t="e">
        <f t="shared" si="2"/>
        <v>#REF!</v>
      </c>
      <c r="AE29" t="e">
        <f t="shared" si="2"/>
        <v>#REF!</v>
      </c>
      <c r="AF29" t="e">
        <f t="shared" si="2"/>
        <v>#REF!</v>
      </c>
      <c r="AG29" t="e">
        <f>GETPIVOTDATA(#REF!,CONCATENATE($B29," ",$A$1," ",$I$7," ",I$8))</f>
        <v>#REF!</v>
      </c>
      <c r="AH29" t="e">
        <f>GETPIVOTDATA(#REF!,CONCATENATE($B29," ",$A$1," ",$I$7," ",J$8))</f>
        <v>#REF!</v>
      </c>
      <c r="AI29" t="e">
        <f>GETPIVOTDATA(#REF!,CONCATENATE($B29," ",$A$1," ",$I$7," ",K$8))</f>
        <v>#REF!</v>
      </c>
      <c r="AJ29" t="e">
        <f>GETPIVOTDATA(#REF!,CONCATENATE($B29," ",$A$1," ",$L$6," ",L$8))</f>
        <v>#REF!</v>
      </c>
      <c r="AK29" t="e">
        <f>GETPIVOTDATA(#REF!,CONCATENATE($B29," ",$A$1," ",$L$6," ",M$8))</f>
        <v>#REF!</v>
      </c>
      <c r="AL29" t="e">
        <f>GETPIVOTDATA(#REF!,CONCATENATE($B29," ",$A$1," ",$L$6," ",N$8))</f>
        <v>#REF!</v>
      </c>
      <c r="AM29" t="e">
        <f>GETPIVOTDATA(#REF!,CONCATENATE($B29," ",$A$1," ",$O$6," ",O$8))</f>
        <v>#REF!</v>
      </c>
      <c r="AN29" t="e">
        <f>GETPIVOTDATA(#REF!,CONCATENATE($B29," ",$A$1," ",$O$6," ",P$8))</f>
        <v>#REF!</v>
      </c>
      <c r="AO29" t="e">
        <f>GETPIVOTDATA(#REF!,CONCATENATE($B29," ",$A$1," ",$O$6," ",Q$8))</f>
        <v>#REF!</v>
      </c>
      <c r="AP29" t="e">
        <f t="shared" si="4"/>
        <v>#REF!</v>
      </c>
    </row>
    <row r="30" spans="1:42" ht="15" thickTop="1">
      <c r="C30" s="34"/>
      <c r="E30" s="36" t="s">
        <v>226</v>
      </c>
      <c r="G30" s="35"/>
      <c r="H30" s="35"/>
      <c r="I30" s="35"/>
      <c r="J30" s="35"/>
      <c r="K30" s="35"/>
      <c r="L30" s="36" t="s">
        <v>227</v>
      </c>
      <c r="M30" s="35"/>
      <c r="N30" s="35"/>
      <c r="O30" s="35"/>
      <c r="P30" s="35"/>
      <c r="Q30" s="35"/>
      <c r="R30" s="34"/>
    </row>
    <row r="31" spans="1:42">
      <c r="C31" s="30"/>
      <c r="T31" s="32"/>
    </row>
  </sheetData>
  <mergeCells count="12">
    <mergeCell ref="O7:Q7"/>
    <mergeCell ref="C7:E7"/>
    <mergeCell ref="I7:K7"/>
    <mergeCell ref="L7:N7"/>
    <mergeCell ref="C2:T2"/>
    <mergeCell ref="F6:H6"/>
    <mergeCell ref="F7:H7"/>
    <mergeCell ref="R7:T7"/>
    <mergeCell ref="F3:K3"/>
    <mergeCell ref="C4:T4"/>
    <mergeCell ref="L3:Q3"/>
    <mergeCell ref="K5:L5"/>
  </mergeCells>
  <phoneticPr fontId="0" type="noConversion"/>
  <conditionalFormatting sqref="C9:R29">
    <cfRule type="expression" dxfId="7" priority="1" stopIfTrue="1">
      <formula>AA9&gt;2</formula>
    </cfRule>
  </conditionalFormatting>
  <printOptions horizontalCentered="1" verticalCentered="1"/>
  <pageMargins left="0.35433070866141736" right="0.35433070866141736" top="0.59055118110236227" bottom="0.59055118110236227" header="0.31496062992125984" footer="0.31496062992125984"/>
  <pageSetup paperSize="9" scale="86"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8">
    <pageSetUpPr fitToPage="1"/>
  </sheetPr>
  <dimension ref="A1:T32"/>
  <sheetViews>
    <sheetView zoomScale="130" zoomScaleNormal="130" workbookViewId="0">
      <selection activeCell="M12" sqref="M12:N12"/>
    </sheetView>
  </sheetViews>
  <sheetFormatPr defaultRowHeight="12.75"/>
  <sheetData>
    <row r="1" spans="1:20">
      <c r="A1" s="40"/>
    </row>
    <row r="2" spans="1:20">
      <c r="C2" s="166" t="s">
        <v>233</v>
      </c>
      <c r="D2" s="166"/>
      <c r="E2" s="166"/>
      <c r="F2" s="166"/>
      <c r="G2" s="166"/>
      <c r="H2" s="166"/>
      <c r="I2" s="166"/>
      <c r="J2" s="166"/>
      <c r="K2" s="166"/>
      <c r="L2" s="166"/>
      <c r="M2" s="166"/>
      <c r="N2" s="166"/>
      <c r="O2" s="166"/>
      <c r="P2" s="166"/>
      <c r="Q2" s="166"/>
      <c r="R2" s="166"/>
      <c r="S2" s="166"/>
      <c r="T2" s="166"/>
    </row>
    <row r="3" spans="1:20">
      <c r="F3" s="166" t="s">
        <v>234</v>
      </c>
      <c r="G3" s="166"/>
      <c r="H3" s="166"/>
      <c r="I3" s="166"/>
      <c r="J3" s="166"/>
      <c r="K3" s="166"/>
      <c r="L3" s="166" t="s">
        <v>235</v>
      </c>
      <c r="M3" s="166"/>
      <c r="N3" s="166"/>
      <c r="O3" s="166"/>
      <c r="P3" s="166"/>
      <c r="Q3" s="166"/>
    </row>
    <row r="4" spans="1:20">
      <c r="C4" s="168" t="s">
        <v>45</v>
      </c>
      <c r="D4" s="168"/>
      <c r="E4" s="168"/>
      <c r="F4" s="168"/>
      <c r="G4" s="168"/>
      <c r="H4" s="168"/>
      <c r="I4" s="168"/>
      <c r="J4" s="168"/>
      <c r="K4" s="168"/>
      <c r="L4" s="168"/>
      <c r="M4" s="168"/>
      <c r="N4" s="168"/>
      <c r="O4" s="168"/>
      <c r="P4" s="168"/>
      <c r="Q4" s="168"/>
      <c r="R4" s="168"/>
      <c r="S4" s="168"/>
      <c r="T4" s="168"/>
    </row>
    <row r="5" spans="1:20" ht="15" thickBot="1">
      <c r="K5" s="167" t="s">
        <v>46</v>
      </c>
      <c r="L5" s="167"/>
      <c r="N5" s="10"/>
      <c r="O5" s="10"/>
    </row>
    <row r="6" spans="1:20" ht="15" thickTop="1">
      <c r="C6" s="1"/>
      <c r="D6" s="2"/>
      <c r="E6" s="3"/>
      <c r="F6" s="205" t="s">
        <v>224</v>
      </c>
      <c r="G6" s="170"/>
      <c r="H6" s="171"/>
      <c r="I6" s="1"/>
      <c r="J6" s="2"/>
      <c r="K6" s="3"/>
      <c r="L6" s="15" t="s">
        <v>48</v>
      </c>
      <c r="M6" s="2"/>
      <c r="N6" s="3"/>
      <c r="O6" s="15" t="s">
        <v>49</v>
      </c>
      <c r="P6" s="2"/>
      <c r="Q6" s="3"/>
      <c r="R6" s="1"/>
      <c r="S6" s="2"/>
      <c r="T6" s="3"/>
    </row>
    <row r="7" spans="1:20" ht="14.25">
      <c r="C7" s="175" t="s">
        <v>50</v>
      </c>
      <c r="D7" s="168"/>
      <c r="E7" s="176"/>
      <c r="F7" s="201" t="s">
        <v>225</v>
      </c>
      <c r="G7" s="168"/>
      <c r="H7" s="176"/>
      <c r="I7" s="175" t="s">
        <v>52</v>
      </c>
      <c r="J7" s="168"/>
      <c r="K7" s="176"/>
      <c r="L7" s="175" t="s">
        <v>53</v>
      </c>
      <c r="M7" s="168"/>
      <c r="N7" s="176"/>
      <c r="O7" s="175" t="s">
        <v>54</v>
      </c>
      <c r="P7" s="168"/>
      <c r="Q7" s="176"/>
      <c r="R7" s="175" t="s">
        <v>55</v>
      </c>
      <c r="S7" s="168"/>
      <c r="T7" s="176"/>
    </row>
    <row r="8" spans="1:20" ht="13.5" thickBot="1">
      <c r="C8" s="6"/>
      <c r="D8" s="7"/>
      <c r="E8" s="8"/>
      <c r="F8" s="21">
        <v>2021</v>
      </c>
      <c r="G8" s="22">
        <v>2022</v>
      </c>
      <c r="H8" s="20">
        <v>2023</v>
      </c>
      <c r="I8" s="21">
        <v>2021</v>
      </c>
      <c r="J8" s="22">
        <v>2022</v>
      </c>
      <c r="K8" s="20">
        <v>2023</v>
      </c>
      <c r="L8" s="21">
        <v>2021</v>
      </c>
      <c r="M8" s="22">
        <v>2022</v>
      </c>
      <c r="N8" s="20">
        <v>2023</v>
      </c>
      <c r="O8" s="21">
        <v>2021</v>
      </c>
      <c r="P8" s="22">
        <v>2022</v>
      </c>
      <c r="Q8" s="20">
        <v>2023</v>
      </c>
      <c r="R8" s="6"/>
      <c r="S8" s="7"/>
      <c r="T8" s="8"/>
    </row>
    <row r="9" spans="1:20" ht="13.5" thickTop="1">
      <c r="A9" t="str">
        <f t="shared" ref="A9:A29" si="0">IF(SUM(F9:Q9)&lt;1,"Y","")</f>
        <v/>
      </c>
      <c r="B9" s="17" t="s">
        <v>56</v>
      </c>
      <c r="C9" s="38" t="s">
        <v>57</v>
      </c>
      <c r="D9" s="88"/>
      <c r="E9" s="89"/>
      <c r="F9" s="97">
        <v>280.39999999999998</v>
      </c>
      <c r="G9" s="98">
        <v>292</v>
      </c>
      <c r="H9" s="99">
        <v>300</v>
      </c>
      <c r="I9" s="97">
        <v>280.39999999999998</v>
      </c>
      <c r="J9" s="115">
        <v>292</v>
      </c>
      <c r="K9" s="99">
        <v>300</v>
      </c>
      <c r="L9" s="97" t="s">
        <v>62</v>
      </c>
      <c r="M9" s="98" t="s">
        <v>62</v>
      </c>
      <c r="N9" s="99" t="s">
        <v>62</v>
      </c>
      <c r="O9" s="97" t="s">
        <v>62</v>
      </c>
      <c r="P9" s="98" t="s">
        <v>62</v>
      </c>
      <c r="Q9" s="99" t="s">
        <v>62</v>
      </c>
      <c r="R9" s="44" t="s">
        <v>58</v>
      </c>
      <c r="S9" s="88"/>
      <c r="T9" s="89"/>
    </row>
    <row r="10" spans="1:20">
      <c r="A10" t="str">
        <f t="shared" si="0"/>
        <v/>
      </c>
      <c r="B10" s="17" t="s">
        <v>59</v>
      </c>
      <c r="C10" s="38" t="s">
        <v>60</v>
      </c>
      <c r="D10" s="88"/>
      <c r="E10" s="89"/>
      <c r="F10" s="97">
        <v>346.05</v>
      </c>
      <c r="G10" s="98" t="s">
        <v>62</v>
      </c>
      <c r="H10" s="99" t="s">
        <v>62</v>
      </c>
      <c r="I10" s="97">
        <v>346.05</v>
      </c>
      <c r="J10" s="115" t="s">
        <v>62</v>
      </c>
      <c r="K10" s="99" t="s">
        <v>62</v>
      </c>
      <c r="L10" s="97" t="s">
        <v>62</v>
      </c>
      <c r="M10" s="98" t="s">
        <v>62</v>
      </c>
      <c r="N10" s="99" t="s">
        <v>62</v>
      </c>
      <c r="O10" s="97" t="s">
        <v>62</v>
      </c>
      <c r="P10" s="98" t="s">
        <v>62</v>
      </c>
      <c r="Q10" s="99" t="s">
        <v>62</v>
      </c>
      <c r="R10" s="44" t="s">
        <v>63</v>
      </c>
      <c r="S10" s="88"/>
      <c r="T10" s="89"/>
    </row>
    <row r="11" spans="1:20">
      <c r="A11" t="str">
        <f t="shared" si="0"/>
        <v/>
      </c>
      <c r="B11" s="17" t="s">
        <v>67</v>
      </c>
      <c r="C11" s="38" t="s">
        <v>68</v>
      </c>
      <c r="D11" s="88"/>
      <c r="E11" s="89"/>
      <c r="F11" s="97">
        <v>303</v>
      </c>
      <c r="G11" s="98">
        <v>237</v>
      </c>
      <c r="H11" s="99">
        <v>216</v>
      </c>
      <c r="I11" s="97">
        <v>438</v>
      </c>
      <c r="J11" s="115">
        <v>378</v>
      </c>
      <c r="K11" s="99">
        <v>362</v>
      </c>
      <c r="L11" s="97">
        <v>130</v>
      </c>
      <c r="M11" s="98">
        <v>133</v>
      </c>
      <c r="N11" s="99">
        <v>136</v>
      </c>
      <c r="O11" s="97">
        <v>265</v>
      </c>
      <c r="P11" s="98">
        <v>274</v>
      </c>
      <c r="Q11" s="99">
        <v>282</v>
      </c>
      <c r="R11" s="44" t="s">
        <v>69</v>
      </c>
      <c r="S11" s="88"/>
      <c r="T11" s="89"/>
    </row>
    <row r="12" spans="1:20">
      <c r="A12" t="str">
        <f t="shared" si="0"/>
        <v/>
      </c>
      <c r="B12" s="17" t="s">
        <v>70</v>
      </c>
      <c r="C12" s="38" t="s">
        <v>71</v>
      </c>
      <c r="D12" s="88"/>
      <c r="E12" s="89"/>
      <c r="F12" s="97">
        <v>876.66666666666674</v>
      </c>
      <c r="G12" s="98">
        <v>860</v>
      </c>
      <c r="H12" s="99">
        <v>860</v>
      </c>
      <c r="I12" s="97">
        <v>876.66666666666674</v>
      </c>
      <c r="J12" s="115">
        <v>860</v>
      </c>
      <c r="K12" s="99">
        <v>860</v>
      </c>
      <c r="L12" s="97" t="s">
        <v>62</v>
      </c>
      <c r="M12" s="98" t="s">
        <v>62</v>
      </c>
      <c r="N12" s="99" t="s">
        <v>62</v>
      </c>
      <c r="O12" s="97" t="s">
        <v>62</v>
      </c>
      <c r="P12" s="98" t="s">
        <v>62</v>
      </c>
      <c r="Q12" s="99" t="s">
        <v>62</v>
      </c>
      <c r="R12" s="44" t="s">
        <v>72</v>
      </c>
      <c r="S12" s="88"/>
      <c r="T12" s="89"/>
    </row>
    <row r="13" spans="1:20">
      <c r="A13" t="str">
        <f t="shared" si="0"/>
        <v/>
      </c>
      <c r="B13" s="17" t="s">
        <v>73</v>
      </c>
      <c r="C13" s="38" t="s">
        <v>74</v>
      </c>
      <c r="D13" s="88"/>
      <c r="E13" s="89"/>
      <c r="F13" s="97">
        <v>1045</v>
      </c>
      <c r="G13" s="98">
        <v>1161</v>
      </c>
      <c r="H13" s="99">
        <v>1123</v>
      </c>
      <c r="I13" s="97">
        <v>1045</v>
      </c>
      <c r="J13" s="115">
        <v>1161</v>
      </c>
      <c r="K13" s="99">
        <v>1123</v>
      </c>
      <c r="L13" s="97" t="s">
        <v>62</v>
      </c>
      <c r="M13" s="98" t="s">
        <v>62</v>
      </c>
      <c r="N13" s="99" t="s">
        <v>62</v>
      </c>
      <c r="O13" s="97" t="s">
        <v>62</v>
      </c>
      <c r="P13" s="98" t="s">
        <v>62</v>
      </c>
      <c r="Q13" s="99" t="s">
        <v>62</v>
      </c>
      <c r="R13" s="44" t="s">
        <v>75</v>
      </c>
      <c r="S13" s="88"/>
      <c r="T13" s="89"/>
    </row>
    <row r="14" spans="1:20">
      <c r="A14" t="str">
        <f t="shared" si="0"/>
        <v/>
      </c>
      <c r="B14" s="17" t="s">
        <v>76</v>
      </c>
      <c r="C14" s="38" t="s">
        <v>77</v>
      </c>
      <c r="D14" s="88"/>
      <c r="E14" s="89"/>
      <c r="F14" s="97">
        <v>2167.6051905308941</v>
      </c>
      <c r="G14" s="98">
        <v>2340.711260067179</v>
      </c>
      <c r="H14" s="99">
        <v>2342.7469078300624</v>
      </c>
      <c r="I14" s="97">
        <v>2791.6043318702386</v>
      </c>
      <c r="J14" s="115">
        <v>2808.711260067179</v>
      </c>
      <c r="K14" s="99">
        <v>2801.7469078300624</v>
      </c>
      <c r="L14" s="97">
        <v>98.341670445894934</v>
      </c>
      <c r="M14" s="98">
        <v>101</v>
      </c>
      <c r="N14" s="99">
        <v>110</v>
      </c>
      <c r="O14" s="97">
        <v>722.34081178523957</v>
      </c>
      <c r="P14" s="98">
        <v>569</v>
      </c>
      <c r="Q14" s="99">
        <v>569</v>
      </c>
      <c r="R14" s="44" t="s">
        <v>78</v>
      </c>
      <c r="S14" s="88"/>
      <c r="T14" s="89"/>
    </row>
    <row r="15" spans="1:20">
      <c r="A15" t="str">
        <f t="shared" si="0"/>
        <v/>
      </c>
      <c r="B15" s="17" t="s">
        <v>79</v>
      </c>
      <c r="C15" s="38" t="s">
        <v>80</v>
      </c>
      <c r="D15" s="88"/>
      <c r="E15" s="89"/>
      <c r="F15" s="97">
        <v>1852</v>
      </c>
      <c r="G15" s="98">
        <v>1800</v>
      </c>
      <c r="H15" s="99">
        <v>1800</v>
      </c>
      <c r="I15" s="97">
        <v>1852</v>
      </c>
      <c r="J15" s="115">
        <v>1800</v>
      </c>
      <c r="K15" s="99">
        <v>1800</v>
      </c>
      <c r="L15" s="97" t="s">
        <v>62</v>
      </c>
      <c r="M15" s="98" t="s">
        <v>62</v>
      </c>
      <c r="N15" s="99" t="s">
        <v>62</v>
      </c>
      <c r="O15" s="97" t="s">
        <v>62</v>
      </c>
      <c r="P15" s="98" t="s">
        <v>62</v>
      </c>
      <c r="Q15" s="99" t="s">
        <v>62</v>
      </c>
      <c r="R15" s="44" t="s">
        <v>81</v>
      </c>
      <c r="S15" s="88"/>
      <c r="T15" s="89"/>
    </row>
    <row r="16" spans="1:20">
      <c r="A16" t="str">
        <f t="shared" si="0"/>
        <v/>
      </c>
      <c r="B16" s="17" t="s">
        <v>82</v>
      </c>
      <c r="C16" s="38" t="s">
        <v>83</v>
      </c>
      <c r="D16" s="88"/>
      <c r="E16" s="89"/>
      <c r="F16" s="97">
        <v>191.46</v>
      </c>
      <c r="G16" s="98">
        <v>139</v>
      </c>
      <c r="H16" s="99">
        <v>22.05</v>
      </c>
      <c r="I16" s="97">
        <v>12.4</v>
      </c>
      <c r="J16" s="115">
        <v>35</v>
      </c>
      <c r="K16" s="99">
        <v>22.05</v>
      </c>
      <c r="L16" s="97">
        <v>201</v>
      </c>
      <c r="M16" s="98">
        <v>111</v>
      </c>
      <c r="N16" s="99" t="s">
        <v>62</v>
      </c>
      <c r="O16" s="97">
        <v>21.94</v>
      </c>
      <c r="P16" s="98">
        <v>7</v>
      </c>
      <c r="Q16" s="99" t="s">
        <v>62</v>
      </c>
      <c r="R16" s="44" t="s">
        <v>82</v>
      </c>
      <c r="S16" s="88"/>
      <c r="T16" s="89"/>
    </row>
    <row r="17" spans="1:20">
      <c r="A17" t="str">
        <f t="shared" si="0"/>
        <v/>
      </c>
      <c r="B17" s="17" t="s">
        <v>87</v>
      </c>
      <c r="C17" s="38" t="s">
        <v>88</v>
      </c>
      <c r="D17" s="88"/>
      <c r="E17" s="89"/>
      <c r="F17" s="97">
        <v>53.2</v>
      </c>
      <c r="G17" s="98">
        <v>62</v>
      </c>
      <c r="H17" s="99">
        <v>62</v>
      </c>
      <c r="I17" s="97">
        <v>56.6</v>
      </c>
      <c r="J17" s="115">
        <v>60</v>
      </c>
      <c r="K17" s="99">
        <v>60</v>
      </c>
      <c r="L17" s="97">
        <v>49.5</v>
      </c>
      <c r="M17" s="98">
        <v>55</v>
      </c>
      <c r="N17" s="99">
        <v>55</v>
      </c>
      <c r="O17" s="97">
        <v>52.9</v>
      </c>
      <c r="P17" s="98">
        <v>53</v>
      </c>
      <c r="Q17" s="99">
        <v>53</v>
      </c>
      <c r="R17" s="44" t="s">
        <v>89</v>
      </c>
      <c r="S17" s="88"/>
      <c r="T17" s="89"/>
    </row>
    <row r="18" spans="1:20">
      <c r="A18" t="str">
        <f t="shared" si="0"/>
        <v/>
      </c>
      <c r="B18" s="17" t="s">
        <v>90</v>
      </c>
      <c r="C18" s="38" t="s">
        <v>91</v>
      </c>
      <c r="D18" s="88"/>
      <c r="E18" s="89"/>
      <c r="F18" s="97">
        <v>2738.5839999999998</v>
      </c>
      <c r="G18" s="98">
        <v>2858</v>
      </c>
      <c r="H18" s="99">
        <v>3050</v>
      </c>
      <c r="I18" s="97">
        <v>2810.0569999999998</v>
      </c>
      <c r="J18" s="115">
        <v>2930</v>
      </c>
      <c r="K18" s="99">
        <v>3050</v>
      </c>
      <c r="L18" s="97">
        <v>78.283000000000001</v>
      </c>
      <c r="M18" s="98">
        <v>78</v>
      </c>
      <c r="N18" s="99" t="s">
        <v>62</v>
      </c>
      <c r="O18" s="97">
        <v>149.756</v>
      </c>
      <c r="P18" s="98">
        <v>150</v>
      </c>
      <c r="Q18" s="99" t="s">
        <v>62</v>
      </c>
      <c r="R18" s="44" t="s">
        <v>92</v>
      </c>
      <c r="S18" s="88"/>
      <c r="T18" s="89"/>
    </row>
    <row r="19" spans="1:20">
      <c r="A19" t="str">
        <f t="shared" si="0"/>
        <v/>
      </c>
      <c r="B19" s="17" t="s">
        <v>93</v>
      </c>
      <c r="C19" s="38" t="s">
        <v>94</v>
      </c>
      <c r="D19" s="88"/>
      <c r="E19" s="89"/>
      <c r="F19" s="97">
        <v>381.64320000000004</v>
      </c>
      <c r="G19" s="98">
        <v>355</v>
      </c>
      <c r="H19" s="99">
        <v>325</v>
      </c>
      <c r="I19" s="97">
        <v>295.64320000000004</v>
      </c>
      <c r="J19" s="115">
        <v>290</v>
      </c>
      <c r="K19" s="99">
        <v>250</v>
      </c>
      <c r="L19" s="97">
        <v>110</v>
      </c>
      <c r="M19" s="98">
        <v>90</v>
      </c>
      <c r="N19" s="99">
        <v>100</v>
      </c>
      <c r="O19" s="97">
        <v>24</v>
      </c>
      <c r="P19" s="98">
        <v>25</v>
      </c>
      <c r="Q19" s="99">
        <v>25</v>
      </c>
      <c r="R19" s="44" t="s">
        <v>93</v>
      </c>
      <c r="S19" s="88"/>
      <c r="T19" s="89"/>
    </row>
    <row r="20" spans="1:20">
      <c r="A20" t="str">
        <f t="shared" si="0"/>
        <v/>
      </c>
      <c r="B20" s="17" t="s">
        <v>95</v>
      </c>
      <c r="C20" s="38" t="s">
        <v>96</v>
      </c>
      <c r="D20" s="88"/>
      <c r="E20" s="89"/>
      <c r="F20" s="97">
        <v>953</v>
      </c>
      <c r="G20" s="98">
        <v>950</v>
      </c>
      <c r="H20" s="99">
        <v>954</v>
      </c>
      <c r="I20" s="97">
        <v>974</v>
      </c>
      <c r="J20" s="115">
        <v>956</v>
      </c>
      <c r="K20" s="99">
        <v>965</v>
      </c>
      <c r="L20" s="97">
        <v>29</v>
      </c>
      <c r="M20" s="98">
        <v>14</v>
      </c>
      <c r="N20" s="99">
        <v>19</v>
      </c>
      <c r="O20" s="97">
        <v>50</v>
      </c>
      <c r="P20" s="98">
        <v>20</v>
      </c>
      <c r="Q20" s="99">
        <v>30</v>
      </c>
      <c r="R20" s="44" t="s">
        <v>97</v>
      </c>
      <c r="S20" s="88"/>
      <c r="T20" s="89"/>
    </row>
    <row r="21" spans="1:20">
      <c r="A21" t="str">
        <f t="shared" si="0"/>
        <v/>
      </c>
      <c r="B21" s="17" t="s">
        <v>98</v>
      </c>
      <c r="C21" s="38" t="s">
        <v>99</v>
      </c>
      <c r="D21" s="88"/>
      <c r="E21" s="89"/>
      <c r="F21" s="97">
        <v>1519</v>
      </c>
      <c r="G21" s="98">
        <v>1600</v>
      </c>
      <c r="H21" s="99">
        <v>1650</v>
      </c>
      <c r="I21" s="97">
        <v>1519</v>
      </c>
      <c r="J21" s="115">
        <v>1600</v>
      </c>
      <c r="K21" s="99">
        <v>1650</v>
      </c>
      <c r="L21" s="97" t="s">
        <v>62</v>
      </c>
      <c r="M21" s="98" t="s">
        <v>62</v>
      </c>
      <c r="N21" s="99" t="s">
        <v>62</v>
      </c>
      <c r="O21" s="97" t="s">
        <v>62</v>
      </c>
      <c r="P21" s="98" t="s">
        <v>62</v>
      </c>
      <c r="Q21" s="99" t="s">
        <v>62</v>
      </c>
      <c r="R21" s="44" t="s">
        <v>100</v>
      </c>
      <c r="S21" s="88"/>
      <c r="T21" s="89"/>
    </row>
    <row r="22" spans="1:20">
      <c r="A22" t="str">
        <f t="shared" si="0"/>
        <v/>
      </c>
      <c r="B22" s="17" t="s">
        <v>101</v>
      </c>
      <c r="C22" s="38" t="s">
        <v>102</v>
      </c>
      <c r="D22" s="88"/>
      <c r="E22" s="89"/>
      <c r="F22" s="97">
        <v>261.93235061617702</v>
      </c>
      <c r="G22" s="98">
        <v>241</v>
      </c>
      <c r="H22" s="99">
        <v>259</v>
      </c>
      <c r="I22" s="97">
        <v>467.21735061617704</v>
      </c>
      <c r="J22" s="115">
        <v>530</v>
      </c>
      <c r="K22" s="99">
        <v>530</v>
      </c>
      <c r="L22" s="97">
        <v>42.39</v>
      </c>
      <c r="M22" s="98">
        <v>41</v>
      </c>
      <c r="N22" s="99">
        <v>39</v>
      </c>
      <c r="O22" s="97">
        <v>247.67500000000001</v>
      </c>
      <c r="P22" s="98">
        <v>330</v>
      </c>
      <c r="Q22" s="99">
        <v>310</v>
      </c>
      <c r="R22" s="44" t="s">
        <v>103</v>
      </c>
      <c r="S22" s="88"/>
      <c r="T22" s="89"/>
    </row>
    <row r="23" spans="1:20">
      <c r="A23" t="str">
        <f t="shared" si="0"/>
        <v/>
      </c>
      <c r="B23" s="17" t="s">
        <v>104</v>
      </c>
      <c r="C23" s="38" t="s">
        <v>105</v>
      </c>
      <c r="D23" s="88"/>
      <c r="E23" s="89"/>
      <c r="F23" s="97">
        <v>200</v>
      </c>
      <c r="G23" s="98">
        <v>200</v>
      </c>
      <c r="H23" s="99">
        <v>200</v>
      </c>
      <c r="I23" s="97">
        <v>200</v>
      </c>
      <c r="J23" s="115">
        <v>200</v>
      </c>
      <c r="K23" s="99">
        <v>200</v>
      </c>
      <c r="L23" s="97" t="s">
        <v>62</v>
      </c>
      <c r="M23" s="98" t="s">
        <v>62</v>
      </c>
      <c r="N23" s="99" t="s">
        <v>62</v>
      </c>
      <c r="O23" s="97" t="s">
        <v>62</v>
      </c>
      <c r="P23" s="98" t="s">
        <v>62</v>
      </c>
      <c r="Q23" s="99" t="s">
        <v>62</v>
      </c>
      <c r="R23" s="44" t="s">
        <v>106</v>
      </c>
      <c r="S23" s="88"/>
      <c r="T23" s="89"/>
    </row>
    <row r="24" spans="1:20">
      <c r="A24" t="str">
        <f t="shared" si="0"/>
        <v/>
      </c>
      <c r="B24" s="17" t="s">
        <v>107</v>
      </c>
      <c r="C24" s="38" t="s">
        <v>108</v>
      </c>
      <c r="D24" s="88"/>
      <c r="E24" s="89"/>
      <c r="F24" s="97">
        <v>226</v>
      </c>
      <c r="G24" s="98">
        <v>250</v>
      </c>
      <c r="H24" s="99">
        <v>260</v>
      </c>
      <c r="I24" s="97">
        <v>226</v>
      </c>
      <c r="J24" s="115">
        <v>250</v>
      </c>
      <c r="K24" s="99">
        <v>260</v>
      </c>
      <c r="L24" s="97" t="s">
        <v>62</v>
      </c>
      <c r="M24" s="98" t="s">
        <v>62</v>
      </c>
      <c r="N24" s="99" t="s">
        <v>62</v>
      </c>
      <c r="O24" s="97" t="s">
        <v>62</v>
      </c>
      <c r="P24" s="98" t="s">
        <v>62</v>
      </c>
      <c r="Q24" s="99" t="s">
        <v>62</v>
      </c>
      <c r="R24" s="44" t="s">
        <v>109</v>
      </c>
      <c r="S24" s="88"/>
      <c r="T24" s="89"/>
    </row>
    <row r="25" spans="1:20" ht="13.5" thickBot="1">
      <c r="A25" t="str">
        <f t="shared" si="0"/>
        <v/>
      </c>
      <c r="B25" s="17" t="s">
        <v>110</v>
      </c>
      <c r="C25" s="38" t="s">
        <v>111</v>
      </c>
      <c r="D25" s="88"/>
      <c r="E25" s="89"/>
      <c r="F25" s="97">
        <v>66.490000000000009</v>
      </c>
      <c r="G25" s="98">
        <v>80</v>
      </c>
      <c r="H25" s="99">
        <v>80</v>
      </c>
      <c r="I25" s="97">
        <v>56.49</v>
      </c>
      <c r="J25" s="115">
        <v>60</v>
      </c>
      <c r="K25" s="99">
        <v>60</v>
      </c>
      <c r="L25" s="97">
        <v>14</v>
      </c>
      <c r="M25" s="98">
        <v>20</v>
      </c>
      <c r="N25" s="99">
        <v>20</v>
      </c>
      <c r="O25" s="97">
        <v>4</v>
      </c>
      <c r="P25" s="98">
        <v>0</v>
      </c>
      <c r="Q25" s="99">
        <v>0</v>
      </c>
      <c r="R25" s="44" t="s">
        <v>112</v>
      </c>
      <c r="S25" s="88"/>
      <c r="T25" s="89"/>
    </row>
    <row r="26" spans="1:20" ht="14.25" thickTop="1" thickBot="1">
      <c r="A26" t="str">
        <f t="shared" si="0"/>
        <v/>
      </c>
      <c r="C26" s="13" t="s">
        <v>113</v>
      </c>
      <c r="D26" s="92"/>
      <c r="E26" s="93"/>
      <c r="F26" s="73">
        <v>13462.031407813736</v>
      </c>
      <c r="G26" s="73">
        <v>13425.711260067179</v>
      </c>
      <c r="H26" s="73">
        <v>13503.796907830063</v>
      </c>
      <c r="I26" s="73">
        <v>14247.128549153082</v>
      </c>
      <c r="J26" s="116">
        <v>14210.711260067179</v>
      </c>
      <c r="K26" s="75">
        <v>14293.796907830063</v>
      </c>
      <c r="L26" s="73">
        <v>752.51467044589492</v>
      </c>
      <c r="M26" s="74">
        <v>643</v>
      </c>
      <c r="N26" s="75">
        <v>479</v>
      </c>
      <c r="O26" s="73">
        <v>1537.6118117852398</v>
      </c>
      <c r="P26" s="74">
        <v>1428</v>
      </c>
      <c r="Q26" s="75">
        <v>1269</v>
      </c>
      <c r="R26" s="13" t="s">
        <v>113</v>
      </c>
      <c r="S26" s="92"/>
      <c r="T26" s="93"/>
    </row>
    <row r="27" spans="1:20" ht="13.5" thickTop="1">
      <c r="A27" t="str">
        <f t="shared" si="0"/>
        <v/>
      </c>
      <c r="B27" s="14" t="s">
        <v>114</v>
      </c>
      <c r="C27" s="85" t="s">
        <v>127</v>
      </c>
      <c r="D27" s="86"/>
      <c r="E27" s="87"/>
      <c r="F27" s="94">
        <v>12050.7796002167</v>
      </c>
      <c r="G27" s="95">
        <v>11361.318194388799</v>
      </c>
      <c r="H27" s="96">
        <v>11361.318194388799</v>
      </c>
      <c r="I27" s="94">
        <v>12050.7796002167</v>
      </c>
      <c r="J27" s="114">
        <v>11361.318194388799</v>
      </c>
      <c r="K27" s="96">
        <v>11361.318194388799</v>
      </c>
      <c r="L27" s="94" t="s">
        <v>62</v>
      </c>
      <c r="M27" s="95" t="s">
        <v>62</v>
      </c>
      <c r="N27" s="96" t="s">
        <v>62</v>
      </c>
      <c r="O27" s="94" t="s">
        <v>62</v>
      </c>
      <c r="P27" s="95" t="s">
        <v>62</v>
      </c>
      <c r="Q27" s="96" t="s">
        <v>62</v>
      </c>
      <c r="R27" s="48" t="s">
        <v>114</v>
      </c>
      <c r="S27" s="86"/>
      <c r="T27" s="87"/>
    </row>
    <row r="28" spans="1:20" ht="13.5" thickBot="1">
      <c r="A28" t="str">
        <f t="shared" si="0"/>
        <v/>
      </c>
      <c r="B28" s="14" t="s">
        <v>116</v>
      </c>
      <c r="C28" s="62" t="s">
        <v>128</v>
      </c>
      <c r="D28" s="90"/>
      <c r="E28" s="91"/>
      <c r="F28" s="100">
        <v>30812.960000000003</v>
      </c>
      <c r="G28" s="101">
        <v>31415.39</v>
      </c>
      <c r="H28" s="102">
        <v>31114.174999999999</v>
      </c>
      <c r="I28" s="100">
        <v>32770.9</v>
      </c>
      <c r="J28" s="117">
        <v>33411.82</v>
      </c>
      <c r="K28" s="102">
        <v>33091.360000000001</v>
      </c>
      <c r="L28" s="100">
        <v>149.66</v>
      </c>
      <c r="M28" s="101">
        <v>152.44999999999999</v>
      </c>
      <c r="N28" s="102">
        <v>151.05500000000001</v>
      </c>
      <c r="O28" s="100">
        <v>2107.6</v>
      </c>
      <c r="P28" s="101">
        <v>2148.88</v>
      </c>
      <c r="Q28" s="102">
        <v>2128.2400000000002</v>
      </c>
      <c r="R28" s="63" t="s">
        <v>129</v>
      </c>
      <c r="S28" s="90"/>
      <c r="T28" s="91"/>
    </row>
    <row r="29" spans="1:20" ht="14.25" thickTop="1" thickBot="1">
      <c r="A29" t="str">
        <f t="shared" si="0"/>
        <v/>
      </c>
      <c r="C29" s="13" t="s">
        <v>119</v>
      </c>
      <c r="D29" s="11"/>
      <c r="E29" s="12"/>
      <c r="F29" s="73">
        <v>42863.739600216701</v>
      </c>
      <c r="G29" s="73">
        <v>42776.708194388797</v>
      </c>
      <c r="H29" s="73">
        <v>42475.4931943888</v>
      </c>
      <c r="I29" s="73">
        <v>44821.679600216703</v>
      </c>
      <c r="J29" s="116">
        <v>44773.138194388797</v>
      </c>
      <c r="K29" s="75">
        <v>44452.678194388798</v>
      </c>
      <c r="L29" s="73">
        <v>149.66</v>
      </c>
      <c r="M29" s="74">
        <v>152.44999999999999</v>
      </c>
      <c r="N29" s="75">
        <v>151.05500000000001</v>
      </c>
      <c r="O29" s="73">
        <v>2107.6</v>
      </c>
      <c r="P29" s="74">
        <v>2148.88</v>
      </c>
      <c r="Q29" s="75">
        <v>2128.2400000000002</v>
      </c>
      <c r="R29" s="16" t="s">
        <v>120</v>
      </c>
      <c r="S29" s="7"/>
      <c r="T29" s="8"/>
    </row>
    <row r="30" spans="1:20" ht="15" thickTop="1">
      <c r="C30" s="34"/>
      <c r="E30" s="36" t="s">
        <v>226</v>
      </c>
      <c r="G30" s="35"/>
      <c r="H30" s="35"/>
      <c r="I30" s="35"/>
      <c r="J30" s="35"/>
      <c r="K30" s="35"/>
      <c r="L30" s="36" t="s">
        <v>227</v>
      </c>
      <c r="M30" s="103"/>
      <c r="N30" s="103"/>
      <c r="O30" s="103"/>
      <c r="P30" s="103"/>
      <c r="Q30" s="103"/>
      <c r="R30" s="34"/>
    </row>
    <row r="31" spans="1:20" ht="14.25">
      <c r="C31" s="34"/>
      <c r="E31" s="36"/>
      <c r="G31" s="35"/>
      <c r="H31" s="35"/>
      <c r="I31" s="35"/>
      <c r="J31" s="35"/>
      <c r="K31" s="35"/>
      <c r="L31" s="36"/>
      <c r="M31" s="35"/>
      <c r="N31" s="35"/>
      <c r="O31" s="35"/>
      <c r="P31" s="35"/>
      <c r="Q31" s="35"/>
      <c r="R31" s="34"/>
    </row>
    <row r="32" spans="1:20">
      <c r="C32" s="30"/>
      <c r="T32" s="32"/>
    </row>
  </sheetData>
  <mergeCells count="12">
    <mergeCell ref="O7:Q7"/>
    <mergeCell ref="C7:E7"/>
    <mergeCell ref="I7:K7"/>
    <mergeCell ref="L7:N7"/>
    <mergeCell ref="C2:T2"/>
    <mergeCell ref="F6:H6"/>
    <mergeCell ref="F7:H7"/>
    <mergeCell ref="R7:T7"/>
    <mergeCell ref="F3:K3"/>
    <mergeCell ref="C4:T4"/>
    <mergeCell ref="L3:Q3"/>
    <mergeCell ref="K5:L5"/>
  </mergeCells>
  <phoneticPr fontId="0" type="noConversion"/>
  <conditionalFormatting sqref="C9:R29">
    <cfRule type="expression" dxfId="6" priority="23" stopIfTrue="1">
      <formula>#REF!&gt;2</formula>
    </cfRule>
  </conditionalFormatting>
  <printOptions horizontalCentered="1" verticalCentered="1"/>
  <pageMargins left="0.35433070866141736" right="0.35433070866141736" top="0.59055118110236227" bottom="0.59055118110236227" header="0.31496062992125984" footer="0.31496062992125984"/>
  <pageSetup paperSize="9" scale="86"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9">
    <pageSetUpPr fitToPage="1"/>
  </sheetPr>
  <dimension ref="A1:T21"/>
  <sheetViews>
    <sheetView zoomScale="115" zoomScaleNormal="115" workbookViewId="0">
      <selection activeCell="M12" sqref="M12:N12"/>
    </sheetView>
  </sheetViews>
  <sheetFormatPr defaultRowHeight="12.75"/>
  <sheetData>
    <row r="1" spans="1:20">
      <c r="A1" s="40" t="s">
        <v>236</v>
      </c>
      <c r="B1" s="88"/>
    </row>
    <row r="2" spans="1:20">
      <c r="C2" s="166" t="s">
        <v>237</v>
      </c>
      <c r="D2" s="166"/>
      <c r="E2" s="166"/>
      <c r="F2" s="166"/>
      <c r="G2" s="166"/>
      <c r="H2" s="166"/>
      <c r="I2" s="166"/>
      <c r="J2" s="166"/>
      <c r="K2" s="166"/>
      <c r="L2" s="166"/>
      <c r="M2" s="166"/>
      <c r="N2" s="166"/>
      <c r="O2" s="166"/>
      <c r="P2" s="166"/>
      <c r="Q2" s="166"/>
      <c r="R2" s="166"/>
      <c r="S2" s="166"/>
      <c r="T2" s="166"/>
    </row>
    <row r="3" spans="1:20">
      <c r="F3" s="166" t="s">
        <v>238</v>
      </c>
      <c r="G3" s="166"/>
      <c r="H3" s="166"/>
      <c r="I3" s="166"/>
      <c r="J3" s="166"/>
      <c r="K3" s="166"/>
      <c r="L3" s="166" t="s">
        <v>239</v>
      </c>
      <c r="M3" s="166"/>
      <c r="N3" s="166"/>
      <c r="O3" s="166"/>
      <c r="P3" s="166"/>
      <c r="Q3" s="166"/>
    </row>
    <row r="4" spans="1:20">
      <c r="C4" s="168" t="s">
        <v>45</v>
      </c>
      <c r="D4" s="168"/>
      <c r="E4" s="168"/>
      <c r="F4" s="168"/>
      <c r="G4" s="168"/>
      <c r="H4" s="168"/>
      <c r="I4" s="168"/>
      <c r="J4" s="168"/>
      <c r="K4" s="168"/>
      <c r="L4" s="168"/>
      <c r="M4" s="168"/>
      <c r="N4" s="168"/>
      <c r="O4" s="168"/>
      <c r="P4" s="168"/>
      <c r="Q4" s="168"/>
      <c r="R4" s="168"/>
      <c r="S4" s="168"/>
      <c r="T4" s="168"/>
    </row>
    <row r="5" spans="1:20" ht="15" thickBot="1">
      <c r="K5" s="167" t="s">
        <v>46</v>
      </c>
      <c r="L5" s="167"/>
      <c r="N5" s="10"/>
      <c r="O5" s="10"/>
    </row>
    <row r="6" spans="1:20" ht="13.5" thickTop="1">
      <c r="C6" s="1"/>
      <c r="D6" s="2"/>
      <c r="E6" s="3"/>
      <c r="F6" s="169" t="s">
        <v>240</v>
      </c>
      <c r="G6" s="170"/>
      <c r="H6" s="171"/>
      <c r="I6" s="1"/>
      <c r="J6" s="2"/>
      <c r="K6" s="3"/>
      <c r="L6" s="15" t="s">
        <v>48</v>
      </c>
      <c r="M6" s="2"/>
      <c r="N6" s="3"/>
      <c r="O6" s="15" t="s">
        <v>49</v>
      </c>
      <c r="P6" s="2"/>
      <c r="Q6" s="3"/>
      <c r="R6" s="1"/>
      <c r="S6" s="2"/>
      <c r="T6" s="3"/>
    </row>
    <row r="7" spans="1:20">
      <c r="C7" s="175" t="s">
        <v>50</v>
      </c>
      <c r="D7" s="168"/>
      <c r="E7" s="176"/>
      <c r="F7" s="201" t="s">
        <v>241</v>
      </c>
      <c r="G7" s="187"/>
      <c r="H7" s="188"/>
      <c r="I7" s="175" t="s">
        <v>52</v>
      </c>
      <c r="J7" s="168"/>
      <c r="K7" s="176"/>
      <c r="L7" s="175" t="s">
        <v>53</v>
      </c>
      <c r="M7" s="168"/>
      <c r="N7" s="176"/>
      <c r="O7" s="175" t="s">
        <v>54</v>
      </c>
      <c r="P7" s="168"/>
      <c r="Q7" s="176"/>
      <c r="R7" s="175" t="s">
        <v>55</v>
      </c>
      <c r="S7" s="168"/>
      <c r="T7" s="176"/>
    </row>
    <row r="8" spans="1:20" ht="13.5" thickBot="1">
      <c r="C8" s="6"/>
      <c r="D8" s="7"/>
      <c r="E8" s="8"/>
      <c r="F8" s="21">
        <v>2021</v>
      </c>
      <c r="G8" s="22">
        <v>2022</v>
      </c>
      <c r="H8" s="20">
        <v>2023</v>
      </c>
      <c r="I8" s="21">
        <v>2021</v>
      </c>
      <c r="J8" s="22">
        <v>2022</v>
      </c>
      <c r="K8" s="20">
        <v>2023</v>
      </c>
      <c r="L8" s="21">
        <v>2021</v>
      </c>
      <c r="M8" s="22">
        <v>2022</v>
      </c>
      <c r="N8" s="20">
        <v>2023</v>
      </c>
      <c r="O8" s="21">
        <v>2021</v>
      </c>
      <c r="P8" s="22">
        <v>2022</v>
      </c>
      <c r="Q8" s="20">
        <v>2023</v>
      </c>
      <c r="R8" s="6"/>
      <c r="S8" s="7"/>
      <c r="T8" s="8"/>
    </row>
    <row r="9" spans="1:20" ht="13.5" thickTop="1">
      <c r="B9" s="17" t="s">
        <v>67</v>
      </c>
      <c r="C9" s="38" t="s">
        <v>68</v>
      </c>
      <c r="D9" s="88"/>
      <c r="E9" s="89"/>
      <c r="F9" s="97">
        <v>-2</v>
      </c>
      <c r="G9" s="98">
        <v>-2</v>
      </c>
      <c r="H9" s="99">
        <v>-2</v>
      </c>
      <c r="I9" s="76"/>
      <c r="J9" s="77"/>
      <c r="K9" s="78"/>
      <c r="L9" s="97">
        <v>2</v>
      </c>
      <c r="M9" s="98">
        <v>2</v>
      </c>
      <c r="N9" s="99">
        <v>2</v>
      </c>
      <c r="O9" s="97">
        <v>0</v>
      </c>
      <c r="P9" s="98">
        <v>0</v>
      </c>
      <c r="Q9" s="99">
        <v>0</v>
      </c>
      <c r="R9" s="44" t="s">
        <v>69</v>
      </c>
      <c r="S9" s="88"/>
      <c r="T9" s="89"/>
    </row>
    <row r="10" spans="1:20">
      <c r="B10" s="17" t="s">
        <v>76</v>
      </c>
      <c r="C10" s="38" t="s">
        <v>77</v>
      </c>
      <c r="D10" s="88"/>
      <c r="E10" s="89"/>
      <c r="F10" s="97">
        <v>-6.5040000000000004</v>
      </c>
      <c r="G10" s="98">
        <v>-5</v>
      </c>
      <c r="H10" s="99">
        <v>-5</v>
      </c>
      <c r="I10" s="76"/>
      <c r="J10" s="77"/>
      <c r="K10" s="78"/>
      <c r="L10" s="97">
        <v>11.493</v>
      </c>
      <c r="M10" s="98">
        <v>10</v>
      </c>
      <c r="N10" s="99">
        <v>10</v>
      </c>
      <c r="O10" s="97">
        <v>4.9889999999999999</v>
      </c>
      <c r="P10" s="98">
        <v>5</v>
      </c>
      <c r="Q10" s="99">
        <v>5</v>
      </c>
      <c r="R10" s="44" t="s">
        <v>78</v>
      </c>
      <c r="S10" s="88"/>
      <c r="T10" s="89"/>
    </row>
    <row r="11" spans="1:20">
      <c r="B11" s="17" t="s">
        <v>82</v>
      </c>
      <c r="C11" s="38" t="s">
        <v>83</v>
      </c>
      <c r="D11" s="88"/>
      <c r="E11" s="89"/>
      <c r="F11" s="97">
        <v>-7.94</v>
      </c>
      <c r="G11" s="98">
        <v>0</v>
      </c>
      <c r="H11" s="99" t="s">
        <v>61</v>
      </c>
      <c r="I11" s="76"/>
      <c r="J11" s="77"/>
      <c r="K11" s="78"/>
      <c r="L11" s="97">
        <v>8</v>
      </c>
      <c r="M11" s="98">
        <v>0</v>
      </c>
      <c r="N11" s="99" t="s">
        <v>62</v>
      </c>
      <c r="O11" s="97">
        <v>0.06</v>
      </c>
      <c r="P11" s="98">
        <v>0</v>
      </c>
      <c r="Q11" s="99" t="s">
        <v>62</v>
      </c>
      <c r="R11" s="44" t="s">
        <v>82</v>
      </c>
      <c r="S11" s="88"/>
      <c r="T11" s="89"/>
    </row>
    <row r="12" spans="1:20">
      <c r="B12" s="17" t="s">
        <v>87</v>
      </c>
      <c r="C12" s="38" t="s">
        <v>88</v>
      </c>
      <c r="D12" s="88"/>
      <c r="E12" s="89"/>
      <c r="F12" s="97">
        <v>-9</v>
      </c>
      <c r="G12" s="98">
        <v>-8</v>
      </c>
      <c r="H12" s="99">
        <v>-8</v>
      </c>
      <c r="I12" s="76"/>
      <c r="J12" s="77"/>
      <c r="K12" s="78"/>
      <c r="L12" s="97">
        <v>15</v>
      </c>
      <c r="M12" s="98">
        <v>15</v>
      </c>
      <c r="N12" s="99">
        <v>15</v>
      </c>
      <c r="O12" s="97">
        <v>6</v>
      </c>
      <c r="P12" s="98">
        <v>7</v>
      </c>
      <c r="Q12" s="99">
        <v>7</v>
      </c>
      <c r="R12" s="44" t="s">
        <v>89</v>
      </c>
      <c r="S12" s="88"/>
      <c r="T12" s="89"/>
    </row>
    <row r="13" spans="1:20">
      <c r="B13" s="17" t="s">
        <v>90</v>
      </c>
      <c r="C13" s="38" t="s">
        <v>91</v>
      </c>
      <c r="D13" s="88"/>
      <c r="E13" s="89"/>
      <c r="F13" s="97">
        <v>-1.4730000000000001</v>
      </c>
      <c r="G13" s="98">
        <v>-2</v>
      </c>
      <c r="H13" s="99">
        <v>-2</v>
      </c>
      <c r="I13" s="76"/>
      <c r="J13" s="77"/>
      <c r="K13" s="78"/>
      <c r="L13" s="97">
        <v>1.7170000000000001</v>
      </c>
      <c r="M13" s="98">
        <v>2</v>
      </c>
      <c r="N13" s="99">
        <v>2</v>
      </c>
      <c r="O13" s="97">
        <v>0.24399999999999999</v>
      </c>
      <c r="P13" s="98">
        <v>0</v>
      </c>
      <c r="Q13" s="99">
        <v>0</v>
      </c>
      <c r="R13" s="44" t="s">
        <v>92</v>
      </c>
      <c r="S13" s="88"/>
      <c r="T13" s="89"/>
    </row>
    <row r="14" spans="1:20">
      <c r="B14" s="17" t="s">
        <v>93</v>
      </c>
      <c r="C14" s="38" t="s">
        <v>94</v>
      </c>
      <c r="D14" s="88"/>
      <c r="E14" s="89"/>
      <c r="F14" s="97">
        <v>-24</v>
      </c>
      <c r="G14" s="98">
        <v>-25</v>
      </c>
      <c r="H14" s="99">
        <v>-25</v>
      </c>
      <c r="I14" s="76"/>
      <c r="J14" s="77"/>
      <c r="K14" s="78"/>
      <c r="L14" s="97">
        <v>30</v>
      </c>
      <c r="M14" s="98">
        <v>30</v>
      </c>
      <c r="N14" s="99">
        <v>30</v>
      </c>
      <c r="O14" s="97">
        <v>6</v>
      </c>
      <c r="P14" s="98">
        <v>5</v>
      </c>
      <c r="Q14" s="99">
        <v>5</v>
      </c>
      <c r="R14" s="44" t="s">
        <v>93</v>
      </c>
      <c r="S14" s="88"/>
      <c r="T14" s="89"/>
    </row>
    <row r="15" spans="1:20">
      <c r="B15" s="17" t="s">
        <v>95</v>
      </c>
      <c r="C15" s="38" t="s">
        <v>96</v>
      </c>
      <c r="D15" s="88"/>
      <c r="E15" s="89"/>
      <c r="F15" s="97">
        <v>-1</v>
      </c>
      <c r="G15" s="98">
        <v>-1</v>
      </c>
      <c r="H15" s="99">
        <v>-1</v>
      </c>
      <c r="I15" s="76"/>
      <c r="J15" s="77"/>
      <c r="K15" s="78"/>
      <c r="L15" s="97">
        <v>1</v>
      </c>
      <c r="M15" s="98">
        <v>1</v>
      </c>
      <c r="N15" s="99">
        <v>1</v>
      </c>
      <c r="O15" s="97">
        <v>0</v>
      </c>
      <c r="P15" s="98">
        <v>0</v>
      </c>
      <c r="Q15" s="99">
        <v>0</v>
      </c>
      <c r="R15" s="44" t="s">
        <v>97</v>
      </c>
      <c r="S15" s="88"/>
      <c r="T15" s="89"/>
    </row>
    <row r="16" spans="1:20">
      <c r="B16" s="17" t="s">
        <v>101</v>
      </c>
      <c r="C16" s="38" t="s">
        <v>102</v>
      </c>
      <c r="D16" s="88"/>
      <c r="E16" s="89"/>
      <c r="F16" s="97">
        <v>-0.90400000000000003</v>
      </c>
      <c r="G16" s="98">
        <v>-1</v>
      </c>
      <c r="H16" s="99">
        <v>-1</v>
      </c>
      <c r="I16" s="76"/>
      <c r="J16" s="77"/>
      <c r="K16" s="78"/>
      <c r="L16" s="97">
        <v>0.92500000000000004</v>
      </c>
      <c r="M16" s="98">
        <v>1</v>
      </c>
      <c r="N16" s="99">
        <v>1</v>
      </c>
      <c r="O16" s="97">
        <v>2.1000000000000001E-2</v>
      </c>
      <c r="P16" s="98">
        <v>0</v>
      </c>
      <c r="Q16" s="99">
        <v>0</v>
      </c>
      <c r="R16" s="44" t="s">
        <v>103</v>
      </c>
      <c r="S16" s="88"/>
      <c r="T16" s="89"/>
    </row>
    <row r="17" spans="2:20" ht="13.5" thickBot="1">
      <c r="B17" s="17" t="s">
        <v>110</v>
      </c>
      <c r="C17" s="38" t="s">
        <v>111</v>
      </c>
      <c r="D17" s="88"/>
      <c r="E17" s="89"/>
      <c r="F17" s="97">
        <v>-1</v>
      </c>
      <c r="G17" s="98">
        <v>0</v>
      </c>
      <c r="H17" s="99">
        <v>0</v>
      </c>
      <c r="I17" s="76"/>
      <c r="J17" s="77"/>
      <c r="K17" s="78"/>
      <c r="L17" s="97">
        <v>1</v>
      </c>
      <c r="M17" s="98">
        <v>0</v>
      </c>
      <c r="N17" s="99">
        <v>0</v>
      </c>
      <c r="O17" s="97">
        <v>0</v>
      </c>
      <c r="P17" s="98">
        <v>0</v>
      </c>
      <c r="Q17" s="99">
        <v>0</v>
      </c>
      <c r="R17" s="44" t="s">
        <v>112</v>
      </c>
      <c r="S17" s="88"/>
      <c r="T17" s="89"/>
    </row>
    <row r="18" spans="2:20" ht="14.25" thickTop="1" thickBot="1">
      <c r="C18" s="13" t="s">
        <v>113</v>
      </c>
      <c r="D18" s="92"/>
      <c r="E18" s="93"/>
      <c r="F18" s="73">
        <v>-53.821000000000005</v>
      </c>
      <c r="G18" s="74">
        <v>-44</v>
      </c>
      <c r="H18" s="75">
        <v>-44</v>
      </c>
      <c r="I18" s="82"/>
      <c r="J18" s="83"/>
      <c r="K18" s="84"/>
      <c r="L18" s="73">
        <v>71.135000000000005</v>
      </c>
      <c r="M18" s="74">
        <v>61</v>
      </c>
      <c r="N18" s="75">
        <v>61</v>
      </c>
      <c r="O18" s="73">
        <v>17.314</v>
      </c>
      <c r="P18" s="74">
        <v>17</v>
      </c>
      <c r="Q18" s="75">
        <v>17</v>
      </c>
      <c r="R18" s="13" t="s">
        <v>113</v>
      </c>
      <c r="S18" s="92"/>
      <c r="T18" s="93"/>
    </row>
    <row r="19" spans="2:20" ht="14.25" thickTop="1" thickBot="1">
      <c r="B19" s="14" t="s">
        <v>116</v>
      </c>
      <c r="C19" s="6" t="s">
        <v>128</v>
      </c>
      <c r="D19" s="7"/>
      <c r="E19" s="8"/>
      <c r="F19" s="70">
        <v>-0.79</v>
      </c>
      <c r="G19" s="71">
        <v>-1</v>
      </c>
      <c r="H19" s="72">
        <v>-0.89500000000000002</v>
      </c>
      <c r="I19" s="79"/>
      <c r="J19" s="80"/>
      <c r="K19" s="81"/>
      <c r="L19" s="70">
        <v>1.83</v>
      </c>
      <c r="M19" s="71">
        <v>2</v>
      </c>
      <c r="N19" s="72">
        <v>1.915</v>
      </c>
      <c r="O19" s="70">
        <v>1.04</v>
      </c>
      <c r="P19" s="71">
        <v>1</v>
      </c>
      <c r="Q19" s="72">
        <v>1.02</v>
      </c>
      <c r="R19" s="19" t="s">
        <v>129</v>
      </c>
      <c r="S19" s="7"/>
      <c r="T19" s="8"/>
    </row>
    <row r="20" spans="2:20" ht="14.25" thickTop="1" thickBot="1">
      <c r="C20" s="13" t="s">
        <v>119</v>
      </c>
      <c r="D20" s="11"/>
      <c r="E20" s="12"/>
      <c r="F20" s="73">
        <v>-0.79</v>
      </c>
      <c r="G20" s="74">
        <v>-1</v>
      </c>
      <c r="H20" s="75">
        <v>-0.89500000000000002</v>
      </c>
      <c r="I20" s="82"/>
      <c r="J20" s="83"/>
      <c r="K20" s="84"/>
      <c r="L20" s="73">
        <v>1.83</v>
      </c>
      <c r="M20" s="74">
        <v>2</v>
      </c>
      <c r="N20" s="75">
        <v>1.915</v>
      </c>
      <c r="O20" s="73">
        <v>1.04</v>
      </c>
      <c r="P20" s="74">
        <v>1</v>
      </c>
      <c r="Q20" s="75">
        <v>1.02</v>
      </c>
      <c r="R20" s="16" t="s">
        <v>120</v>
      </c>
      <c r="S20" s="7"/>
      <c r="T20" s="8"/>
    </row>
    <row r="21" spans="2:20" ht="13.5" thickTop="1">
      <c r="C21" s="30"/>
      <c r="T21" s="32"/>
    </row>
  </sheetData>
  <mergeCells count="12">
    <mergeCell ref="C2:T2"/>
    <mergeCell ref="F6:H6"/>
    <mergeCell ref="F7:H7"/>
    <mergeCell ref="R7:T7"/>
    <mergeCell ref="F3:K3"/>
    <mergeCell ref="L3:Q3"/>
    <mergeCell ref="K5:L5"/>
    <mergeCell ref="O7:Q7"/>
    <mergeCell ref="C7:E7"/>
    <mergeCell ref="C4:T4"/>
    <mergeCell ref="I7:K7"/>
    <mergeCell ref="L7:N7"/>
  </mergeCells>
  <phoneticPr fontId="0" type="noConversion"/>
  <conditionalFormatting sqref="C9:R20">
    <cfRule type="expression" dxfId="5" priority="24" stopIfTrue="1">
      <formula>#REF!&gt;2</formula>
    </cfRule>
  </conditionalFormatting>
  <printOptions horizontalCentered="1" verticalCentered="1"/>
  <pageMargins left="0.35433070866141736" right="0.35433070866141736" top="0.59055118110236227" bottom="0.59055118110236227" header="0.31496062992125984" footer="0.31496062992125984"/>
  <pageSetup paperSize="9" scale="86"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0">
    <pageSetUpPr fitToPage="1"/>
  </sheetPr>
  <dimension ref="A1:T34"/>
  <sheetViews>
    <sheetView zoomScaleNormal="100" workbookViewId="0">
      <selection activeCell="M12" sqref="M12:N12"/>
    </sheetView>
  </sheetViews>
  <sheetFormatPr defaultRowHeight="12.75"/>
  <sheetData>
    <row r="1" spans="1:20">
      <c r="A1" s="14"/>
    </row>
    <row r="2" spans="1:20">
      <c r="C2" s="166" t="s">
        <v>242</v>
      </c>
      <c r="D2" s="166"/>
      <c r="E2" s="166"/>
      <c r="F2" s="166"/>
      <c r="G2" s="166"/>
      <c r="H2" s="166"/>
      <c r="I2" s="166"/>
      <c r="J2" s="166"/>
      <c r="K2" s="166"/>
      <c r="L2" s="166"/>
      <c r="M2" s="166"/>
      <c r="N2" s="166"/>
      <c r="O2" s="166"/>
      <c r="P2" s="166"/>
      <c r="Q2" s="166"/>
      <c r="R2" s="166"/>
      <c r="S2" s="166"/>
      <c r="T2" s="166"/>
    </row>
    <row r="3" spans="1:20">
      <c r="F3" s="166" t="s">
        <v>243</v>
      </c>
      <c r="G3" s="166"/>
      <c r="H3" s="166"/>
      <c r="I3" s="166"/>
      <c r="J3" s="166"/>
      <c r="K3" s="166"/>
      <c r="L3" s="166" t="s">
        <v>244</v>
      </c>
      <c r="M3" s="166"/>
      <c r="N3" s="166"/>
      <c r="O3" s="166"/>
      <c r="P3" s="166"/>
      <c r="Q3" s="166"/>
    </row>
    <row r="4" spans="1:20">
      <c r="C4" s="168" t="s">
        <v>45</v>
      </c>
      <c r="D4" s="168"/>
      <c r="E4" s="168"/>
      <c r="F4" s="168"/>
      <c r="G4" s="168"/>
      <c r="H4" s="168"/>
      <c r="I4" s="168"/>
      <c r="J4" s="168"/>
      <c r="K4" s="168"/>
      <c r="L4" s="168"/>
      <c r="M4" s="168"/>
      <c r="N4" s="168"/>
      <c r="O4" s="168"/>
      <c r="P4" s="168"/>
      <c r="Q4" s="168"/>
      <c r="R4" s="168"/>
      <c r="S4" s="168"/>
      <c r="T4" s="168"/>
    </row>
    <row r="5" spans="1:20" ht="15" thickBot="1">
      <c r="K5" s="167" t="s">
        <v>46</v>
      </c>
      <c r="L5" s="167"/>
      <c r="N5" s="10"/>
      <c r="O5" s="10"/>
    </row>
    <row r="6" spans="1:20" ht="15" thickTop="1">
      <c r="C6" s="1"/>
      <c r="D6" s="2"/>
      <c r="E6" s="3"/>
      <c r="F6" s="205" t="s">
        <v>224</v>
      </c>
      <c r="G6" s="170"/>
      <c r="H6" s="171"/>
      <c r="I6" s="1"/>
      <c r="J6" s="2"/>
      <c r="K6" s="3"/>
      <c r="L6" s="15" t="s">
        <v>48</v>
      </c>
      <c r="M6" s="2"/>
      <c r="N6" s="3"/>
      <c r="O6" s="15" t="s">
        <v>49</v>
      </c>
      <c r="P6" s="2"/>
      <c r="Q6" s="3"/>
      <c r="R6" s="1"/>
      <c r="S6" s="2"/>
      <c r="T6" s="3"/>
    </row>
    <row r="7" spans="1:20" ht="14.25">
      <c r="C7" s="175" t="s">
        <v>50</v>
      </c>
      <c r="D7" s="168"/>
      <c r="E7" s="176"/>
      <c r="F7" s="201" t="s">
        <v>225</v>
      </c>
      <c r="G7" s="168"/>
      <c r="H7" s="176"/>
      <c r="I7" s="175" t="s">
        <v>52</v>
      </c>
      <c r="J7" s="168"/>
      <c r="K7" s="176"/>
      <c r="L7" s="175" t="s">
        <v>53</v>
      </c>
      <c r="M7" s="168"/>
      <c r="N7" s="176"/>
      <c r="O7" s="175" t="s">
        <v>54</v>
      </c>
      <c r="P7" s="168"/>
      <c r="Q7" s="176"/>
      <c r="R7" s="175" t="s">
        <v>55</v>
      </c>
      <c r="S7" s="168"/>
      <c r="T7" s="176"/>
    </row>
    <row r="8" spans="1:20" ht="13.5" thickBot="1">
      <c r="C8" s="6"/>
      <c r="D8" s="7"/>
      <c r="E8" s="8"/>
      <c r="F8" s="21">
        <v>2021</v>
      </c>
      <c r="G8" s="22">
        <v>2022</v>
      </c>
      <c r="H8" s="20">
        <v>2023</v>
      </c>
      <c r="I8" s="21">
        <v>2021</v>
      </c>
      <c r="J8" s="22">
        <v>2022</v>
      </c>
      <c r="K8" s="20">
        <v>2023</v>
      </c>
      <c r="L8" s="21">
        <v>2021</v>
      </c>
      <c r="M8" s="22">
        <v>2022</v>
      </c>
      <c r="N8" s="20">
        <v>2023</v>
      </c>
      <c r="O8" s="21">
        <v>2021</v>
      </c>
      <c r="P8" s="22">
        <v>2022</v>
      </c>
      <c r="Q8" s="20">
        <v>2023</v>
      </c>
      <c r="R8" s="6"/>
      <c r="S8" s="7"/>
      <c r="T8" s="8"/>
    </row>
    <row r="9" spans="1:20" ht="13.5" thickTop="1">
      <c r="A9" t="str">
        <f t="shared" ref="A9:A31" si="0">IF(SUM(F9:Q9)&lt;1,"Y","")</f>
        <v/>
      </c>
      <c r="B9" s="17" t="s">
        <v>56</v>
      </c>
      <c r="C9" s="38" t="s">
        <v>57</v>
      </c>
      <c r="D9" s="88"/>
      <c r="E9" s="89"/>
      <c r="F9" s="97">
        <v>14153.947527714467</v>
      </c>
      <c r="G9" s="98">
        <v>13876</v>
      </c>
      <c r="H9" s="99">
        <v>13900</v>
      </c>
      <c r="I9" s="97">
        <v>10568.220000000001</v>
      </c>
      <c r="J9" s="98">
        <v>10416</v>
      </c>
      <c r="K9" s="99">
        <v>10450</v>
      </c>
      <c r="L9" s="97">
        <v>4952.5169706090855</v>
      </c>
      <c r="M9" s="98">
        <v>4650</v>
      </c>
      <c r="N9" s="99">
        <v>4500</v>
      </c>
      <c r="O9" s="97">
        <v>1366.7894428946197</v>
      </c>
      <c r="P9" s="98">
        <v>1190</v>
      </c>
      <c r="Q9" s="99">
        <v>1050</v>
      </c>
      <c r="R9" s="44" t="s">
        <v>58</v>
      </c>
      <c r="S9" s="88"/>
      <c r="T9" s="89"/>
    </row>
    <row r="10" spans="1:20">
      <c r="A10" t="str">
        <f t="shared" si="0"/>
        <v/>
      </c>
      <c r="B10" s="17" t="s">
        <v>59</v>
      </c>
      <c r="C10" s="38" t="s">
        <v>60</v>
      </c>
      <c r="D10" s="88"/>
      <c r="E10" s="89"/>
      <c r="F10" s="97">
        <v>1639.289</v>
      </c>
      <c r="G10" s="98" t="s">
        <v>61</v>
      </c>
      <c r="H10" s="99" t="s">
        <v>61</v>
      </c>
      <c r="I10" s="97">
        <v>1699.17</v>
      </c>
      <c r="J10" s="98" t="s">
        <v>61</v>
      </c>
      <c r="K10" s="99" t="s">
        <v>61</v>
      </c>
      <c r="L10" s="97">
        <v>26.72</v>
      </c>
      <c r="M10" s="98" t="s">
        <v>62</v>
      </c>
      <c r="N10" s="99" t="s">
        <v>62</v>
      </c>
      <c r="O10" s="97">
        <v>86.600999999999999</v>
      </c>
      <c r="P10" s="98" t="s">
        <v>62</v>
      </c>
      <c r="Q10" s="99" t="s">
        <v>62</v>
      </c>
      <c r="R10" s="44" t="s">
        <v>63</v>
      </c>
      <c r="S10" s="88"/>
      <c r="T10" s="89"/>
    </row>
    <row r="11" spans="1:20">
      <c r="B11" s="17" t="s">
        <v>64</v>
      </c>
      <c r="C11" s="38" t="s">
        <v>65</v>
      </c>
      <c r="D11" s="88"/>
      <c r="E11" s="89"/>
      <c r="F11" s="97" t="s">
        <v>61</v>
      </c>
      <c r="G11" s="98" t="s">
        <v>61</v>
      </c>
      <c r="H11" s="99" t="s">
        <v>61</v>
      </c>
      <c r="I11" s="97" t="s">
        <v>61</v>
      </c>
      <c r="J11" s="98" t="s">
        <v>61</v>
      </c>
      <c r="K11" s="99" t="s">
        <v>61</v>
      </c>
      <c r="L11" s="97" t="s">
        <v>62</v>
      </c>
      <c r="M11" s="98" t="s">
        <v>62</v>
      </c>
      <c r="N11" s="99" t="s">
        <v>62</v>
      </c>
      <c r="O11" s="97" t="s">
        <v>62</v>
      </c>
      <c r="P11" s="98" t="s">
        <v>62</v>
      </c>
      <c r="Q11" s="99" t="s">
        <v>62</v>
      </c>
      <c r="R11" s="44" t="s">
        <v>66</v>
      </c>
      <c r="S11" s="88"/>
      <c r="T11" s="89"/>
    </row>
    <row r="12" spans="1:20">
      <c r="A12" t="str">
        <f t="shared" si="0"/>
        <v/>
      </c>
      <c r="B12" s="17" t="s">
        <v>67</v>
      </c>
      <c r="C12" s="38" t="s">
        <v>68</v>
      </c>
      <c r="D12" s="88"/>
      <c r="E12" s="89"/>
      <c r="F12" s="97">
        <v>6155</v>
      </c>
      <c r="G12" s="98">
        <v>4306</v>
      </c>
      <c r="H12" s="99">
        <v>4709</v>
      </c>
      <c r="I12" s="97">
        <v>9027</v>
      </c>
      <c r="J12" s="98">
        <v>6877</v>
      </c>
      <c r="K12" s="99">
        <v>7621</v>
      </c>
      <c r="L12" s="97">
        <v>475</v>
      </c>
      <c r="M12" s="98">
        <v>469</v>
      </c>
      <c r="N12" s="99">
        <v>475</v>
      </c>
      <c r="O12" s="97">
        <v>3347</v>
      </c>
      <c r="P12" s="98">
        <v>3040</v>
      </c>
      <c r="Q12" s="99">
        <v>3387</v>
      </c>
      <c r="R12" s="44" t="s">
        <v>69</v>
      </c>
      <c r="S12" s="88"/>
      <c r="T12" s="89"/>
    </row>
    <row r="13" spans="1:20">
      <c r="A13" t="str">
        <f t="shared" si="0"/>
        <v/>
      </c>
      <c r="B13" s="17" t="s">
        <v>70</v>
      </c>
      <c r="C13" s="38" t="s">
        <v>71</v>
      </c>
      <c r="D13" s="88"/>
      <c r="E13" s="89"/>
      <c r="F13" s="97">
        <v>3575.3939003761307</v>
      </c>
      <c r="G13" s="98">
        <v>3600</v>
      </c>
      <c r="H13" s="99">
        <v>3600</v>
      </c>
      <c r="I13" s="97">
        <v>6322.651515151515</v>
      </c>
      <c r="J13" s="98">
        <v>6100</v>
      </c>
      <c r="K13" s="99">
        <v>6100</v>
      </c>
      <c r="L13" s="97">
        <v>267.51955524923073</v>
      </c>
      <c r="M13" s="98">
        <v>240</v>
      </c>
      <c r="N13" s="99">
        <v>240</v>
      </c>
      <c r="O13" s="97">
        <v>3014.7771700246149</v>
      </c>
      <c r="P13" s="98">
        <v>2740</v>
      </c>
      <c r="Q13" s="99">
        <v>2740</v>
      </c>
      <c r="R13" s="44" t="s">
        <v>72</v>
      </c>
      <c r="S13" s="88"/>
      <c r="T13" s="89"/>
    </row>
    <row r="14" spans="1:20">
      <c r="A14" t="str">
        <f t="shared" si="0"/>
        <v/>
      </c>
      <c r="B14" s="17" t="s">
        <v>73</v>
      </c>
      <c r="C14" s="38" t="s">
        <v>74</v>
      </c>
      <c r="D14" s="88"/>
      <c r="E14" s="89"/>
      <c r="F14" s="97">
        <v>57262</v>
      </c>
      <c r="G14" s="98">
        <v>49139</v>
      </c>
      <c r="H14" s="99">
        <v>51233</v>
      </c>
      <c r="I14" s="97">
        <v>47052</v>
      </c>
      <c r="J14" s="98">
        <v>46586</v>
      </c>
      <c r="K14" s="99">
        <v>49737</v>
      </c>
      <c r="L14" s="97">
        <v>11200</v>
      </c>
      <c r="M14" s="98">
        <v>3364</v>
      </c>
      <c r="N14" s="99">
        <v>2307</v>
      </c>
      <c r="O14" s="97">
        <v>990</v>
      </c>
      <c r="P14" s="98">
        <v>811</v>
      </c>
      <c r="Q14" s="99">
        <v>811</v>
      </c>
      <c r="R14" s="44" t="s">
        <v>75</v>
      </c>
      <c r="S14" s="88"/>
      <c r="T14" s="89"/>
    </row>
    <row r="15" spans="1:20">
      <c r="A15" t="str">
        <f t="shared" si="0"/>
        <v/>
      </c>
      <c r="B15" s="17" t="s">
        <v>76</v>
      </c>
      <c r="C15" s="38" t="s">
        <v>77</v>
      </c>
      <c r="D15" s="88"/>
      <c r="E15" s="89"/>
      <c r="F15" s="97">
        <v>27288.753405926906</v>
      </c>
      <c r="G15" s="98">
        <v>28098.077691854469</v>
      </c>
      <c r="H15" s="99">
        <v>28031.022768356972</v>
      </c>
      <c r="I15" s="97">
        <v>28327.159999999996</v>
      </c>
      <c r="J15" s="98">
        <v>29465.077691854469</v>
      </c>
      <c r="K15" s="99">
        <v>28527.022768356972</v>
      </c>
      <c r="L15" s="97">
        <v>3819.340326297096</v>
      </c>
      <c r="M15" s="98">
        <v>3509</v>
      </c>
      <c r="N15" s="99">
        <v>3680</v>
      </c>
      <c r="O15" s="97">
        <v>4857.7469203701867</v>
      </c>
      <c r="P15" s="98">
        <v>4876</v>
      </c>
      <c r="Q15" s="99">
        <v>4176</v>
      </c>
      <c r="R15" s="44" t="s">
        <v>78</v>
      </c>
      <c r="S15" s="88"/>
      <c r="T15" s="89"/>
    </row>
    <row r="16" spans="1:20">
      <c r="A16" t="str">
        <f t="shared" si="0"/>
        <v/>
      </c>
      <c r="B16" s="17" t="s">
        <v>79</v>
      </c>
      <c r="C16" s="38" t="s">
        <v>80</v>
      </c>
      <c r="D16" s="88"/>
      <c r="E16" s="89"/>
      <c r="F16" s="97">
        <v>4879</v>
      </c>
      <c r="G16" s="98">
        <v>5025</v>
      </c>
      <c r="H16" s="99">
        <v>5180</v>
      </c>
      <c r="I16" s="97">
        <v>8296</v>
      </c>
      <c r="J16" s="98">
        <v>8600</v>
      </c>
      <c r="K16" s="99">
        <v>8800</v>
      </c>
      <c r="L16" s="97">
        <v>1417</v>
      </c>
      <c r="M16" s="98">
        <v>875</v>
      </c>
      <c r="N16" s="99">
        <v>780</v>
      </c>
      <c r="O16" s="97">
        <v>4834</v>
      </c>
      <c r="P16" s="98">
        <v>4450</v>
      </c>
      <c r="Q16" s="99">
        <v>4400</v>
      </c>
      <c r="R16" s="44" t="s">
        <v>81</v>
      </c>
      <c r="S16" s="88"/>
      <c r="T16" s="89"/>
    </row>
    <row r="17" spans="1:20">
      <c r="A17" t="str">
        <f t="shared" si="0"/>
        <v/>
      </c>
      <c r="B17" s="17" t="s">
        <v>82</v>
      </c>
      <c r="C17" s="38" t="s">
        <v>83</v>
      </c>
      <c r="D17" s="88"/>
      <c r="E17" s="89"/>
      <c r="F17" s="97">
        <v>604.76</v>
      </c>
      <c r="G17" s="98">
        <v>681</v>
      </c>
      <c r="H17" s="99">
        <v>558.79</v>
      </c>
      <c r="I17" s="97">
        <v>604.76</v>
      </c>
      <c r="J17" s="98">
        <v>681</v>
      </c>
      <c r="K17" s="99">
        <v>558.79</v>
      </c>
      <c r="L17" s="97" t="s">
        <v>62</v>
      </c>
      <c r="M17" s="98" t="s">
        <v>62</v>
      </c>
      <c r="N17" s="99" t="s">
        <v>62</v>
      </c>
      <c r="O17" s="97" t="s">
        <v>62</v>
      </c>
      <c r="P17" s="98" t="s">
        <v>62</v>
      </c>
      <c r="Q17" s="99" t="s">
        <v>62</v>
      </c>
      <c r="R17" s="44" t="s">
        <v>82</v>
      </c>
      <c r="S17" s="88"/>
      <c r="T17" s="89"/>
    </row>
    <row r="18" spans="1:20">
      <c r="B18" s="17" t="s">
        <v>84</v>
      </c>
      <c r="C18" s="38" t="s">
        <v>85</v>
      </c>
      <c r="D18" s="88"/>
      <c r="E18" s="89"/>
      <c r="F18" s="97" t="s">
        <v>245</v>
      </c>
      <c r="G18" s="98" t="s">
        <v>245</v>
      </c>
      <c r="H18" s="99" t="s">
        <v>245</v>
      </c>
      <c r="I18" s="97" t="s">
        <v>245</v>
      </c>
      <c r="J18" s="98" t="s">
        <v>245</v>
      </c>
      <c r="K18" s="99" t="s">
        <v>245</v>
      </c>
      <c r="L18" s="97" t="s">
        <v>62</v>
      </c>
      <c r="M18" s="98" t="s">
        <v>62</v>
      </c>
      <c r="N18" s="99" t="s">
        <v>62</v>
      </c>
      <c r="O18" s="97" t="s">
        <v>62</v>
      </c>
      <c r="P18" s="98" t="s">
        <v>62</v>
      </c>
      <c r="Q18" s="99" t="s">
        <v>62</v>
      </c>
      <c r="R18" s="44" t="s">
        <v>86</v>
      </c>
      <c r="S18" s="88"/>
      <c r="T18" s="89"/>
    </row>
    <row r="19" spans="1:20">
      <c r="A19" t="str">
        <f t="shared" si="0"/>
        <v/>
      </c>
      <c r="B19" s="17" t="s">
        <v>87</v>
      </c>
      <c r="C19" s="38" t="s">
        <v>88</v>
      </c>
      <c r="D19" s="88"/>
      <c r="E19" s="89"/>
      <c r="F19" s="97">
        <v>1565.9</v>
      </c>
      <c r="G19" s="98">
        <v>1565</v>
      </c>
      <c r="H19" s="99">
        <v>1565</v>
      </c>
      <c r="I19" s="97">
        <v>1365.4</v>
      </c>
      <c r="J19" s="98">
        <v>1365</v>
      </c>
      <c r="K19" s="99">
        <v>1365</v>
      </c>
      <c r="L19" s="97">
        <v>643.5</v>
      </c>
      <c r="M19" s="98">
        <v>680</v>
      </c>
      <c r="N19" s="99">
        <v>680</v>
      </c>
      <c r="O19" s="97">
        <v>443</v>
      </c>
      <c r="P19" s="98">
        <v>480</v>
      </c>
      <c r="Q19" s="99">
        <v>480</v>
      </c>
      <c r="R19" s="44" t="s">
        <v>89</v>
      </c>
      <c r="S19" s="88"/>
      <c r="T19" s="89"/>
    </row>
    <row r="20" spans="1:20">
      <c r="A20" t="str">
        <f t="shared" si="0"/>
        <v/>
      </c>
      <c r="B20" s="17" t="s">
        <v>90</v>
      </c>
      <c r="C20" s="38" t="s">
        <v>91</v>
      </c>
      <c r="D20" s="88"/>
      <c r="E20" s="89"/>
      <c r="F20" s="97">
        <v>31755.152999999998</v>
      </c>
      <c r="G20" s="98">
        <v>32925</v>
      </c>
      <c r="H20" s="99">
        <v>31800</v>
      </c>
      <c r="I20" s="97">
        <v>29681.987000000001</v>
      </c>
      <c r="J20" s="98">
        <v>30910</v>
      </c>
      <c r="K20" s="99">
        <v>31800</v>
      </c>
      <c r="L20" s="97">
        <v>3946.6930000000002</v>
      </c>
      <c r="M20" s="98">
        <v>3810</v>
      </c>
      <c r="N20" s="99" t="s">
        <v>62</v>
      </c>
      <c r="O20" s="97">
        <v>1873.527</v>
      </c>
      <c r="P20" s="98">
        <v>1795</v>
      </c>
      <c r="Q20" s="99" t="s">
        <v>62</v>
      </c>
      <c r="R20" s="44" t="s">
        <v>92</v>
      </c>
      <c r="S20" s="88"/>
      <c r="T20" s="89"/>
    </row>
    <row r="21" spans="1:20">
      <c r="A21" t="str">
        <f t="shared" si="0"/>
        <v/>
      </c>
      <c r="B21" s="17" t="s">
        <v>93</v>
      </c>
      <c r="C21" s="38" t="s">
        <v>94</v>
      </c>
      <c r="D21" s="88"/>
      <c r="E21" s="89"/>
      <c r="F21" s="97">
        <v>13641.9454425</v>
      </c>
      <c r="G21" s="98">
        <v>12870</v>
      </c>
      <c r="H21" s="99">
        <v>12780</v>
      </c>
      <c r="I21" s="97">
        <v>11483.3454425</v>
      </c>
      <c r="J21" s="98">
        <v>11620</v>
      </c>
      <c r="K21" s="99">
        <v>11500</v>
      </c>
      <c r="L21" s="97">
        <v>2832.65</v>
      </c>
      <c r="M21" s="98">
        <v>1815</v>
      </c>
      <c r="N21" s="99">
        <v>1850</v>
      </c>
      <c r="O21" s="97">
        <v>674.05</v>
      </c>
      <c r="P21" s="98">
        <v>565</v>
      </c>
      <c r="Q21" s="99">
        <v>570</v>
      </c>
      <c r="R21" s="44" t="s">
        <v>93</v>
      </c>
      <c r="S21" s="88"/>
      <c r="T21" s="89"/>
    </row>
    <row r="22" spans="1:20">
      <c r="A22" t="str">
        <f t="shared" si="0"/>
        <v/>
      </c>
      <c r="B22" s="17" t="s">
        <v>95</v>
      </c>
      <c r="C22" s="38" t="s">
        <v>96</v>
      </c>
      <c r="D22" s="88"/>
      <c r="E22" s="89"/>
      <c r="F22" s="97">
        <v>812</v>
      </c>
      <c r="G22" s="98">
        <v>840</v>
      </c>
      <c r="H22" s="99">
        <v>890</v>
      </c>
      <c r="I22" s="97">
        <v>800</v>
      </c>
      <c r="J22" s="98">
        <v>830</v>
      </c>
      <c r="K22" s="99">
        <v>875</v>
      </c>
      <c r="L22" s="97">
        <v>15</v>
      </c>
      <c r="M22" s="98">
        <v>12</v>
      </c>
      <c r="N22" s="99">
        <v>17</v>
      </c>
      <c r="O22" s="97">
        <v>3</v>
      </c>
      <c r="P22" s="98">
        <v>2</v>
      </c>
      <c r="Q22" s="99">
        <v>2</v>
      </c>
      <c r="R22" s="44" t="s">
        <v>97</v>
      </c>
      <c r="S22" s="88"/>
      <c r="T22" s="89"/>
    </row>
    <row r="23" spans="1:20">
      <c r="A23" t="str">
        <f t="shared" si="0"/>
        <v/>
      </c>
      <c r="B23" s="17" t="s">
        <v>98</v>
      </c>
      <c r="C23" s="38" t="s">
        <v>99</v>
      </c>
      <c r="D23" s="88"/>
      <c r="E23" s="89"/>
      <c r="F23" s="97">
        <v>3849</v>
      </c>
      <c r="G23" s="98">
        <v>4000</v>
      </c>
      <c r="H23" s="99">
        <v>4100</v>
      </c>
      <c r="I23" s="97">
        <v>4043</v>
      </c>
      <c r="J23" s="98">
        <v>4250</v>
      </c>
      <c r="K23" s="99">
        <v>4350</v>
      </c>
      <c r="L23" s="97">
        <v>1043</v>
      </c>
      <c r="M23" s="98">
        <v>1000</v>
      </c>
      <c r="N23" s="99">
        <v>1000</v>
      </c>
      <c r="O23" s="97">
        <v>1237</v>
      </c>
      <c r="P23" s="98">
        <v>1250</v>
      </c>
      <c r="Q23" s="99">
        <v>1250</v>
      </c>
      <c r="R23" s="44" t="s">
        <v>100</v>
      </c>
      <c r="S23" s="88"/>
      <c r="T23" s="89"/>
    </row>
    <row r="24" spans="1:20">
      <c r="A24" t="str">
        <f t="shared" si="0"/>
        <v/>
      </c>
      <c r="B24" s="17" t="s">
        <v>101</v>
      </c>
      <c r="C24" s="38" t="s">
        <v>102</v>
      </c>
      <c r="D24" s="88"/>
      <c r="E24" s="89"/>
      <c r="F24" s="97">
        <v>1129.0796449772702</v>
      </c>
      <c r="G24" s="98">
        <v>1019</v>
      </c>
      <c r="H24" s="99">
        <v>1345</v>
      </c>
      <c r="I24" s="97">
        <v>2007.9151194730421</v>
      </c>
      <c r="J24" s="98">
        <v>2275</v>
      </c>
      <c r="K24" s="99">
        <v>2325</v>
      </c>
      <c r="L24" s="97">
        <v>653.33832880963791</v>
      </c>
      <c r="M24" s="98">
        <v>674</v>
      </c>
      <c r="N24" s="99">
        <v>680</v>
      </c>
      <c r="O24" s="97">
        <v>1532.1738033054098</v>
      </c>
      <c r="P24" s="98">
        <v>1930</v>
      </c>
      <c r="Q24" s="99">
        <v>1660</v>
      </c>
      <c r="R24" s="44" t="s">
        <v>103</v>
      </c>
      <c r="S24" s="88"/>
      <c r="T24" s="89"/>
    </row>
    <row r="25" spans="1:20">
      <c r="A25" t="str">
        <f t="shared" si="0"/>
        <v/>
      </c>
      <c r="B25" s="17" t="s">
        <v>104</v>
      </c>
      <c r="C25" s="38" t="s">
        <v>105</v>
      </c>
      <c r="D25" s="88"/>
      <c r="E25" s="89"/>
      <c r="F25" s="97">
        <v>61355.4</v>
      </c>
      <c r="G25" s="98">
        <v>61617.904600000002</v>
      </c>
      <c r="H25" s="99">
        <v>61918</v>
      </c>
      <c r="I25" s="97">
        <v>55300</v>
      </c>
      <c r="J25" s="98">
        <v>55800</v>
      </c>
      <c r="K25" s="99">
        <v>56100</v>
      </c>
      <c r="L25" s="97">
        <v>6858.46</v>
      </c>
      <c r="M25" s="98">
        <v>6774</v>
      </c>
      <c r="N25" s="99">
        <v>6774</v>
      </c>
      <c r="O25" s="97">
        <v>803.06</v>
      </c>
      <c r="P25" s="98">
        <v>956.09540000000004</v>
      </c>
      <c r="Q25" s="99">
        <v>956</v>
      </c>
      <c r="R25" s="44" t="s">
        <v>106</v>
      </c>
      <c r="S25" s="88"/>
      <c r="T25" s="89"/>
    </row>
    <row r="26" spans="1:20">
      <c r="A26" t="str">
        <f t="shared" si="0"/>
        <v/>
      </c>
      <c r="B26" s="17" t="s">
        <v>107</v>
      </c>
      <c r="C26" s="38" t="s">
        <v>108</v>
      </c>
      <c r="D26" s="88"/>
      <c r="E26" s="89"/>
      <c r="F26" s="97">
        <v>1773</v>
      </c>
      <c r="G26" s="98">
        <v>1773</v>
      </c>
      <c r="H26" s="99">
        <v>1793</v>
      </c>
      <c r="I26" s="97">
        <v>1340</v>
      </c>
      <c r="J26" s="98">
        <v>1345</v>
      </c>
      <c r="K26" s="99">
        <v>1370</v>
      </c>
      <c r="L26" s="97">
        <v>623</v>
      </c>
      <c r="M26" s="98">
        <v>613</v>
      </c>
      <c r="N26" s="99">
        <v>613</v>
      </c>
      <c r="O26" s="97">
        <v>190</v>
      </c>
      <c r="P26" s="98">
        <v>185</v>
      </c>
      <c r="Q26" s="99">
        <v>190</v>
      </c>
      <c r="R26" s="44" t="s">
        <v>109</v>
      </c>
      <c r="S26" s="88"/>
      <c r="T26" s="89"/>
    </row>
    <row r="27" spans="1:20" ht="13.5" thickBot="1">
      <c r="A27" t="str">
        <f t="shared" si="0"/>
        <v/>
      </c>
      <c r="B27" s="17" t="s">
        <v>110</v>
      </c>
      <c r="C27" s="38" t="s">
        <v>111</v>
      </c>
      <c r="D27" s="88"/>
      <c r="E27" s="89"/>
      <c r="F27" s="97">
        <v>5303.6</v>
      </c>
      <c r="G27" s="98">
        <v>5040</v>
      </c>
      <c r="H27" s="99">
        <v>5280</v>
      </c>
      <c r="I27" s="97">
        <v>5020.3900000000003</v>
      </c>
      <c r="J27" s="98">
        <v>4770</v>
      </c>
      <c r="K27" s="99">
        <v>5010</v>
      </c>
      <c r="L27" s="97">
        <v>384.35</v>
      </c>
      <c r="M27" s="98">
        <v>380</v>
      </c>
      <c r="N27" s="99">
        <v>380</v>
      </c>
      <c r="O27" s="97">
        <v>101.14</v>
      </c>
      <c r="P27" s="98">
        <v>110</v>
      </c>
      <c r="Q27" s="99">
        <v>110</v>
      </c>
      <c r="R27" s="44" t="s">
        <v>112</v>
      </c>
      <c r="S27" s="88"/>
      <c r="T27" s="89"/>
    </row>
    <row r="28" spans="1:20" ht="14.25" thickTop="1" thickBot="1">
      <c r="A28" t="str">
        <f t="shared" si="0"/>
        <v/>
      </c>
      <c r="C28" s="13" t="s">
        <v>113</v>
      </c>
      <c r="D28" s="92"/>
      <c r="E28" s="93"/>
      <c r="F28" s="73">
        <v>236743.22192149475</v>
      </c>
      <c r="G28" s="74">
        <v>226374.98229185448</v>
      </c>
      <c r="H28" s="75">
        <v>228682.81276835696</v>
      </c>
      <c r="I28" s="73">
        <v>222938.99907712455</v>
      </c>
      <c r="J28" s="74">
        <v>221890.07769185447</v>
      </c>
      <c r="K28" s="75">
        <v>226488.81276835696</v>
      </c>
      <c r="L28" s="73">
        <v>39158.088180965053</v>
      </c>
      <c r="M28" s="74">
        <v>28865</v>
      </c>
      <c r="N28" s="75">
        <v>23976</v>
      </c>
      <c r="O28" s="73">
        <v>25353.86533659483</v>
      </c>
      <c r="P28" s="74">
        <v>24380.095399999998</v>
      </c>
      <c r="Q28" s="75">
        <v>21782</v>
      </c>
      <c r="R28" s="13" t="s">
        <v>113</v>
      </c>
      <c r="S28" s="92"/>
      <c r="T28" s="93"/>
    </row>
    <row r="29" spans="1:20" ht="13.5" thickTop="1">
      <c r="A29" t="str">
        <f t="shared" si="0"/>
        <v/>
      </c>
      <c r="B29" s="14" t="s">
        <v>114</v>
      </c>
      <c r="C29" s="85" t="s">
        <v>127</v>
      </c>
      <c r="D29" s="86"/>
      <c r="E29" s="87"/>
      <c r="F29" s="94">
        <v>40926.512328605524</v>
      </c>
      <c r="G29" s="95">
        <v>37947.590380815287</v>
      </c>
      <c r="H29" s="96">
        <v>37855.496158270755</v>
      </c>
      <c r="I29" s="94">
        <v>38094.641151105519</v>
      </c>
      <c r="J29" s="95">
        <v>36525.263332762057</v>
      </c>
      <c r="K29" s="96">
        <v>36525.263332762057</v>
      </c>
      <c r="L29" s="94">
        <v>3722.3278309999996</v>
      </c>
      <c r="M29" s="95">
        <v>2249.7385572677031</v>
      </c>
      <c r="N29" s="96">
        <v>2203.5002072922011</v>
      </c>
      <c r="O29" s="94">
        <v>890.45665350000002</v>
      </c>
      <c r="P29" s="95">
        <v>827.41150921447399</v>
      </c>
      <c r="Q29" s="96">
        <v>873.26738178349876</v>
      </c>
      <c r="R29" s="48" t="s">
        <v>114</v>
      </c>
      <c r="S29" s="86"/>
      <c r="T29" s="87"/>
    </row>
    <row r="30" spans="1:20" ht="13.5" thickBot="1">
      <c r="A30" t="str">
        <f t="shared" si="0"/>
        <v/>
      </c>
      <c r="B30" s="14" t="s">
        <v>116</v>
      </c>
      <c r="C30" s="6" t="s">
        <v>128</v>
      </c>
      <c r="D30" s="7"/>
      <c r="E30" s="8"/>
      <c r="F30" s="70">
        <v>240633.66</v>
      </c>
      <c r="G30" s="71">
        <v>243316.04896815305</v>
      </c>
      <c r="H30" s="72">
        <v>241974.77448407654</v>
      </c>
      <c r="I30" s="70">
        <v>246219.27</v>
      </c>
      <c r="J30" s="71">
        <v>249014.71464366879</v>
      </c>
      <c r="K30" s="72">
        <v>247616.9923218344</v>
      </c>
      <c r="L30" s="70">
        <v>263.63</v>
      </c>
      <c r="M30" s="71">
        <v>267.73</v>
      </c>
      <c r="N30" s="72">
        <v>265.59999999999997</v>
      </c>
      <c r="O30" s="70">
        <v>5849.24</v>
      </c>
      <c r="P30" s="71">
        <v>5966.3956755157496</v>
      </c>
      <c r="Q30" s="72">
        <v>5907.8178377578752</v>
      </c>
      <c r="R30" s="19" t="s">
        <v>129</v>
      </c>
      <c r="S30" s="7"/>
      <c r="T30" s="8"/>
    </row>
    <row r="31" spans="1:20" ht="14.25" thickTop="1" thickBot="1">
      <c r="A31" t="str">
        <f t="shared" si="0"/>
        <v/>
      </c>
      <c r="C31" s="13" t="s">
        <v>119</v>
      </c>
      <c r="D31" s="11"/>
      <c r="E31" s="12"/>
      <c r="F31" s="73">
        <v>281560.17232860555</v>
      </c>
      <c r="G31" s="74">
        <v>281263.63934896834</v>
      </c>
      <c r="H31" s="75">
        <v>279830.27064234728</v>
      </c>
      <c r="I31" s="73">
        <v>284313.91115110554</v>
      </c>
      <c r="J31" s="74">
        <v>285539.97797643085</v>
      </c>
      <c r="K31" s="75">
        <v>284142.25565459649</v>
      </c>
      <c r="L31" s="73">
        <v>3985.9578309999997</v>
      </c>
      <c r="M31" s="74">
        <v>2517.4685572677031</v>
      </c>
      <c r="N31" s="75">
        <v>2469.100207292201</v>
      </c>
      <c r="O31" s="73">
        <v>6739.6966535000001</v>
      </c>
      <c r="P31" s="74">
        <v>6793.8071847302235</v>
      </c>
      <c r="Q31" s="75">
        <v>6781.0852195413736</v>
      </c>
      <c r="R31" s="16" t="s">
        <v>120</v>
      </c>
      <c r="S31" s="7"/>
      <c r="T31" s="8"/>
    </row>
    <row r="32" spans="1:20" ht="13.5" thickTop="1">
      <c r="C32" s="34"/>
      <c r="E32" s="122" t="s">
        <v>246</v>
      </c>
      <c r="G32" s="35"/>
      <c r="H32" s="35"/>
      <c r="I32" s="35"/>
      <c r="J32" s="35"/>
      <c r="K32" s="35"/>
      <c r="L32" s="122" t="s">
        <v>247</v>
      </c>
      <c r="M32" s="35"/>
      <c r="N32" s="35"/>
      <c r="O32" s="35"/>
      <c r="P32" s="35"/>
      <c r="Q32" s="35"/>
      <c r="R32" s="34"/>
    </row>
    <row r="33" spans="3:20" ht="14.25">
      <c r="C33" s="34"/>
      <c r="E33" s="36" t="s">
        <v>226</v>
      </c>
      <c r="G33" s="35"/>
      <c r="H33" s="35"/>
      <c r="I33" s="35"/>
      <c r="J33" s="35"/>
      <c r="K33" s="35"/>
      <c r="L33" s="36" t="s">
        <v>227</v>
      </c>
      <c r="M33" s="35"/>
      <c r="N33" s="35"/>
      <c r="O33" s="35"/>
      <c r="P33" s="35"/>
      <c r="Q33" s="35"/>
      <c r="R33" s="34"/>
    </row>
    <row r="34" spans="3:20">
      <c r="C34" s="30"/>
      <c r="T34" s="32"/>
    </row>
  </sheetData>
  <mergeCells count="12">
    <mergeCell ref="C2:T2"/>
    <mergeCell ref="F6:H6"/>
    <mergeCell ref="R7:T7"/>
    <mergeCell ref="K5:L5"/>
    <mergeCell ref="O7:Q7"/>
    <mergeCell ref="F3:K3"/>
    <mergeCell ref="L3:Q3"/>
    <mergeCell ref="C7:E7"/>
    <mergeCell ref="C4:T4"/>
    <mergeCell ref="I7:K7"/>
    <mergeCell ref="L7:N7"/>
    <mergeCell ref="F7:H7"/>
  </mergeCells>
  <phoneticPr fontId="0" type="noConversion"/>
  <conditionalFormatting sqref="C9:R31">
    <cfRule type="expression" dxfId="4" priority="25" stopIfTrue="1">
      <formula>#REF!&gt;2</formula>
    </cfRule>
  </conditionalFormatting>
  <printOptions horizontalCentered="1" verticalCentered="1"/>
  <pageMargins left="0.35433070866141736" right="0.35433070866141736" top="0.59055118110236227" bottom="0.59055118110236227" header="0.31496062992125984" footer="0.31496062992125984"/>
  <pageSetup paperSize="9" scale="86" orientation="landscape"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1">
    <pageSetUpPr fitToPage="1"/>
  </sheetPr>
  <dimension ref="A1:T31"/>
  <sheetViews>
    <sheetView zoomScale="75" zoomScaleNormal="75" workbookViewId="0">
      <selection activeCell="M12" sqref="M12:N12"/>
    </sheetView>
  </sheetViews>
  <sheetFormatPr defaultRowHeight="12.75"/>
  <cols>
    <col min="6" max="17" width="10.28515625" customWidth="1"/>
  </cols>
  <sheetData>
    <row r="1" spans="1:20">
      <c r="A1" s="14" t="s">
        <v>248</v>
      </c>
    </row>
    <row r="2" spans="1:20">
      <c r="C2" s="166" t="s">
        <v>249</v>
      </c>
      <c r="D2" s="166"/>
      <c r="E2" s="166"/>
      <c r="F2" s="166"/>
      <c r="G2" s="166"/>
      <c r="H2" s="166"/>
      <c r="I2" s="166"/>
      <c r="J2" s="166"/>
      <c r="K2" s="166"/>
      <c r="L2" s="166"/>
      <c r="M2" s="166"/>
      <c r="N2" s="166"/>
      <c r="O2" s="166"/>
      <c r="P2" s="166"/>
      <c r="Q2" s="166"/>
      <c r="R2" s="166"/>
      <c r="S2" s="166"/>
      <c r="T2" s="166"/>
    </row>
    <row r="3" spans="1:20">
      <c r="F3" s="166" t="s">
        <v>250</v>
      </c>
      <c r="G3" s="166"/>
      <c r="H3" s="166"/>
      <c r="I3" s="166"/>
      <c r="J3" s="166"/>
      <c r="K3" s="166"/>
      <c r="L3" s="166" t="s">
        <v>251</v>
      </c>
      <c r="M3" s="166"/>
      <c r="N3" s="166"/>
      <c r="O3" s="166"/>
      <c r="P3" s="166"/>
      <c r="Q3" s="166"/>
    </row>
    <row r="4" spans="1:20">
      <c r="F4" s="168" t="s">
        <v>252</v>
      </c>
      <c r="G4" s="168"/>
      <c r="H4" s="168"/>
      <c r="I4" s="168"/>
      <c r="J4" s="168"/>
      <c r="K4" s="168"/>
      <c r="L4" s="168" t="s">
        <v>253</v>
      </c>
      <c r="M4" s="168"/>
      <c r="N4" s="168"/>
      <c r="O4" s="168"/>
      <c r="P4" s="168"/>
      <c r="Q4" s="168"/>
    </row>
    <row r="5" spans="1:20" ht="15" thickBot="1">
      <c r="C5" s="177" t="s">
        <v>254</v>
      </c>
      <c r="D5" s="167"/>
      <c r="E5" s="167"/>
      <c r="F5" s="167"/>
      <c r="G5" s="167"/>
      <c r="H5" s="167"/>
      <c r="I5" s="167"/>
      <c r="J5" s="167"/>
      <c r="K5" s="167"/>
      <c r="L5" s="167"/>
      <c r="M5" s="167"/>
      <c r="N5" s="167"/>
      <c r="O5" s="167"/>
      <c r="P5" s="167"/>
      <c r="Q5" s="167"/>
      <c r="R5" s="167"/>
      <c r="S5" s="167"/>
      <c r="T5" s="167"/>
    </row>
    <row r="6" spans="1:20" ht="15" thickTop="1">
      <c r="C6" s="1"/>
      <c r="D6" s="2"/>
      <c r="E6" s="3"/>
      <c r="F6" s="205" t="s">
        <v>224</v>
      </c>
      <c r="G6" s="170"/>
      <c r="H6" s="171"/>
      <c r="I6" s="1"/>
      <c r="J6" s="2"/>
      <c r="K6" s="3"/>
      <c r="L6" s="15" t="s">
        <v>48</v>
      </c>
      <c r="M6" s="2"/>
      <c r="N6" s="3"/>
      <c r="O6" s="15" t="s">
        <v>49</v>
      </c>
      <c r="P6" s="2"/>
      <c r="Q6" s="3"/>
      <c r="R6" s="1"/>
      <c r="S6" s="2"/>
      <c r="T6" s="3"/>
    </row>
    <row r="7" spans="1:20" ht="14.25">
      <c r="C7" s="175" t="s">
        <v>50</v>
      </c>
      <c r="D7" s="168"/>
      <c r="E7" s="176"/>
      <c r="F7" s="201" t="s">
        <v>225</v>
      </c>
      <c r="G7" s="168"/>
      <c r="H7" s="176"/>
      <c r="I7" s="175" t="s">
        <v>52</v>
      </c>
      <c r="J7" s="168"/>
      <c r="K7" s="176"/>
      <c r="L7" s="175" t="s">
        <v>53</v>
      </c>
      <c r="M7" s="168"/>
      <c r="N7" s="176"/>
      <c r="O7" s="175" t="s">
        <v>54</v>
      </c>
      <c r="P7" s="168"/>
      <c r="Q7" s="176"/>
      <c r="R7" s="175" t="s">
        <v>55</v>
      </c>
      <c r="S7" s="168"/>
      <c r="T7" s="176"/>
    </row>
    <row r="8" spans="1:20" ht="13.5" thickBot="1">
      <c r="C8" s="6"/>
      <c r="D8" s="7"/>
      <c r="E8" s="8"/>
      <c r="F8" s="21">
        <v>2021</v>
      </c>
      <c r="G8" s="22">
        <v>2022</v>
      </c>
      <c r="H8" s="20">
        <v>2023</v>
      </c>
      <c r="I8" s="21">
        <v>2021</v>
      </c>
      <c r="J8" s="22">
        <v>2022</v>
      </c>
      <c r="K8" s="20">
        <v>2023</v>
      </c>
      <c r="L8" s="21">
        <v>2021</v>
      </c>
      <c r="M8" s="22">
        <v>2022</v>
      </c>
      <c r="N8" s="20">
        <v>2023</v>
      </c>
      <c r="O8" s="21">
        <v>2021</v>
      </c>
      <c r="P8" s="22">
        <v>2022</v>
      </c>
      <c r="Q8" s="20">
        <v>2023</v>
      </c>
      <c r="R8" s="6"/>
      <c r="S8" s="7"/>
      <c r="T8" s="8"/>
    </row>
    <row r="9" spans="1:20" ht="13.5" thickTop="1">
      <c r="A9" t="str">
        <f t="shared" ref="A9:A29" si="0">IF(SUM(F9:Q9)&lt;1,"Y","")</f>
        <v/>
      </c>
      <c r="B9" s="17" t="s">
        <v>56</v>
      </c>
      <c r="C9" s="38" t="s">
        <v>57</v>
      </c>
      <c r="D9" s="88"/>
      <c r="E9" s="89"/>
      <c r="F9" s="97">
        <v>4144.6720000000005</v>
      </c>
      <c r="G9" s="98">
        <v>4212</v>
      </c>
      <c r="H9" s="99">
        <v>4300</v>
      </c>
      <c r="I9" s="97">
        <v>2531.38</v>
      </c>
      <c r="J9" s="98">
        <v>2632</v>
      </c>
      <c r="K9" s="99">
        <v>2700</v>
      </c>
      <c r="L9" s="97">
        <v>1973.4569999999999</v>
      </c>
      <c r="M9" s="98">
        <v>1850</v>
      </c>
      <c r="N9" s="99">
        <v>1800</v>
      </c>
      <c r="O9" s="97">
        <v>360.16500000000008</v>
      </c>
      <c r="P9" s="98">
        <v>270</v>
      </c>
      <c r="Q9" s="99">
        <v>200</v>
      </c>
      <c r="R9" s="44" t="s">
        <v>58</v>
      </c>
      <c r="S9" s="88"/>
      <c r="T9" s="89"/>
    </row>
    <row r="10" spans="1:20">
      <c r="A10" t="str">
        <f t="shared" si="0"/>
        <v/>
      </c>
      <c r="B10" s="17" t="s">
        <v>59</v>
      </c>
      <c r="C10" s="38" t="s">
        <v>60</v>
      </c>
      <c r="D10" s="88"/>
      <c r="E10" s="89"/>
      <c r="F10" s="97">
        <v>999.90200000000004</v>
      </c>
      <c r="G10" s="98" t="s">
        <v>62</v>
      </c>
      <c r="H10" s="99" t="s">
        <v>62</v>
      </c>
      <c r="I10" s="97">
        <v>1019.01</v>
      </c>
      <c r="J10" s="98" t="s">
        <v>62</v>
      </c>
      <c r="K10" s="99" t="s">
        <v>62</v>
      </c>
      <c r="L10" s="97">
        <v>14.574999999999999</v>
      </c>
      <c r="M10" s="98" t="s">
        <v>62</v>
      </c>
      <c r="N10" s="99" t="s">
        <v>62</v>
      </c>
      <c r="O10" s="97">
        <v>33.683</v>
      </c>
      <c r="P10" s="98" t="s">
        <v>62</v>
      </c>
      <c r="Q10" s="99" t="s">
        <v>62</v>
      </c>
      <c r="R10" s="44" t="s">
        <v>63</v>
      </c>
      <c r="S10" s="88"/>
      <c r="T10" s="89"/>
    </row>
    <row r="11" spans="1:20">
      <c r="A11" t="str">
        <f t="shared" si="0"/>
        <v/>
      </c>
      <c r="B11" s="17" t="s">
        <v>67</v>
      </c>
      <c r="C11" s="38" t="s">
        <v>68</v>
      </c>
      <c r="D11" s="88"/>
      <c r="E11" s="89"/>
      <c r="F11" s="97">
        <v>4111</v>
      </c>
      <c r="G11" s="98">
        <v>2444</v>
      </c>
      <c r="H11" s="99">
        <v>2838</v>
      </c>
      <c r="I11" s="97">
        <v>6841</v>
      </c>
      <c r="J11" s="98">
        <v>4880</v>
      </c>
      <c r="K11" s="99">
        <v>5621</v>
      </c>
      <c r="L11" s="97">
        <v>270</v>
      </c>
      <c r="M11" s="98">
        <v>263</v>
      </c>
      <c r="N11" s="99">
        <v>265</v>
      </c>
      <c r="O11" s="97">
        <v>3000</v>
      </c>
      <c r="P11" s="98">
        <v>2699</v>
      </c>
      <c r="Q11" s="99">
        <v>3048</v>
      </c>
      <c r="R11" s="44" t="s">
        <v>69</v>
      </c>
      <c r="S11" s="88"/>
      <c r="T11" s="89"/>
    </row>
    <row r="12" spans="1:20">
      <c r="A12" t="str">
        <f t="shared" si="0"/>
        <v/>
      </c>
      <c r="B12" s="17" t="s">
        <v>70</v>
      </c>
      <c r="C12" s="38" t="s">
        <v>71</v>
      </c>
      <c r="D12" s="88"/>
      <c r="E12" s="89"/>
      <c r="F12" s="97">
        <v>533.31998181818165</v>
      </c>
      <c r="G12" s="98">
        <v>560</v>
      </c>
      <c r="H12" s="99">
        <v>560</v>
      </c>
      <c r="I12" s="97">
        <v>1151.8181818181818</v>
      </c>
      <c r="J12" s="98">
        <v>1100</v>
      </c>
      <c r="K12" s="99">
        <v>1100</v>
      </c>
      <c r="L12" s="97">
        <v>31.921400000000002</v>
      </c>
      <c r="M12" s="98">
        <v>40</v>
      </c>
      <c r="N12" s="99">
        <v>40</v>
      </c>
      <c r="O12" s="97">
        <v>650.41960000000006</v>
      </c>
      <c r="P12" s="98">
        <v>580</v>
      </c>
      <c r="Q12" s="99">
        <v>580</v>
      </c>
      <c r="R12" s="44" t="s">
        <v>72</v>
      </c>
      <c r="S12" s="88"/>
      <c r="T12" s="89"/>
    </row>
    <row r="13" spans="1:20">
      <c r="A13" t="str">
        <f t="shared" si="0"/>
        <v/>
      </c>
      <c r="B13" s="17" t="s">
        <v>73</v>
      </c>
      <c r="C13" s="38" t="s">
        <v>74</v>
      </c>
      <c r="D13" s="88"/>
      <c r="E13" s="89"/>
      <c r="F13" s="97">
        <v>24151</v>
      </c>
      <c r="G13" s="98">
        <v>23246</v>
      </c>
      <c r="H13" s="99">
        <v>25181</v>
      </c>
      <c r="I13" s="97">
        <v>23593</v>
      </c>
      <c r="J13" s="98">
        <v>23145</v>
      </c>
      <c r="K13" s="99">
        <v>25026</v>
      </c>
      <c r="L13" s="97">
        <v>1294</v>
      </c>
      <c r="M13" s="98">
        <v>754</v>
      </c>
      <c r="N13" s="99">
        <v>808</v>
      </c>
      <c r="O13" s="97">
        <v>736</v>
      </c>
      <c r="P13" s="98">
        <v>653</v>
      </c>
      <c r="Q13" s="99">
        <v>653</v>
      </c>
      <c r="R13" s="44" t="s">
        <v>75</v>
      </c>
      <c r="S13" s="88"/>
      <c r="T13" s="89"/>
    </row>
    <row r="14" spans="1:20">
      <c r="A14" t="str">
        <f t="shared" si="0"/>
        <v/>
      </c>
      <c r="B14" s="17" t="s">
        <v>76</v>
      </c>
      <c r="C14" s="38" t="s">
        <v>77</v>
      </c>
      <c r="D14" s="88"/>
      <c r="E14" s="89"/>
      <c r="F14" s="97">
        <v>10696.691264587564</v>
      </c>
      <c r="G14" s="98">
        <v>11527.46306991442</v>
      </c>
      <c r="H14" s="99">
        <v>11551.855064576028</v>
      </c>
      <c r="I14" s="97">
        <v>10505.31</v>
      </c>
      <c r="J14" s="98">
        <v>11757.46306991442</v>
      </c>
      <c r="K14" s="99">
        <v>10981.855064576028</v>
      </c>
      <c r="L14" s="97">
        <v>2522.5139967429914</v>
      </c>
      <c r="M14" s="98">
        <v>2200</v>
      </c>
      <c r="N14" s="99">
        <v>2400</v>
      </c>
      <c r="O14" s="97">
        <v>2331.1327321554268</v>
      </c>
      <c r="P14" s="98">
        <v>2430.0000000000005</v>
      </c>
      <c r="Q14" s="99">
        <v>1830.0000000000002</v>
      </c>
      <c r="R14" s="44" t="s">
        <v>78</v>
      </c>
      <c r="S14" s="88"/>
      <c r="T14" s="89"/>
    </row>
    <row r="15" spans="1:20">
      <c r="A15" t="str">
        <f t="shared" si="0"/>
        <v/>
      </c>
      <c r="B15" s="17" t="s">
        <v>79</v>
      </c>
      <c r="C15" s="38" t="s">
        <v>80</v>
      </c>
      <c r="D15" s="88"/>
      <c r="E15" s="89"/>
      <c r="F15" s="97">
        <v>1714</v>
      </c>
      <c r="G15" s="98">
        <v>1850</v>
      </c>
      <c r="H15" s="99">
        <v>1750</v>
      </c>
      <c r="I15" s="97">
        <v>2036</v>
      </c>
      <c r="J15" s="98">
        <v>2100</v>
      </c>
      <c r="K15" s="99">
        <v>2100</v>
      </c>
      <c r="L15" s="97">
        <v>473</v>
      </c>
      <c r="M15" s="98">
        <v>400</v>
      </c>
      <c r="N15" s="99">
        <v>350</v>
      </c>
      <c r="O15" s="97">
        <v>795</v>
      </c>
      <c r="P15" s="98">
        <v>650</v>
      </c>
      <c r="Q15" s="99">
        <v>700</v>
      </c>
      <c r="R15" s="44" t="s">
        <v>81</v>
      </c>
      <c r="S15" s="88"/>
      <c r="T15" s="89"/>
    </row>
    <row r="16" spans="1:20">
      <c r="A16" t="str">
        <f t="shared" si="0"/>
        <v/>
      </c>
      <c r="B16" s="17" t="s">
        <v>82</v>
      </c>
      <c r="C16" s="38" t="s">
        <v>83</v>
      </c>
      <c r="D16" s="88"/>
      <c r="E16" s="89"/>
      <c r="F16" s="97">
        <v>35.1</v>
      </c>
      <c r="G16" s="98">
        <v>32</v>
      </c>
      <c r="H16" s="99">
        <v>5.7</v>
      </c>
      <c r="I16" s="97">
        <v>35.1</v>
      </c>
      <c r="J16" s="98">
        <v>32</v>
      </c>
      <c r="K16" s="99">
        <v>5.7</v>
      </c>
      <c r="L16" s="97" t="s">
        <v>62</v>
      </c>
      <c r="M16" s="98" t="s">
        <v>62</v>
      </c>
      <c r="N16" s="99" t="s">
        <v>62</v>
      </c>
      <c r="O16" s="97" t="s">
        <v>62</v>
      </c>
      <c r="P16" s="98" t="s">
        <v>62</v>
      </c>
      <c r="Q16" s="99" t="s">
        <v>62</v>
      </c>
      <c r="R16" s="44" t="s">
        <v>82</v>
      </c>
      <c r="S16" s="88"/>
      <c r="T16" s="89"/>
    </row>
    <row r="17" spans="1:20">
      <c r="A17" t="str">
        <f t="shared" si="0"/>
        <v/>
      </c>
      <c r="B17" s="17" t="s">
        <v>87</v>
      </c>
      <c r="C17" s="38" t="s">
        <v>88</v>
      </c>
      <c r="D17" s="88"/>
      <c r="E17" s="89"/>
      <c r="F17" s="97">
        <v>194.8</v>
      </c>
      <c r="G17" s="98">
        <v>180</v>
      </c>
      <c r="H17" s="99">
        <v>180</v>
      </c>
      <c r="I17" s="97">
        <v>263.3</v>
      </c>
      <c r="J17" s="98">
        <v>260</v>
      </c>
      <c r="K17" s="99">
        <v>260</v>
      </c>
      <c r="L17" s="97">
        <v>113</v>
      </c>
      <c r="M17" s="98">
        <v>110</v>
      </c>
      <c r="N17" s="99">
        <v>110</v>
      </c>
      <c r="O17" s="97">
        <v>181.5</v>
      </c>
      <c r="P17" s="98">
        <v>190</v>
      </c>
      <c r="Q17" s="99">
        <v>190</v>
      </c>
      <c r="R17" s="44" t="s">
        <v>89</v>
      </c>
      <c r="S17" s="88"/>
      <c r="T17" s="89"/>
    </row>
    <row r="18" spans="1:20">
      <c r="A18" t="str">
        <f t="shared" si="0"/>
        <v/>
      </c>
      <c r="B18" s="17" t="s">
        <v>90</v>
      </c>
      <c r="C18" s="38" t="s">
        <v>91</v>
      </c>
      <c r="D18" s="88"/>
      <c r="E18" s="89"/>
      <c r="F18" s="97">
        <v>14705.877</v>
      </c>
      <c r="G18" s="98">
        <v>15470</v>
      </c>
      <c r="H18" s="99">
        <v>15900</v>
      </c>
      <c r="I18" s="97">
        <v>14861.115</v>
      </c>
      <c r="J18" s="98">
        <v>15570</v>
      </c>
      <c r="K18" s="99">
        <v>15900</v>
      </c>
      <c r="L18" s="97">
        <v>1173.9269999999999</v>
      </c>
      <c r="M18" s="98">
        <v>1200</v>
      </c>
      <c r="N18" s="99">
        <v>1250</v>
      </c>
      <c r="O18" s="97">
        <v>1329.165</v>
      </c>
      <c r="P18" s="98">
        <v>1300</v>
      </c>
      <c r="Q18" s="99">
        <v>1250</v>
      </c>
      <c r="R18" s="44" t="s">
        <v>92</v>
      </c>
      <c r="S18" s="88"/>
      <c r="T18" s="89"/>
    </row>
    <row r="19" spans="1:20">
      <c r="A19" t="str">
        <f t="shared" si="0"/>
        <v/>
      </c>
      <c r="B19" s="17" t="s">
        <v>93</v>
      </c>
      <c r="C19" s="38" t="s">
        <v>94</v>
      </c>
      <c r="D19" s="88"/>
      <c r="E19" s="89"/>
      <c r="F19" s="97">
        <v>1402</v>
      </c>
      <c r="G19" s="98">
        <v>1420</v>
      </c>
      <c r="H19" s="99">
        <v>1380</v>
      </c>
      <c r="I19" s="97">
        <v>1370</v>
      </c>
      <c r="J19" s="98">
        <v>1400</v>
      </c>
      <c r="K19" s="99">
        <v>1350</v>
      </c>
      <c r="L19" s="97">
        <v>75</v>
      </c>
      <c r="M19" s="98">
        <v>65</v>
      </c>
      <c r="N19" s="99">
        <v>70</v>
      </c>
      <c r="O19" s="97">
        <v>43</v>
      </c>
      <c r="P19" s="98">
        <v>45</v>
      </c>
      <c r="Q19" s="99">
        <v>40</v>
      </c>
      <c r="R19" s="44" t="s">
        <v>93</v>
      </c>
      <c r="S19" s="88"/>
      <c r="T19" s="89"/>
    </row>
    <row r="20" spans="1:20">
      <c r="A20" t="str">
        <f t="shared" si="0"/>
        <v/>
      </c>
      <c r="B20" s="17" t="s">
        <v>95</v>
      </c>
      <c r="C20" s="38" t="s">
        <v>96</v>
      </c>
      <c r="D20" s="88"/>
      <c r="E20" s="89"/>
      <c r="F20" s="97">
        <v>76</v>
      </c>
      <c r="G20" s="98">
        <v>70</v>
      </c>
      <c r="H20" s="99">
        <v>75</v>
      </c>
      <c r="I20" s="97">
        <v>76</v>
      </c>
      <c r="J20" s="98">
        <v>70</v>
      </c>
      <c r="K20" s="99">
        <v>75</v>
      </c>
      <c r="L20" s="97">
        <v>0</v>
      </c>
      <c r="M20" s="98">
        <v>0</v>
      </c>
      <c r="N20" s="99">
        <v>0</v>
      </c>
      <c r="O20" s="97">
        <v>0</v>
      </c>
      <c r="P20" s="98">
        <v>0</v>
      </c>
      <c r="Q20" s="99">
        <v>0</v>
      </c>
      <c r="R20" s="44" t="s">
        <v>97</v>
      </c>
      <c r="S20" s="88"/>
      <c r="T20" s="89"/>
    </row>
    <row r="21" spans="1:20">
      <c r="A21" t="str">
        <f t="shared" si="0"/>
        <v/>
      </c>
      <c r="B21" s="17" t="s">
        <v>98</v>
      </c>
      <c r="C21" s="38" t="s">
        <v>99</v>
      </c>
      <c r="D21" s="88"/>
      <c r="E21" s="89"/>
      <c r="F21" s="97">
        <v>843</v>
      </c>
      <c r="G21" s="98">
        <v>900</v>
      </c>
      <c r="H21" s="99">
        <v>900</v>
      </c>
      <c r="I21" s="97">
        <v>928</v>
      </c>
      <c r="J21" s="98">
        <v>1050</v>
      </c>
      <c r="K21" s="99">
        <v>1050</v>
      </c>
      <c r="L21" s="97">
        <v>645</v>
      </c>
      <c r="M21" s="98">
        <v>600</v>
      </c>
      <c r="N21" s="99">
        <v>600</v>
      </c>
      <c r="O21" s="97">
        <v>730</v>
      </c>
      <c r="P21" s="98">
        <v>750</v>
      </c>
      <c r="Q21" s="99">
        <v>750</v>
      </c>
      <c r="R21" s="44" t="s">
        <v>100</v>
      </c>
      <c r="S21" s="88"/>
      <c r="T21" s="89"/>
    </row>
    <row r="22" spans="1:20">
      <c r="A22" t="str">
        <f t="shared" si="0"/>
        <v/>
      </c>
      <c r="B22" s="17" t="s">
        <v>101</v>
      </c>
      <c r="C22" s="38" t="s">
        <v>102</v>
      </c>
      <c r="D22" s="88"/>
      <c r="E22" s="89"/>
      <c r="F22" s="97">
        <v>287.54762036137049</v>
      </c>
      <c r="G22" s="98">
        <v>325</v>
      </c>
      <c r="H22" s="99">
        <v>315</v>
      </c>
      <c r="I22" s="97">
        <v>262.3286203613705</v>
      </c>
      <c r="J22" s="98">
        <v>285</v>
      </c>
      <c r="K22" s="99">
        <v>275</v>
      </c>
      <c r="L22" s="97">
        <v>264.113</v>
      </c>
      <c r="M22" s="98">
        <v>270</v>
      </c>
      <c r="N22" s="99">
        <v>270</v>
      </c>
      <c r="O22" s="97">
        <v>238.89400000000001</v>
      </c>
      <c r="P22" s="98">
        <v>230</v>
      </c>
      <c r="Q22" s="99">
        <v>230</v>
      </c>
      <c r="R22" s="44" t="s">
        <v>103</v>
      </c>
      <c r="S22" s="88"/>
      <c r="T22" s="89"/>
    </row>
    <row r="23" spans="1:20">
      <c r="A23" t="str">
        <f t="shared" si="0"/>
        <v/>
      </c>
      <c r="B23" s="17" t="s">
        <v>104</v>
      </c>
      <c r="C23" s="38" t="s">
        <v>105</v>
      </c>
      <c r="D23" s="88"/>
      <c r="E23" s="89"/>
      <c r="F23" s="97">
        <v>28302</v>
      </c>
      <c r="G23" s="98">
        <v>29632</v>
      </c>
      <c r="H23" s="99">
        <v>30232</v>
      </c>
      <c r="I23" s="97">
        <v>25600</v>
      </c>
      <c r="J23" s="98">
        <v>26900</v>
      </c>
      <c r="K23" s="99">
        <v>27500</v>
      </c>
      <c r="L23" s="97">
        <v>3110</v>
      </c>
      <c r="M23" s="98">
        <v>3255</v>
      </c>
      <c r="N23" s="99">
        <v>3255</v>
      </c>
      <c r="O23" s="97">
        <v>408</v>
      </c>
      <c r="P23" s="98">
        <v>523</v>
      </c>
      <c r="Q23" s="99">
        <v>523</v>
      </c>
      <c r="R23" s="44" t="s">
        <v>106</v>
      </c>
      <c r="S23" s="88"/>
      <c r="T23" s="89"/>
    </row>
    <row r="24" spans="1:20">
      <c r="A24" t="str">
        <f t="shared" si="0"/>
        <v/>
      </c>
      <c r="B24" s="17" t="s">
        <v>107</v>
      </c>
      <c r="C24" s="38" t="s">
        <v>108</v>
      </c>
      <c r="D24" s="88"/>
      <c r="E24" s="89"/>
      <c r="F24" s="97">
        <v>306</v>
      </c>
      <c r="G24" s="98">
        <v>280</v>
      </c>
      <c r="H24" s="99">
        <v>290</v>
      </c>
      <c r="I24" s="97">
        <v>376</v>
      </c>
      <c r="J24" s="98">
        <v>350</v>
      </c>
      <c r="K24" s="99">
        <v>360</v>
      </c>
      <c r="L24" s="97">
        <v>20</v>
      </c>
      <c r="M24" s="98">
        <v>20</v>
      </c>
      <c r="N24" s="99">
        <v>20</v>
      </c>
      <c r="O24" s="97">
        <v>90</v>
      </c>
      <c r="P24" s="98">
        <v>90</v>
      </c>
      <c r="Q24" s="99">
        <v>90</v>
      </c>
      <c r="R24" s="44" t="s">
        <v>109</v>
      </c>
      <c r="S24" s="88"/>
      <c r="T24" s="89"/>
    </row>
    <row r="25" spans="1:20" ht="13.5" thickBot="1">
      <c r="A25" t="str">
        <f t="shared" si="0"/>
        <v/>
      </c>
      <c r="B25" s="17" t="s">
        <v>110</v>
      </c>
      <c r="C25" s="38" t="s">
        <v>111</v>
      </c>
      <c r="D25" s="88"/>
      <c r="E25" s="89"/>
      <c r="F25" s="97">
        <v>2085.2399999999998</v>
      </c>
      <c r="G25" s="98">
        <v>2080</v>
      </c>
      <c r="H25" s="99">
        <v>2080</v>
      </c>
      <c r="I25" s="97">
        <v>1895.24</v>
      </c>
      <c r="J25" s="98">
        <v>1900</v>
      </c>
      <c r="K25" s="99">
        <v>1900</v>
      </c>
      <c r="L25" s="97">
        <v>213</v>
      </c>
      <c r="M25" s="98">
        <v>210</v>
      </c>
      <c r="N25" s="99">
        <v>210</v>
      </c>
      <c r="O25" s="97">
        <v>23</v>
      </c>
      <c r="P25" s="98">
        <v>30</v>
      </c>
      <c r="Q25" s="99">
        <v>30</v>
      </c>
      <c r="R25" s="44" t="s">
        <v>112</v>
      </c>
      <c r="S25" s="88"/>
      <c r="T25" s="89"/>
    </row>
    <row r="26" spans="1:20" ht="14.25" thickTop="1" thickBot="1">
      <c r="A26" t="str">
        <f t="shared" si="0"/>
        <v/>
      </c>
      <c r="C26" s="13" t="s">
        <v>113</v>
      </c>
      <c r="D26" s="92"/>
      <c r="E26" s="93"/>
      <c r="F26" s="73">
        <v>94588.149866767126</v>
      </c>
      <c r="G26" s="74">
        <v>94228.463069914418</v>
      </c>
      <c r="H26" s="75">
        <v>97538.555064576023</v>
      </c>
      <c r="I26" s="73">
        <v>93344.601802179546</v>
      </c>
      <c r="J26" s="74">
        <v>93431.463069914418</v>
      </c>
      <c r="K26" s="75">
        <v>96204.555064576023</v>
      </c>
      <c r="L26" s="73">
        <v>12193.507396742991</v>
      </c>
      <c r="M26" s="74">
        <v>11237</v>
      </c>
      <c r="N26" s="75">
        <v>11448</v>
      </c>
      <c r="O26" s="73">
        <v>10949.959332155428</v>
      </c>
      <c r="P26" s="74">
        <v>10440</v>
      </c>
      <c r="Q26" s="75">
        <v>10114</v>
      </c>
      <c r="R26" s="13" t="s">
        <v>113</v>
      </c>
      <c r="S26" s="92"/>
      <c r="T26" s="93"/>
    </row>
    <row r="27" spans="1:20" ht="13.5" thickTop="1">
      <c r="A27" t="str">
        <f t="shared" si="0"/>
        <v/>
      </c>
      <c r="B27" s="14" t="s">
        <v>114</v>
      </c>
      <c r="C27" s="85" t="s">
        <v>127</v>
      </c>
      <c r="D27" s="86"/>
      <c r="E27" s="87"/>
      <c r="F27" s="94">
        <v>5138.6934195805206</v>
      </c>
      <c r="G27" s="95">
        <v>4236.1261379250318</v>
      </c>
      <c r="H27" s="96">
        <v>4204.0168524192941</v>
      </c>
      <c r="I27" s="94">
        <v>4232.0404195805204</v>
      </c>
      <c r="J27" s="95">
        <v>3975.4386398465599</v>
      </c>
      <c r="K27" s="96">
        <v>3975.4386398465599</v>
      </c>
      <c r="L27" s="94">
        <v>960.59299999999996</v>
      </c>
      <c r="M27" s="95">
        <v>297.101349718476</v>
      </c>
      <c r="N27" s="96">
        <v>273.42170130247098</v>
      </c>
      <c r="O27" s="94">
        <v>53.94</v>
      </c>
      <c r="P27" s="95">
        <v>36.413851640003998</v>
      </c>
      <c r="Q27" s="96">
        <v>44.843488729736798</v>
      </c>
      <c r="R27" s="48" t="s">
        <v>114</v>
      </c>
      <c r="S27" s="86"/>
      <c r="T27" s="87"/>
    </row>
    <row r="28" spans="1:20" ht="13.5" thickBot="1">
      <c r="A28" t="str">
        <f t="shared" si="0"/>
        <v/>
      </c>
      <c r="B28" s="14" t="s">
        <v>116</v>
      </c>
      <c r="C28" s="6" t="s">
        <v>128</v>
      </c>
      <c r="D28" s="7"/>
      <c r="E28" s="8"/>
      <c r="F28" s="70">
        <v>143467.19</v>
      </c>
      <c r="G28" s="71">
        <v>144223.91</v>
      </c>
      <c r="H28" s="72">
        <v>143845.47</v>
      </c>
      <c r="I28" s="70">
        <v>143462</v>
      </c>
      <c r="J28" s="71">
        <v>144218.91</v>
      </c>
      <c r="K28" s="72">
        <v>143840.46</v>
      </c>
      <c r="L28" s="70">
        <v>5.19</v>
      </c>
      <c r="M28" s="71">
        <v>5</v>
      </c>
      <c r="N28" s="72">
        <v>5.01</v>
      </c>
      <c r="O28" s="70">
        <v>0</v>
      </c>
      <c r="P28" s="71">
        <v>0</v>
      </c>
      <c r="Q28" s="72">
        <v>0</v>
      </c>
      <c r="R28" s="19" t="s">
        <v>129</v>
      </c>
      <c r="S28" s="7"/>
      <c r="T28" s="8"/>
    </row>
    <row r="29" spans="1:20" ht="14.25" thickTop="1" thickBot="1">
      <c r="A29" t="str">
        <f t="shared" si="0"/>
        <v/>
      </c>
      <c r="C29" s="13" t="s">
        <v>119</v>
      </c>
      <c r="D29" s="11"/>
      <c r="E29" s="12"/>
      <c r="F29" s="73">
        <v>148605.88341958052</v>
      </c>
      <c r="G29" s="74">
        <v>148460.03613792502</v>
      </c>
      <c r="H29" s="75">
        <v>148049.4868524193</v>
      </c>
      <c r="I29" s="73">
        <v>147694.04041958053</v>
      </c>
      <c r="J29" s="74">
        <v>148194.34863984658</v>
      </c>
      <c r="K29" s="75">
        <v>147815.89863984656</v>
      </c>
      <c r="L29" s="73">
        <v>965.78300000000002</v>
      </c>
      <c r="M29" s="74">
        <v>302.101349718476</v>
      </c>
      <c r="N29" s="75">
        <v>278.43170130247097</v>
      </c>
      <c r="O29" s="73">
        <v>53.94</v>
      </c>
      <c r="P29" s="74">
        <v>36.413851640003998</v>
      </c>
      <c r="Q29" s="75">
        <v>44.843488729736798</v>
      </c>
      <c r="R29" s="16" t="s">
        <v>120</v>
      </c>
      <c r="S29" s="7"/>
      <c r="T29" s="8"/>
    </row>
    <row r="30" spans="1:20" ht="15" thickTop="1">
      <c r="C30" s="34"/>
      <c r="E30" s="36" t="s">
        <v>226</v>
      </c>
      <c r="G30" s="35"/>
      <c r="H30" s="35"/>
      <c r="I30" s="35"/>
      <c r="J30" s="35"/>
      <c r="K30" s="35"/>
      <c r="L30" s="36" t="s">
        <v>227</v>
      </c>
      <c r="M30" s="35"/>
      <c r="N30" s="35"/>
      <c r="O30" s="35"/>
      <c r="P30" s="35"/>
      <c r="Q30" s="35"/>
      <c r="R30" s="34"/>
    </row>
    <row r="31" spans="1:20">
      <c r="C31" s="30"/>
      <c r="T31" s="32"/>
    </row>
  </sheetData>
  <mergeCells count="13">
    <mergeCell ref="F4:K4"/>
    <mergeCell ref="L4:Q4"/>
    <mergeCell ref="L7:N7"/>
    <mergeCell ref="C2:T2"/>
    <mergeCell ref="F6:H6"/>
    <mergeCell ref="F7:H7"/>
    <mergeCell ref="R7:T7"/>
    <mergeCell ref="F3:K3"/>
    <mergeCell ref="L3:Q3"/>
    <mergeCell ref="C5:T5"/>
    <mergeCell ref="O7:Q7"/>
    <mergeCell ref="C7:E7"/>
    <mergeCell ref="I7:K7"/>
  </mergeCells>
  <phoneticPr fontId="0" type="noConversion"/>
  <conditionalFormatting sqref="C9:R29">
    <cfRule type="expression" dxfId="3" priority="26" stopIfTrue="1">
      <formula>#REF!&gt;2</formula>
    </cfRule>
  </conditionalFormatting>
  <printOptions horizontalCentered="1" verticalCentered="1"/>
  <pageMargins left="0.35433070866141736" right="0.35433070866141736" top="0.59055118110236227" bottom="0.59055118110236227" header="0.31496062992125984" footer="0.31496062992125984"/>
  <pageSetup paperSize="9" scale="80" orientation="landscape"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2">
    <pageSetUpPr fitToPage="1"/>
  </sheetPr>
  <dimension ref="A1:T31"/>
  <sheetViews>
    <sheetView zoomScale="75" zoomScaleNormal="75" workbookViewId="0">
      <selection activeCell="J44" sqref="J44"/>
    </sheetView>
  </sheetViews>
  <sheetFormatPr defaultRowHeight="12.75"/>
  <sheetData>
    <row r="1" spans="1:20">
      <c r="A1" s="14" t="s">
        <v>255</v>
      </c>
    </row>
    <row r="2" spans="1:20">
      <c r="C2" s="166" t="s">
        <v>256</v>
      </c>
      <c r="D2" s="166"/>
      <c r="E2" s="166"/>
      <c r="F2" s="166"/>
      <c r="G2" s="166"/>
      <c r="H2" s="166"/>
      <c r="I2" s="166"/>
      <c r="J2" s="166"/>
      <c r="K2" s="166"/>
      <c r="L2" s="166"/>
      <c r="M2" s="166"/>
      <c r="N2" s="166"/>
      <c r="O2" s="166"/>
      <c r="P2" s="166"/>
      <c r="Q2" s="166"/>
      <c r="R2" s="166"/>
      <c r="S2" s="166"/>
      <c r="T2" s="166"/>
    </row>
    <row r="3" spans="1:20">
      <c r="F3" s="166" t="s">
        <v>250</v>
      </c>
      <c r="G3" s="166"/>
      <c r="H3" s="166"/>
      <c r="I3" s="166"/>
      <c r="J3" s="166"/>
      <c r="K3" s="166"/>
      <c r="L3" s="166" t="s">
        <v>251</v>
      </c>
      <c r="M3" s="166"/>
      <c r="N3" s="166"/>
      <c r="O3" s="166"/>
      <c r="P3" s="166"/>
      <c r="Q3" s="166"/>
    </row>
    <row r="4" spans="1:20">
      <c r="F4" s="168" t="s">
        <v>257</v>
      </c>
      <c r="G4" s="168"/>
      <c r="H4" s="168"/>
      <c r="I4" s="168"/>
      <c r="J4" s="168"/>
      <c r="K4" s="168"/>
      <c r="L4" s="168" t="s">
        <v>258</v>
      </c>
      <c r="M4" s="168"/>
      <c r="N4" s="168"/>
      <c r="O4" s="168"/>
      <c r="P4" s="168"/>
      <c r="Q4" s="168"/>
    </row>
    <row r="5" spans="1:20" ht="15" thickBot="1">
      <c r="C5" s="177" t="s">
        <v>189</v>
      </c>
      <c r="D5" s="177"/>
      <c r="E5" s="177"/>
      <c r="F5" s="177"/>
      <c r="G5" s="177"/>
      <c r="H5" s="177"/>
      <c r="I5" s="177"/>
      <c r="J5" s="177"/>
      <c r="K5" s="177"/>
      <c r="L5" s="177"/>
      <c r="M5" s="177"/>
      <c r="N5" s="177"/>
      <c r="O5" s="177"/>
      <c r="P5" s="177"/>
      <c r="Q5" s="177"/>
      <c r="R5" s="177"/>
      <c r="S5" s="177"/>
      <c r="T5" s="177"/>
    </row>
    <row r="6" spans="1:20" ht="15" thickTop="1">
      <c r="C6" s="1"/>
      <c r="D6" s="2"/>
      <c r="E6" s="3"/>
      <c r="F6" s="205" t="s">
        <v>224</v>
      </c>
      <c r="G6" s="170"/>
      <c r="H6" s="171"/>
      <c r="I6" s="1"/>
      <c r="J6" s="2"/>
      <c r="K6" s="3"/>
      <c r="L6" s="15" t="s">
        <v>48</v>
      </c>
      <c r="M6" s="2"/>
      <c r="N6" s="3"/>
      <c r="O6" s="15" t="s">
        <v>49</v>
      </c>
      <c r="P6" s="2"/>
      <c r="Q6" s="3"/>
      <c r="R6" s="1"/>
      <c r="S6" s="2"/>
      <c r="T6" s="3"/>
    </row>
    <row r="7" spans="1:20" ht="14.25">
      <c r="C7" s="175" t="s">
        <v>50</v>
      </c>
      <c r="D7" s="168"/>
      <c r="E7" s="176"/>
      <c r="F7" s="201" t="s">
        <v>225</v>
      </c>
      <c r="G7" s="168"/>
      <c r="H7" s="176"/>
      <c r="I7" s="175" t="s">
        <v>52</v>
      </c>
      <c r="J7" s="168"/>
      <c r="K7" s="176"/>
      <c r="L7" s="175" t="s">
        <v>53</v>
      </c>
      <c r="M7" s="168"/>
      <c r="N7" s="176"/>
      <c r="O7" s="175" t="s">
        <v>54</v>
      </c>
      <c r="P7" s="168"/>
      <c r="Q7" s="176"/>
      <c r="R7" s="175" t="s">
        <v>55</v>
      </c>
      <c r="S7" s="168"/>
      <c r="T7" s="176"/>
    </row>
    <row r="8" spans="1:20" ht="13.5" thickBot="1">
      <c r="C8" s="6"/>
      <c r="D8" s="7"/>
      <c r="E8" s="8"/>
      <c r="F8" s="21">
        <v>2021</v>
      </c>
      <c r="G8" s="22">
        <v>2022</v>
      </c>
      <c r="H8" s="20">
        <v>2023</v>
      </c>
      <c r="I8" s="21">
        <v>2021</v>
      </c>
      <c r="J8" s="22">
        <v>2022</v>
      </c>
      <c r="K8" s="20">
        <v>2023</v>
      </c>
      <c r="L8" s="21">
        <v>2021</v>
      </c>
      <c r="M8" s="22">
        <v>2022</v>
      </c>
      <c r="N8" s="20">
        <v>2023</v>
      </c>
      <c r="O8" s="21">
        <v>2021</v>
      </c>
      <c r="P8" s="22">
        <v>2022</v>
      </c>
      <c r="Q8" s="20">
        <v>2023</v>
      </c>
      <c r="R8" s="6"/>
      <c r="S8" s="7"/>
      <c r="T8" s="8"/>
    </row>
    <row r="9" spans="1:20" ht="13.5" thickTop="1">
      <c r="A9" t="str">
        <f t="shared" ref="A9:A29" si="0">IF(SUM(F9:Q9)&lt;1,"Y","")</f>
        <v/>
      </c>
      <c r="B9" s="17" t="s">
        <v>56</v>
      </c>
      <c r="C9" s="38" t="s">
        <v>57</v>
      </c>
      <c r="D9" s="88"/>
      <c r="E9" s="89"/>
      <c r="F9" s="97">
        <v>1182.0900000000001</v>
      </c>
      <c r="G9" s="98">
        <v>1214</v>
      </c>
      <c r="H9" s="99">
        <v>1200</v>
      </c>
      <c r="I9" s="97">
        <v>569.84</v>
      </c>
      <c r="J9" s="98">
        <v>634</v>
      </c>
      <c r="K9" s="99">
        <v>650</v>
      </c>
      <c r="L9" s="97">
        <v>687.53</v>
      </c>
      <c r="M9" s="98">
        <v>700</v>
      </c>
      <c r="N9" s="99">
        <v>650</v>
      </c>
      <c r="O9" s="97">
        <v>75.28</v>
      </c>
      <c r="P9" s="98">
        <v>120</v>
      </c>
      <c r="Q9" s="99">
        <v>100</v>
      </c>
      <c r="R9" s="44" t="s">
        <v>58</v>
      </c>
      <c r="S9" s="88"/>
      <c r="T9" s="89"/>
    </row>
    <row r="10" spans="1:20">
      <c r="A10" t="str">
        <f t="shared" si="0"/>
        <v/>
      </c>
      <c r="B10" s="17" t="s">
        <v>59</v>
      </c>
      <c r="C10" s="38" t="s">
        <v>60</v>
      </c>
      <c r="D10" s="88"/>
      <c r="E10" s="89"/>
      <c r="F10" s="97">
        <v>583.09699999999998</v>
      </c>
      <c r="G10" s="98" t="s">
        <v>62</v>
      </c>
      <c r="H10" s="99" t="s">
        <v>62</v>
      </c>
      <c r="I10" s="97">
        <v>586.79</v>
      </c>
      <c r="J10" s="98" t="s">
        <v>62</v>
      </c>
      <c r="K10" s="99" t="s">
        <v>62</v>
      </c>
      <c r="L10" s="97">
        <v>5.1550000000000002</v>
      </c>
      <c r="M10" s="98" t="s">
        <v>62</v>
      </c>
      <c r="N10" s="99" t="s">
        <v>62</v>
      </c>
      <c r="O10" s="97">
        <v>8.847999999999999</v>
      </c>
      <c r="P10" s="98" t="s">
        <v>62</v>
      </c>
      <c r="Q10" s="99" t="s">
        <v>62</v>
      </c>
      <c r="R10" s="44" t="s">
        <v>63</v>
      </c>
      <c r="S10" s="88"/>
      <c r="T10" s="89"/>
    </row>
    <row r="11" spans="1:20">
      <c r="A11" t="str">
        <f t="shared" si="0"/>
        <v/>
      </c>
      <c r="B11" s="17" t="s">
        <v>67</v>
      </c>
      <c r="C11" s="38" t="s">
        <v>68</v>
      </c>
      <c r="D11" s="88"/>
      <c r="E11" s="89"/>
      <c r="F11" s="97">
        <v>365</v>
      </c>
      <c r="G11" s="98">
        <v>187</v>
      </c>
      <c r="H11" s="99">
        <v>190</v>
      </c>
      <c r="I11" s="97">
        <v>453</v>
      </c>
      <c r="J11" s="98">
        <v>269</v>
      </c>
      <c r="K11" s="99">
        <v>266</v>
      </c>
      <c r="L11" s="97">
        <v>2</v>
      </c>
      <c r="M11" s="98">
        <v>9</v>
      </c>
      <c r="N11" s="99">
        <v>8</v>
      </c>
      <c r="O11" s="97">
        <v>90</v>
      </c>
      <c r="P11" s="98">
        <v>91</v>
      </c>
      <c r="Q11" s="99">
        <v>84</v>
      </c>
      <c r="R11" s="44" t="s">
        <v>69</v>
      </c>
      <c r="S11" s="88"/>
      <c r="T11" s="89"/>
    </row>
    <row r="12" spans="1:20">
      <c r="A12" t="str">
        <f t="shared" si="0"/>
        <v/>
      </c>
      <c r="B12" s="17" t="s">
        <v>70</v>
      </c>
      <c r="C12" s="38" t="s">
        <v>71</v>
      </c>
      <c r="D12" s="88"/>
      <c r="E12" s="89"/>
      <c r="F12" s="97">
        <v>335.98563333333334</v>
      </c>
      <c r="G12" s="98">
        <v>370</v>
      </c>
      <c r="H12" s="99">
        <v>370</v>
      </c>
      <c r="I12" s="97">
        <v>1170.8333333333335</v>
      </c>
      <c r="J12" s="98">
        <v>1100</v>
      </c>
      <c r="K12" s="99">
        <v>1100</v>
      </c>
      <c r="L12" s="97">
        <v>139.28620000000001</v>
      </c>
      <c r="M12" s="98">
        <v>130</v>
      </c>
      <c r="N12" s="99">
        <v>130</v>
      </c>
      <c r="O12" s="97">
        <v>974.13390000000015</v>
      </c>
      <c r="P12" s="98">
        <v>860</v>
      </c>
      <c r="Q12" s="99">
        <v>860</v>
      </c>
      <c r="R12" s="44" t="s">
        <v>72</v>
      </c>
      <c r="S12" s="88"/>
      <c r="T12" s="89"/>
    </row>
    <row r="13" spans="1:20">
      <c r="A13" t="str">
        <f t="shared" si="0"/>
        <v/>
      </c>
      <c r="B13" s="17" t="s">
        <v>73</v>
      </c>
      <c r="C13" s="38" t="s">
        <v>74</v>
      </c>
      <c r="D13" s="88"/>
      <c r="E13" s="89"/>
      <c r="F13" s="97">
        <v>12721</v>
      </c>
      <c r="G13" s="98">
        <v>9117</v>
      </c>
      <c r="H13" s="99">
        <v>9428</v>
      </c>
      <c r="I13" s="97">
        <v>8151</v>
      </c>
      <c r="J13" s="98">
        <v>8084</v>
      </c>
      <c r="K13" s="99">
        <v>8801</v>
      </c>
      <c r="L13" s="97">
        <v>4661</v>
      </c>
      <c r="M13" s="98">
        <v>1085</v>
      </c>
      <c r="N13" s="99">
        <v>679</v>
      </c>
      <c r="O13" s="97">
        <v>91</v>
      </c>
      <c r="P13" s="98">
        <v>52</v>
      </c>
      <c r="Q13" s="99">
        <v>52</v>
      </c>
      <c r="R13" s="44" t="s">
        <v>75</v>
      </c>
      <c r="S13" s="88"/>
      <c r="T13" s="89"/>
    </row>
    <row r="14" spans="1:20">
      <c r="A14" t="str">
        <f t="shared" si="0"/>
        <v/>
      </c>
      <c r="B14" s="17" t="s">
        <v>76</v>
      </c>
      <c r="C14" s="38" t="s">
        <v>77</v>
      </c>
      <c r="D14" s="88"/>
      <c r="E14" s="89"/>
      <c r="F14" s="97">
        <v>1110.6321413393448</v>
      </c>
      <c r="G14" s="98">
        <v>1020.614621940048</v>
      </c>
      <c r="H14" s="99">
        <v>1079.1677037809445</v>
      </c>
      <c r="I14" s="97">
        <v>1118.6600000000001</v>
      </c>
      <c r="J14" s="98">
        <v>1007.614621940048</v>
      </c>
      <c r="K14" s="99">
        <v>1045.1677037809445</v>
      </c>
      <c r="L14" s="97">
        <v>260.83632955410496</v>
      </c>
      <c r="M14" s="98">
        <v>259</v>
      </c>
      <c r="N14" s="99">
        <v>280</v>
      </c>
      <c r="O14" s="97">
        <v>268.86418821476008</v>
      </c>
      <c r="P14" s="98">
        <v>246.00000000000003</v>
      </c>
      <c r="Q14" s="99">
        <v>246.00000000000003</v>
      </c>
      <c r="R14" s="44" t="s">
        <v>78</v>
      </c>
      <c r="S14" s="88"/>
      <c r="T14" s="89"/>
    </row>
    <row r="15" spans="1:20">
      <c r="A15" t="str">
        <f t="shared" si="0"/>
        <v/>
      </c>
      <c r="B15" s="17" t="s">
        <v>79</v>
      </c>
      <c r="C15" s="38" t="s">
        <v>80</v>
      </c>
      <c r="D15" s="88"/>
      <c r="E15" s="89"/>
      <c r="F15" s="97">
        <v>432</v>
      </c>
      <c r="G15" s="98">
        <v>375</v>
      </c>
      <c r="H15" s="99">
        <v>480</v>
      </c>
      <c r="I15" s="97">
        <v>1950</v>
      </c>
      <c r="J15" s="98">
        <v>2000</v>
      </c>
      <c r="K15" s="99">
        <v>2000</v>
      </c>
      <c r="L15" s="97">
        <v>166</v>
      </c>
      <c r="M15" s="98">
        <v>175</v>
      </c>
      <c r="N15" s="99">
        <v>180</v>
      </c>
      <c r="O15" s="97">
        <v>1684</v>
      </c>
      <c r="P15" s="98">
        <v>1800</v>
      </c>
      <c r="Q15" s="99">
        <v>1700</v>
      </c>
      <c r="R15" s="44" t="s">
        <v>81</v>
      </c>
      <c r="S15" s="88"/>
      <c r="T15" s="89"/>
    </row>
    <row r="16" spans="1:20">
      <c r="A16" t="str">
        <f t="shared" si="0"/>
        <v/>
      </c>
      <c r="B16" s="17" t="s">
        <v>82</v>
      </c>
      <c r="C16" s="38" t="s">
        <v>83</v>
      </c>
      <c r="D16" s="88"/>
      <c r="E16" s="89"/>
      <c r="F16" s="97">
        <v>48.7</v>
      </c>
      <c r="G16" s="98">
        <v>128</v>
      </c>
      <c r="H16" s="99">
        <v>32.090000000000003</v>
      </c>
      <c r="I16" s="97">
        <v>48.7</v>
      </c>
      <c r="J16" s="98">
        <v>128</v>
      </c>
      <c r="K16" s="99">
        <v>32.090000000000003</v>
      </c>
      <c r="L16" s="97" t="s">
        <v>62</v>
      </c>
      <c r="M16" s="98" t="s">
        <v>62</v>
      </c>
      <c r="N16" s="99" t="s">
        <v>62</v>
      </c>
      <c r="O16" s="97" t="s">
        <v>62</v>
      </c>
      <c r="P16" s="98" t="s">
        <v>62</v>
      </c>
      <c r="Q16" s="99" t="s">
        <v>62</v>
      </c>
      <c r="R16" s="44" t="s">
        <v>82</v>
      </c>
      <c r="S16" s="88"/>
      <c r="T16" s="89"/>
    </row>
    <row r="17" spans="1:20">
      <c r="A17" t="str">
        <f t="shared" si="0"/>
        <v/>
      </c>
      <c r="B17" s="17" t="s">
        <v>87</v>
      </c>
      <c r="C17" s="38" t="s">
        <v>88</v>
      </c>
      <c r="D17" s="88"/>
      <c r="E17" s="89"/>
      <c r="F17" s="97">
        <v>61.5</v>
      </c>
      <c r="G17" s="98">
        <v>65</v>
      </c>
      <c r="H17" s="99">
        <v>65</v>
      </c>
      <c r="I17" s="97">
        <v>131.1</v>
      </c>
      <c r="J17" s="98">
        <v>135</v>
      </c>
      <c r="K17" s="99">
        <v>135</v>
      </c>
      <c r="L17" s="97">
        <v>19</v>
      </c>
      <c r="M17" s="98">
        <v>20</v>
      </c>
      <c r="N17" s="99">
        <v>20</v>
      </c>
      <c r="O17" s="97">
        <v>88.6</v>
      </c>
      <c r="P17" s="98">
        <v>90</v>
      </c>
      <c r="Q17" s="99">
        <v>90</v>
      </c>
      <c r="R17" s="44" t="s">
        <v>89</v>
      </c>
      <c r="S17" s="88"/>
      <c r="T17" s="89"/>
    </row>
    <row r="18" spans="1:20">
      <c r="A18" t="str">
        <f t="shared" si="0"/>
        <v/>
      </c>
      <c r="B18" s="17" t="s">
        <v>90</v>
      </c>
      <c r="C18" s="38" t="s">
        <v>91</v>
      </c>
      <c r="D18" s="88"/>
      <c r="E18" s="89"/>
      <c r="F18" s="97">
        <v>5095.0029999999997</v>
      </c>
      <c r="G18" s="98">
        <v>5325</v>
      </c>
      <c r="H18" s="99">
        <v>5100</v>
      </c>
      <c r="I18" s="97">
        <v>4610.0029999999997</v>
      </c>
      <c r="J18" s="98">
        <v>4840</v>
      </c>
      <c r="K18" s="99">
        <v>5100</v>
      </c>
      <c r="L18" s="97">
        <v>560</v>
      </c>
      <c r="M18" s="98">
        <v>560</v>
      </c>
      <c r="N18" s="99" t="s">
        <v>62</v>
      </c>
      <c r="O18" s="97">
        <v>75</v>
      </c>
      <c r="P18" s="98">
        <v>75</v>
      </c>
      <c r="Q18" s="99" t="s">
        <v>62</v>
      </c>
      <c r="R18" s="44" t="s">
        <v>92</v>
      </c>
      <c r="S18" s="88"/>
      <c r="T18" s="89"/>
    </row>
    <row r="19" spans="1:20">
      <c r="A19" t="str">
        <f t="shared" si="0"/>
        <v/>
      </c>
      <c r="B19" s="17" t="s">
        <v>93</v>
      </c>
      <c r="C19" s="38" t="s">
        <v>94</v>
      </c>
      <c r="D19" s="88"/>
      <c r="E19" s="89"/>
      <c r="F19" s="97">
        <v>8939</v>
      </c>
      <c r="G19" s="98">
        <v>8930</v>
      </c>
      <c r="H19" s="99">
        <v>8890</v>
      </c>
      <c r="I19" s="97">
        <v>8289</v>
      </c>
      <c r="J19" s="98">
        <v>8300</v>
      </c>
      <c r="K19" s="99">
        <v>8250</v>
      </c>
      <c r="L19" s="97">
        <v>1000</v>
      </c>
      <c r="M19" s="98">
        <v>950</v>
      </c>
      <c r="N19" s="99">
        <v>970</v>
      </c>
      <c r="O19" s="97">
        <v>350</v>
      </c>
      <c r="P19" s="98">
        <v>320</v>
      </c>
      <c r="Q19" s="99">
        <v>330</v>
      </c>
      <c r="R19" s="44" t="s">
        <v>93</v>
      </c>
      <c r="S19" s="88"/>
      <c r="T19" s="89"/>
    </row>
    <row r="20" spans="1:20">
      <c r="A20" t="str">
        <f t="shared" si="0"/>
        <v/>
      </c>
      <c r="B20" s="17" t="s">
        <v>95</v>
      </c>
      <c r="C20" s="38" t="s">
        <v>96</v>
      </c>
      <c r="D20" s="88"/>
      <c r="E20" s="89"/>
      <c r="F20" s="97">
        <v>230</v>
      </c>
      <c r="G20" s="98">
        <v>210</v>
      </c>
      <c r="H20" s="99">
        <v>220</v>
      </c>
      <c r="I20" s="97">
        <v>231</v>
      </c>
      <c r="J20" s="98">
        <v>210</v>
      </c>
      <c r="K20" s="99">
        <v>220</v>
      </c>
      <c r="L20" s="97">
        <v>0</v>
      </c>
      <c r="M20" s="98">
        <v>0</v>
      </c>
      <c r="N20" s="99">
        <v>0</v>
      </c>
      <c r="O20" s="97">
        <v>1</v>
      </c>
      <c r="P20" s="98">
        <v>0</v>
      </c>
      <c r="Q20" s="99">
        <v>0</v>
      </c>
      <c r="R20" s="44" t="s">
        <v>97</v>
      </c>
      <c r="S20" s="88"/>
      <c r="T20" s="89"/>
    </row>
    <row r="21" spans="1:20">
      <c r="A21" t="str">
        <f t="shared" si="0"/>
        <v/>
      </c>
      <c r="B21" s="17" t="s">
        <v>98</v>
      </c>
      <c r="C21" s="38" t="s">
        <v>99</v>
      </c>
      <c r="D21" s="88"/>
      <c r="E21" s="89"/>
      <c r="F21" s="97">
        <v>1909</v>
      </c>
      <c r="G21" s="98">
        <v>2000</v>
      </c>
      <c r="H21" s="99">
        <v>2050</v>
      </c>
      <c r="I21" s="97">
        <v>1965</v>
      </c>
      <c r="J21" s="98">
        <v>2050</v>
      </c>
      <c r="K21" s="99">
        <v>2100</v>
      </c>
      <c r="L21" s="97">
        <v>91</v>
      </c>
      <c r="M21" s="98">
        <v>100</v>
      </c>
      <c r="N21" s="99">
        <v>100</v>
      </c>
      <c r="O21" s="97">
        <v>147</v>
      </c>
      <c r="P21" s="98">
        <v>150</v>
      </c>
      <c r="Q21" s="99">
        <v>150</v>
      </c>
      <c r="R21" s="44" t="s">
        <v>100</v>
      </c>
      <c r="S21" s="88"/>
      <c r="T21" s="89"/>
    </row>
    <row r="22" spans="1:20">
      <c r="A22" t="str">
        <f t="shared" si="0"/>
        <v/>
      </c>
      <c r="B22" s="17" t="s">
        <v>101</v>
      </c>
      <c r="C22" s="38" t="s">
        <v>102</v>
      </c>
      <c r="D22" s="88"/>
      <c r="E22" s="89"/>
      <c r="F22" s="97">
        <v>131.15349911167164</v>
      </c>
      <c r="G22" s="98">
        <v>154</v>
      </c>
      <c r="H22" s="99">
        <v>160</v>
      </c>
      <c r="I22" s="97">
        <v>385.58649911167163</v>
      </c>
      <c r="J22" s="98">
        <v>540</v>
      </c>
      <c r="K22" s="99">
        <v>550</v>
      </c>
      <c r="L22" s="97">
        <v>117.111</v>
      </c>
      <c r="M22" s="98">
        <v>114</v>
      </c>
      <c r="N22" s="99">
        <v>110</v>
      </c>
      <c r="O22" s="97">
        <v>371.54399999999998</v>
      </c>
      <c r="P22" s="98">
        <v>500</v>
      </c>
      <c r="Q22" s="99">
        <v>500</v>
      </c>
      <c r="R22" s="44" t="s">
        <v>103</v>
      </c>
      <c r="S22" s="88"/>
      <c r="T22" s="89"/>
    </row>
    <row r="23" spans="1:20">
      <c r="A23" t="str">
        <f t="shared" si="0"/>
        <v/>
      </c>
      <c r="B23" s="17" t="s">
        <v>104</v>
      </c>
      <c r="C23" s="38" t="s">
        <v>105</v>
      </c>
      <c r="D23" s="88"/>
      <c r="E23" s="89"/>
      <c r="F23" s="97">
        <v>8485</v>
      </c>
      <c r="G23" s="98">
        <v>8486</v>
      </c>
      <c r="H23" s="99">
        <v>8686</v>
      </c>
      <c r="I23" s="97">
        <v>6200</v>
      </c>
      <c r="J23" s="98">
        <v>6400</v>
      </c>
      <c r="K23" s="99">
        <v>6600</v>
      </c>
      <c r="L23" s="97">
        <v>2313</v>
      </c>
      <c r="M23" s="98">
        <v>2119</v>
      </c>
      <c r="N23" s="99">
        <v>2119</v>
      </c>
      <c r="O23" s="97">
        <v>28</v>
      </c>
      <c r="P23" s="98">
        <v>33</v>
      </c>
      <c r="Q23" s="99">
        <v>33</v>
      </c>
      <c r="R23" s="44" t="s">
        <v>106</v>
      </c>
      <c r="S23" s="88"/>
      <c r="T23" s="89"/>
    </row>
    <row r="24" spans="1:20">
      <c r="A24" t="str">
        <f t="shared" si="0"/>
        <v/>
      </c>
      <c r="B24" s="17" t="s">
        <v>107</v>
      </c>
      <c r="C24" s="38" t="s">
        <v>108</v>
      </c>
      <c r="D24" s="88"/>
      <c r="E24" s="89"/>
      <c r="F24" s="97">
        <v>137</v>
      </c>
      <c r="G24" s="98">
        <v>148</v>
      </c>
      <c r="H24" s="99">
        <v>153</v>
      </c>
      <c r="I24" s="97">
        <v>174</v>
      </c>
      <c r="J24" s="98">
        <v>185</v>
      </c>
      <c r="K24" s="99">
        <v>190</v>
      </c>
      <c r="L24" s="97">
        <v>3</v>
      </c>
      <c r="M24" s="98">
        <v>3</v>
      </c>
      <c r="N24" s="99">
        <v>3</v>
      </c>
      <c r="O24" s="97">
        <v>40</v>
      </c>
      <c r="P24" s="98">
        <v>40</v>
      </c>
      <c r="Q24" s="99">
        <v>40</v>
      </c>
      <c r="R24" s="44" t="s">
        <v>109</v>
      </c>
      <c r="S24" s="88"/>
      <c r="T24" s="89"/>
    </row>
    <row r="25" spans="1:20" ht="13.5" thickBot="1">
      <c r="A25" t="str">
        <f t="shared" si="0"/>
        <v/>
      </c>
      <c r="B25" s="17" t="s">
        <v>110</v>
      </c>
      <c r="C25" s="38" t="s">
        <v>111</v>
      </c>
      <c r="D25" s="88"/>
      <c r="E25" s="89"/>
      <c r="F25" s="97">
        <v>54.15</v>
      </c>
      <c r="G25" s="98">
        <v>50</v>
      </c>
      <c r="H25" s="99">
        <v>50</v>
      </c>
      <c r="I25" s="97">
        <v>3.15</v>
      </c>
      <c r="J25" s="98">
        <v>0</v>
      </c>
      <c r="K25" s="99">
        <v>0</v>
      </c>
      <c r="L25" s="97">
        <v>52</v>
      </c>
      <c r="M25" s="98">
        <v>50</v>
      </c>
      <c r="N25" s="99">
        <v>50</v>
      </c>
      <c r="O25" s="97">
        <v>1</v>
      </c>
      <c r="P25" s="98">
        <v>0</v>
      </c>
      <c r="Q25" s="99">
        <v>0</v>
      </c>
      <c r="R25" s="44" t="s">
        <v>112</v>
      </c>
      <c r="S25" s="88"/>
      <c r="T25" s="89"/>
    </row>
    <row r="26" spans="1:20" ht="14.25" thickTop="1" thickBot="1">
      <c r="A26" t="str">
        <f t="shared" si="0"/>
        <v/>
      </c>
      <c r="C26" s="13" t="s">
        <v>113</v>
      </c>
      <c r="D26" s="92"/>
      <c r="E26" s="93"/>
      <c r="F26" s="73">
        <v>41820.311273784355</v>
      </c>
      <c r="G26" s="74">
        <v>37779.614621940047</v>
      </c>
      <c r="H26" s="75">
        <v>38153.257703780946</v>
      </c>
      <c r="I26" s="73">
        <v>36037.662832445007</v>
      </c>
      <c r="J26" s="74">
        <v>35882.614621940047</v>
      </c>
      <c r="K26" s="75">
        <v>37039.257703780946</v>
      </c>
      <c r="L26" s="73">
        <v>10076.918529554105</v>
      </c>
      <c r="M26" s="74">
        <v>6274</v>
      </c>
      <c r="N26" s="75">
        <v>5299</v>
      </c>
      <c r="O26" s="73">
        <v>4294.2700882147601</v>
      </c>
      <c r="P26" s="74">
        <v>4377</v>
      </c>
      <c r="Q26" s="75">
        <v>4185</v>
      </c>
      <c r="R26" s="13" t="s">
        <v>113</v>
      </c>
      <c r="S26" s="92"/>
      <c r="T26" s="93"/>
    </row>
    <row r="27" spans="1:20" ht="13.5" thickTop="1">
      <c r="A27" t="str">
        <f t="shared" si="0"/>
        <v/>
      </c>
      <c r="B27" s="14" t="s">
        <v>114</v>
      </c>
      <c r="C27" s="85" t="s">
        <v>127</v>
      </c>
      <c r="D27" s="86"/>
      <c r="E27" s="87"/>
      <c r="F27" s="94">
        <v>10803.715731525001</v>
      </c>
      <c r="G27" s="95">
        <v>10827.489305810121</v>
      </c>
      <c r="H27" s="96">
        <v>10819.132452378066</v>
      </c>
      <c r="I27" s="94">
        <v>11006.900731525</v>
      </c>
      <c r="J27" s="95">
        <v>11064.824692915499</v>
      </c>
      <c r="K27" s="96">
        <v>11064.824692915499</v>
      </c>
      <c r="L27" s="94">
        <v>46.003999999999998</v>
      </c>
      <c r="M27" s="95">
        <v>46.8221685263469</v>
      </c>
      <c r="N27" s="96">
        <v>39.138529444080099</v>
      </c>
      <c r="O27" s="94">
        <v>249.18899999999999</v>
      </c>
      <c r="P27" s="95">
        <v>284.15755563172598</v>
      </c>
      <c r="Q27" s="96">
        <v>284.83076998151398</v>
      </c>
      <c r="R27" s="48" t="s">
        <v>114</v>
      </c>
      <c r="S27" s="86"/>
      <c r="T27" s="87"/>
    </row>
    <row r="28" spans="1:20" ht="13.5" thickBot="1">
      <c r="A28" t="str">
        <f t="shared" si="0"/>
        <v/>
      </c>
      <c r="B28" s="14" t="s">
        <v>116</v>
      </c>
      <c r="C28" s="6" t="s">
        <v>128</v>
      </c>
      <c r="D28" s="7"/>
      <c r="E28" s="8"/>
      <c r="F28" s="70">
        <v>42259.040000000001</v>
      </c>
      <c r="G28" s="71">
        <v>43084.668968153048</v>
      </c>
      <c r="H28" s="72">
        <v>42671.854484076517</v>
      </c>
      <c r="I28" s="70">
        <v>42272</v>
      </c>
      <c r="J28" s="71">
        <v>43098.744643668797</v>
      </c>
      <c r="K28" s="72">
        <v>42685.372321834395</v>
      </c>
      <c r="L28" s="70">
        <v>42.04</v>
      </c>
      <c r="M28" s="71">
        <v>42</v>
      </c>
      <c r="N28" s="72">
        <v>42.019999999999996</v>
      </c>
      <c r="O28" s="70">
        <v>55</v>
      </c>
      <c r="P28" s="71">
        <v>56.07567551575</v>
      </c>
      <c r="Q28" s="72">
        <v>55.537837757874996</v>
      </c>
      <c r="R28" s="19" t="s">
        <v>129</v>
      </c>
      <c r="S28" s="7"/>
      <c r="T28" s="8"/>
    </row>
    <row r="29" spans="1:20" ht="14.25" thickTop="1" thickBot="1">
      <c r="A29" t="str">
        <f t="shared" si="0"/>
        <v/>
      </c>
      <c r="C29" s="13" t="s">
        <v>119</v>
      </c>
      <c r="D29" s="11"/>
      <c r="E29" s="12"/>
      <c r="F29" s="73">
        <v>53062.755731525001</v>
      </c>
      <c r="G29" s="74">
        <v>53912.15827396317</v>
      </c>
      <c r="H29" s="75">
        <v>53490.986936454581</v>
      </c>
      <c r="I29" s="73">
        <v>53278.900731524998</v>
      </c>
      <c r="J29" s="74">
        <v>54163.569336584296</v>
      </c>
      <c r="K29" s="75">
        <v>53750.197014749894</v>
      </c>
      <c r="L29" s="73">
        <v>88.043999999999997</v>
      </c>
      <c r="M29" s="74">
        <v>88.8221685263469</v>
      </c>
      <c r="N29" s="75">
        <v>81.158529444080102</v>
      </c>
      <c r="O29" s="73">
        <v>304.18899999999996</v>
      </c>
      <c r="P29" s="74">
        <v>340.23323114747598</v>
      </c>
      <c r="Q29" s="75">
        <v>340.36860773938895</v>
      </c>
      <c r="R29" s="16" t="s">
        <v>120</v>
      </c>
      <c r="S29" s="7"/>
      <c r="T29" s="8"/>
    </row>
    <row r="30" spans="1:20" ht="15" thickTop="1">
      <c r="C30" s="34"/>
      <c r="E30" s="36" t="s">
        <v>226</v>
      </c>
      <c r="G30" s="35"/>
      <c r="H30" s="35"/>
      <c r="I30" s="35"/>
      <c r="J30" s="35"/>
      <c r="K30" s="35"/>
      <c r="L30" s="36" t="s">
        <v>227</v>
      </c>
      <c r="M30" s="35"/>
      <c r="N30" s="35"/>
      <c r="O30" s="35"/>
      <c r="P30" s="35"/>
      <c r="Q30" s="35"/>
      <c r="R30" s="34"/>
    </row>
    <row r="31" spans="1:20">
      <c r="C31" s="30"/>
      <c r="T31" s="32"/>
    </row>
  </sheetData>
  <mergeCells count="13">
    <mergeCell ref="C2:T2"/>
    <mergeCell ref="F6:H6"/>
    <mergeCell ref="F7:H7"/>
    <mergeCell ref="R7:T7"/>
    <mergeCell ref="O7:Q7"/>
    <mergeCell ref="C7:E7"/>
    <mergeCell ref="F3:K3"/>
    <mergeCell ref="F4:K4"/>
    <mergeCell ref="L4:Q4"/>
    <mergeCell ref="C5:T5"/>
    <mergeCell ref="L3:Q3"/>
    <mergeCell ref="I7:K7"/>
    <mergeCell ref="L7:N7"/>
  </mergeCells>
  <phoneticPr fontId="0" type="noConversion"/>
  <conditionalFormatting sqref="C9:R29">
    <cfRule type="expression" dxfId="2" priority="27" stopIfTrue="1">
      <formula>#REF!&gt;2</formula>
    </cfRule>
  </conditionalFormatting>
  <printOptions horizontalCentered="1" verticalCentered="1"/>
  <pageMargins left="0.35433070866141736" right="0.35433070866141736" top="0.59055118110236227" bottom="0.59055118110236227" header="0.31496062992125984" footer="0.31496062992125984"/>
  <pageSetup paperSize="9" scale="86"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3">
    <pageSetUpPr fitToPage="1"/>
  </sheetPr>
  <dimension ref="A1:T33"/>
  <sheetViews>
    <sheetView zoomScale="75" zoomScaleNormal="75" workbookViewId="0">
      <selection activeCell="N27" sqref="N27"/>
    </sheetView>
  </sheetViews>
  <sheetFormatPr defaultRowHeight="12.75"/>
  <cols>
    <col min="6" max="17" width="10.28515625" customWidth="1"/>
  </cols>
  <sheetData>
    <row r="1" spans="1:20">
      <c r="A1" s="14">
        <v>3</v>
      </c>
    </row>
    <row r="2" spans="1:20">
      <c r="C2" s="166" t="s">
        <v>259</v>
      </c>
      <c r="D2" s="166"/>
      <c r="E2" s="166"/>
      <c r="F2" s="166"/>
      <c r="G2" s="166"/>
      <c r="H2" s="166"/>
      <c r="I2" s="166"/>
      <c r="J2" s="166"/>
      <c r="K2" s="166"/>
      <c r="L2" s="166"/>
      <c r="M2" s="166"/>
      <c r="N2" s="166"/>
      <c r="O2" s="166"/>
      <c r="P2" s="166"/>
      <c r="Q2" s="166"/>
      <c r="R2" s="166"/>
      <c r="S2" s="166"/>
      <c r="T2" s="166"/>
    </row>
    <row r="3" spans="1:20">
      <c r="F3" s="166" t="s">
        <v>260</v>
      </c>
      <c r="G3" s="166"/>
      <c r="H3" s="166"/>
      <c r="I3" s="166"/>
      <c r="J3" s="166"/>
      <c r="K3" s="166"/>
      <c r="L3" s="166" t="s">
        <v>261</v>
      </c>
      <c r="M3" s="166"/>
      <c r="N3" s="166"/>
      <c r="O3" s="166"/>
      <c r="P3" s="166"/>
      <c r="Q3" s="166"/>
    </row>
    <row r="4" spans="1:20">
      <c r="C4" s="168" t="s">
        <v>45</v>
      </c>
      <c r="D4" s="168"/>
      <c r="E4" s="168"/>
      <c r="F4" s="168"/>
      <c r="G4" s="168"/>
      <c r="H4" s="168"/>
      <c r="I4" s="168"/>
      <c r="J4" s="168"/>
      <c r="K4" s="168"/>
      <c r="L4" s="168"/>
      <c r="M4" s="168"/>
      <c r="N4" s="168"/>
      <c r="O4" s="168"/>
      <c r="P4" s="168"/>
      <c r="Q4" s="168"/>
      <c r="R4" s="168"/>
      <c r="S4" s="168"/>
      <c r="T4" s="168"/>
    </row>
    <row r="5" spans="1:20" ht="15" thickBot="1">
      <c r="K5" s="167" t="s">
        <v>46</v>
      </c>
      <c r="L5" s="167"/>
      <c r="N5" s="10"/>
      <c r="O5" s="10"/>
    </row>
    <row r="6" spans="1:20" ht="13.5" thickTop="1">
      <c r="C6" s="1"/>
      <c r="D6" s="2"/>
      <c r="E6" s="3"/>
      <c r="F6" s="169" t="s">
        <v>47</v>
      </c>
      <c r="G6" s="170"/>
      <c r="H6" s="171"/>
      <c r="I6" s="1"/>
      <c r="J6" s="2"/>
      <c r="K6" s="3"/>
      <c r="L6" s="15" t="s">
        <v>48</v>
      </c>
      <c r="M6" s="2"/>
      <c r="N6" s="3"/>
      <c r="O6" s="15" t="s">
        <v>49</v>
      </c>
      <c r="P6" s="2"/>
      <c r="Q6" s="3"/>
      <c r="R6" s="1"/>
      <c r="S6" s="2"/>
      <c r="T6" s="3"/>
    </row>
    <row r="7" spans="1:20">
      <c r="C7" s="175" t="s">
        <v>50</v>
      </c>
      <c r="D7" s="168"/>
      <c r="E7" s="176"/>
      <c r="F7" s="175" t="s">
        <v>51</v>
      </c>
      <c r="G7" s="168"/>
      <c r="H7" s="176"/>
      <c r="I7" s="175" t="s">
        <v>52</v>
      </c>
      <c r="J7" s="168"/>
      <c r="K7" s="176"/>
      <c r="L7" s="175" t="s">
        <v>53</v>
      </c>
      <c r="M7" s="168"/>
      <c r="N7" s="176"/>
      <c r="O7" s="175" t="s">
        <v>54</v>
      </c>
      <c r="P7" s="168"/>
      <c r="Q7" s="176"/>
      <c r="R7" s="175" t="s">
        <v>55</v>
      </c>
      <c r="S7" s="168"/>
      <c r="T7" s="176"/>
    </row>
    <row r="8" spans="1:20" ht="13.5" thickBot="1">
      <c r="C8" s="6"/>
      <c r="D8" s="7"/>
      <c r="E8" s="8"/>
      <c r="F8" s="21">
        <v>2021</v>
      </c>
      <c r="G8" s="22">
        <v>2022</v>
      </c>
      <c r="H8" s="20">
        <v>2023</v>
      </c>
      <c r="I8" s="21">
        <v>2021</v>
      </c>
      <c r="J8" s="22">
        <v>2022</v>
      </c>
      <c r="K8" s="20">
        <v>2023</v>
      </c>
      <c r="L8" s="21">
        <v>2021</v>
      </c>
      <c r="M8" s="22">
        <v>2022</v>
      </c>
      <c r="N8" s="20">
        <v>2023</v>
      </c>
      <c r="O8" s="21">
        <v>2021</v>
      </c>
      <c r="P8" s="22">
        <v>2022</v>
      </c>
      <c r="Q8" s="20">
        <v>2023</v>
      </c>
      <c r="R8" s="6"/>
      <c r="S8" s="7"/>
      <c r="T8" s="8"/>
    </row>
    <row r="9" spans="1:20" ht="13.5" thickTop="1">
      <c r="A9" t="str">
        <f t="shared" ref="A9:A31" si="0">IF(SUM(F9:Q9)&lt;1,"Y","")</f>
        <v/>
      </c>
      <c r="B9" s="17" t="s">
        <v>56</v>
      </c>
      <c r="C9" s="38" t="s">
        <v>57</v>
      </c>
      <c r="D9" s="88"/>
      <c r="E9" s="89"/>
      <c r="F9" s="97">
        <v>8827.1855277144659</v>
      </c>
      <c r="G9" s="98">
        <v>8450</v>
      </c>
      <c r="H9" s="99">
        <v>8400</v>
      </c>
      <c r="I9" s="97">
        <v>7467</v>
      </c>
      <c r="J9" s="98">
        <v>7150</v>
      </c>
      <c r="K9" s="99">
        <v>7100</v>
      </c>
      <c r="L9" s="97">
        <v>2291.5299706090859</v>
      </c>
      <c r="M9" s="98">
        <v>2100</v>
      </c>
      <c r="N9" s="99">
        <v>2050</v>
      </c>
      <c r="O9" s="97">
        <v>931.34444289461976</v>
      </c>
      <c r="P9" s="98">
        <v>800</v>
      </c>
      <c r="Q9" s="99">
        <v>750</v>
      </c>
      <c r="R9" s="44" t="s">
        <v>58</v>
      </c>
      <c r="S9" s="88"/>
      <c r="T9" s="89"/>
    </row>
    <row r="10" spans="1:20">
      <c r="A10" t="str">
        <f t="shared" si="0"/>
        <v/>
      </c>
      <c r="B10" s="17" t="s">
        <v>59</v>
      </c>
      <c r="C10" s="38" t="s">
        <v>60</v>
      </c>
      <c r="D10" s="88"/>
      <c r="E10" s="89"/>
      <c r="F10" s="97">
        <v>56.290000000000006</v>
      </c>
      <c r="G10" s="98" t="s">
        <v>61</v>
      </c>
      <c r="H10" s="99" t="s">
        <v>61</v>
      </c>
      <c r="I10" s="97">
        <v>93.37</v>
      </c>
      <c r="J10" s="98" t="s">
        <v>62</v>
      </c>
      <c r="K10" s="99" t="s">
        <v>62</v>
      </c>
      <c r="L10" s="97">
        <v>6.99</v>
      </c>
      <c r="M10" s="98" t="s">
        <v>62</v>
      </c>
      <c r="N10" s="99" t="s">
        <v>62</v>
      </c>
      <c r="O10" s="97">
        <v>44.07</v>
      </c>
      <c r="P10" s="98" t="s">
        <v>62</v>
      </c>
      <c r="Q10" s="99" t="s">
        <v>62</v>
      </c>
      <c r="R10" s="44" t="s">
        <v>63</v>
      </c>
      <c r="S10" s="88"/>
      <c r="T10" s="89"/>
    </row>
    <row r="11" spans="1:20">
      <c r="A11" t="str">
        <f t="shared" si="0"/>
        <v/>
      </c>
      <c r="B11" s="17" t="s">
        <v>64</v>
      </c>
      <c r="C11" s="38" t="s">
        <v>65</v>
      </c>
      <c r="D11" s="88"/>
      <c r="E11" s="89"/>
      <c r="F11" s="97">
        <v>8.24</v>
      </c>
      <c r="G11" s="98">
        <v>10</v>
      </c>
      <c r="H11" s="99">
        <v>10</v>
      </c>
      <c r="I11" s="97">
        <v>7.53</v>
      </c>
      <c r="J11" s="98">
        <v>9</v>
      </c>
      <c r="K11" s="99">
        <v>9</v>
      </c>
      <c r="L11" s="97">
        <v>0.72</v>
      </c>
      <c r="M11" s="98">
        <v>1</v>
      </c>
      <c r="N11" s="99">
        <v>1</v>
      </c>
      <c r="O11" s="97">
        <v>0.01</v>
      </c>
      <c r="P11" s="98">
        <v>0</v>
      </c>
      <c r="Q11" s="99">
        <v>0</v>
      </c>
      <c r="R11" s="44" t="s">
        <v>66</v>
      </c>
      <c r="S11" s="88"/>
      <c r="T11" s="89"/>
    </row>
    <row r="12" spans="1:20">
      <c r="A12" t="str">
        <f t="shared" si="0"/>
        <v/>
      </c>
      <c r="B12" s="17" t="s">
        <v>67</v>
      </c>
      <c r="C12" s="38" t="s">
        <v>68</v>
      </c>
      <c r="D12" s="88"/>
      <c r="E12" s="89"/>
      <c r="F12" s="97">
        <v>1679</v>
      </c>
      <c r="G12" s="98">
        <v>1675</v>
      </c>
      <c r="H12" s="99">
        <v>1681</v>
      </c>
      <c r="I12" s="97">
        <v>1733</v>
      </c>
      <c r="J12" s="98">
        <v>1728</v>
      </c>
      <c r="K12" s="99">
        <v>1734</v>
      </c>
      <c r="L12" s="97">
        <v>203</v>
      </c>
      <c r="M12" s="98">
        <v>197</v>
      </c>
      <c r="N12" s="99">
        <v>202</v>
      </c>
      <c r="O12" s="97">
        <v>257</v>
      </c>
      <c r="P12" s="98">
        <v>250</v>
      </c>
      <c r="Q12" s="99">
        <v>255</v>
      </c>
      <c r="R12" s="44" t="s">
        <v>69</v>
      </c>
      <c r="S12" s="88"/>
      <c r="T12" s="89"/>
    </row>
    <row r="13" spans="1:20">
      <c r="A13" t="str">
        <f t="shared" si="0"/>
        <v/>
      </c>
      <c r="B13" s="17" t="s">
        <v>70</v>
      </c>
      <c r="C13" s="38" t="s">
        <v>71</v>
      </c>
      <c r="D13" s="88"/>
      <c r="E13" s="89"/>
      <c r="F13" s="97">
        <v>2706.0882852246159</v>
      </c>
      <c r="G13" s="98">
        <v>2670</v>
      </c>
      <c r="H13" s="99">
        <v>2670</v>
      </c>
      <c r="I13" s="97">
        <v>4000</v>
      </c>
      <c r="J13" s="98">
        <v>3900</v>
      </c>
      <c r="K13" s="99">
        <v>3900</v>
      </c>
      <c r="L13" s="97">
        <v>96.311955249230749</v>
      </c>
      <c r="M13" s="98">
        <v>70</v>
      </c>
      <c r="N13" s="99">
        <v>70</v>
      </c>
      <c r="O13" s="97">
        <v>1390.2236700246146</v>
      </c>
      <c r="P13" s="98">
        <v>1300</v>
      </c>
      <c r="Q13" s="99">
        <v>1300</v>
      </c>
      <c r="R13" s="44" t="s">
        <v>72</v>
      </c>
      <c r="S13" s="88"/>
      <c r="T13" s="89"/>
    </row>
    <row r="14" spans="1:20">
      <c r="A14" t="str">
        <f t="shared" si="0"/>
        <v/>
      </c>
      <c r="B14" s="17" t="s">
        <v>73</v>
      </c>
      <c r="C14" s="38" t="s">
        <v>74</v>
      </c>
      <c r="D14" s="88"/>
      <c r="E14" s="89"/>
      <c r="F14" s="97">
        <v>20390</v>
      </c>
      <c r="G14" s="98">
        <v>16776</v>
      </c>
      <c r="H14" s="99">
        <v>16624</v>
      </c>
      <c r="I14" s="97">
        <v>15308</v>
      </c>
      <c r="J14" s="98">
        <v>15357</v>
      </c>
      <c r="K14" s="99">
        <v>15910</v>
      </c>
      <c r="L14" s="97">
        <v>5245</v>
      </c>
      <c r="M14" s="98">
        <v>1525</v>
      </c>
      <c r="N14" s="99">
        <v>820</v>
      </c>
      <c r="O14" s="97">
        <v>163</v>
      </c>
      <c r="P14" s="98">
        <v>106</v>
      </c>
      <c r="Q14" s="99">
        <v>106</v>
      </c>
      <c r="R14" s="44" t="s">
        <v>75</v>
      </c>
      <c r="S14" s="88"/>
      <c r="T14" s="89"/>
    </row>
    <row r="15" spans="1:20">
      <c r="A15" t="str">
        <f t="shared" si="0"/>
        <v/>
      </c>
      <c r="B15" s="17" t="s">
        <v>76</v>
      </c>
      <c r="C15" s="38" t="s">
        <v>77</v>
      </c>
      <c r="D15" s="88"/>
      <c r="E15" s="89"/>
      <c r="F15" s="97">
        <v>15481.429999999998</v>
      </c>
      <c r="G15" s="98">
        <v>15550</v>
      </c>
      <c r="H15" s="99">
        <v>15400</v>
      </c>
      <c r="I15" s="97">
        <v>16703.189999999999</v>
      </c>
      <c r="J15" s="98">
        <v>16700</v>
      </c>
      <c r="K15" s="99">
        <v>16500</v>
      </c>
      <c r="L15" s="97">
        <v>1035.99</v>
      </c>
      <c r="M15" s="98">
        <v>1050</v>
      </c>
      <c r="N15" s="99">
        <v>1000</v>
      </c>
      <c r="O15" s="97">
        <v>2257.75</v>
      </c>
      <c r="P15" s="98">
        <v>2200</v>
      </c>
      <c r="Q15" s="99">
        <v>2100</v>
      </c>
      <c r="R15" s="44" t="s">
        <v>78</v>
      </c>
      <c r="S15" s="88"/>
      <c r="T15" s="89"/>
    </row>
    <row r="16" spans="1:20">
      <c r="A16" t="str">
        <f t="shared" si="0"/>
        <v/>
      </c>
      <c r="B16" s="17" t="s">
        <v>79</v>
      </c>
      <c r="C16" s="38" t="s">
        <v>80</v>
      </c>
      <c r="D16" s="88"/>
      <c r="E16" s="89"/>
      <c r="F16" s="97">
        <v>2733</v>
      </c>
      <c r="G16" s="98">
        <v>2800</v>
      </c>
      <c r="H16" s="99">
        <v>2950</v>
      </c>
      <c r="I16" s="97">
        <v>4310</v>
      </c>
      <c r="J16" s="98">
        <v>4500</v>
      </c>
      <c r="K16" s="99">
        <v>4700</v>
      </c>
      <c r="L16" s="97">
        <v>778</v>
      </c>
      <c r="M16" s="98">
        <v>300</v>
      </c>
      <c r="N16" s="99">
        <v>250</v>
      </c>
      <c r="O16" s="97">
        <v>2355</v>
      </c>
      <c r="P16" s="98">
        <v>2000</v>
      </c>
      <c r="Q16" s="99">
        <v>2000</v>
      </c>
      <c r="R16" s="44" t="s">
        <v>81</v>
      </c>
      <c r="S16" s="88"/>
      <c r="T16" s="89"/>
    </row>
    <row r="17" spans="1:20">
      <c r="A17" t="str">
        <f t="shared" si="0"/>
        <v/>
      </c>
      <c r="B17" s="17" t="s">
        <v>82</v>
      </c>
      <c r="C17" s="38" t="s">
        <v>83</v>
      </c>
      <c r="D17" s="88"/>
      <c r="E17" s="89"/>
      <c r="F17" s="97">
        <v>680.06000000000006</v>
      </c>
      <c r="G17" s="98">
        <v>517</v>
      </c>
      <c r="H17" s="99">
        <v>517</v>
      </c>
      <c r="I17" s="97">
        <v>520.96</v>
      </c>
      <c r="J17" s="98">
        <v>521</v>
      </c>
      <c r="K17" s="99">
        <v>521</v>
      </c>
      <c r="L17" s="97">
        <v>283.10000000000002</v>
      </c>
      <c r="M17" s="98">
        <v>17</v>
      </c>
      <c r="N17" s="99">
        <v>17</v>
      </c>
      <c r="O17" s="97">
        <v>124</v>
      </c>
      <c r="P17" s="98">
        <v>21</v>
      </c>
      <c r="Q17" s="99">
        <v>21</v>
      </c>
      <c r="R17" s="44" t="s">
        <v>82</v>
      </c>
      <c r="S17" s="88"/>
      <c r="T17" s="89"/>
    </row>
    <row r="18" spans="1:20">
      <c r="A18" t="str">
        <f t="shared" si="0"/>
        <v/>
      </c>
      <c r="B18" s="17" t="s">
        <v>84</v>
      </c>
      <c r="C18" s="38" t="s">
        <v>85</v>
      </c>
      <c r="D18" s="88"/>
      <c r="E18" s="89"/>
      <c r="F18" s="97">
        <v>2.4700000000000002</v>
      </c>
      <c r="G18" s="98">
        <v>2</v>
      </c>
      <c r="H18" s="99">
        <v>3</v>
      </c>
      <c r="I18" s="97">
        <v>0</v>
      </c>
      <c r="J18" s="98">
        <v>0</v>
      </c>
      <c r="K18" s="99">
        <v>0</v>
      </c>
      <c r="L18" s="97">
        <v>2.4700000000000002</v>
      </c>
      <c r="M18" s="98">
        <v>2</v>
      </c>
      <c r="N18" s="99">
        <v>3</v>
      </c>
      <c r="O18" s="97">
        <v>0</v>
      </c>
      <c r="P18" s="98">
        <v>0</v>
      </c>
      <c r="Q18" s="99">
        <v>0</v>
      </c>
      <c r="R18" s="44" t="s">
        <v>86</v>
      </c>
      <c r="S18" s="88"/>
      <c r="T18" s="89"/>
    </row>
    <row r="19" spans="1:20">
      <c r="A19" t="str">
        <f t="shared" si="0"/>
        <v/>
      </c>
      <c r="B19" s="17" t="s">
        <v>87</v>
      </c>
      <c r="C19" s="38" t="s">
        <v>88</v>
      </c>
      <c r="D19" s="88"/>
      <c r="E19" s="89"/>
      <c r="F19" s="97">
        <v>1309.5999999999999</v>
      </c>
      <c r="G19" s="98">
        <v>1320</v>
      </c>
      <c r="H19" s="99">
        <v>1320</v>
      </c>
      <c r="I19" s="97">
        <v>971</v>
      </c>
      <c r="J19" s="98">
        <v>970</v>
      </c>
      <c r="K19" s="99">
        <v>970</v>
      </c>
      <c r="L19" s="97">
        <v>511.5</v>
      </c>
      <c r="M19" s="98">
        <v>550</v>
      </c>
      <c r="N19" s="99">
        <v>550</v>
      </c>
      <c r="O19" s="97">
        <v>172.9</v>
      </c>
      <c r="P19" s="98">
        <v>200</v>
      </c>
      <c r="Q19" s="99">
        <v>200</v>
      </c>
      <c r="R19" s="44" t="s">
        <v>89</v>
      </c>
      <c r="S19" s="88"/>
      <c r="T19" s="89"/>
    </row>
    <row r="20" spans="1:20">
      <c r="A20" t="str">
        <f t="shared" si="0"/>
        <v/>
      </c>
      <c r="B20" s="17" t="s">
        <v>90</v>
      </c>
      <c r="C20" s="38" t="s">
        <v>91</v>
      </c>
      <c r="D20" s="88"/>
      <c r="E20" s="89"/>
      <c r="F20" s="97">
        <v>11954.273000000001</v>
      </c>
      <c r="G20" s="98">
        <v>12130</v>
      </c>
      <c r="H20" s="99">
        <v>12400</v>
      </c>
      <c r="I20" s="97">
        <v>10210.869000000001</v>
      </c>
      <c r="J20" s="98">
        <v>10500</v>
      </c>
      <c r="K20" s="99">
        <v>10800</v>
      </c>
      <c r="L20" s="97">
        <v>2212.7660000000001</v>
      </c>
      <c r="M20" s="98">
        <v>2050</v>
      </c>
      <c r="N20" s="99">
        <v>2000</v>
      </c>
      <c r="O20" s="97">
        <v>469.36200000000002</v>
      </c>
      <c r="P20" s="98">
        <v>420</v>
      </c>
      <c r="Q20" s="99">
        <v>400</v>
      </c>
      <c r="R20" s="44" t="s">
        <v>262</v>
      </c>
      <c r="S20" s="88"/>
      <c r="T20" s="89"/>
    </row>
    <row r="21" spans="1:20">
      <c r="A21" t="str">
        <f t="shared" si="0"/>
        <v/>
      </c>
      <c r="B21" s="17" t="s">
        <v>93</v>
      </c>
      <c r="C21" s="38" t="s">
        <v>94</v>
      </c>
      <c r="D21" s="88"/>
      <c r="E21" s="89"/>
      <c r="F21" s="97">
        <v>3300.9454425000004</v>
      </c>
      <c r="G21" s="98">
        <v>2520</v>
      </c>
      <c r="H21" s="99">
        <v>2510</v>
      </c>
      <c r="I21" s="97">
        <v>1824.3454425</v>
      </c>
      <c r="J21" s="98">
        <v>1920</v>
      </c>
      <c r="K21" s="99">
        <v>1900</v>
      </c>
      <c r="L21" s="97">
        <v>1757.65</v>
      </c>
      <c r="M21" s="98">
        <v>800</v>
      </c>
      <c r="N21" s="99">
        <v>810</v>
      </c>
      <c r="O21" s="97">
        <v>281.05</v>
      </c>
      <c r="P21" s="98">
        <v>200</v>
      </c>
      <c r="Q21" s="99">
        <v>200</v>
      </c>
      <c r="R21" s="44" t="s">
        <v>93</v>
      </c>
      <c r="S21" s="88"/>
      <c r="T21" s="89"/>
    </row>
    <row r="22" spans="1:20">
      <c r="A22" t="str">
        <f t="shared" si="0"/>
        <v/>
      </c>
      <c r="B22" s="17" t="s">
        <v>95</v>
      </c>
      <c r="C22" s="38" t="s">
        <v>96</v>
      </c>
      <c r="D22" s="88"/>
      <c r="E22" s="89"/>
      <c r="F22" s="97">
        <v>506</v>
      </c>
      <c r="G22" s="98">
        <v>560</v>
      </c>
      <c r="H22" s="99">
        <v>595</v>
      </c>
      <c r="I22" s="97">
        <v>493</v>
      </c>
      <c r="J22" s="98">
        <v>550</v>
      </c>
      <c r="K22" s="99">
        <v>580</v>
      </c>
      <c r="L22" s="97">
        <v>15</v>
      </c>
      <c r="M22" s="98">
        <v>12</v>
      </c>
      <c r="N22" s="99">
        <v>17</v>
      </c>
      <c r="O22" s="97">
        <v>2</v>
      </c>
      <c r="P22" s="98">
        <v>2</v>
      </c>
      <c r="Q22" s="99">
        <v>2</v>
      </c>
      <c r="R22" s="44" t="s">
        <v>97</v>
      </c>
      <c r="S22" s="88"/>
      <c r="T22" s="89"/>
    </row>
    <row r="23" spans="1:20">
      <c r="A23" t="str">
        <f t="shared" si="0"/>
        <v/>
      </c>
      <c r="B23" s="17" t="s">
        <v>98</v>
      </c>
      <c r="C23" s="38" t="s">
        <v>99</v>
      </c>
      <c r="D23" s="88"/>
      <c r="E23" s="89"/>
      <c r="F23" s="97">
        <v>1097</v>
      </c>
      <c r="G23" s="98">
        <v>1100</v>
      </c>
      <c r="H23" s="99">
        <v>1150</v>
      </c>
      <c r="I23" s="97">
        <v>1150</v>
      </c>
      <c r="J23" s="98">
        <v>1150</v>
      </c>
      <c r="K23" s="99">
        <v>1200</v>
      </c>
      <c r="L23" s="97">
        <v>307</v>
      </c>
      <c r="M23" s="98">
        <v>300</v>
      </c>
      <c r="N23" s="99">
        <v>300</v>
      </c>
      <c r="O23" s="97">
        <v>360</v>
      </c>
      <c r="P23" s="98">
        <v>350</v>
      </c>
      <c r="Q23" s="99">
        <v>350</v>
      </c>
      <c r="R23" s="44" t="s">
        <v>100</v>
      </c>
      <c r="S23" s="88"/>
      <c r="T23" s="89"/>
    </row>
    <row r="24" spans="1:20">
      <c r="A24" t="str">
        <f t="shared" si="0"/>
        <v/>
      </c>
      <c r="B24" s="17" t="s">
        <v>101</v>
      </c>
      <c r="C24" s="38" t="s">
        <v>102</v>
      </c>
      <c r="D24" s="88"/>
      <c r="E24" s="89"/>
      <c r="F24" s="97">
        <v>710.37852550422804</v>
      </c>
      <c r="G24" s="98">
        <v>540</v>
      </c>
      <c r="H24" s="99">
        <v>870</v>
      </c>
      <c r="I24" s="97">
        <v>1360</v>
      </c>
      <c r="J24" s="98">
        <v>1450</v>
      </c>
      <c r="K24" s="99">
        <v>1500</v>
      </c>
      <c r="L24" s="97">
        <v>272.11432880963798</v>
      </c>
      <c r="M24" s="98">
        <v>290</v>
      </c>
      <c r="N24" s="99">
        <v>300</v>
      </c>
      <c r="O24" s="97">
        <v>921.73580330540995</v>
      </c>
      <c r="P24" s="98">
        <v>1200</v>
      </c>
      <c r="Q24" s="99">
        <v>930</v>
      </c>
      <c r="R24" s="44" t="s">
        <v>103</v>
      </c>
      <c r="S24" s="88"/>
      <c r="T24" s="89"/>
    </row>
    <row r="25" spans="1:20">
      <c r="A25" t="str">
        <f t="shared" si="0"/>
        <v/>
      </c>
      <c r="B25" s="17" t="s">
        <v>104</v>
      </c>
      <c r="C25" s="38" t="s">
        <v>105</v>
      </c>
      <c r="D25" s="88"/>
      <c r="E25" s="89"/>
      <c r="F25" s="97">
        <v>24568.399999999998</v>
      </c>
      <c r="G25" s="98">
        <v>23499.904600000002</v>
      </c>
      <c r="H25" s="99">
        <v>23000</v>
      </c>
      <c r="I25" s="97">
        <v>23500</v>
      </c>
      <c r="J25" s="98">
        <v>22500</v>
      </c>
      <c r="K25" s="99">
        <v>22000</v>
      </c>
      <c r="L25" s="97">
        <v>1435.46</v>
      </c>
      <c r="M25" s="98">
        <v>1400</v>
      </c>
      <c r="N25" s="99">
        <v>1400</v>
      </c>
      <c r="O25" s="97">
        <v>367.06</v>
      </c>
      <c r="P25" s="98">
        <v>400.09540000000004</v>
      </c>
      <c r="Q25" s="99">
        <v>400</v>
      </c>
      <c r="R25" s="44" t="s">
        <v>106</v>
      </c>
      <c r="S25" s="88"/>
      <c r="T25" s="89"/>
    </row>
    <row r="26" spans="1:20">
      <c r="A26" t="str">
        <f t="shared" si="0"/>
        <v/>
      </c>
      <c r="B26" s="17" t="s">
        <v>107</v>
      </c>
      <c r="C26" s="38" t="s">
        <v>108</v>
      </c>
      <c r="D26" s="88"/>
      <c r="E26" s="89"/>
      <c r="F26" s="97">
        <v>1330</v>
      </c>
      <c r="G26" s="98">
        <v>1345</v>
      </c>
      <c r="H26" s="99">
        <v>1350</v>
      </c>
      <c r="I26" s="97">
        <v>790</v>
      </c>
      <c r="J26" s="98">
        <v>810</v>
      </c>
      <c r="K26" s="99">
        <v>820</v>
      </c>
      <c r="L26" s="97">
        <v>600</v>
      </c>
      <c r="M26" s="98">
        <v>590</v>
      </c>
      <c r="N26" s="99">
        <v>590</v>
      </c>
      <c r="O26" s="97">
        <v>60</v>
      </c>
      <c r="P26" s="98">
        <v>55</v>
      </c>
      <c r="Q26" s="99">
        <v>60</v>
      </c>
      <c r="R26" s="44" t="s">
        <v>109</v>
      </c>
      <c r="S26" s="88"/>
      <c r="T26" s="89"/>
    </row>
    <row r="27" spans="1:20" ht="13.5" thickBot="1">
      <c r="A27" t="str">
        <f t="shared" si="0"/>
        <v/>
      </c>
      <c r="B27" s="17" t="s">
        <v>110</v>
      </c>
      <c r="C27" s="38" t="s">
        <v>111</v>
      </c>
      <c r="D27" s="88"/>
      <c r="E27" s="89"/>
      <c r="F27" s="97">
        <v>3164.21</v>
      </c>
      <c r="G27" s="98">
        <v>2910</v>
      </c>
      <c r="H27" s="99">
        <v>3150</v>
      </c>
      <c r="I27" s="97">
        <v>3122</v>
      </c>
      <c r="J27" s="98">
        <v>2870</v>
      </c>
      <c r="K27" s="99">
        <v>3110</v>
      </c>
      <c r="L27" s="97">
        <v>119.35</v>
      </c>
      <c r="M27" s="98">
        <v>120</v>
      </c>
      <c r="N27" s="99">
        <v>120</v>
      </c>
      <c r="O27" s="97">
        <v>77.14</v>
      </c>
      <c r="P27" s="98">
        <v>80</v>
      </c>
      <c r="Q27" s="99">
        <v>80</v>
      </c>
      <c r="R27" s="44" t="s">
        <v>112</v>
      </c>
      <c r="S27" s="88"/>
      <c r="T27" s="89"/>
    </row>
    <row r="28" spans="1:20" ht="14.25" thickTop="1" thickBot="1">
      <c r="A28" t="str">
        <f t="shared" si="0"/>
        <v/>
      </c>
      <c r="C28" s="13" t="s">
        <v>113</v>
      </c>
      <c r="D28" s="92"/>
      <c r="E28" s="93"/>
      <c r="F28" s="73">
        <v>100504.57078094331</v>
      </c>
      <c r="G28" s="74">
        <v>94374.904600000009</v>
      </c>
      <c r="H28" s="75">
        <v>94600</v>
      </c>
      <c r="I28" s="73">
        <v>93564.264442499989</v>
      </c>
      <c r="J28" s="74">
        <v>92585</v>
      </c>
      <c r="K28" s="75">
        <v>93254</v>
      </c>
      <c r="L28" s="73">
        <v>17173.952254667951</v>
      </c>
      <c r="M28" s="74">
        <v>11374</v>
      </c>
      <c r="N28" s="75">
        <v>10500</v>
      </c>
      <c r="O28" s="73">
        <v>10233.645916224643</v>
      </c>
      <c r="P28" s="74">
        <v>9584.0954000000002</v>
      </c>
      <c r="Q28" s="75">
        <v>9154</v>
      </c>
      <c r="R28" s="13" t="s">
        <v>113</v>
      </c>
      <c r="S28" s="92"/>
      <c r="T28" s="93"/>
    </row>
    <row r="29" spans="1:20" ht="13.5" thickTop="1">
      <c r="A29" t="str">
        <f t="shared" si="0"/>
        <v/>
      </c>
      <c r="B29" s="14" t="s">
        <v>114</v>
      </c>
      <c r="C29" s="85" t="s">
        <v>127</v>
      </c>
      <c r="D29" s="86"/>
      <c r="E29" s="87"/>
      <c r="F29" s="94">
        <v>24984.103177500001</v>
      </c>
      <c r="G29" s="95">
        <v>22883.974937080136</v>
      </c>
      <c r="H29" s="96">
        <v>22832.346853473402</v>
      </c>
      <c r="I29" s="94">
        <v>22855.7</v>
      </c>
      <c r="J29" s="95">
        <v>21485</v>
      </c>
      <c r="K29" s="96">
        <v>21485</v>
      </c>
      <c r="L29" s="94">
        <v>2715.7308309999999</v>
      </c>
      <c r="M29" s="95">
        <v>1905.81503902288</v>
      </c>
      <c r="N29" s="96">
        <v>1890.9399765456501</v>
      </c>
      <c r="O29" s="94">
        <v>587.3276535</v>
      </c>
      <c r="P29" s="95">
        <v>506.84010194274401</v>
      </c>
      <c r="Q29" s="96">
        <v>543.59312307224798</v>
      </c>
      <c r="R29" s="48" t="s">
        <v>114</v>
      </c>
      <c r="S29" s="86"/>
      <c r="T29" s="87"/>
    </row>
    <row r="30" spans="1:20" ht="13.5" thickBot="1">
      <c r="A30" t="str">
        <f t="shared" si="0"/>
        <v/>
      </c>
      <c r="B30" s="14" t="s">
        <v>116</v>
      </c>
      <c r="C30" s="62" t="s">
        <v>128</v>
      </c>
      <c r="D30" s="90"/>
      <c r="E30" s="91"/>
      <c r="F30" s="100">
        <v>54907.43</v>
      </c>
      <c r="G30" s="101">
        <v>56007.47</v>
      </c>
      <c r="H30" s="102">
        <v>55457.450000000004</v>
      </c>
      <c r="I30" s="100">
        <v>60485.27</v>
      </c>
      <c r="J30" s="101">
        <v>61697.06</v>
      </c>
      <c r="K30" s="102">
        <v>61091.16</v>
      </c>
      <c r="L30" s="100">
        <v>216.4</v>
      </c>
      <c r="M30" s="101">
        <v>220.73</v>
      </c>
      <c r="N30" s="102">
        <v>218.57</v>
      </c>
      <c r="O30" s="100">
        <v>5794.24</v>
      </c>
      <c r="P30" s="101">
        <v>5910.32</v>
      </c>
      <c r="Q30" s="102">
        <v>5852.28</v>
      </c>
      <c r="R30" s="63" t="s">
        <v>129</v>
      </c>
      <c r="S30" s="90"/>
      <c r="T30" s="91"/>
    </row>
    <row r="31" spans="1:20" ht="14.25" thickTop="1" thickBot="1">
      <c r="A31" t="str">
        <f t="shared" si="0"/>
        <v/>
      </c>
      <c r="C31" s="13" t="s">
        <v>119</v>
      </c>
      <c r="D31" s="11"/>
      <c r="E31" s="12"/>
      <c r="F31" s="73">
        <v>79891.533177500009</v>
      </c>
      <c r="G31" s="74">
        <v>78891.444937080145</v>
      </c>
      <c r="H31" s="75">
        <v>78289.79685347341</v>
      </c>
      <c r="I31" s="73">
        <v>83340.97</v>
      </c>
      <c r="J31" s="74">
        <v>83182.06</v>
      </c>
      <c r="K31" s="75">
        <v>82576.160000000003</v>
      </c>
      <c r="L31" s="73">
        <v>2932.1308309999999</v>
      </c>
      <c r="M31" s="74">
        <v>2126.5450390228798</v>
      </c>
      <c r="N31" s="75">
        <v>2109.5099765456503</v>
      </c>
      <c r="O31" s="73">
        <v>6381.5676535000002</v>
      </c>
      <c r="P31" s="74">
        <v>6417.1601019427435</v>
      </c>
      <c r="Q31" s="75">
        <v>6395.8731230722478</v>
      </c>
      <c r="R31" s="16" t="s">
        <v>120</v>
      </c>
      <c r="S31" s="7"/>
      <c r="T31" s="8"/>
    </row>
    <row r="32" spans="1:20" ht="13.5" thickTop="1">
      <c r="C32" s="30"/>
      <c r="T32" s="32"/>
    </row>
    <row r="33" spans="3:20">
      <c r="C33" s="30"/>
      <c r="T33" s="32"/>
    </row>
  </sheetData>
  <mergeCells count="12">
    <mergeCell ref="C2:T2"/>
    <mergeCell ref="F6:H6"/>
    <mergeCell ref="F7:H7"/>
    <mergeCell ref="R7:T7"/>
    <mergeCell ref="F3:K3"/>
    <mergeCell ref="L3:Q3"/>
    <mergeCell ref="K5:L5"/>
    <mergeCell ref="O7:Q7"/>
    <mergeCell ref="C4:T4"/>
    <mergeCell ref="C7:E7"/>
    <mergeCell ref="I7:K7"/>
    <mergeCell ref="L7:N7"/>
  </mergeCells>
  <phoneticPr fontId="0" type="noConversion"/>
  <conditionalFormatting sqref="C9:R31">
    <cfRule type="expression" dxfId="1" priority="28" stopIfTrue="1">
      <formula>#REF!&gt;2</formula>
    </cfRule>
  </conditionalFormatting>
  <printOptions horizontalCentered="1" verticalCentered="1"/>
  <pageMargins left="0.35433070866141736" right="0.35433070866141736" top="0.59055118110236227" bottom="0.59055118110236227" header="0.31496062992125984" footer="0.31496062992125984"/>
  <pageSetup paperSize="9" scale="80"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32">
    <pageSetUpPr fitToPage="1"/>
  </sheetPr>
  <dimension ref="A1:T42"/>
  <sheetViews>
    <sheetView zoomScaleNormal="100" workbookViewId="0">
      <selection activeCell="M32" sqref="M32"/>
    </sheetView>
  </sheetViews>
  <sheetFormatPr defaultRowHeight="12.75"/>
  <sheetData>
    <row r="1" spans="1:20">
      <c r="A1" s="14" t="s">
        <v>263</v>
      </c>
    </row>
    <row r="2" spans="1:20">
      <c r="C2" s="166" t="s">
        <v>264</v>
      </c>
      <c r="D2" s="166"/>
      <c r="E2" s="166"/>
      <c r="F2" s="166"/>
      <c r="G2" s="166"/>
      <c r="H2" s="166"/>
      <c r="I2" s="166"/>
      <c r="J2" s="166"/>
      <c r="K2" s="166"/>
      <c r="L2" s="166"/>
      <c r="M2" s="166"/>
      <c r="N2" s="166"/>
      <c r="O2" s="166"/>
      <c r="P2" s="166"/>
      <c r="Q2" s="166"/>
      <c r="R2" s="166"/>
      <c r="S2" s="166"/>
      <c r="T2" s="166"/>
    </row>
    <row r="3" spans="1:20">
      <c r="F3" s="166" t="s">
        <v>265</v>
      </c>
      <c r="G3" s="166"/>
      <c r="H3" s="166"/>
      <c r="I3" s="166"/>
      <c r="J3" s="166"/>
      <c r="K3" s="166"/>
      <c r="L3" s="166" t="s">
        <v>266</v>
      </c>
      <c r="M3" s="166"/>
      <c r="N3" s="166"/>
      <c r="O3" s="166"/>
      <c r="P3" s="166"/>
      <c r="Q3" s="166"/>
    </row>
    <row r="4" spans="1:20">
      <c r="C4" s="168" t="s">
        <v>45</v>
      </c>
      <c r="D4" s="168"/>
      <c r="E4" s="168"/>
      <c r="F4" s="168"/>
      <c r="G4" s="168"/>
      <c r="H4" s="168"/>
      <c r="I4" s="168"/>
      <c r="J4" s="168"/>
      <c r="K4" s="168"/>
      <c r="L4" s="168"/>
      <c r="M4" s="168"/>
      <c r="N4" s="168"/>
      <c r="O4" s="168"/>
      <c r="P4" s="168"/>
      <c r="Q4" s="168"/>
      <c r="R4" s="168"/>
      <c r="S4" s="168"/>
      <c r="T4" s="168"/>
    </row>
    <row r="5" spans="1:20" ht="13.5" thickBot="1">
      <c r="K5" s="167" t="s">
        <v>175</v>
      </c>
      <c r="L5" s="167"/>
      <c r="N5" s="10"/>
      <c r="O5" s="10"/>
    </row>
    <row r="6" spans="1:20" ht="13.5" thickTop="1">
      <c r="C6" s="1"/>
      <c r="D6" s="2"/>
      <c r="E6" s="3"/>
      <c r="F6" s="169" t="s">
        <v>47</v>
      </c>
      <c r="G6" s="170"/>
      <c r="H6" s="171"/>
      <c r="I6" s="1"/>
      <c r="J6" s="2"/>
      <c r="K6" s="3"/>
      <c r="L6" s="15" t="s">
        <v>48</v>
      </c>
      <c r="M6" s="2"/>
      <c r="N6" s="3"/>
      <c r="O6" s="15" t="s">
        <v>49</v>
      </c>
      <c r="P6" s="2"/>
      <c r="Q6" s="3"/>
      <c r="R6" s="1"/>
      <c r="S6" s="2"/>
      <c r="T6" s="3"/>
    </row>
    <row r="7" spans="1:20">
      <c r="C7" s="175" t="s">
        <v>50</v>
      </c>
      <c r="D7" s="168"/>
      <c r="E7" s="176"/>
      <c r="F7" s="175" t="s">
        <v>51</v>
      </c>
      <c r="G7" s="168"/>
      <c r="H7" s="176"/>
      <c r="I7" s="175" t="s">
        <v>52</v>
      </c>
      <c r="J7" s="168"/>
      <c r="K7" s="176"/>
      <c r="L7" s="175" t="s">
        <v>53</v>
      </c>
      <c r="M7" s="168"/>
      <c r="N7" s="176"/>
      <c r="O7" s="175" t="s">
        <v>54</v>
      </c>
      <c r="P7" s="168"/>
      <c r="Q7" s="176"/>
      <c r="R7" s="175" t="s">
        <v>55</v>
      </c>
      <c r="S7" s="168"/>
      <c r="T7" s="176"/>
    </row>
    <row r="8" spans="1:20" ht="13.5" thickBot="1">
      <c r="C8" s="6"/>
      <c r="D8" s="7"/>
      <c r="E8" s="8"/>
      <c r="F8" s="21">
        <v>2021</v>
      </c>
      <c r="G8" s="22">
        <v>2022</v>
      </c>
      <c r="H8" s="20">
        <v>2023</v>
      </c>
      <c r="I8" s="21">
        <v>2021</v>
      </c>
      <c r="J8" s="22">
        <v>2022</v>
      </c>
      <c r="K8" s="20">
        <v>2023</v>
      </c>
      <c r="L8" s="21">
        <v>2021</v>
      </c>
      <c r="M8" s="22">
        <v>2022</v>
      </c>
      <c r="N8" s="20">
        <v>2023</v>
      </c>
      <c r="O8" s="21">
        <v>2021</v>
      </c>
      <c r="P8" s="22">
        <v>2022</v>
      </c>
      <c r="Q8" s="20">
        <v>2023</v>
      </c>
      <c r="R8" s="6"/>
      <c r="S8" s="7"/>
      <c r="T8" s="8"/>
    </row>
    <row r="9" spans="1:20" ht="13.5" thickTop="1">
      <c r="A9" t="str">
        <f t="shared" ref="A9:A31" si="0">IF(SUM(F9:Q9)&lt;1,"Y","")</f>
        <v/>
      </c>
      <c r="B9" s="17" t="s">
        <v>56</v>
      </c>
      <c r="C9" s="38" t="s">
        <v>57</v>
      </c>
      <c r="D9" s="88"/>
      <c r="E9" s="89"/>
      <c r="F9" s="97">
        <v>1144.299</v>
      </c>
      <c r="G9" s="98">
        <v>1270</v>
      </c>
      <c r="H9" s="99">
        <v>1410</v>
      </c>
      <c r="I9" s="97">
        <v>1607</v>
      </c>
      <c r="J9" s="98">
        <v>1720</v>
      </c>
      <c r="K9" s="99">
        <v>2060</v>
      </c>
      <c r="L9" s="97">
        <v>412.74400000000003</v>
      </c>
      <c r="M9" s="98">
        <v>328</v>
      </c>
      <c r="N9" s="99">
        <v>400</v>
      </c>
      <c r="O9" s="97">
        <v>875.44500000000005</v>
      </c>
      <c r="P9" s="98">
        <v>778</v>
      </c>
      <c r="Q9" s="99">
        <v>1050</v>
      </c>
      <c r="R9" s="44" t="s">
        <v>58</v>
      </c>
      <c r="S9" s="88"/>
      <c r="T9" s="89"/>
    </row>
    <row r="10" spans="1:20">
      <c r="A10" t="str">
        <f t="shared" si="0"/>
        <v/>
      </c>
      <c r="B10" s="17" t="s">
        <v>59</v>
      </c>
      <c r="C10" s="38" t="s">
        <v>60</v>
      </c>
      <c r="D10" s="88"/>
      <c r="E10" s="89"/>
      <c r="F10" s="97">
        <v>202.42</v>
      </c>
      <c r="G10" s="98" t="s">
        <v>61</v>
      </c>
      <c r="H10" s="99" t="s">
        <v>61</v>
      </c>
      <c r="I10" s="97">
        <v>215.69</v>
      </c>
      <c r="J10" s="98" t="s">
        <v>62</v>
      </c>
      <c r="K10" s="99" t="s">
        <v>62</v>
      </c>
      <c r="L10" s="97">
        <v>132.31</v>
      </c>
      <c r="M10" s="98" t="s">
        <v>62</v>
      </c>
      <c r="N10" s="99" t="s">
        <v>62</v>
      </c>
      <c r="O10" s="97">
        <v>145.58000000000001</v>
      </c>
      <c r="P10" s="98" t="s">
        <v>62</v>
      </c>
      <c r="Q10" s="99" t="s">
        <v>62</v>
      </c>
      <c r="R10" s="38" t="s">
        <v>184</v>
      </c>
      <c r="S10" s="88"/>
      <c r="T10" s="89"/>
    </row>
    <row r="11" spans="1:20">
      <c r="A11" t="str">
        <f t="shared" si="0"/>
        <v/>
      </c>
      <c r="B11" s="17" t="s">
        <v>64</v>
      </c>
      <c r="C11" s="38" t="s">
        <v>65</v>
      </c>
      <c r="D11" s="88"/>
      <c r="E11" s="89"/>
      <c r="F11" s="97">
        <v>4.04</v>
      </c>
      <c r="G11" s="98">
        <v>3</v>
      </c>
      <c r="H11" s="99">
        <v>3</v>
      </c>
      <c r="I11" s="97">
        <v>0</v>
      </c>
      <c r="J11" s="98">
        <v>0</v>
      </c>
      <c r="K11" s="99">
        <v>0</v>
      </c>
      <c r="L11" s="97">
        <v>4.04</v>
      </c>
      <c r="M11" s="98">
        <v>3</v>
      </c>
      <c r="N11" s="99">
        <v>3</v>
      </c>
      <c r="O11" s="97">
        <v>0</v>
      </c>
      <c r="P11" s="98">
        <v>0</v>
      </c>
      <c r="Q11" s="99">
        <v>0</v>
      </c>
      <c r="R11" s="44" t="s">
        <v>66</v>
      </c>
      <c r="S11" s="88"/>
      <c r="T11" s="89"/>
    </row>
    <row r="12" spans="1:20">
      <c r="A12" t="str">
        <f t="shared" si="0"/>
        <v/>
      </c>
      <c r="B12" s="17" t="s">
        <v>67</v>
      </c>
      <c r="C12" s="38" t="s">
        <v>68</v>
      </c>
      <c r="D12" s="88"/>
      <c r="E12" s="89"/>
      <c r="F12" s="97">
        <v>126</v>
      </c>
      <c r="G12" s="98">
        <v>199</v>
      </c>
      <c r="H12" s="99">
        <v>201</v>
      </c>
      <c r="I12" s="97">
        <v>490</v>
      </c>
      <c r="J12" s="98">
        <v>503</v>
      </c>
      <c r="K12" s="99">
        <v>517</v>
      </c>
      <c r="L12" s="97">
        <v>39</v>
      </c>
      <c r="M12" s="98">
        <v>35</v>
      </c>
      <c r="N12" s="99">
        <v>37</v>
      </c>
      <c r="O12" s="97">
        <v>403</v>
      </c>
      <c r="P12" s="98">
        <v>339</v>
      </c>
      <c r="Q12" s="99">
        <v>353</v>
      </c>
      <c r="R12" s="44" t="s">
        <v>69</v>
      </c>
      <c r="S12" s="88"/>
      <c r="T12" s="89"/>
    </row>
    <row r="13" spans="1:20">
      <c r="A13" t="str">
        <f t="shared" si="0"/>
        <v/>
      </c>
      <c r="B13" s="17" t="s">
        <v>70</v>
      </c>
      <c r="C13" s="38" t="s">
        <v>71</v>
      </c>
      <c r="D13" s="88"/>
      <c r="E13" s="89"/>
      <c r="F13" s="97">
        <v>67.227483799999789</v>
      </c>
      <c r="G13" s="98">
        <v>70</v>
      </c>
      <c r="H13" s="99">
        <v>70</v>
      </c>
      <c r="I13" s="97">
        <v>1600</v>
      </c>
      <c r="J13" s="98">
        <v>1550</v>
      </c>
      <c r="K13" s="99">
        <v>1550</v>
      </c>
      <c r="L13" s="97">
        <v>26.44</v>
      </c>
      <c r="M13" s="98">
        <v>20</v>
      </c>
      <c r="N13" s="99">
        <v>20</v>
      </c>
      <c r="O13" s="97">
        <v>1559.2125162000002</v>
      </c>
      <c r="P13" s="98">
        <v>1500</v>
      </c>
      <c r="Q13" s="99">
        <v>1500</v>
      </c>
      <c r="R13" s="44" t="s">
        <v>72</v>
      </c>
      <c r="S13" s="88"/>
      <c r="T13" s="89"/>
    </row>
    <row r="14" spans="1:20">
      <c r="A14" t="str">
        <f t="shared" si="0"/>
        <v/>
      </c>
      <c r="B14" s="17" t="s">
        <v>73</v>
      </c>
      <c r="C14" s="38" t="s">
        <v>74</v>
      </c>
      <c r="D14" s="88"/>
      <c r="E14" s="89"/>
      <c r="F14" s="97">
        <v>552</v>
      </c>
      <c r="G14" s="98">
        <v>479</v>
      </c>
      <c r="H14" s="99">
        <v>456</v>
      </c>
      <c r="I14" s="97">
        <v>365</v>
      </c>
      <c r="J14" s="98">
        <v>375</v>
      </c>
      <c r="K14" s="99">
        <v>380</v>
      </c>
      <c r="L14" s="97">
        <v>196</v>
      </c>
      <c r="M14" s="98">
        <v>110</v>
      </c>
      <c r="N14" s="99">
        <v>80</v>
      </c>
      <c r="O14" s="97">
        <v>9</v>
      </c>
      <c r="P14" s="98">
        <v>6</v>
      </c>
      <c r="Q14" s="99">
        <v>4</v>
      </c>
      <c r="R14" s="44" t="s">
        <v>75</v>
      </c>
      <c r="S14" s="88"/>
      <c r="T14" s="89"/>
    </row>
    <row r="15" spans="1:20">
      <c r="A15" t="str">
        <f t="shared" si="0"/>
        <v/>
      </c>
      <c r="B15" s="17" t="s">
        <v>76</v>
      </c>
      <c r="C15" s="38" t="s">
        <v>77</v>
      </c>
      <c r="D15" s="88"/>
      <c r="E15" s="89"/>
      <c r="F15" s="97">
        <v>2932</v>
      </c>
      <c r="G15" s="98">
        <v>3200</v>
      </c>
      <c r="H15" s="99">
        <v>3400</v>
      </c>
      <c r="I15" s="97">
        <v>3353</v>
      </c>
      <c r="J15" s="98">
        <v>3600</v>
      </c>
      <c r="K15" s="99">
        <v>3800</v>
      </c>
      <c r="L15" s="97">
        <v>392</v>
      </c>
      <c r="M15" s="98">
        <v>450</v>
      </c>
      <c r="N15" s="99">
        <v>500</v>
      </c>
      <c r="O15" s="97">
        <v>813</v>
      </c>
      <c r="P15" s="98">
        <v>850</v>
      </c>
      <c r="Q15" s="99">
        <v>900</v>
      </c>
      <c r="R15" s="44" t="s">
        <v>78</v>
      </c>
      <c r="S15" s="88"/>
      <c r="T15" s="89"/>
    </row>
    <row r="16" spans="1:20">
      <c r="A16" t="str">
        <f t="shared" si="0"/>
        <v/>
      </c>
      <c r="B16" s="17" t="s">
        <v>79</v>
      </c>
      <c r="C16" s="38" t="s">
        <v>80</v>
      </c>
      <c r="D16" s="88"/>
      <c r="E16" s="89"/>
      <c r="F16" s="97">
        <v>221</v>
      </c>
      <c r="G16" s="98">
        <v>280</v>
      </c>
      <c r="H16" s="99">
        <v>100</v>
      </c>
      <c r="I16" s="97">
        <v>2138</v>
      </c>
      <c r="J16" s="98">
        <v>2200</v>
      </c>
      <c r="K16" s="99">
        <v>2000</v>
      </c>
      <c r="L16" s="97">
        <v>592</v>
      </c>
      <c r="M16" s="98">
        <v>380</v>
      </c>
      <c r="N16" s="99">
        <v>400</v>
      </c>
      <c r="O16" s="97">
        <v>2509</v>
      </c>
      <c r="P16" s="98">
        <v>2300</v>
      </c>
      <c r="Q16" s="99">
        <v>2300</v>
      </c>
      <c r="R16" s="44" t="s">
        <v>81</v>
      </c>
      <c r="S16" s="88"/>
      <c r="T16" s="89"/>
    </row>
    <row r="17" spans="1:20">
      <c r="A17" t="str">
        <f t="shared" si="0"/>
        <v/>
      </c>
      <c r="B17" s="17" t="s">
        <v>82</v>
      </c>
      <c r="C17" s="38" t="s">
        <v>83</v>
      </c>
      <c r="D17" s="88"/>
      <c r="E17" s="89"/>
      <c r="F17" s="97">
        <v>48.5</v>
      </c>
      <c r="G17" s="98">
        <v>63</v>
      </c>
      <c r="H17" s="99">
        <v>63</v>
      </c>
      <c r="I17" s="97">
        <v>63</v>
      </c>
      <c r="J17" s="98">
        <v>63</v>
      </c>
      <c r="K17" s="99">
        <v>63</v>
      </c>
      <c r="L17" s="97">
        <v>13.4</v>
      </c>
      <c r="M17" s="98">
        <v>4</v>
      </c>
      <c r="N17" s="99">
        <v>4</v>
      </c>
      <c r="O17" s="97">
        <v>27.9</v>
      </c>
      <c r="P17" s="98">
        <v>4</v>
      </c>
      <c r="Q17" s="99">
        <v>4</v>
      </c>
      <c r="R17" s="44" t="s">
        <v>82</v>
      </c>
      <c r="S17" s="88"/>
      <c r="T17" s="89"/>
    </row>
    <row r="18" spans="1:20">
      <c r="A18" t="str">
        <f t="shared" si="0"/>
        <v/>
      </c>
      <c r="B18" s="17" t="s">
        <v>84</v>
      </c>
      <c r="C18" s="38" t="s">
        <v>85</v>
      </c>
      <c r="D18" s="88"/>
      <c r="E18" s="89"/>
      <c r="F18" s="97">
        <v>0.67</v>
      </c>
      <c r="G18" s="98">
        <v>1</v>
      </c>
      <c r="H18" s="99">
        <v>1</v>
      </c>
      <c r="I18" s="97">
        <v>0</v>
      </c>
      <c r="J18" s="98">
        <v>0</v>
      </c>
      <c r="K18" s="99">
        <v>0</v>
      </c>
      <c r="L18" s="97">
        <v>0.67</v>
      </c>
      <c r="M18" s="98">
        <v>1</v>
      </c>
      <c r="N18" s="99">
        <v>1</v>
      </c>
      <c r="O18" s="97">
        <v>0</v>
      </c>
      <c r="P18" s="98">
        <v>0</v>
      </c>
      <c r="Q18" s="99">
        <v>0</v>
      </c>
      <c r="R18" s="44" t="s">
        <v>86</v>
      </c>
      <c r="S18" s="88"/>
      <c r="T18" s="89"/>
    </row>
    <row r="19" spans="1:20">
      <c r="A19" t="str">
        <f t="shared" si="0"/>
        <v/>
      </c>
      <c r="B19" s="17" t="s">
        <v>87</v>
      </c>
      <c r="C19" s="38" t="s">
        <v>88</v>
      </c>
      <c r="D19" s="88"/>
      <c r="E19" s="89"/>
      <c r="F19" s="97">
        <v>2449</v>
      </c>
      <c r="G19" s="98">
        <v>2457</v>
      </c>
      <c r="H19" s="99">
        <v>2457</v>
      </c>
      <c r="I19" s="97">
        <v>307</v>
      </c>
      <c r="J19" s="98">
        <v>315</v>
      </c>
      <c r="K19" s="99">
        <v>315</v>
      </c>
      <c r="L19" s="97">
        <v>2297</v>
      </c>
      <c r="M19" s="98">
        <v>2297</v>
      </c>
      <c r="N19" s="99">
        <v>2297</v>
      </c>
      <c r="O19" s="97">
        <v>155</v>
      </c>
      <c r="P19" s="98">
        <v>155</v>
      </c>
      <c r="Q19" s="99">
        <v>155</v>
      </c>
      <c r="R19" s="44" t="s">
        <v>89</v>
      </c>
      <c r="S19" s="88"/>
      <c r="T19" s="89"/>
    </row>
    <row r="20" spans="1:20">
      <c r="A20" t="str">
        <f t="shared" si="0"/>
        <v/>
      </c>
      <c r="B20" s="17" t="s">
        <v>90</v>
      </c>
      <c r="C20" s="38" t="s">
        <v>91</v>
      </c>
      <c r="D20" s="88"/>
      <c r="E20" s="89"/>
      <c r="F20" s="97">
        <v>1168.8370000000002</v>
      </c>
      <c r="G20" s="98">
        <v>1220</v>
      </c>
      <c r="H20" s="99">
        <v>1330</v>
      </c>
      <c r="I20" s="97">
        <v>1593.88</v>
      </c>
      <c r="J20" s="98">
        <v>1620</v>
      </c>
      <c r="K20" s="99">
        <v>1680</v>
      </c>
      <c r="L20" s="97">
        <v>269.12700000000001</v>
      </c>
      <c r="M20" s="98">
        <v>280</v>
      </c>
      <c r="N20" s="99">
        <v>300</v>
      </c>
      <c r="O20" s="97">
        <v>694.17</v>
      </c>
      <c r="P20" s="98">
        <v>680</v>
      </c>
      <c r="Q20" s="99">
        <v>650</v>
      </c>
      <c r="R20" s="44" t="s">
        <v>92</v>
      </c>
      <c r="S20" s="88"/>
      <c r="T20" s="89"/>
    </row>
    <row r="21" spans="1:20">
      <c r="A21" t="str">
        <f t="shared" si="0"/>
        <v/>
      </c>
      <c r="B21" s="17" t="s">
        <v>93</v>
      </c>
      <c r="C21" s="38" t="s">
        <v>94</v>
      </c>
      <c r="D21" s="88"/>
      <c r="E21" s="89"/>
      <c r="F21" s="97">
        <v>223.93999999999997</v>
      </c>
      <c r="G21" s="98">
        <v>270</v>
      </c>
      <c r="H21" s="99">
        <v>265</v>
      </c>
      <c r="I21" s="97">
        <v>731</v>
      </c>
      <c r="J21" s="98">
        <v>860</v>
      </c>
      <c r="K21" s="99">
        <v>800</v>
      </c>
      <c r="L21" s="97">
        <v>3.17</v>
      </c>
      <c r="M21" s="98">
        <v>10</v>
      </c>
      <c r="N21" s="99">
        <v>15</v>
      </c>
      <c r="O21" s="97">
        <v>510.23</v>
      </c>
      <c r="P21" s="98">
        <v>600</v>
      </c>
      <c r="Q21" s="99">
        <v>550</v>
      </c>
      <c r="R21" s="44" t="s">
        <v>93</v>
      </c>
      <c r="S21" s="88"/>
      <c r="T21" s="89"/>
    </row>
    <row r="22" spans="1:20">
      <c r="A22" t="str">
        <f t="shared" si="0"/>
        <v/>
      </c>
      <c r="B22" s="17" t="s">
        <v>95</v>
      </c>
      <c r="C22" s="38" t="s">
        <v>96</v>
      </c>
      <c r="D22" s="88"/>
      <c r="E22" s="89"/>
      <c r="F22" s="97">
        <v>497</v>
      </c>
      <c r="G22" s="98">
        <v>430</v>
      </c>
      <c r="H22" s="99">
        <v>485</v>
      </c>
      <c r="I22" s="97">
        <v>468</v>
      </c>
      <c r="J22" s="98">
        <v>420</v>
      </c>
      <c r="K22" s="99">
        <v>460</v>
      </c>
      <c r="L22" s="97">
        <v>84</v>
      </c>
      <c r="M22" s="98">
        <v>60</v>
      </c>
      <c r="N22" s="99">
        <v>80</v>
      </c>
      <c r="O22" s="97">
        <v>55</v>
      </c>
      <c r="P22" s="98">
        <v>50</v>
      </c>
      <c r="Q22" s="99">
        <v>55</v>
      </c>
      <c r="R22" s="44" t="s">
        <v>97</v>
      </c>
      <c r="S22" s="88"/>
      <c r="T22" s="89"/>
    </row>
    <row r="23" spans="1:20">
      <c r="A23" t="str">
        <f t="shared" si="0"/>
        <v/>
      </c>
      <c r="B23" s="17" t="s">
        <v>98</v>
      </c>
      <c r="C23" s="38" t="s">
        <v>99</v>
      </c>
      <c r="D23" s="88"/>
      <c r="E23" s="89"/>
      <c r="F23" s="97">
        <v>18.690000000000026</v>
      </c>
      <c r="G23" s="98">
        <v>145</v>
      </c>
      <c r="H23" s="99">
        <v>195</v>
      </c>
      <c r="I23" s="97">
        <v>310</v>
      </c>
      <c r="J23" s="98">
        <v>325</v>
      </c>
      <c r="K23" s="99">
        <v>350</v>
      </c>
      <c r="L23" s="97">
        <v>46.03</v>
      </c>
      <c r="M23" s="98">
        <v>45</v>
      </c>
      <c r="N23" s="99">
        <v>45</v>
      </c>
      <c r="O23" s="97">
        <v>337.34</v>
      </c>
      <c r="P23" s="98">
        <v>225</v>
      </c>
      <c r="Q23" s="99">
        <v>200</v>
      </c>
      <c r="R23" s="44" t="s">
        <v>100</v>
      </c>
      <c r="S23" s="88"/>
      <c r="T23" s="89"/>
    </row>
    <row r="24" spans="1:20">
      <c r="A24" t="str">
        <f t="shared" si="0"/>
        <v/>
      </c>
      <c r="B24" s="17" t="s">
        <v>101</v>
      </c>
      <c r="C24" s="38" t="s">
        <v>102</v>
      </c>
      <c r="D24" s="88"/>
      <c r="E24" s="89"/>
      <c r="F24" s="97">
        <v>111.002995572</v>
      </c>
      <c r="G24" s="98">
        <v>112</v>
      </c>
      <c r="H24" s="99">
        <v>150</v>
      </c>
      <c r="I24" s="97">
        <v>149</v>
      </c>
      <c r="J24" s="98">
        <v>162</v>
      </c>
      <c r="K24" s="99">
        <v>170</v>
      </c>
      <c r="L24" s="97">
        <v>165.59437898900001</v>
      </c>
      <c r="M24" s="98">
        <v>120</v>
      </c>
      <c r="N24" s="99">
        <v>150</v>
      </c>
      <c r="O24" s="97">
        <v>203.591383417</v>
      </c>
      <c r="P24" s="98">
        <v>170</v>
      </c>
      <c r="Q24" s="99">
        <v>170</v>
      </c>
      <c r="R24" s="44" t="s">
        <v>103</v>
      </c>
      <c r="S24" s="88"/>
      <c r="T24" s="89"/>
    </row>
    <row r="25" spans="1:20">
      <c r="A25" t="str">
        <f t="shared" si="0"/>
        <v/>
      </c>
      <c r="B25" s="17" t="s">
        <v>104</v>
      </c>
      <c r="C25" s="38" t="s">
        <v>105</v>
      </c>
      <c r="D25" s="88"/>
      <c r="E25" s="89"/>
      <c r="F25" s="97">
        <v>1771.11</v>
      </c>
      <c r="G25" s="98">
        <v>1985</v>
      </c>
      <c r="H25" s="99">
        <v>1985</v>
      </c>
      <c r="I25" s="97">
        <v>1900</v>
      </c>
      <c r="J25" s="98">
        <v>2100</v>
      </c>
      <c r="K25" s="99">
        <v>2100</v>
      </c>
      <c r="L25" s="97">
        <v>153.55000000000001</v>
      </c>
      <c r="M25" s="98">
        <v>235</v>
      </c>
      <c r="N25" s="99">
        <v>235</v>
      </c>
      <c r="O25" s="97">
        <v>282.44</v>
      </c>
      <c r="P25" s="98">
        <v>350</v>
      </c>
      <c r="Q25" s="99">
        <v>350</v>
      </c>
      <c r="R25" s="44" t="s">
        <v>106</v>
      </c>
      <c r="S25" s="88"/>
      <c r="T25" s="89"/>
    </row>
    <row r="26" spans="1:20">
      <c r="A26" t="str">
        <f t="shared" si="0"/>
        <v/>
      </c>
      <c r="B26" s="17" t="s">
        <v>107</v>
      </c>
      <c r="C26" s="38" t="s">
        <v>108</v>
      </c>
      <c r="D26" s="88"/>
      <c r="E26" s="89"/>
      <c r="F26" s="97">
        <v>350</v>
      </c>
      <c r="G26" s="98">
        <v>355</v>
      </c>
      <c r="H26" s="99">
        <v>360</v>
      </c>
      <c r="I26" s="97">
        <v>275</v>
      </c>
      <c r="J26" s="98">
        <v>285</v>
      </c>
      <c r="K26" s="99">
        <v>295</v>
      </c>
      <c r="L26" s="97">
        <v>75</v>
      </c>
      <c r="M26" s="98">
        <v>70</v>
      </c>
      <c r="N26" s="99">
        <v>65</v>
      </c>
      <c r="O26" s="97">
        <v>0</v>
      </c>
      <c r="P26" s="98">
        <v>0</v>
      </c>
      <c r="Q26" s="99">
        <v>0</v>
      </c>
      <c r="R26" s="44" t="s">
        <v>109</v>
      </c>
      <c r="S26" s="88"/>
      <c r="T26" s="89"/>
    </row>
    <row r="27" spans="1:20" ht="13.5" thickBot="1">
      <c r="A27" t="str">
        <f t="shared" si="0"/>
        <v/>
      </c>
      <c r="B27" s="17" t="s">
        <v>110</v>
      </c>
      <c r="C27" s="38" t="s">
        <v>111</v>
      </c>
      <c r="D27" s="88"/>
      <c r="E27" s="89"/>
      <c r="F27" s="97">
        <v>9430.3900000000012</v>
      </c>
      <c r="G27" s="98">
        <v>9450</v>
      </c>
      <c r="H27" s="99">
        <v>9450</v>
      </c>
      <c r="I27" s="97">
        <v>304</v>
      </c>
      <c r="J27" s="98">
        <v>320</v>
      </c>
      <c r="K27" s="99">
        <v>320</v>
      </c>
      <c r="L27" s="97">
        <v>9128.02</v>
      </c>
      <c r="M27" s="98">
        <v>9130</v>
      </c>
      <c r="N27" s="99">
        <v>9130</v>
      </c>
      <c r="O27" s="97">
        <v>1.63</v>
      </c>
      <c r="P27" s="98">
        <v>0</v>
      </c>
      <c r="Q27" s="99">
        <v>0</v>
      </c>
      <c r="R27" s="44" t="s">
        <v>112</v>
      </c>
      <c r="S27" s="88"/>
      <c r="T27" s="89"/>
    </row>
    <row r="28" spans="1:20" ht="14.25" thickTop="1" thickBot="1">
      <c r="A28" t="str">
        <f t="shared" si="0"/>
        <v/>
      </c>
      <c r="C28" s="13" t="s">
        <v>113</v>
      </c>
      <c r="D28" s="92"/>
      <c r="E28" s="93"/>
      <c r="F28" s="73">
        <v>21318.126479372004</v>
      </c>
      <c r="G28" s="74">
        <v>21989</v>
      </c>
      <c r="H28" s="75">
        <v>22381</v>
      </c>
      <c r="I28" s="73">
        <v>15869.57</v>
      </c>
      <c r="J28" s="74">
        <v>16418</v>
      </c>
      <c r="K28" s="75">
        <v>16860</v>
      </c>
      <c r="L28" s="73">
        <v>14030.095378989001</v>
      </c>
      <c r="M28" s="74">
        <v>13578</v>
      </c>
      <c r="N28" s="75">
        <v>13762</v>
      </c>
      <c r="O28" s="73">
        <v>8581.5388996170004</v>
      </c>
      <c r="P28" s="74">
        <v>8007</v>
      </c>
      <c r="Q28" s="75">
        <v>8241</v>
      </c>
      <c r="R28" s="13" t="s">
        <v>113</v>
      </c>
      <c r="S28" s="92"/>
      <c r="T28" s="93"/>
    </row>
    <row r="29" spans="1:20" ht="13.5" thickTop="1">
      <c r="A29" t="str">
        <f t="shared" si="0"/>
        <v/>
      </c>
      <c r="B29" s="14" t="s">
        <v>114</v>
      </c>
      <c r="C29" s="85" t="s">
        <v>127</v>
      </c>
      <c r="D29" s="86"/>
      <c r="E29" s="87"/>
      <c r="F29" s="94">
        <v>706.15362600000014</v>
      </c>
      <c r="G29" s="95">
        <v>761.27078253627712</v>
      </c>
      <c r="H29" s="96">
        <v>547.71839533225921</v>
      </c>
      <c r="I29" s="94">
        <v>3830</v>
      </c>
      <c r="J29" s="95">
        <v>4131</v>
      </c>
      <c r="K29" s="96">
        <v>4131</v>
      </c>
      <c r="L29" s="94">
        <v>29.267372999999999</v>
      </c>
      <c r="M29" s="95">
        <v>32.507222921217299</v>
      </c>
      <c r="N29" s="96">
        <v>35.161072493809101</v>
      </c>
      <c r="O29" s="94">
        <v>3153.1137469999999</v>
      </c>
      <c r="P29" s="95">
        <v>3402.2364403849401</v>
      </c>
      <c r="Q29" s="96">
        <v>3618.4426771615499</v>
      </c>
      <c r="R29" s="48" t="s">
        <v>114</v>
      </c>
      <c r="S29" s="86"/>
      <c r="T29" s="87"/>
    </row>
    <row r="30" spans="1:20" ht="13.5" thickBot="1">
      <c r="A30" t="str">
        <f t="shared" si="0"/>
        <v/>
      </c>
      <c r="B30" s="14" t="s">
        <v>116</v>
      </c>
      <c r="C30" s="62" t="s">
        <v>128</v>
      </c>
      <c r="D30" s="90"/>
      <c r="E30" s="91"/>
      <c r="F30" s="100">
        <v>1122.0000000000002</v>
      </c>
      <c r="G30" s="101">
        <v>1136.3900000000003</v>
      </c>
      <c r="H30" s="102">
        <v>1129.1999999999998</v>
      </c>
      <c r="I30" s="100">
        <v>8448.6</v>
      </c>
      <c r="J30" s="101">
        <v>8556.92</v>
      </c>
      <c r="K30" s="102">
        <v>8502.76</v>
      </c>
      <c r="L30" s="100">
        <v>195.95</v>
      </c>
      <c r="M30" s="101">
        <v>198.46</v>
      </c>
      <c r="N30" s="102">
        <v>197.21</v>
      </c>
      <c r="O30" s="100">
        <v>7522.55</v>
      </c>
      <c r="P30" s="101">
        <v>7618.99</v>
      </c>
      <c r="Q30" s="102">
        <v>7570.77</v>
      </c>
      <c r="R30" s="63" t="s">
        <v>129</v>
      </c>
      <c r="S30" s="90"/>
      <c r="T30" s="91"/>
    </row>
    <row r="31" spans="1:20" ht="14.25" thickTop="1" thickBot="1">
      <c r="A31" t="str">
        <f t="shared" si="0"/>
        <v/>
      </c>
      <c r="C31" s="13" t="s">
        <v>119</v>
      </c>
      <c r="D31" s="11"/>
      <c r="E31" s="12"/>
      <c r="F31" s="73">
        <v>1828.1536260000003</v>
      </c>
      <c r="G31" s="74">
        <v>1897.6607825362776</v>
      </c>
      <c r="H31" s="75">
        <v>1676.918395332259</v>
      </c>
      <c r="I31" s="73">
        <v>12278.6</v>
      </c>
      <c r="J31" s="74">
        <v>12687.92</v>
      </c>
      <c r="K31" s="75">
        <v>12633.76</v>
      </c>
      <c r="L31" s="73">
        <v>225.21737299999998</v>
      </c>
      <c r="M31" s="74">
        <v>230.96722292121731</v>
      </c>
      <c r="N31" s="75">
        <v>232.37107249380909</v>
      </c>
      <c r="O31" s="73">
        <v>10675.663747000001</v>
      </c>
      <c r="P31" s="74">
        <v>11021.22644038494</v>
      </c>
      <c r="Q31" s="75">
        <v>11189.212677161551</v>
      </c>
      <c r="R31" s="16" t="s">
        <v>120</v>
      </c>
      <c r="S31" s="7"/>
      <c r="T31" s="8"/>
    </row>
    <row r="32" spans="1:20" ht="15" thickTop="1">
      <c r="C32" s="34"/>
      <c r="F32" s="36"/>
      <c r="H32" s="35"/>
      <c r="I32" s="35"/>
      <c r="J32" s="35"/>
      <c r="K32" s="35"/>
      <c r="L32" s="36"/>
      <c r="N32" s="103"/>
      <c r="O32" s="103"/>
      <c r="P32" s="103"/>
      <c r="Q32" s="103"/>
      <c r="R32" s="34"/>
    </row>
    <row r="33" spans="3:20">
      <c r="C33" s="30"/>
      <c r="T33" s="32"/>
    </row>
    <row r="38" spans="3:20">
      <c r="J38" s="126"/>
      <c r="K38" s="126"/>
    </row>
    <row r="39" spans="3:20">
      <c r="J39" s="126"/>
      <c r="K39" s="126"/>
    </row>
    <row r="40" spans="3:20">
      <c r="J40" s="126"/>
      <c r="K40" s="126"/>
    </row>
    <row r="41" spans="3:20">
      <c r="H41" s="88"/>
      <c r="I41" s="127"/>
      <c r="J41" s="127"/>
      <c r="K41" s="127"/>
    </row>
    <row r="42" spans="3:20">
      <c r="J42" s="126"/>
      <c r="K42" s="126"/>
    </row>
  </sheetData>
  <mergeCells count="12">
    <mergeCell ref="O7:Q7"/>
    <mergeCell ref="R7:T7"/>
    <mergeCell ref="C2:T2"/>
    <mergeCell ref="F3:K3"/>
    <mergeCell ref="L3:Q3"/>
    <mergeCell ref="K5:L5"/>
    <mergeCell ref="F6:H6"/>
    <mergeCell ref="C7:E7"/>
    <mergeCell ref="F7:H7"/>
    <mergeCell ref="C4:T4"/>
    <mergeCell ref="I7:K7"/>
    <mergeCell ref="L7:N7"/>
  </mergeCells>
  <conditionalFormatting sqref="F19:M31 N19:R32 C19:E32 C9:R18">
    <cfRule type="expression" dxfId="0" priority="29" stopIfTrue="1">
      <formula>#REF!&gt;2</formula>
    </cfRule>
  </conditionalFormatting>
  <printOptions horizontalCentered="1" verticalCentered="1"/>
  <pageMargins left="0.35433070866141736" right="0.35433070866141736" top="0.59055118110236227" bottom="0.59055118110236227" header="0.31496062992125984" footer="0.31496062992125984"/>
  <pageSetup paperSize="9" scale="86"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32">
    <pageSetUpPr fitToPage="1"/>
  </sheetPr>
  <dimension ref="A1:T61"/>
  <sheetViews>
    <sheetView zoomScaleNormal="100" workbookViewId="0">
      <selection activeCell="N39" sqref="N39"/>
    </sheetView>
  </sheetViews>
  <sheetFormatPr defaultRowHeight="12.75"/>
  <cols>
    <col min="5" max="5" width="13.28515625" customWidth="1"/>
    <col min="20" max="20" width="16.140625" bestFit="1" customWidth="1"/>
  </cols>
  <sheetData>
    <row r="1" spans="1:20">
      <c r="A1" s="14" t="s">
        <v>267</v>
      </c>
    </row>
    <row r="2" spans="1:20">
      <c r="C2" s="166" t="s">
        <v>268</v>
      </c>
      <c r="D2" s="166"/>
      <c r="E2" s="166"/>
      <c r="F2" s="166"/>
      <c r="G2" s="166"/>
      <c r="H2" s="166"/>
      <c r="I2" s="166"/>
      <c r="J2" s="166"/>
      <c r="K2" s="166"/>
      <c r="L2" s="166"/>
      <c r="M2" s="166"/>
      <c r="N2" s="166"/>
      <c r="O2" s="166"/>
      <c r="P2" s="166"/>
      <c r="Q2" s="166"/>
      <c r="R2" s="166"/>
      <c r="S2" s="166"/>
      <c r="T2" s="166"/>
    </row>
    <row r="3" spans="1:20">
      <c r="C3" s="33"/>
      <c r="D3" s="33"/>
      <c r="E3" s="33"/>
      <c r="F3" s="33"/>
      <c r="G3" s="33"/>
      <c r="H3" s="33"/>
      <c r="I3" s="33"/>
      <c r="J3" s="33"/>
      <c r="K3" s="33"/>
      <c r="L3" s="33"/>
      <c r="M3" s="33"/>
      <c r="N3" s="33"/>
      <c r="O3" s="33"/>
      <c r="P3" s="33"/>
      <c r="Q3" s="33"/>
      <c r="R3" s="33"/>
      <c r="S3" s="33"/>
      <c r="T3" s="33"/>
    </row>
    <row r="4" spans="1:20">
      <c r="C4" s="166" t="s">
        <v>269</v>
      </c>
      <c r="D4" s="166"/>
      <c r="E4" s="166"/>
      <c r="F4" s="166"/>
      <c r="G4" s="166"/>
      <c r="H4" s="166"/>
      <c r="I4" s="166"/>
      <c r="J4" s="166"/>
      <c r="K4" s="166"/>
      <c r="L4" s="166"/>
      <c r="M4" s="166"/>
      <c r="N4" s="166"/>
      <c r="O4" s="166"/>
      <c r="P4" s="166"/>
      <c r="Q4" s="166"/>
      <c r="R4" s="166"/>
      <c r="S4" s="166"/>
      <c r="T4" s="166"/>
    </row>
    <row r="5" spans="1:20">
      <c r="C5" s="33"/>
      <c r="D5" s="33"/>
      <c r="E5" s="33"/>
      <c r="F5" s="33"/>
      <c r="G5" s="33"/>
      <c r="H5" s="33"/>
      <c r="I5" s="33"/>
      <c r="J5" s="33"/>
      <c r="K5" s="33"/>
      <c r="L5" s="33"/>
      <c r="M5" s="33"/>
      <c r="N5" s="33"/>
      <c r="O5" s="33"/>
      <c r="P5" s="33"/>
      <c r="Q5" s="33"/>
      <c r="R5" s="33"/>
      <c r="S5" s="33"/>
      <c r="T5" s="33"/>
    </row>
    <row r="6" spans="1:20">
      <c r="C6" s="166" t="s">
        <v>270</v>
      </c>
      <c r="D6" s="166"/>
      <c r="E6" s="166"/>
      <c r="F6" s="166"/>
      <c r="G6" s="166"/>
      <c r="H6" s="166"/>
      <c r="I6" s="166"/>
      <c r="J6" s="166"/>
      <c r="K6" s="166"/>
      <c r="L6" s="166"/>
      <c r="M6" s="166"/>
      <c r="N6" s="166"/>
      <c r="O6" s="166"/>
      <c r="P6" s="166"/>
      <c r="Q6" s="166"/>
      <c r="R6" s="166"/>
      <c r="S6" s="166"/>
      <c r="T6" s="166"/>
    </row>
    <row r="7" spans="1:20">
      <c r="C7" s="168" t="s">
        <v>45</v>
      </c>
      <c r="D7" s="168"/>
      <c r="E7" s="168"/>
      <c r="F7" s="168"/>
      <c r="G7" s="168"/>
      <c r="H7" s="168"/>
      <c r="I7" s="168"/>
      <c r="J7" s="168"/>
      <c r="K7" s="168"/>
      <c r="L7" s="168"/>
      <c r="M7" s="168"/>
      <c r="N7" s="168"/>
      <c r="O7" s="168"/>
      <c r="P7" s="168"/>
      <c r="Q7" s="168"/>
      <c r="R7" s="168"/>
      <c r="S7" s="168"/>
      <c r="T7" s="168"/>
    </row>
    <row r="8" spans="1:20" ht="15" thickBot="1">
      <c r="F8" s="177" t="s">
        <v>271</v>
      </c>
      <c r="G8" s="167"/>
      <c r="H8" s="167"/>
      <c r="I8" s="167"/>
      <c r="J8" s="167"/>
      <c r="K8" s="167"/>
      <c r="L8" s="167"/>
      <c r="M8" s="167"/>
      <c r="N8" s="167"/>
      <c r="O8" s="167"/>
      <c r="P8" s="167"/>
      <c r="Q8" s="167"/>
    </row>
    <row r="9" spans="1:20" ht="13.5" thickTop="1">
      <c r="C9" s="1"/>
      <c r="D9" s="2"/>
      <c r="E9" s="3"/>
      <c r="F9" s="169" t="s">
        <v>47</v>
      </c>
      <c r="G9" s="170"/>
      <c r="H9" s="171"/>
      <c r="I9" s="1"/>
      <c r="J9" s="2"/>
      <c r="K9" s="3"/>
      <c r="L9" s="15"/>
      <c r="M9" s="2"/>
      <c r="N9" s="3"/>
      <c r="O9" s="15"/>
      <c r="P9" s="2"/>
      <c r="Q9" s="3"/>
      <c r="R9" s="1"/>
      <c r="S9" s="2"/>
      <c r="T9" s="3"/>
    </row>
    <row r="10" spans="1:20">
      <c r="C10" s="41"/>
      <c r="D10" s="42"/>
      <c r="E10" s="43"/>
      <c r="F10" s="172" t="s">
        <v>51</v>
      </c>
      <c r="G10" s="173"/>
      <c r="H10" s="174"/>
      <c r="I10" s="172" t="s">
        <v>52</v>
      </c>
      <c r="J10" s="173"/>
      <c r="K10" s="174"/>
      <c r="L10" s="172" t="s">
        <v>53</v>
      </c>
      <c r="M10" s="173"/>
      <c r="N10" s="174"/>
      <c r="O10" s="172" t="s">
        <v>54</v>
      </c>
      <c r="P10" s="173"/>
      <c r="Q10" s="174"/>
      <c r="R10" s="41"/>
      <c r="S10" s="42"/>
      <c r="T10" s="43"/>
    </row>
    <row r="11" spans="1:20">
      <c r="C11" s="175"/>
      <c r="D11" s="168"/>
      <c r="E11" s="176"/>
      <c r="F11" s="46">
        <v>2021</v>
      </c>
      <c r="G11" s="47">
        <v>2022</v>
      </c>
      <c r="H11" s="49">
        <v>2023</v>
      </c>
      <c r="I11" s="46">
        <v>2021</v>
      </c>
      <c r="J11" s="47">
        <v>2022</v>
      </c>
      <c r="K11" s="49">
        <v>2023</v>
      </c>
      <c r="L11" s="46">
        <v>2021</v>
      </c>
      <c r="M11" s="47">
        <v>2022</v>
      </c>
      <c r="N11" s="49">
        <v>2023</v>
      </c>
      <c r="O11" s="46">
        <v>2021</v>
      </c>
      <c r="P11" s="47">
        <v>2022</v>
      </c>
      <c r="Q11" s="49">
        <v>2023</v>
      </c>
      <c r="R11" s="175"/>
      <c r="S11" s="168"/>
      <c r="T11" s="176"/>
    </row>
    <row r="12" spans="1:20">
      <c r="C12" s="41"/>
      <c r="D12" s="42"/>
      <c r="E12" s="43"/>
      <c r="F12" s="41" t="s">
        <v>272</v>
      </c>
      <c r="G12" s="208" t="s">
        <v>273</v>
      </c>
      <c r="H12" s="176"/>
      <c r="I12" s="41" t="s">
        <v>272</v>
      </c>
      <c r="J12" s="208" t="s">
        <v>273</v>
      </c>
      <c r="K12" s="176"/>
      <c r="L12" s="41" t="s">
        <v>272</v>
      </c>
      <c r="M12" s="208" t="s">
        <v>273</v>
      </c>
      <c r="N12" s="176"/>
      <c r="O12" s="41" t="s">
        <v>272</v>
      </c>
      <c r="P12" s="208" t="s">
        <v>273</v>
      </c>
      <c r="Q12" s="176"/>
      <c r="R12" s="41"/>
      <c r="S12" s="42"/>
      <c r="T12" s="43"/>
    </row>
    <row r="13" spans="1:20" ht="13.5" thickBot="1">
      <c r="C13" s="6"/>
      <c r="D13" s="7"/>
      <c r="E13" s="8"/>
      <c r="F13" s="45" t="s">
        <v>274</v>
      </c>
      <c r="G13" s="206" t="s">
        <v>275</v>
      </c>
      <c r="H13" s="207"/>
      <c r="I13" s="45" t="s">
        <v>274</v>
      </c>
      <c r="J13" s="206" t="s">
        <v>275</v>
      </c>
      <c r="K13" s="207"/>
      <c r="L13" s="45" t="s">
        <v>274</v>
      </c>
      <c r="M13" s="206" t="s">
        <v>275</v>
      </c>
      <c r="N13" s="207"/>
      <c r="O13" s="45" t="s">
        <v>274</v>
      </c>
      <c r="P13" s="206" t="s">
        <v>275</v>
      </c>
      <c r="Q13" s="207"/>
      <c r="R13" s="6"/>
      <c r="S13" s="7"/>
      <c r="T13" s="8"/>
    </row>
    <row r="14" spans="1:20" ht="13.5" thickTop="1">
      <c r="B14" s="14"/>
      <c r="C14" s="48" t="s">
        <v>276</v>
      </c>
      <c r="D14" s="2"/>
      <c r="E14" s="3"/>
      <c r="F14" s="50">
        <v>67.771337436752731</v>
      </c>
      <c r="G14" s="51">
        <v>63.342403449999985</v>
      </c>
      <c r="H14" s="52">
        <v>62.123630000000006</v>
      </c>
      <c r="I14" s="50">
        <v>90.268444000000002</v>
      </c>
      <c r="J14" s="51">
        <v>88.254589999999993</v>
      </c>
      <c r="K14" s="52">
        <v>87.84423000000001</v>
      </c>
      <c r="L14" s="50">
        <v>26.303217941732726</v>
      </c>
      <c r="M14" s="51">
        <v>22.935621449999999</v>
      </c>
      <c r="N14" s="52">
        <v>21.865599999999997</v>
      </c>
      <c r="O14" s="50">
        <v>48.800324504980004</v>
      </c>
      <c r="P14" s="51">
        <v>47.847808000000008</v>
      </c>
      <c r="Q14" s="52">
        <v>47.586199999999998</v>
      </c>
      <c r="R14" s="48" t="s">
        <v>277</v>
      </c>
      <c r="S14" s="2"/>
      <c r="T14" s="3"/>
    </row>
    <row r="15" spans="1:20">
      <c r="B15" s="17"/>
      <c r="C15" s="5"/>
      <c r="E15" s="4"/>
      <c r="F15" s="53"/>
      <c r="G15" s="54"/>
      <c r="H15" s="55"/>
      <c r="I15" s="53"/>
      <c r="J15" s="54"/>
      <c r="K15" s="55"/>
      <c r="L15" s="53"/>
      <c r="M15" s="54"/>
      <c r="N15" s="55"/>
      <c r="O15" s="53"/>
      <c r="P15" s="54"/>
      <c r="Q15" s="55"/>
      <c r="R15" s="44"/>
      <c r="T15" s="4"/>
    </row>
    <row r="16" spans="1:20" ht="14.25">
      <c r="B16" s="17"/>
      <c r="C16" s="5" t="s">
        <v>278</v>
      </c>
      <c r="E16" s="4"/>
      <c r="F16" s="53">
        <v>172.75823102677694</v>
      </c>
      <c r="G16" s="54">
        <v>165.24388373532332</v>
      </c>
      <c r="H16" s="55">
        <v>163.91895078863476</v>
      </c>
      <c r="I16" s="53">
        <v>177.50864279136451</v>
      </c>
      <c r="J16" s="54">
        <v>167.80088373532334</v>
      </c>
      <c r="K16" s="55">
        <v>163.65095078863476</v>
      </c>
      <c r="L16" s="53">
        <v>18.282725703257007</v>
      </c>
      <c r="M16" s="54">
        <v>16.582000000000001</v>
      </c>
      <c r="N16" s="55">
        <v>17.07</v>
      </c>
      <c r="O16" s="53">
        <v>23.033137467844579</v>
      </c>
      <c r="P16" s="54">
        <v>19.138999999999999</v>
      </c>
      <c r="Q16" s="55">
        <v>16.802</v>
      </c>
      <c r="R16" s="5" t="s">
        <v>279</v>
      </c>
      <c r="T16" s="4"/>
    </row>
    <row r="17" spans="2:20">
      <c r="B17" s="17"/>
      <c r="C17" s="5"/>
      <c r="E17" s="4"/>
      <c r="F17" s="53"/>
      <c r="G17" s="54"/>
      <c r="H17" s="55"/>
      <c r="I17" s="53"/>
      <c r="J17" s="54"/>
      <c r="K17" s="55"/>
      <c r="L17" s="53"/>
      <c r="M17" s="54"/>
      <c r="N17" s="55"/>
      <c r="O17" s="53"/>
      <c r="P17" s="54"/>
      <c r="Q17" s="55"/>
      <c r="R17" s="44"/>
      <c r="T17" s="4"/>
    </row>
    <row r="18" spans="2:20">
      <c r="B18" s="17"/>
      <c r="C18" s="44" t="s">
        <v>280</v>
      </c>
      <c r="E18" s="4"/>
      <c r="F18" s="53">
        <v>4.3383214998180151</v>
      </c>
      <c r="G18" s="54">
        <v>4.165585351999999</v>
      </c>
      <c r="H18" s="55">
        <v>4.1880150949999999</v>
      </c>
      <c r="I18" s="53">
        <v>4.2151140000000007</v>
      </c>
      <c r="J18" s="54">
        <v>4.1664599999999998</v>
      </c>
      <c r="K18" s="55">
        <v>4.0850999999999997</v>
      </c>
      <c r="L18" s="53">
        <v>2.9495333944803481</v>
      </c>
      <c r="M18" s="54">
        <v>2.8920914999999998</v>
      </c>
      <c r="N18" s="55">
        <v>2.9179150950000001</v>
      </c>
      <c r="O18" s="53">
        <v>2.8263258946623342</v>
      </c>
      <c r="P18" s="54">
        <v>2.8929661480000002</v>
      </c>
      <c r="Q18" s="55">
        <v>2.8149999999999999</v>
      </c>
      <c r="R18" s="44" t="s">
        <v>281</v>
      </c>
      <c r="T18" s="4"/>
    </row>
    <row r="19" spans="2:20">
      <c r="B19" s="17"/>
      <c r="C19" s="38"/>
      <c r="E19" s="4"/>
      <c r="F19" s="53"/>
      <c r="G19" s="54"/>
      <c r="H19" s="55"/>
      <c r="I19" s="53"/>
      <c r="J19" s="54"/>
      <c r="K19" s="55"/>
      <c r="L19" s="53"/>
      <c r="M19" s="54"/>
      <c r="N19" s="55"/>
      <c r="O19" s="53"/>
      <c r="P19" s="54"/>
      <c r="Q19" s="55"/>
      <c r="R19" s="44"/>
      <c r="T19" s="4"/>
    </row>
    <row r="20" spans="2:20" ht="14.25">
      <c r="B20" s="17"/>
      <c r="C20" s="5" t="s">
        <v>282</v>
      </c>
      <c r="E20" s="4"/>
      <c r="F20" s="53">
        <v>3.562838211248013</v>
      </c>
      <c r="G20" s="54">
        <v>3.3397613520000005</v>
      </c>
      <c r="H20" s="55">
        <v>3.3485492950000006</v>
      </c>
      <c r="I20" s="53">
        <v>3.0420599999999998</v>
      </c>
      <c r="J20" s="54">
        <v>2.9168600000000002</v>
      </c>
      <c r="K20" s="55">
        <v>2.9075000000000002</v>
      </c>
      <c r="L20" s="53">
        <v>2.4106838394332053</v>
      </c>
      <c r="M20" s="54">
        <v>2.3258675000000002</v>
      </c>
      <c r="N20" s="55">
        <v>2.371681095</v>
      </c>
      <c r="O20" s="53">
        <v>1.8899056281851918</v>
      </c>
      <c r="P20" s="54">
        <v>1.902966148</v>
      </c>
      <c r="Q20" s="55">
        <v>1.9306317999999998</v>
      </c>
      <c r="R20" s="5" t="s">
        <v>283</v>
      </c>
      <c r="T20" s="4"/>
    </row>
    <row r="21" spans="2:20">
      <c r="B21" s="17"/>
      <c r="C21" s="5"/>
      <c r="E21" s="4"/>
      <c r="F21" s="53"/>
      <c r="G21" s="54"/>
      <c r="H21" s="55"/>
      <c r="I21" s="53"/>
      <c r="J21" s="54"/>
      <c r="K21" s="55"/>
      <c r="L21" s="53"/>
      <c r="M21" s="54"/>
      <c r="N21" s="55"/>
      <c r="O21" s="53"/>
      <c r="P21" s="54"/>
      <c r="Q21" s="55"/>
      <c r="R21" s="44"/>
      <c r="T21" s="4"/>
    </row>
    <row r="22" spans="2:20" ht="14.25">
      <c r="B22" s="17"/>
      <c r="C22" s="5" t="s">
        <v>284</v>
      </c>
      <c r="E22" s="4"/>
      <c r="F22" s="53">
        <v>0.31628328856999999</v>
      </c>
      <c r="G22" s="54">
        <v>0.34082399999999996</v>
      </c>
      <c r="H22" s="55">
        <v>0.33946579999999998</v>
      </c>
      <c r="I22" s="53">
        <v>2.6053999999999997E-2</v>
      </c>
      <c r="J22" s="54">
        <v>2.46E-2</v>
      </c>
      <c r="K22" s="55">
        <v>2.7600000000000003E-2</v>
      </c>
      <c r="L22" s="53">
        <v>0.41195955504714288</v>
      </c>
      <c r="M22" s="54">
        <v>0.40622399999999997</v>
      </c>
      <c r="N22" s="55">
        <v>0.39623399999999998</v>
      </c>
      <c r="O22" s="53">
        <v>0.12173026647714287</v>
      </c>
      <c r="P22" s="54">
        <v>0.09</v>
      </c>
      <c r="Q22" s="55">
        <v>8.4368200000000004E-2</v>
      </c>
      <c r="R22" s="5" t="s">
        <v>285</v>
      </c>
      <c r="T22" s="4"/>
    </row>
    <row r="23" spans="2:20">
      <c r="B23" s="17"/>
      <c r="C23" s="5"/>
      <c r="E23" s="4"/>
      <c r="F23" s="53"/>
      <c r="G23" s="54"/>
      <c r="H23" s="55"/>
      <c r="I23" s="53"/>
      <c r="J23" s="54"/>
      <c r="K23" s="55"/>
      <c r="L23" s="53"/>
      <c r="M23" s="54"/>
      <c r="N23" s="55"/>
      <c r="O23" s="53"/>
      <c r="P23" s="54"/>
      <c r="Q23" s="55"/>
      <c r="R23" s="18"/>
      <c r="T23" s="4"/>
    </row>
    <row r="24" spans="2:20" ht="14.25">
      <c r="B24" s="17"/>
      <c r="C24" s="5" t="s">
        <v>286</v>
      </c>
      <c r="E24" s="4"/>
      <c r="F24" s="53">
        <v>13.591882407813738</v>
      </c>
      <c r="G24" s="54">
        <v>13.272711260067178</v>
      </c>
      <c r="H24" s="55">
        <v>13.480796907830062</v>
      </c>
      <c r="I24" s="53">
        <v>14.247128549153082</v>
      </c>
      <c r="J24" s="54">
        <v>14.210711260067178</v>
      </c>
      <c r="K24" s="55">
        <v>14.293796907830062</v>
      </c>
      <c r="L24" s="53">
        <v>1.848837970445895</v>
      </c>
      <c r="M24" s="54">
        <v>1.542</v>
      </c>
      <c r="N24" s="55">
        <v>1.43</v>
      </c>
      <c r="O24" s="53">
        <v>2.5040841117852395</v>
      </c>
      <c r="P24" s="54">
        <v>2.48</v>
      </c>
      <c r="Q24" s="55">
        <v>2.2429999999999999</v>
      </c>
      <c r="R24" s="5" t="s">
        <v>287</v>
      </c>
      <c r="T24" s="4"/>
    </row>
    <row r="25" spans="2:20">
      <c r="B25" s="17"/>
      <c r="C25" s="5"/>
      <c r="E25" s="4"/>
      <c r="F25" s="53"/>
      <c r="G25" s="54"/>
      <c r="H25" s="55"/>
      <c r="I25" s="53"/>
      <c r="J25" s="54"/>
      <c r="K25" s="55"/>
      <c r="L25" s="53"/>
      <c r="M25" s="54"/>
      <c r="N25" s="55"/>
      <c r="O25" s="53"/>
      <c r="P25" s="54"/>
      <c r="Q25" s="55"/>
      <c r="R25" s="18"/>
      <c r="T25" s="4"/>
    </row>
    <row r="26" spans="2:20" ht="14.25">
      <c r="B26" s="17"/>
      <c r="C26" s="5" t="s">
        <v>282</v>
      </c>
      <c r="E26" s="4"/>
      <c r="F26" s="53">
        <v>13.462031407813736</v>
      </c>
      <c r="G26" s="54">
        <v>13.425711260067178</v>
      </c>
      <c r="H26" s="55">
        <v>13.503796907830061</v>
      </c>
      <c r="I26" s="53">
        <v>14.247128549153082</v>
      </c>
      <c r="J26" s="54">
        <v>14.210711260067178</v>
      </c>
      <c r="K26" s="55">
        <v>14.293796907830062</v>
      </c>
      <c r="L26" s="53">
        <v>0.75251467044589493</v>
      </c>
      <c r="M26" s="54">
        <v>0.64300000000000002</v>
      </c>
      <c r="N26" s="55">
        <v>0.47899999999999998</v>
      </c>
      <c r="O26" s="53">
        <v>1.5376118117852398</v>
      </c>
      <c r="P26" s="54">
        <v>1.4279999999999999</v>
      </c>
      <c r="Q26" s="55">
        <v>1.2689999999999999</v>
      </c>
      <c r="R26" s="5" t="s">
        <v>283</v>
      </c>
      <c r="T26" s="4"/>
    </row>
    <row r="27" spans="2:20">
      <c r="B27" s="17"/>
      <c r="C27" s="5"/>
      <c r="E27" s="4"/>
      <c r="F27" s="53"/>
      <c r="G27" s="54"/>
      <c r="H27" s="55"/>
      <c r="I27" s="53"/>
      <c r="J27" s="54"/>
      <c r="K27" s="55"/>
      <c r="L27" s="53"/>
      <c r="M27" s="54"/>
      <c r="N27" s="55"/>
      <c r="O27" s="53"/>
      <c r="P27" s="54"/>
      <c r="Q27" s="55"/>
      <c r="R27" s="18"/>
      <c r="T27" s="4"/>
    </row>
    <row r="28" spans="2:20" ht="15" thickBot="1">
      <c r="B28" s="17"/>
      <c r="C28" s="6" t="s">
        <v>284</v>
      </c>
      <c r="D28" s="7"/>
      <c r="E28" s="8"/>
      <c r="F28" s="56">
        <v>5.3821000000000008E-2</v>
      </c>
      <c r="G28" s="57">
        <v>4.3999999999999997E-2</v>
      </c>
      <c r="H28" s="58">
        <v>4.3999999999999997E-2</v>
      </c>
      <c r="I28" s="59"/>
      <c r="J28" s="60"/>
      <c r="K28" s="61"/>
      <c r="L28" s="56">
        <v>7.1135000000000004E-2</v>
      </c>
      <c r="M28" s="57">
        <v>6.0999999999999999E-2</v>
      </c>
      <c r="N28" s="58">
        <v>6.0999999999999999E-2</v>
      </c>
      <c r="O28" s="56">
        <v>1.7314E-2</v>
      </c>
      <c r="P28" s="57">
        <v>1.7000000000000001E-2</v>
      </c>
      <c r="Q28" s="58">
        <v>1.7000000000000001E-2</v>
      </c>
      <c r="R28" s="6" t="s">
        <v>285</v>
      </c>
      <c r="S28" s="7"/>
      <c r="T28" s="8"/>
    </row>
    <row r="29" spans="2:20" ht="13.5" thickTop="1">
      <c r="B29" s="17"/>
      <c r="C29" s="18" t="s">
        <v>288</v>
      </c>
      <c r="E29" s="4"/>
      <c r="F29" s="53">
        <v>0.73714902794291448</v>
      </c>
      <c r="G29" s="54">
        <v>0.752</v>
      </c>
      <c r="H29" s="55">
        <v>0.71499999999999997</v>
      </c>
      <c r="I29" s="53">
        <v>0.70019999999999993</v>
      </c>
      <c r="J29" s="54">
        <v>0.71799999999999997</v>
      </c>
      <c r="K29" s="55">
        <v>0.70599999999999996</v>
      </c>
      <c r="L29" s="53">
        <v>0.77898298488096718</v>
      </c>
      <c r="M29" s="54">
        <v>0.71029999999999993</v>
      </c>
      <c r="N29" s="55">
        <v>0.6603</v>
      </c>
      <c r="O29" s="53">
        <v>0.74203395693805263</v>
      </c>
      <c r="P29" s="54">
        <v>0.6762999999999999</v>
      </c>
      <c r="Q29" s="55">
        <v>0.65129999999999999</v>
      </c>
      <c r="R29" s="18" t="s">
        <v>289</v>
      </c>
      <c r="T29" s="4"/>
    </row>
    <row r="30" spans="2:20">
      <c r="B30" s="17"/>
      <c r="C30" s="5"/>
      <c r="E30" s="4"/>
      <c r="F30" s="53"/>
      <c r="G30" s="54"/>
      <c r="H30" s="55"/>
      <c r="I30" s="104"/>
      <c r="J30" s="105"/>
      <c r="K30" s="106"/>
      <c r="L30" s="53"/>
      <c r="M30" s="54"/>
      <c r="N30" s="55"/>
      <c r="O30" s="53"/>
      <c r="P30" s="54"/>
      <c r="Q30" s="55"/>
      <c r="R30" s="18"/>
      <c r="T30" s="4"/>
    </row>
    <row r="31" spans="2:20">
      <c r="B31" s="17"/>
      <c r="C31" s="18" t="s">
        <v>290</v>
      </c>
      <c r="E31" s="4"/>
      <c r="F31" s="53">
        <v>5.9401837060413385</v>
      </c>
      <c r="G31" s="54">
        <v>5.835</v>
      </c>
      <c r="H31" s="55">
        <v>5.8639999999999999</v>
      </c>
      <c r="I31" s="53">
        <v>3.414828</v>
      </c>
      <c r="J31" s="54">
        <v>3.3740000000000001</v>
      </c>
      <c r="K31" s="55">
        <v>3.3460000000000001</v>
      </c>
      <c r="L31" s="53">
        <v>5.873937829997474</v>
      </c>
      <c r="M31" s="54">
        <v>5.673</v>
      </c>
      <c r="N31" s="55">
        <v>5.633</v>
      </c>
      <c r="O31" s="53">
        <v>3.348582123956136</v>
      </c>
      <c r="P31" s="54">
        <v>3.2120000000000002</v>
      </c>
      <c r="Q31" s="55">
        <v>3.1150000000000002</v>
      </c>
      <c r="R31" s="18" t="s">
        <v>291</v>
      </c>
      <c r="T31" s="4"/>
    </row>
    <row r="32" spans="2:20">
      <c r="B32" s="17"/>
      <c r="C32" s="37"/>
      <c r="E32" s="4"/>
      <c r="F32" s="53"/>
      <c r="G32" s="54"/>
      <c r="H32" s="55"/>
      <c r="I32" s="53"/>
      <c r="J32" s="54"/>
      <c r="K32" s="55"/>
      <c r="L32" s="53"/>
      <c r="M32" s="54"/>
      <c r="N32" s="55"/>
      <c r="O32" s="53"/>
      <c r="P32" s="54"/>
      <c r="Q32" s="55"/>
      <c r="R32" s="39"/>
      <c r="T32" s="4"/>
    </row>
    <row r="33" spans="2:20">
      <c r="B33" s="17"/>
      <c r="C33" s="18" t="s">
        <v>292</v>
      </c>
      <c r="E33" s="4"/>
      <c r="F33" s="53">
        <v>21.779981339563953</v>
      </c>
      <c r="G33" s="54">
        <v>20.85913</v>
      </c>
      <c r="H33" s="55">
        <v>20.73413</v>
      </c>
      <c r="I33" s="53">
        <v>21.926452000000005</v>
      </c>
      <c r="J33" s="54">
        <v>20.412400000000002</v>
      </c>
      <c r="K33" s="55">
        <v>20.252400000000002</v>
      </c>
      <c r="L33" s="53">
        <v>8.1890414143867503</v>
      </c>
      <c r="M33" s="54">
        <v>8.1046599999999991</v>
      </c>
      <c r="N33" s="55">
        <v>8.0986600000000006</v>
      </c>
      <c r="O33" s="53">
        <v>8.3355120748228035</v>
      </c>
      <c r="P33" s="54">
        <v>7.6579300000000003</v>
      </c>
      <c r="Q33" s="55">
        <v>7.61693</v>
      </c>
      <c r="R33" s="18" t="s">
        <v>293</v>
      </c>
      <c r="T33" s="4"/>
    </row>
    <row r="34" spans="2:20">
      <c r="B34" s="17"/>
      <c r="C34" s="5"/>
      <c r="E34" s="4"/>
      <c r="F34" s="53"/>
      <c r="G34" s="54"/>
      <c r="H34" s="55"/>
      <c r="I34" s="53"/>
      <c r="J34" s="54"/>
      <c r="K34" s="55"/>
      <c r="L34" s="53"/>
      <c r="M34" s="54"/>
      <c r="N34" s="55"/>
      <c r="O34" s="53"/>
      <c r="P34" s="54"/>
      <c r="Q34" s="55"/>
      <c r="R34" s="18"/>
      <c r="T34" s="4"/>
    </row>
    <row r="35" spans="2:20">
      <c r="B35" s="17"/>
      <c r="C35" s="18" t="s">
        <v>294</v>
      </c>
      <c r="E35" s="4"/>
      <c r="F35" s="53">
        <v>4.9478177728171708</v>
      </c>
      <c r="G35" s="54">
        <v>4.8479700000000001</v>
      </c>
      <c r="H35" s="55">
        <v>4.8519699999999997</v>
      </c>
      <c r="I35" s="53">
        <v>4.7413470000000011</v>
      </c>
      <c r="J35" s="54">
        <v>4.4157000000000002</v>
      </c>
      <c r="K35" s="55">
        <v>4.4906999999999995</v>
      </c>
      <c r="L35" s="53">
        <v>2.6651732845866456</v>
      </c>
      <c r="M35" s="54">
        <v>2.6853400000000001</v>
      </c>
      <c r="N35" s="55">
        <v>2.7073400000000003</v>
      </c>
      <c r="O35" s="53">
        <v>2.4587025117694754</v>
      </c>
      <c r="P35" s="54">
        <v>2.2530700000000001</v>
      </c>
      <c r="Q35" s="55">
        <v>2.3460700000000001</v>
      </c>
      <c r="R35" s="18" t="s">
        <v>294</v>
      </c>
      <c r="T35" s="4"/>
    </row>
    <row r="36" spans="2:20">
      <c r="B36" s="17"/>
      <c r="C36" s="5"/>
      <c r="E36" s="4"/>
      <c r="F36" s="53"/>
      <c r="G36" s="54"/>
      <c r="H36" s="55"/>
      <c r="I36" s="53"/>
      <c r="J36" s="54"/>
      <c r="K36" s="55"/>
      <c r="L36" s="53"/>
      <c r="M36" s="54"/>
      <c r="N36" s="55"/>
      <c r="O36" s="53"/>
      <c r="P36" s="54"/>
      <c r="Q36" s="55"/>
      <c r="R36" s="18"/>
      <c r="T36" s="4"/>
    </row>
    <row r="37" spans="2:20">
      <c r="B37" s="17"/>
      <c r="C37" s="18" t="s">
        <v>295</v>
      </c>
      <c r="E37" s="4"/>
      <c r="F37" s="53">
        <v>13.900603904737732</v>
      </c>
      <c r="G37" s="54">
        <v>14.167629999999999</v>
      </c>
      <c r="H37" s="55">
        <v>14.096630000000001</v>
      </c>
      <c r="I37" s="53">
        <v>14.718536</v>
      </c>
      <c r="J37" s="54">
        <v>14.706</v>
      </c>
      <c r="K37" s="55">
        <v>14.714</v>
      </c>
      <c r="L37" s="53">
        <v>7.3853587462640657</v>
      </c>
      <c r="M37" s="54">
        <v>7.1320899999999998</v>
      </c>
      <c r="N37" s="55">
        <v>7.0430900000000003</v>
      </c>
      <c r="O37" s="53">
        <v>8.2032908415263339</v>
      </c>
      <c r="P37" s="54">
        <v>7.6704599999999994</v>
      </c>
      <c r="Q37" s="55">
        <v>7.6604599999999987</v>
      </c>
      <c r="R37" s="18" t="s">
        <v>296</v>
      </c>
      <c r="T37" s="4"/>
    </row>
    <row r="38" spans="2:20">
      <c r="B38" s="17"/>
      <c r="C38" s="5"/>
      <c r="E38" s="4"/>
      <c r="F38" s="53"/>
      <c r="G38" s="54"/>
      <c r="H38" s="55"/>
      <c r="I38" s="53"/>
      <c r="J38" s="54"/>
      <c r="K38" s="55"/>
      <c r="L38" s="53"/>
      <c r="M38" s="54"/>
      <c r="N38" s="55"/>
      <c r="O38" s="53"/>
      <c r="P38" s="54"/>
      <c r="Q38" s="55"/>
      <c r="R38" s="18"/>
      <c r="T38" s="4"/>
    </row>
    <row r="39" spans="2:20">
      <c r="B39" s="17"/>
      <c r="C39" s="5" t="s">
        <v>297</v>
      </c>
      <c r="E39" s="4"/>
      <c r="F39" s="53">
        <v>0.54434176449504923</v>
      </c>
      <c r="G39" s="54">
        <v>0.77149000000000001</v>
      </c>
      <c r="H39" s="55">
        <v>0.76949000000000001</v>
      </c>
      <c r="I39" s="53">
        <v>0.28142099999999998</v>
      </c>
      <c r="J39" s="54">
        <v>0.21199999999999999</v>
      </c>
      <c r="K39" s="55">
        <v>0.21099999999999999</v>
      </c>
      <c r="L39" s="53">
        <v>1.0746318015970295</v>
      </c>
      <c r="M39" s="54">
        <v>1.06247</v>
      </c>
      <c r="N39" s="55">
        <v>1.06047</v>
      </c>
      <c r="O39" s="53">
        <v>0.81171103710198023</v>
      </c>
      <c r="P39" s="54">
        <v>0.50297999999999998</v>
      </c>
      <c r="Q39" s="55">
        <v>0.50197999999999998</v>
      </c>
      <c r="R39" s="18" t="s">
        <v>298</v>
      </c>
      <c r="T39" s="4"/>
    </row>
    <row r="40" spans="2:20">
      <c r="B40" s="17"/>
      <c r="C40" s="37"/>
      <c r="E40" s="4"/>
      <c r="F40" s="53"/>
      <c r="G40" s="54"/>
      <c r="H40" s="55"/>
      <c r="I40" s="53"/>
      <c r="J40" s="54"/>
      <c r="K40" s="55"/>
      <c r="L40" s="53"/>
      <c r="M40" s="54"/>
      <c r="N40" s="55"/>
      <c r="O40" s="53"/>
      <c r="P40" s="54"/>
      <c r="Q40" s="55"/>
      <c r="R40" s="39"/>
      <c r="T40" s="4"/>
    </row>
    <row r="41" spans="2:20">
      <c r="B41" s="17"/>
      <c r="C41" s="38" t="s">
        <v>299</v>
      </c>
      <c r="E41" s="4"/>
      <c r="F41" s="53">
        <v>9.7336892716715866</v>
      </c>
      <c r="G41" s="54">
        <v>9.7860000000000014</v>
      </c>
      <c r="H41" s="55">
        <v>9.7270000000000003</v>
      </c>
      <c r="I41" s="53">
        <v>10.775727999999999</v>
      </c>
      <c r="J41" s="54">
        <v>10.845000000000001</v>
      </c>
      <c r="K41" s="55">
        <v>10.804</v>
      </c>
      <c r="L41" s="53">
        <v>4.3407110700516611</v>
      </c>
      <c r="M41" s="54">
        <v>4.1109999999999998</v>
      </c>
      <c r="N41" s="55">
        <v>4.0679999999999996</v>
      </c>
      <c r="O41" s="53">
        <v>5.3827497983800736</v>
      </c>
      <c r="P41" s="54">
        <v>5.17</v>
      </c>
      <c r="Q41" s="55">
        <v>5.1449999999999996</v>
      </c>
      <c r="R41" s="44" t="s">
        <v>299</v>
      </c>
      <c r="T41" s="4"/>
    </row>
    <row r="42" spans="2:20">
      <c r="B42" s="17"/>
      <c r="C42" s="38"/>
      <c r="E42" s="4"/>
      <c r="F42" s="53"/>
      <c r="G42" s="54"/>
      <c r="H42" s="55"/>
      <c r="I42" s="53"/>
      <c r="J42" s="54"/>
      <c r="K42" s="55"/>
      <c r="L42" s="53"/>
      <c r="M42" s="54"/>
      <c r="N42" s="55"/>
      <c r="O42" s="53"/>
      <c r="P42" s="54"/>
      <c r="Q42" s="55"/>
      <c r="R42" s="44"/>
      <c r="T42" s="4"/>
    </row>
    <row r="43" spans="2:20" ht="13.5" thickBot="1">
      <c r="B43" s="17"/>
      <c r="C43" s="62" t="s">
        <v>300</v>
      </c>
      <c r="D43" s="7"/>
      <c r="E43" s="8"/>
      <c r="F43" s="56">
        <v>3.6283828685710944</v>
      </c>
      <c r="G43" s="57">
        <v>3.6161399999999997</v>
      </c>
      <c r="H43" s="58">
        <v>3.6071399999999998</v>
      </c>
      <c r="I43" s="56">
        <v>3.6613869999999995</v>
      </c>
      <c r="J43" s="57">
        <v>3.649</v>
      </c>
      <c r="K43" s="58">
        <v>3.6989999999999998</v>
      </c>
      <c r="L43" s="56">
        <v>1.9758358746153752</v>
      </c>
      <c r="M43" s="57">
        <v>1.9646199999999998</v>
      </c>
      <c r="N43" s="58">
        <v>1.9216199999999999</v>
      </c>
      <c r="O43" s="56">
        <v>2.0088400060442804</v>
      </c>
      <c r="P43" s="57">
        <v>1.9974799999999999</v>
      </c>
      <c r="Q43" s="58">
        <v>2.0134799999999999</v>
      </c>
      <c r="R43" s="63" t="s">
        <v>301</v>
      </c>
      <c r="S43" s="7"/>
      <c r="T43" s="8"/>
    </row>
    <row r="44" spans="2:20" ht="15" thickTop="1">
      <c r="B44" s="17"/>
      <c r="C44" s="38" t="s">
        <v>302</v>
      </c>
      <c r="E44" s="4"/>
      <c r="F44" s="53">
        <v>236.74322192149478</v>
      </c>
      <c r="G44" s="54">
        <v>226.37498229185451</v>
      </c>
      <c r="H44" s="55">
        <v>228.68281276835694</v>
      </c>
      <c r="I44" s="53">
        <v>222.93899907712455</v>
      </c>
      <c r="J44" s="54">
        <v>221.89007769185449</v>
      </c>
      <c r="K44" s="55">
        <v>226.48881276835695</v>
      </c>
      <c r="L44" s="53">
        <v>39.158088180965052</v>
      </c>
      <c r="M44" s="54">
        <v>28.864999999999998</v>
      </c>
      <c r="N44" s="55">
        <v>23.975999999999999</v>
      </c>
      <c r="O44" s="53">
        <v>25.353865336594829</v>
      </c>
      <c r="P44" s="54">
        <v>24.380095399999998</v>
      </c>
      <c r="Q44" s="55">
        <v>21.782</v>
      </c>
      <c r="R44" s="38" t="s">
        <v>303</v>
      </c>
      <c r="T44" s="4"/>
    </row>
    <row r="45" spans="2:20">
      <c r="B45" s="17"/>
      <c r="C45" s="38"/>
      <c r="E45" s="4"/>
      <c r="F45" s="53"/>
      <c r="G45" s="54"/>
      <c r="H45" s="55"/>
      <c r="I45" s="53"/>
      <c r="J45" s="54"/>
      <c r="K45" s="55"/>
      <c r="L45" s="53"/>
      <c r="M45" s="54"/>
      <c r="N45" s="55"/>
      <c r="O45" s="53"/>
      <c r="P45" s="54"/>
      <c r="Q45" s="55"/>
      <c r="R45" s="18"/>
      <c r="T45" s="4"/>
    </row>
    <row r="46" spans="2:20">
      <c r="B46" s="17"/>
      <c r="C46" s="38" t="s">
        <v>304</v>
      </c>
      <c r="E46" s="4"/>
      <c r="F46" s="53">
        <v>136.40846114055148</v>
      </c>
      <c r="G46" s="54">
        <v>132.00807769185445</v>
      </c>
      <c r="H46" s="55">
        <v>135.69181276835695</v>
      </c>
      <c r="I46" s="53">
        <v>129.38226463462456</v>
      </c>
      <c r="J46" s="54">
        <v>129.31407769185446</v>
      </c>
      <c r="K46" s="55">
        <v>133.24381276835697</v>
      </c>
      <c r="L46" s="53">
        <v>22.270425926297094</v>
      </c>
      <c r="M46" s="54">
        <v>17.510999999999999</v>
      </c>
      <c r="N46" s="55">
        <v>16.747</v>
      </c>
      <c r="O46" s="53">
        <v>15.244229420370189</v>
      </c>
      <c r="P46" s="54">
        <v>14.817</v>
      </c>
      <c r="Q46" s="55">
        <v>14.298999999999999</v>
      </c>
      <c r="R46" s="18" t="s">
        <v>305</v>
      </c>
      <c r="T46" s="4"/>
    </row>
    <row r="47" spans="2:20">
      <c r="B47" s="17"/>
      <c r="C47" s="38"/>
      <c r="E47" s="4"/>
      <c r="F47" s="53"/>
      <c r="G47" s="54"/>
      <c r="H47" s="55"/>
      <c r="I47" s="53"/>
      <c r="J47" s="54"/>
      <c r="K47" s="55"/>
      <c r="L47" s="53"/>
      <c r="M47" s="54"/>
      <c r="N47" s="55"/>
      <c r="O47" s="53"/>
      <c r="P47" s="54"/>
      <c r="Q47" s="55"/>
      <c r="R47" s="39"/>
      <c r="T47" s="4"/>
    </row>
    <row r="48" spans="2:20">
      <c r="B48" s="17"/>
      <c r="C48" s="38" t="s">
        <v>306</v>
      </c>
      <c r="E48" s="4"/>
      <c r="F48" s="53">
        <v>94.588149866767097</v>
      </c>
      <c r="G48" s="54">
        <v>94.228463069914412</v>
      </c>
      <c r="H48" s="55">
        <v>97.53855506457603</v>
      </c>
      <c r="I48" s="53">
        <v>93.34460180217954</v>
      </c>
      <c r="J48" s="54">
        <v>93.431463069914415</v>
      </c>
      <c r="K48" s="55">
        <v>96.204555064576027</v>
      </c>
      <c r="L48" s="53">
        <v>12.193507396742991</v>
      </c>
      <c r="M48" s="54">
        <v>11.237</v>
      </c>
      <c r="N48" s="55">
        <v>11.448</v>
      </c>
      <c r="O48" s="53">
        <v>10.949959332155428</v>
      </c>
      <c r="P48" s="54">
        <v>10.44</v>
      </c>
      <c r="Q48" s="55">
        <v>10.114000000000001</v>
      </c>
      <c r="R48" s="18" t="s">
        <v>307</v>
      </c>
      <c r="T48" s="4"/>
    </row>
    <row r="49" spans="2:20">
      <c r="B49" s="17"/>
      <c r="C49" s="38"/>
      <c r="E49" s="4"/>
      <c r="F49" s="53"/>
      <c r="G49" s="54"/>
      <c r="H49" s="55"/>
      <c r="I49" s="53"/>
      <c r="J49" s="54"/>
      <c r="K49" s="55"/>
      <c r="L49" s="53"/>
      <c r="M49" s="54"/>
      <c r="N49" s="55"/>
      <c r="O49" s="53"/>
      <c r="P49" s="54"/>
      <c r="Q49" s="55"/>
      <c r="R49" s="39"/>
      <c r="T49" s="4"/>
    </row>
    <row r="50" spans="2:20">
      <c r="B50" s="17"/>
      <c r="C50" s="38" t="s">
        <v>308</v>
      </c>
      <c r="E50" s="4"/>
      <c r="F50" s="53">
        <v>41.820311273784355</v>
      </c>
      <c r="G50" s="54">
        <v>37.779614621940048</v>
      </c>
      <c r="H50" s="55">
        <v>38.153257703780945</v>
      </c>
      <c r="I50" s="53">
        <v>36.037662832445008</v>
      </c>
      <c r="J50" s="54">
        <v>35.88261462194005</v>
      </c>
      <c r="K50" s="55">
        <v>37.039257703780947</v>
      </c>
      <c r="L50" s="53">
        <v>10.076918529554105</v>
      </c>
      <c r="M50" s="54">
        <v>6.274</v>
      </c>
      <c r="N50" s="55">
        <v>5.2990000000000004</v>
      </c>
      <c r="O50" s="53">
        <v>4.29427008821476</v>
      </c>
      <c r="P50" s="54">
        <v>4.3769999999999998</v>
      </c>
      <c r="Q50" s="55">
        <v>4.1849999999999996</v>
      </c>
      <c r="R50" s="18" t="s">
        <v>309</v>
      </c>
      <c r="T50" s="4"/>
    </row>
    <row r="51" spans="2:20">
      <c r="B51" s="17"/>
      <c r="C51" s="38"/>
      <c r="E51" s="4"/>
      <c r="F51" s="53"/>
      <c r="G51" s="54"/>
      <c r="H51" s="55"/>
      <c r="I51" s="53"/>
      <c r="J51" s="54"/>
      <c r="K51" s="55"/>
      <c r="L51" s="53"/>
      <c r="M51" s="54"/>
      <c r="N51" s="55"/>
      <c r="O51" s="53"/>
      <c r="P51" s="54"/>
      <c r="Q51" s="55"/>
      <c r="R51" s="18"/>
      <c r="T51" s="4"/>
    </row>
    <row r="52" spans="2:20" ht="13.5" thickBot="1">
      <c r="B52" s="17"/>
      <c r="C52" s="62" t="s">
        <v>310</v>
      </c>
      <c r="D52" s="7"/>
      <c r="E52" s="8"/>
      <c r="F52" s="56">
        <v>100.5045707809433</v>
      </c>
      <c r="G52" s="57">
        <v>94.374904599999994</v>
      </c>
      <c r="H52" s="58">
        <v>94.600000000000009</v>
      </c>
      <c r="I52" s="56">
        <v>93.56426444249999</v>
      </c>
      <c r="J52" s="57">
        <v>92.584999999999994</v>
      </c>
      <c r="K52" s="58">
        <v>93.254000000000005</v>
      </c>
      <c r="L52" s="56">
        <v>17.173952254667952</v>
      </c>
      <c r="M52" s="57">
        <v>11.374000000000001</v>
      </c>
      <c r="N52" s="58">
        <v>10.5</v>
      </c>
      <c r="O52" s="56">
        <v>10.233645916224642</v>
      </c>
      <c r="P52" s="57">
        <v>9.5840954000000007</v>
      </c>
      <c r="Q52" s="58">
        <v>9.1539999999999999</v>
      </c>
      <c r="R52" s="63" t="s">
        <v>311</v>
      </c>
      <c r="S52" s="7"/>
      <c r="T52" s="8"/>
    </row>
    <row r="53" spans="2:20" ht="13.5" thickTop="1">
      <c r="B53" s="14"/>
      <c r="C53" s="85" t="s">
        <v>312</v>
      </c>
      <c r="F53" s="107">
        <v>31.255158731317998</v>
      </c>
      <c r="G53" s="108">
        <v>30.472999999999999</v>
      </c>
      <c r="H53" s="108">
        <v>31.022999999999996</v>
      </c>
      <c r="I53" s="107">
        <v>33.820301999999998</v>
      </c>
      <c r="J53" s="108">
        <v>32.173999999999999</v>
      </c>
      <c r="K53" s="108">
        <v>33.478999999999999</v>
      </c>
      <c r="L53" s="107">
        <v>10.992915169248</v>
      </c>
      <c r="M53" s="108">
        <v>10.996</v>
      </c>
      <c r="N53" s="108">
        <v>11.042999999999999</v>
      </c>
      <c r="O53" s="107">
        <v>13.558058437930002</v>
      </c>
      <c r="P53" s="108">
        <v>12.696999999999999</v>
      </c>
      <c r="Q53" s="108">
        <v>13.499000000000001</v>
      </c>
      <c r="R53" s="48" t="s">
        <v>313</v>
      </c>
      <c r="T53" s="3"/>
    </row>
    <row r="54" spans="2:20">
      <c r="B54" s="14"/>
      <c r="C54" s="38"/>
      <c r="F54" s="109"/>
      <c r="G54" s="110"/>
      <c r="H54" s="110"/>
      <c r="I54" s="109"/>
      <c r="J54" s="110"/>
      <c r="K54" s="110"/>
      <c r="L54" s="109"/>
      <c r="M54" s="110"/>
      <c r="N54" s="110"/>
      <c r="O54" s="109"/>
      <c r="P54" s="110"/>
      <c r="Q54" s="110"/>
      <c r="R54" s="44"/>
      <c r="T54" s="4"/>
    </row>
    <row r="55" spans="2:20">
      <c r="B55" s="14"/>
      <c r="C55" s="38" t="s">
        <v>314</v>
      </c>
      <c r="F55" s="109">
        <v>47.696781113050008</v>
      </c>
      <c r="G55" s="110">
        <v>46.936999999999998</v>
      </c>
      <c r="H55" s="110">
        <v>46.966999999999999</v>
      </c>
      <c r="I55" s="109">
        <v>64.67712800000001</v>
      </c>
      <c r="J55" s="110">
        <v>62.481000000000002</v>
      </c>
      <c r="K55" s="110">
        <v>63.494</v>
      </c>
      <c r="L55" s="109">
        <v>29.976725376686002</v>
      </c>
      <c r="M55" s="110">
        <v>29.236999999999998</v>
      </c>
      <c r="N55" s="110">
        <v>29.286000000000001</v>
      </c>
      <c r="O55" s="109">
        <v>46.957072263636</v>
      </c>
      <c r="P55" s="110">
        <v>44.780999999999999</v>
      </c>
      <c r="Q55" s="110">
        <v>45.813000000000002</v>
      </c>
      <c r="R55" s="44" t="s">
        <v>315</v>
      </c>
      <c r="T55" s="4"/>
    </row>
    <row r="56" spans="2:20">
      <c r="B56" s="14"/>
      <c r="C56" s="38"/>
      <c r="F56" s="109"/>
      <c r="G56" s="110"/>
      <c r="H56" s="110"/>
      <c r="I56" s="109"/>
      <c r="J56" s="110"/>
      <c r="K56" s="110"/>
      <c r="L56" s="109"/>
      <c r="M56" s="110"/>
      <c r="N56" s="110"/>
      <c r="O56" s="109"/>
      <c r="P56" s="110"/>
      <c r="Q56" s="110"/>
      <c r="R56" s="44"/>
      <c r="T56" s="4"/>
    </row>
    <row r="57" spans="2:20" ht="13.5" thickBot="1">
      <c r="B57" s="14"/>
      <c r="C57" s="62" t="s">
        <v>316</v>
      </c>
      <c r="D57" s="7"/>
      <c r="E57" s="7"/>
      <c r="F57" s="111">
        <v>21.318126479372001</v>
      </c>
      <c r="G57" s="112">
        <v>21.988999999999997</v>
      </c>
      <c r="H57" s="112">
        <v>22.381</v>
      </c>
      <c r="I57" s="111">
        <v>15.86957</v>
      </c>
      <c r="J57" s="112">
        <v>16.417999999999999</v>
      </c>
      <c r="K57" s="112">
        <v>16.86</v>
      </c>
      <c r="L57" s="111">
        <v>14.030095378989001</v>
      </c>
      <c r="M57" s="112">
        <v>13.577999999999999</v>
      </c>
      <c r="N57" s="112">
        <v>13.762</v>
      </c>
      <c r="O57" s="111">
        <v>8.5815388996169997</v>
      </c>
      <c r="P57" s="112">
        <v>8.0069999999999997</v>
      </c>
      <c r="Q57" s="112">
        <v>8.2409999999999997</v>
      </c>
      <c r="R57" s="63" t="s">
        <v>317</v>
      </c>
      <c r="S57" s="7"/>
      <c r="T57" s="8"/>
    </row>
    <row r="58" spans="2:20" ht="15" thickTop="1">
      <c r="C58" s="36" t="s">
        <v>226</v>
      </c>
      <c r="G58" s="35"/>
      <c r="H58" s="35"/>
      <c r="I58" s="35"/>
      <c r="J58" s="35"/>
      <c r="K58" s="35"/>
      <c r="L58" s="36" t="s">
        <v>318</v>
      </c>
      <c r="N58" s="35"/>
      <c r="O58" s="35"/>
      <c r="P58" s="35"/>
      <c r="Q58" s="35"/>
      <c r="R58" s="34"/>
    </row>
    <row r="59" spans="2:20" ht="14.25">
      <c r="C59" s="36" t="s">
        <v>319</v>
      </c>
      <c r="G59" s="35"/>
      <c r="H59" s="35"/>
      <c r="I59" s="35"/>
      <c r="J59" s="35"/>
      <c r="K59" s="35"/>
      <c r="L59" s="36" t="s">
        <v>320</v>
      </c>
      <c r="N59" s="35"/>
      <c r="O59" s="35"/>
      <c r="P59" s="35"/>
      <c r="Q59" s="35"/>
      <c r="R59" s="34"/>
    </row>
    <row r="60" spans="2:20" ht="14.25">
      <c r="C60" s="36"/>
      <c r="G60" s="35"/>
      <c r="H60" s="35"/>
      <c r="I60" s="35"/>
      <c r="J60" s="35"/>
      <c r="K60" s="35"/>
      <c r="L60" t="s">
        <v>321</v>
      </c>
      <c r="N60" s="35"/>
      <c r="O60" s="35"/>
      <c r="P60" s="35"/>
      <c r="Q60" s="35"/>
      <c r="R60" s="34"/>
    </row>
    <row r="61" spans="2:20">
      <c r="C61" s="30"/>
      <c r="T61" s="32"/>
    </row>
  </sheetData>
  <mergeCells count="20">
    <mergeCell ref="C2:T2"/>
    <mergeCell ref="F9:H9"/>
    <mergeCell ref="F10:H10"/>
    <mergeCell ref="O10:Q10"/>
    <mergeCell ref="I10:K10"/>
    <mergeCell ref="C4:T4"/>
    <mergeCell ref="C6:T6"/>
    <mergeCell ref="F8:Q8"/>
    <mergeCell ref="L10:N10"/>
    <mergeCell ref="C7:T7"/>
    <mergeCell ref="G13:H13"/>
    <mergeCell ref="C11:E11"/>
    <mergeCell ref="R11:T11"/>
    <mergeCell ref="J12:K12"/>
    <mergeCell ref="J13:K13"/>
    <mergeCell ref="M12:N12"/>
    <mergeCell ref="M13:N13"/>
    <mergeCell ref="P12:Q12"/>
    <mergeCell ref="P13:Q13"/>
    <mergeCell ref="G12:H12"/>
  </mergeCells>
  <phoneticPr fontId="0" type="noConversion"/>
  <printOptions horizontalCentered="1" verticalCentered="1"/>
  <pageMargins left="0.35433070866141736" right="0.35433070866141736" top="0.59055118110236227" bottom="0.59055118110236227" header="0.31496062992125984" footer="0.31496062992125984"/>
  <pageSetup paperSize="9" scale="10" orientation="landscape"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321">
    <pageSetUpPr fitToPage="1"/>
  </sheetPr>
  <dimension ref="A1:T58"/>
  <sheetViews>
    <sheetView zoomScale="75" zoomScaleNormal="75" workbookViewId="0">
      <selection activeCell="N23" sqref="N23"/>
    </sheetView>
  </sheetViews>
  <sheetFormatPr defaultRowHeight="12.75"/>
  <sheetData>
    <row r="1" spans="1:20">
      <c r="A1" s="14" t="s">
        <v>267</v>
      </c>
    </row>
    <row r="2" spans="1:20">
      <c r="C2" s="166" t="s">
        <v>322</v>
      </c>
      <c r="D2" s="166"/>
      <c r="E2" s="166"/>
      <c r="F2" s="166"/>
      <c r="G2" s="166"/>
      <c r="H2" s="166"/>
      <c r="I2" s="166"/>
      <c r="J2" s="166"/>
      <c r="K2" s="166"/>
      <c r="L2" s="166"/>
      <c r="M2" s="166"/>
      <c r="N2" s="166"/>
      <c r="O2" s="166"/>
      <c r="P2" s="166"/>
      <c r="Q2" s="166"/>
      <c r="R2" s="166"/>
      <c r="S2" s="166"/>
      <c r="T2" s="166"/>
    </row>
    <row r="3" spans="1:20">
      <c r="C3" s="33"/>
      <c r="D3" s="33"/>
      <c r="E3" s="33"/>
      <c r="F3" s="33"/>
      <c r="G3" s="33"/>
      <c r="H3" s="33"/>
      <c r="I3" s="33"/>
      <c r="J3" s="33"/>
      <c r="K3" s="33"/>
      <c r="L3" s="33"/>
      <c r="M3" s="33"/>
      <c r="N3" s="33"/>
      <c r="O3" s="33"/>
      <c r="P3" s="33"/>
      <c r="Q3" s="33"/>
      <c r="R3" s="33"/>
      <c r="S3" s="33"/>
      <c r="T3" s="33"/>
    </row>
    <row r="4" spans="1:20">
      <c r="C4" s="166" t="s">
        <v>323</v>
      </c>
      <c r="D4" s="166"/>
      <c r="E4" s="166"/>
      <c r="F4" s="166"/>
      <c r="G4" s="166"/>
      <c r="H4" s="166"/>
      <c r="I4" s="166"/>
      <c r="J4" s="166"/>
      <c r="K4" s="166"/>
      <c r="L4" s="166"/>
      <c r="M4" s="166"/>
      <c r="N4" s="166"/>
      <c r="O4" s="166"/>
      <c r="P4" s="166"/>
      <c r="Q4" s="166"/>
      <c r="R4" s="166"/>
      <c r="S4" s="166"/>
      <c r="T4" s="166"/>
    </row>
    <row r="5" spans="1:20">
      <c r="C5" s="33"/>
      <c r="D5" s="33"/>
      <c r="E5" s="33"/>
      <c r="F5" s="33"/>
      <c r="G5" s="33"/>
      <c r="H5" s="33"/>
      <c r="I5" s="33"/>
      <c r="J5" s="33"/>
      <c r="K5" s="33"/>
      <c r="L5" s="33"/>
      <c r="M5" s="33"/>
      <c r="N5" s="33"/>
      <c r="O5" s="33"/>
      <c r="P5" s="33"/>
      <c r="Q5" s="33"/>
      <c r="R5" s="33"/>
      <c r="S5" s="33"/>
      <c r="T5" s="33"/>
    </row>
    <row r="6" spans="1:20">
      <c r="C6" s="166" t="s">
        <v>324</v>
      </c>
      <c r="D6" s="166"/>
      <c r="E6" s="166"/>
      <c r="F6" s="166"/>
      <c r="G6" s="166"/>
      <c r="H6" s="166"/>
      <c r="I6" s="166"/>
      <c r="J6" s="166"/>
      <c r="K6" s="166"/>
      <c r="L6" s="166"/>
      <c r="M6" s="166"/>
      <c r="N6" s="166"/>
      <c r="O6" s="166"/>
      <c r="P6" s="166"/>
      <c r="Q6" s="166"/>
      <c r="R6" s="166"/>
      <c r="S6" s="166"/>
      <c r="T6" s="166"/>
    </row>
    <row r="7" spans="1:20">
      <c r="C7" s="168" t="s">
        <v>45</v>
      </c>
      <c r="D7" s="168"/>
      <c r="E7" s="168"/>
      <c r="F7" s="168"/>
      <c r="G7" s="168"/>
      <c r="H7" s="168"/>
      <c r="I7" s="168"/>
      <c r="J7" s="168"/>
      <c r="K7" s="168"/>
      <c r="L7" s="168"/>
      <c r="M7" s="168"/>
      <c r="N7" s="168"/>
      <c r="O7" s="168"/>
      <c r="P7" s="168"/>
      <c r="Q7" s="168"/>
      <c r="R7" s="168"/>
      <c r="S7" s="168"/>
      <c r="T7" s="168"/>
    </row>
    <row r="8" spans="1:20" ht="13.5" thickBot="1">
      <c r="F8" s="167" t="s">
        <v>325</v>
      </c>
      <c r="G8" s="167"/>
      <c r="H8" s="167"/>
      <c r="I8" s="167"/>
      <c r="J8" s="167"/>
      <c r="K8" s="167"/>
      <c r="L8" s="167"/>
      <c r="M8" s="167"/>
      <c r="N8" s="167"/>
      <c r="O8" s="167"/>
      <c r="P8" s="167"/>
      <c r="Q8" s="167"/>
    </row>
    <row r="9" spans="1:20" ht="13.5" thickTop="1">
      <c r="C9" s="1"/>
      <c r="D9" s="2"/>
      <c r="E9" s="3"/>
      <c r="F9" s="169" t="s">
        <v>47</v>
      </c>
      <c r="G9" s="170"/>
      <c r="H9" s="171"/>
      <c r="I9" s="1"/>
      <c r="J9" s="2"/>
      <c r="K9" s="3"/>
      <c r="L9" s="15"/>
      <c r="M9" s="2"/>
      <c r="N9" s="3"/>
      <c r="O9" s="15"/>
      <c r="P9" s="2"/>
      <c r="Q9" s="3"/>
      <c r="R9" s="1"/>
      <c r="S9" s="2"/>
      <c r="T9" s="3"/>
    </row>
    <row r="10" spans="1:20">
      <c r="C10" s="41"/>
      <c r="D10" s="42"/>
      <c r="E10" s="43"/>
      <c r="F10" s="172" t="s">
        <v>51</v>
      </c>
      <c r="G10" s="173"/>
      <c r="H10" s="174"/>
      <c r="I10" s="172" t="s">
        <v>52</v>
      </c>
      <c r="J10" s="173"/>
      <c r="K10" s="174"/>
      <c r="L10" s="172" t="s">
        <v>53</v>
      </c>
      <c r="M10" s="173"/>
      <c r="N10" s="174"/>
      <c r="O10" s="172" t="s">
        <v>54</v>
      </c>
      <c r="P10" s="173"/>
      <c r="Q10" s="174"/>
      <c r="R10" s="41"/>
      <c r="S10" s="42"/>
      <c r="T10" s="43"/>
    </row>
    <row r="11" spans="1:20">
      <c r="C11" s="175"/>
      <c r="D11" s="168"/>
      <c r="E11" s="176"/>
      <c r="F11" s="46">
        <v>2021</v>
      </c>
      <c r="G11" s="47">
        <v>2022</v>
      </c>
      <c r="H11" s="49">
        <v>2023</v>
      </c>
      <c r="I11" s="46">
        <v>2021</v>
      </c>
      <c r="J11" s="47">
        <v>2022</v>
      </c>
      <c r="K11" s="49">
        <v>2023</v>
      </c>
      <c r="L11" s="46">
        <v>2021</v>
      </c>
      <c r="M11" s="47">
        <v>2022</v>
      </c>
      <c r="N11" s="49">
        <v>2023</v>
      </c>
      <c r="O11" s="46">
        <v>2021</v>
      </c>
      <c r="P11" s="47">
        <v>2022</v>
      </c>
      <c r="Q11" s="49">
        <v>2023</v>
      </c>
      <c r="R11" s="175"/>
      <c r="S11" s="168"/>
      <c r="T11" s="176"/>
    </row>
    <row r="12" spans="1:20">
      <c r="C12" s="41"/>
      <c r="D12" s="42"/>
      <c r="E12" s="43"/>
      <c r="F12" s="41" t="s">
        <v>272</v>
      </c>
      <c r="G12" s="208" t="s">
        <v>273</v>
      </c>
      <c r="H12" s="176"/>
      <c r="I12" s="41" t="s">
        <v>272</v>
      </c>
      <c r="J12" s="208" t="s">
        <v>273</v>
      </c>
      <c r="K12" s="176"/>
      <c r="L12" s="41" t="s">
        <v>272</v>
      </c>
      <c r="M12" s="208" t="s">
        <v>273</v>
      </c>
      <c r="N12" s="176"/>
      <c r="O12" s="41" t="s">
        <v>272</v>
      </c>
      <c r="P12" s="208" t="s">
        <v>273</v>
      </c>
      <c r="Q12" s="176"/>
      <c r="R12" s="41"/>
      <c r="S12" s="42"/>
      <c r="T12" s="43"/>
    </row>
    <row r="13" spans="1:20" ht="13.5" thickBot="1">
      <c r="C13" s="6"/>
      <c r="D13" s="7"/>
      <c r="E13" s="8"/>
      <c r="F13" s="45" t="s">
        <v>274</v>
      </c>
      <c r="G13" s="206" t="s">
        <v>275</v>
      </c>
      <c r="H13" s="207"/>
      <c r="I13" s="45" t="s">
        <v>274</v>
      </c>
      <c r="J13" s="206" t="s">
        <v>275</v>
      </c>
      <c r="K13" s="207"/>
      <c r="L13" s="45" t="s">
        <v>274</v>
      </c>
      <c r="M13" s="206" t="s">
        <v>275</v>
      </c>
      <c r="N13" s="207"/>
      <c r="O13" s="45" t="s">
        <v>274</v>
      </c>
      <c r="P13" s="206" t="s">
        <v>275</v>
      </c>
      <c r="Q13" s="207"/>
      <c r="R13" s="6"/>
      <c r="S13" s="7"/>
      <c r="T13" s="8"/>
    </row>
    <row r="14" spans="1:20" ht="13.5" thickTop="1">
      <c r="B14" s="14"/>
      <c r="C14" s="48" t="s">
        <v>276</v>
      </c>
      <c r="D14" s="2"/>
      <c r="E14" s="3"/>
      <c r="F14" s="50">
        <v>108.10359217687498</v>
      </c>
      <c r="G14" s="51">
        <v>107.37785603478216</v>
      </c>
      <c r="H14" s="52">
        <v>113.42752506784231</v>
      </c>
      <c r="I14" s="50">
        <v>119.25869999999999</v>
      </c>
      <c r="J14" s="51">
        <v>116.36124817400001</v>
      </c>
      <c r="K14" s="52">
        <v>115.10926571997733</v>
      </c>
      <c r="L14" s="50">
        <v>27.960520023749996</v>
      </c>
      <c r="M14" s="51">
        <v>27.021497079661266</v>
      </c>
      <c r="N14" s="52">
        <v>27.277422099097759</v>
      </c>
      <c r="O14" s="50">
        <v>39.115627846875</v>
      </c>
      <c r="P14" s="51">
        <v>36.004889218879129</v>
      </c>
      <c r="Q14" s="52">
        <v>28.959162751232778</v>
      </c>
      <c r="R14" s="48" t="s">
        <v>277</v>
      </c>
      <c r="S14" s="2"/>
      <c r="T14" s="3"/>
    </row>
    <row r="15" spans="1:20">
      <c r="B15" s="17"/>
      <c r="C15" s="5"/>
      <c r="E15" s="4"/>
      <c r="F15" s="53"/>
      <c r="G15" s="54"/>
      <c r="H15" s="55"/>
      <c r="I15" s="53"/>
      <c r="J15" s="54"/>
      <c r="K15" s="55"/>
      <c r="L15" s="53"/>
      <c r="M15" s="54"/>
      <c r="N15" s="55"/>
      <c r="O15" s="53"/>
      <c r="P15" s="54"/>
      <c r="Q15" s="55"/>
      <c r="R15" s="44"/>
      <c r="T15" s="4"/>
    </row>
    <row r="16" spans="1:20">
      <c r="B16" s="17"/>
      <c r="C16" s="5" t="s">
        <v>326</v>
      </c>
      <c r="E16" s="4"/>
      <c r="F16" s="53">
        <v>246.66820459106503</v>
      </c>
      <c r="G16" s="54">
        <v>246.17293882374531</v>
      </c>
      <c r="H16" s="55">
        <v>245.93735606068202</v>
      </c>
      <c r="I16" s="53">
        <v>259.39158859106504</v>
      </c>
      <c r="J16" s="54">
        <v>258.18737195581599</v>
      </c>
      <c r="K16" s="55">
        <v>257.76113195581598</v>
      </c>
      <c r="L16" s="53">
        <v>2.4996300000000002</v>
      </c>
      <c r="M16" s="54">
        <v>1.7692732315746897</v>
      </c>
      <c r="N16" s="55">
        <v>1.5240150562458197</v>
      </c>
      <c r="O16" s="53">
        <v>15.223014000000001</v>
      </c>
      <c r="P16" s="54">
        <v>13.78370636364536</v>
      </c>
      <c r="Q16" s="55">
        <v>13.347790951379769</v>
      </c>
      <c r="R16" s="5" t="s">
        <v>327</v>
      </c>
      <c r="T16" s="4"/>
    </row>
    <row r="17" spans="2:20">
      <c r="B17" s="17"/>
      <c r="C17" s="5"/>
      <c r="E17" s="4"/>
      <c r="F17" s="53"/>
      <c r="G17" s="54"/>
      <c r="H17" s="55"/>
      <c r="I17" s="53"/>
      <c r="J17" s="54"/>
      <c r="K17" s="55"/>
      <c r="L17" s="53"/>
      <c r="M17" s="54"/>
      <c r="N17" s="55"/>
      <c r="O17" s="53"/>
      <c r="P17" s="54"/>
      <c r="Q17" s="55"/>
      <c r="R17" s="44"/>
      <c r="T17" s="4"/>
    </row>
    <row r="18" spans="2:20">
      <c r="B18" s="17"/>
      <c r="C18" s="44" t="s">
        <v>280</v>
      </c>
      <c r="E18" s="4"/>
      <c r="F18" s="53">
        <v>15.555719999999999</v>
      </c>
      <c r="G18" s="54">
        <v>16.294848060068517</v>
      </c>
      <c r="H18" s="55">
        <v>15.822684655065206</v>
      </c>
      <c r="I18" s="53">
        <v>18.206389999999999</v>
      </c>
      <c r="J18" s="54">
        <v>18.419606804419274</v>
      </c>
      <c r="K18" s="55">
        <v>18.180547537673032</v>
      </c>
      <c r="L18" s="53">
        <v>1.5144099999999998</v>
      </c>
      <c r="M18" s="54">
        <v>1.93422153179195</v>
      </c>
      <c r="N18" s="55">
        <v>1.6575236860357019</v>
      </c>
      <c r="O18" s="53">
        <v>4.1650799999999997</v>
      </c>
      <c r="P18" s="54">
        <v>4.0589802761427096</v>
      </c>
      <c r="Q18" s="55">
        <v>4.0153865686435273</v>
      </c>
      <c r="R18" s="44" t="s">
        <v>281</v>
      </c>
      <c r="T18" s="4"/>
    </row>
    <row r="19" spans="2:20">
      <c r="B19" s="17"/>
      <c r="C19" s="38"/>
      <c r="E19" s="4"/>
      <c r="F19" s="53"/>
      <c r="G19" s="54"/>
      <c r="H19" s="55"/>
      <c r="I19" s="53"/>
      <c r="J19" s="54"/>
      <c r="K19" s="55"/>
      <c r="L19" s="53"/>
      <c r="M19" s="54"/>
      <c r="N19" s="55"/>
      <c r="O19" s="53"/>
      <c r="P19" s="54"/>
      <c r="Q19" s="55"/>
      <c r="R19" s="44"/>
      <c r="T19" s="4"/>
    </row>
    <row r="20" spans="2:20">
      <c r="B20" s="17"/>
      <c r="C20" s="5" t="s">
        <v>328</v>
      </c>
      <c r="E20" s="4"/>
      <c r="F20" s="53">
        <v>15.363859999999999</v>
      </c>
      <c r="G20" s="54">
        <v>16.048886680895929</v>
      </c>
      <c r="H20" s="55">
        <v>15.605355283736962</v>
      </c>
      <c r="I20" s="53">
        <v>18.206389999999999</v>
      </c>
      <c r="J20" s="54">
        <v>18.419606804419274</v>
      </c>
      <c r="K20" s="55">
        <v>18.180547537673032</v>
      </c>
      <c r="L20" s="53">
        <v>1.2723599999999999</v>
      </c>
      <c r="M20" s="54">
        <v>1.6381435566105005</v>
      </c>
      <c r="N20" s="55">
        <v>1.3849444877613128</v>
      </c>
      <c r="O20" s="53">
        <v>4.1148899999999999</v>
      </c>
      <c r="P20" s="54">
        <v>4.0088636801338442</v>
      </c>
      <c r="Q20" s="55">
        <v>3.9601367416973825</v>
      </c>
      <c r="R20" s="44" t="s">
        <v>329</v>
      </c>
      <c r="T20" s="4"/>
    </row>
    <row r="21" spans="2:20">
      <c r="B21" s="17"/>
      <c r="C21" s="5"/>
      <c r="E21" s="4"/>
      <c r="F21" s="53"/>
      <c r="G21" s="54"/>
      <c r="H21" s="55"/>
      <c r="I21" s="53"/>
      <c r="J21" s="54"/>
      <c r="K21" s="55"/>
      <c r="L21" s="53"/>
      <c r="M21" s="54"/>
      <c r="N21" s="55"/>
      <c r="O21" s="53"/>
      <c r="P21" s="54"/>
      <c r="Q21" s="55"/>
      <c r="R21" s="44"/>
      <c r="T21" s="4"/>
    </row>
    <row r="22" spans="2:20">
      <c r="B22" s="17"/>
      <c r="C22" s="5" t="s">
        <v>330</v>
      </c>
      <c r="E22" s="4"/>
      <c r="F22" s="53">
        <v>0.19186000000000003</v>
      </c>
      <c r="G22" s="54">
        <v>0.2459613791725834</v>
      </c>
      <c r="H22" s="55">
        <v>0.21732937132824398</v>
      </c>
      <c r="I22" s="53">
        <v>0</v>
      </c>
      <c r="J22" s="54">
        <v>0</v>
      </c>
      <c r="K22" s="55">
        <v>0</v>
      </c>
      <c r="L22" s="53">
        <v>0.24205000000000002</v>
      </c>
      <c r="M22" s="54">
        <v>0.2960779751814494</v>
      </c>
      <c r="N22" s="55">
        <v>0.27257919827438909</v>
      </c>
      <c r="O22" s="53">
        <v>5.0189999999999999E-2</v>
      </c>
      <c r="P22" s="54">
        <v>5.0116596008866005E-2</v>
      </c>
      <c r="Q22" s="55">
        <v>5.5249826946145109E-2</v>
      </c>
      <c r="R22" s="44" t="s">
        <v>331</v>
      </c>
      <c r="T22" s="4"/>
    </row>
    <row r="23" spans="2:20">
      <c r="B23" s="17"/>
      <c r="C23" s="5"/>
      <c r="E23" s="4"/>
      <c r="F23" s="53"/>
      <c r="G23" s="54"/>
      <c r="H23" s="55"/>
      <c r="I23" s="53"/>
      <c r="J23" s="54"/>
      <c r="K23" s="55"/>
      <c r="L23" s="53"/>
      <c r="M23" s="54"/>
      <c r="N23" s="55"/>
      <c r="O23" s="53"/>
      <c r="P23" s="54"/>
      <c r="Q23" s="55"/>
      <c r="R23" s="18"/>
      <c r="T23" s="4"/>
    </row>
    <row r="24" spans="2:20">
      <c r="B24" s="17"/>
      <c r="C24" s="5" t="s">
        <v>332</v>
      </c>
      <c r="E24" s="4"/>
      <c r="F24" s="53">
        <v>43.935390600216707</v>
      </c>
      <c r="G24" s="54">
        <v>43.704210513287677</v>
      </c>
      <c r="H24" s="55">
        <v>43.362908908778692</v>
      </c>
      <c r="I24" s="53">
        <v>44.821679600216704</v>
      </c>
      <c r="J24" s="54">
        <v>44.7731381943888</v>
      </c>
      <c r="K24" s="55">
        <v>44.452678194388795</v>
      </c>
      <c r="L24" s="53">
        <v>1.296861</v>
      </c>
      <c r="M24" s="54">
        <v>1.1725035483409598</v>
      </c>
      <c r="N24" s="55">
        <v>1.1221866069414008</v>
      </c>
      <c r="O24" s="53">
        <v>2.1831499999999999</v>
      </c>
      <c r="P24" s="54">
        <v>2.2414312294420857</v>
      </c>
      <c r="Q24" s="55">
        <v>2.2119558925515013</v>
      </c>
      <c r="R24" s="5" t="s">
        <v>333</v>
      </c>
      <c r="T24" s="4"/>
    </row>
    <row r="25" spans="2:20">
      <c r="B25" s="17"/>
      <c r="C25" s="5"/>
      <c r="E25" s="4"/>
      <c r="F25" s="53"/>
      <c r="G25" s="54"/>
      <c r="H25" s="55"/>
      <c r="I25" s="53"/>
      <c r="J25" s="54"/>
      <c r="K25" s="55"/>
      <c r="L25" s="53"/>
      <c r="M25" s="54"/>
      <c r="N25" s="55"/>
      <c r="O25" s="53"/>
      <c r="P25" s="54"/>
      <c r="Q25" s="55"/>
      <c r="R25" s="18"/>
      <c r="T25" s="4"/>
    </row>
    <row r="26" spans="2:20">
      <c r="B26" s="17"/>
      <c r="C26" s="5" t="s">
        <v>328</v>
      </c>
      <c r="E26" s="4"/>
      <c r="F26" s="64">
        <v>42.863739600216704</v>
      </c>
      <c r="G26" s="65">
        <v>42.776708194388803</v>
      </c>
      <c r="H26" s="66">
        <v>42.475493194388797</v>
      </c>
      <c r="I26" s="53">
        <v>44.821679600216704</v>
      </c>
      <c r="J26" s="54">
        <v>44.7731381943888</v>
      </c>
      <c r="K26" s="55">
        <v>44.452678194388795</v>
      </c>
      <c r="L26" s="64">
        <v>0.14965999999999999</v>
      </c>
      <c r="M26" s="65">
        <v>0.15245</v>
      </c>
      <c r="N26" s="66">
        <v>0.15105499999999999</v>
      </c>
      <c r="O26" s="64">
        <v>2.1075999999999997</v>
      </c>
      <c r="P26" s="65">
        <v>2.1488800000000001</v>
      </c>
      <c r="Q26" s="66">
        <v>2.1282400000000004</v>
      </c>
      <c r="R26" s="18" t="s">
        <v>329</v>
      </c>
      <c r="T26" s="4"/>
    </row>
    <row r="27" spans="2:20">
      <c r="B27" s="17"/>
      <c r="C27" s="5"/>
      <c r="E27" s="4"/>
      <c r="F27" s="64"/>
      <c r="G27" s="65"/>
      <c r="H27" s="66"/>
      <c r="I27" s="53"/>
      <c r="J27" s="54"/>
      <c r="K27" s="55"/>
      <c r="L27" s="64"/>
      <c r="M27" s="65"/>
      <c r="N27" s="66"/>
      <c r="O27" s="64"/>
      <c r="P27" s="65"/>
      <c r="Q27" s="66"/>
      <c r="R27" s="18"/>
      <c r="T27" s="4"/>
    </row>
    <row r="28" spans="2:20" ht="13.5" thickBot="1">
      <c r="B28" s="17"/>
      <c r="C28" s="6" t="s">
        <v>330</v>
      </c>
      <c r="D28" s="7"/>
      <c r="E28" s="8"/>
      <c r="F28" s="67">
        <v>7.899999999999999E-4</v>
      </c>
      <c r="G28" s="68">
        <v>1E-3</v>
      </c>
      <c r="H28" s="69">
        <v>8.9499999999999996E-4</v>
      </c>
      <c r="I28" s="59"/>
      <c r="J28" s="60"/>
      <c r="K28" s="61"/>
      <c r="L28" s="67">
        <v>1.83E-3</v>
      </c>
      <c r="M28" s="68">
        <v>2E-3</v>
      </c>
      <c r="N28" s="69">
        <v>1.915E-3</v>
      </c>
      <c r="O28" s="67">
        <v>1.0400000000000001E-3</v>
      </c>
      <c r="P28" s="68">
        <v>1E-3</v>
      </c>
      <c r="Q28" s="69">
        <v>1.0200000000000001E-3</v>
      </c>
      <c r="R28" s="19" t="s">
        <v>331</v>
      </c>
      <c r="S28" s="7"/>
      <c r="T28" s="8"/>
    </row>
    <row r="29" spans="2:20" ht="13.5" thickTop="1">
      <c r="B29" s="17"/>
      <c r="C29" s="18" t="s">
        <v>288</v>
      </c>
      <c r="E29" s="4"/>
      <c r="F29" s="53">
        <v>2.8187260750000003</v>
      </c>
      <c r="G29" s="54">
        <v>2.9652748650735319</v>
      </c>
      <c r="H29" s="55">
        <v>2.9026992774721889</v>
      </c>
      <c r="I29" s="53">
        <v>2.8654999999999999</v>
      </c>
      <c r="J29" s="54">
        <v>2.8490199999999999</v>
      </c>
      <c r="K29" s="55">
        <v>2.8490199999999999</v>
      </c>
      <c r="L29" s="53">
        <v>0.85425142000000009</v>
      </c>
      <c r="M29" s="54">
        <v>0.98096923659444391</v>
      </c>
      <c r="N29" s="55">
        <v>0.94514171481318598</v>
      </c>
      <c r="O29" s="53">
        <v>0.90102534499999998</v>
      </c>
      <c r="P29" s="54">
        <v>0.86471437152091202</v>
      </c>
      <c r="Q29" s="55">
        <v>0.89146243734099695</v>
      </c>
      <c r="R29" s="18" t="s">
        <v>289</v>
      </c>
      <c r="T29" s="4"/>
    </row>
    <row r="30" spans="2:20">
      <c r="B30" s="17"/>
      <c r="C30" s="5"/>
      <c r="E30" s="4"/>
      <c r="F30" s="64"/>
      <c r="G30" s="65"/>
      <c r="H30" s="66"/>
      <c r="I30" s="104"/>
      <c r="J30" s="105"/>
      <c r="K30" s="106"/>
      <c r="L30" s="64"/>
      <c r="M30" s="65"/>
      <c r="N30" s="66"/>
      <c r="O30" s="64"/>
      <c r="P30" s="65"/>
      <c r="Q30" s="66"/>
      <c r="R30" s="18"/>
      <c r="T30" s="4"/>
    </row>
    <row r="31" spans="2:20">
      <c r="B31" s="17"/>
      <c r="C31" s="18" t="s">
        <v>290</v>
      </c>
      <c r="E31" s="4"/>
      <c r="F31" s="53">
        <v>19.516483000000001</v>
      </c>
      <c r="G31" s="54">
        <v>19.5830232645758</v>
      </c>
      <c r="H31" s="55">
        <v>19.65289859804615</v>
      </c>
      <c r="I31" s="53">
        <v>11.40286</v>
      </c>
      <c r="J31" s="54">
        <v>11.53914778761062</v>
      </c>
      <c r="K31" s="55">
        <v>11.438973719819868</v>
      </c>
      <c r="L31" s="53">
        <v>9.506845000000002</v>
      </c>
      <c r="M31" s="54">
        <v>9.3063932677710515</v>
      </c>
      <c r="N31" s="55">
        <v>9.5299238923508405</v>
      </c>
      <c r="O31" s="53">
        <v>1.393222</v>
      </c>
      <c r="P31" s="54">
        <v>1.2625177908058691</v>
      </c>
      <c r="Q31" s="55">
        <v>1.315999014124557</v>
      </c>
      <c r="R31" s="18" t="s">
        <v>291</v>
      </c>
      <c r="T31" s="4"/>
    </row>
    <row r="32" spans="2:20">
      <c r="B32" s="17"/>
      <c r="C32" s="37"/>
      <c r="E32" s="4"/>
      <c r="F32" s="53"/>
      <c r="G32" s="54"/>
      <c r="H32" s="55"/>
      <c r="I32" s="53"/>
      <c r="J32" s="54"/>
      <c r="K32" s="55"/>
      <c r="L32" s="53"/>
      <c r="M32" s="54"/>
      <c r="N32" s="55"/>
      <c r="O32" s="53"/>
      <c r="P32" s="54"/>
      <c r="Q32" s="55"/>
      <c r="R32" s="39"/>
      <c r="T32" s="4"/>
    </row>
    <row r="33" spans="2:20">
      <c r="B33" s="17"/>
      <c r="C33" s="18" t="s">
        <v>292</v>
      </c>
      <c r="E33" s="4"/>
      <c r="F33" s="53">
        <v>6.5971643000000002</v>
      </c>
      <c r="G33" s="54">
        <v>8.7832001574686025</v>
      </c>
      <c r="H33" s="55">
        <v>7.3160205917829213</v>
      </c>
      <c r="I33" s="53">
        <v>5.7830699999999995</v>
      </c>
      <c r="J33" s="54">
        <v>5.9439720929936941</v>
      </c>
      <c r="K33" s="55">
        <v>5.5603922683604239</v>
      </c>
      <c r="L33" s="53">
        <v>2.0555626600000005</v>
      </c>
      <c r="M33" s="54">
        <v>3.7379042430772893</v>
      </c>
      <c r="N33" s="55">
        <v>2.7449856695746386</v>
      </c>
      <c r="O33" s="53">
        <v>1.2414683599999998</v>
      </c>
      <c r="P33" s="54">
        <v>0.89867617860237969</v>
      </c>
      <c r="Q33" s="55">
        <v>0.98935734615214044</v>
      </c>
      <c r="R33" s="18" t="s">
        <v>293</v>
      </c>
      <c r="T33" s="4"/>
    </row>
    <row r="34" spans="2:20">
      <c r="B34" s="17"/>
      <c r="C34" s="5"/>
      <c r="E34" s="4"/>
      <c r="F34" s="53"/>
      <c r="G34" s="54"/>
      <c r="H34" s="55"/>
      <c r="I34" s="53"/>
      <c r="J34" s="54"/>
      <c r="K34" s="55"/>
      <c r="L34" s="53"/>
      <c r="M34" s="54"/>
      <c r="N34" s="55"/>
      <c r="O34" s="53"/>
      <c r="P34" s="54"/>
      <c r="Q34" s="55"/>
      <c r="R34" s="18"/>
      <c r="T34" s="4"/>
    </row>
    <row r="35" spans="2:20">
      <c r="B35" s="17"/>
      <c r="C35" s="18" t="s">
        <v>294</v>
      </c>
      <c r="E35" s="4"/>
      <c r="F35" s="53">
        <v>21.421585</v>
      </c>
      <c r="G35" s="54">
        <v>21.679717863605084</v>
      </c>
      <c r="H35" s="55">
        <v>21.951387060843636</v>
      </c>
      <c r="I35" s="53">
        <v>21.078749999999999</v>
      </c>
      <c r="J35" s="54">
        <v>21.620530973451327</v>
      </c>
      <c r="K35" s="55">
        <v>21.88868475734229</v>
      </c>
      <c r="L35" s="53">
        <v>6.2707179999999996</v>
      </c>
      <c r="M35" s="54">
        <v>6.3083481158039874</v>
      </c>
      <c r="N35" s="55">
        <v>6.3978052101431073</v>
      </c>
      <c r="O35" s="53">
        <v>5.9278829999999996</v>
      </c>
      <c r="P35" s="54">
        <v>6.24916122565023</v>
      </c>
      <c r="Q35" s="55">
        <v>6.3351029066417599</v>
      </c>
      <c r="R35" s="18" t="s">
        <v>294</v>
      </c>
      <c r="T35" s="4"/>
    </row>
    <row r="36" spans="2:20">
      <c r="B36" s="17"/>
      <c r="C36" s="5"/>
      <c r="E36" s="4"/>
      <c r="F36" s="53"/>
      <c r="G36" s="54"/>
      <c r="H36" s="55"/>
      <c r="I36" s="53"/>
      <c r="J36" s="54"/>
      <c r="K36" s="55"/>
      <c r="L36" s="53"/>
      <c r="M36" s="54"/>
      <c r="N36" s="55"/>
      <c r="O36" s="53"/>
      <c r="P36" s="54"/>
      <c r="Q36" s="55"/>
      <c r="R36" s="18"/>
      <c r="T36" s="4"/>
    </row>
    <row r="37" spans="2:20">
      <c r="B37" s="17"/>
      <c r="C37" s="18" t="s">
        <v>295</v>
      </c>
      <c r="E37" s="4"/>
      <c r="F37" s="53">
        <v>11.2194646862</v>
      </c>
      <c r="G37" s="54">
        <v>11.481926352408767</v>
      </c>
      <c r="H37" s="55">
        <v>11.340005497444405</v>
      </c>
      <c r="I37" s="53">
        <v>8.9094300000000004</v>
      </c>
      <c r="J37" s="54">
        <v>9.0864899999999995</v>
      </c>
      <c r="K37" s="55">
        <v>9.0579599999999996</v>
      </c>
      <c r="L37" s="53">
        <v>4.0172886861999997</v>
      </c>
      <c r="M37" s="54">
        <v>4.0785806154467172</v>
      </c>
      <c r="N37" s="55">
        <v>4.0074916032590853</v>
      </c>
      <c r="O37" s="53">
        <v>1.7072539999999998</v>
      </c>
      <c r="P37" s="54">
        <v>1.6831442630379512</v>
      </c>
      <c r="Q37" s="55">
        <v>1.7254461058146791</v>
      </c>
      <c r="R37" s="18" t="s">
        <v>296</v>
      </c>
      <c r="T37" s="4"/>
    </row>
    <row r="38" spans="2:20">
      <c r="B38" s="17"/>
      <c r="C38" s="5"/>
      <c r="E38" s="4"/>
      <c r="F38" s="53"/>
      <c r="G38" s="54"/>
      <c r="H38" s="55"/>
      <c r="I38" s="53"/>
      <c r="J38" s="54"/>
      <c r="K38" s="55"/>
      <c r="L38" s="53"/>
      <c r="M38" s="54"/>
      <c r="N38" s="55"/>
      <c r="O38" s="53"/>
      <c r="P38" s="54"/>
      <c r="Q38" s="55"/>
      <c r="R38" s="18"/>
      <c r="T38" s="4"/>
    </row>
    <row r="39" spans="2:20">
      <c r="B39" s="17"/>
      <c r="C39" s="5" t="s">
        <v>297</v>
      </c>
      <c r="E39" s="4"/>
      <c r="F39" s="53">
        <v>0.54928992819999989</v>
      </c>
      <c r="G39" s="54">
        <v>0.55095053611936673</v>
      </c>
      <c r="H39" s="55">
        <v>0.55014946792568842</v>
      </c>
      <c r="I39" s="53">
        <v>0.58899999999999997</v>
      </c>
      <c r="J39" s="54">
        <v>0.59399999999999997</v>
      </c>
      <c r="K39" s="55">
        <v>0.59899999999999998</v>
      </c>
      <c r="L39" s="53">
        <v>0.32000792819999996</v>
      </c>
      <c r="M39" s="54">
        <v>0.31540499322656068</v>
      </c>
      <c r="N39" s="55">
        <v>0.32385313974609747</v>
      </c>
      <c r="O39" s="53">
        <v>0.35971800000000004</v>
      </c>
      <c r="P39" s="54">
        <v>0.35845445710719398</v>
      </c>
      <c r="Q39" s="55">
        <v>0.37270367182040898</v>
      </c>
      <c r="R39" s="18" t="s">
        <v>298</v>
      </c>
      <c r="T39" s="4"/>
    </row>
    <row r="40" spans="2:20">
      <c r="B40" s="17"/>
      <c r="C40" s="37"/>
      <c r="E40" s="4"/>
      <c r="F40" s="53"/>
      <c r="G40" s="54"/>
      <c r="H40" s="55"/>
      <c r="I40" s="53"/>
      <c r="J40" s="54"/>
      <c r="K40" s="55"/>
      <c r="L40" s="53"/>
      <c r="M40" s="54"/>
      <c r="N40" s="55"/>
      <c r="O40" s="53"/>
      <c r="P40" s="54"/>
      <c r="Q40" s="55"/>
      <c r="R40" s="39"/>
      <c r="T40" s="4"/>
    </row>
    <row r="41" spans="2:20">
      <c r="B41" s="17"/>
      <c r="C41" s="38" t="s">
        <v>299</v>
      </c>
      <c r="E41" s="4"/>
      <c r="F41" s="53">
        <v>7.313406950000001</v>
      </c>
      <c r="G41" s="54">
        <v>7.1770679700658135</v>
      </c>
      <c r="H41" s="55">
        <v>7.2262938341939948</v>
      </c>
      <c r="I41" s="53">
        <v>5.0410000000000004</v>
      </c>
      <c r="J41" s="54">
        <v>5.1059999999999999</v>
      </c>
      <c r="K41" s="55">
        <v>5.1260000000000003</v>
      </c>
      <c r="L41" s="53">
        <v>3.3315209500000003</v>
      </c>
      <c r="M41" s="54">
        <v>3.2126407651944926</v>
      </c>
      <c r="N41" s="55">
        <v>3.2170824607362158</v>
      </c>
      <c r="O41" s="53">
        <v>1.0591140000000001</v>
      </c>
      <c r="P41" s="54">
        <v>1.1415727951286789</v>
      </c>
      <c r="Q41" s="55">
        <v>1.1167886265422209</v>
      </c>
      <c r="R41" s="44" t="s">
        <v>299</v>
      </c>
      <c r="T41" s="4"/>
    </row>
    <row r="42" spans="2:20">
      <c r="B42" s="17"/>
      <c r="C42" s="38"/>
      <c r="E42" s="4"/>
      <c r="F42" s="53"/>
      <c r="G42" s="54"/>
      <c r="H42" s="55"/>
      <c r="I42" s="53"/>
      <c r="J42" s="54"/>
      <c r="K42" s="55"/>
      <c r="L42" s="53"/>
      <c r="M42" s="54"/>
      <c r="N42" s="55"/>
      <c r="O42" s="53"/>
      <c r="P42" s="54"/>
      <c r="Q42" s="55"/>
      <c r="R42" s="44"/>
      <c r="T42" s="4"/>
    </row>
    <row r="43" spans="2:20" ht="13.5" thickBot="1">
      <c r="B43" s="17"/>
      <c r="C43" s="62" t="s">
        <v>300</v>
      </c>
      <c r="D43" s="7"/>
      <c r="E43" s="8"/>
      <c r="F43" s="56">
        <v>3.3567678079999994</v>
      </c>
      <c r="G43" s="57">
        <v>3.7539078462235844</v>
      </c>
      <c r="H43" s="58">
        <v>3.5635621953247227</v>
      </c>
      <c r="I43" s="56">
        <v>3.2794299999999996</v>
      </c>
      <c r="J43" s="57">
        <v>3.3864899999999998</v>
      </c>
      <c r="K43" s="58">
        <v>3.3329599999999999</v>
      </c>
      <c r="L43" s="56">
        <v>0.36575980800000002</v>
      </c>
      <c r="M43" s="57">
        <v>0.55053485702566296</v>
      </c>
      <c r="N43" s="58">
        <v>0.46655600277677201</v>
      </c>
      <c r="O43" s="56">
        <v>0.28842200000000001</v>
      </c>
      <c r="P43" s="57">
        <v>0.18311701080207801</v>
      </c>
      <c r="Q43" s="58">
        <v>0.235953807452049</v>
      </c>
      <c r="R43" s="63" t="s">
        <v>301</v>
      </c>
      <c r="S43" s="7"/>
      <c r="T43" s="8"/>
    </row>
    <row r="44" spans="2:20" ht="13.5" thickTop="1">
      <c r="B44" s="17"/>
      <c r="C44" s="38" t="s">
        <v>334</v>
      </c>
      <c r="E44" s="4"/>
      <c r="F44" s="64">
        <v>281.56017232860552</v>
      </c>
      <c r="G44" s="65">
        <v>281.26363934896835</v>
      </c>
      <c r="H44" s="66">
        <v>279.83027064234739</v>
      </c>
      <c r="I44" s="53">
        <v>284.31391115110551</v>
      </c>
      <c r="J44" s="54">
        <v>285.53997797643086</v>
      </c>
      <c r="K44" s="55">
        <v>284.14225565459651</v>
      </c>
      <c r="L44" s="64">
        <v>3.9859578309999999</v>
      </c>
      <c r="M44" s="65">
        <v>2.5174685572677031</v>
      </c>
      <c r="N44" s="66">
        <v>2.4691002072922013</v>
      </c>
      <c r="O44" s="53">
        <v>6.7396966535000002</v>
      </c>
      <c r="P44" s="54">
        <v>6.7938071847302233</v>
      </c>
      <c r="Q44" s="55">
        <v>6.7810852195413736</v>
      </c>
      <c r="R44" s="38" t="s">
        <v>335</v>
      </c>
      <c r="T44" s="4"/>
    </row>
    <row r="45" spans="2:20">
      <c r="B45" s="17"/>
      <c r="C45" s="38"/>
      <c r="E45" s="4"/>
      <c r="F45" s="64"/>
      <c r="G45" s="65"/>
      <c r="H45" s="66"/>
      <c r="I45" s="53"/>
      <c r="J45" s="54"/>
      <c r="K45" s="55"/>
      <c r="L45" s="64"/>
      <c r="M45" s="65"/>
      <c r="N45" s="66"/>
      <c r="O45" s="53"/>
      <c r="P45" s="54"/>
      <c r="Q45" s="55"/>
      <c r="R45" s="18"/>
      <c r="T45" s="4"/>
    </row>
    <row r="46" spans="2:20">
      <c r="B46" s="17"/>
      <c r="C46" s="38" t="s">
        <v>304</v>
      </c>
      <c r="E46" s="4"/>
      <c r="F46" s="64">
        <v>201.66863915110554</v>
      </c>
      <c r="G46" s="65">
        <v>202.37219441188819</v>
      </c>
      <c r="H46" s="66">
        <v>201.54047378887387</v>
      </c>
      <c r="I46" s="53">
        <v>200.97294115110552</v>
      </c>
      <c r="J46" s="54">
        <v>202.35791797643085</v>
      </c>
      <c r="K46" s="55">
        <v>201.56609565459644</v>
      </c>
      <c r="L46" s="64">
        <v>1.0538270000000001</v>
      </c>
      <c r="M46" s="65">
        <v>0.39092351824482291</v>
      </c>
      <c r="N46" s="66">
        <v>0.35959023074655105</v>
      </c>
      <c r="O46" s="53">
        <v>0.35812899999999998</v>
      </c>
      <c r="P46" s="54">
        <v>0.37664708278747999</v>
      </c>
      <c r="Q46" s="55">
        <v>0.38521209646912574</v>
      </c>
      <c r="R46" s="38" t="s">
        <v>305</v>
      </c>
      <c r="T46" s="4"/>
    </row>
    <row r="47" spans="2:20">
      <c r="B47" s="17"/>
      <c r="C47" s="38"/>
      <c r="E47" s="4"/>
      <c r="F47" s="64"/>
      <c r="G47" s="65"/>
      <c r="H47" s="66"/>
      <c r="I47" s="53"/>
      <c r="J47" s="54"/>
      <c r="K47" s="55"/>
      <c r="L47" s="64"/>
      <c r="M47" s="65"/>
      <c r="N47" s="66"/>
      <c r="O47" s="53"/>
      <c r="P47" s="54"/>
      <c r="Q47" s="55"/>
      <c r="R47" s="39"/>
      <c r="T47" s="4"/>
    </row>
    <row r="48" spans="2:20">
      <c r="B48" s="17"/>
      <c r="C48" s="38" t="s">
        <v>306</v>
      </c>
      <c r="E48" s="4"/>
      <c r="F48" s="64">
        <v>148.60588341958049</v>
      </c>
      <c r="G48" s="65">
        <v>148.46003613792504</v>
      </c>
      <c r="H48" s="66">
        <v>148.04948685241931</v>
      </c>
      <c r="I48" s="53">
        <v>147.69404041958052</v>
      </c>
      <c r="J48" s="54">
        <v>148.19434863984657</v>
      </c>
      <c r="K48" s="55">
        <v>147.81589863984655</v>
      </c>
      <c r="L48" s="64">
        <v>0.96578300000000006</v>
      </c>
      <c r="M48" s="65">
        <v>0.30210134971847602</v>
      </c>
      <c r="N48" s="66">
        <v>0.27843170130247097</v>
      </c>
      <c r="O48" s="53">
        <v>5.3939999999999995E-2</v>
      </c>
      <c r="P48" s="54">
        <v>3.6413851640003998E-2</v>
      </c>
      <c r="Q48" s="55">
        <v>4.48434887297368E-2</v>
      </c>
      <c r="R48" s="38" t="s">
        <v>307</v>
      </c>
      <c r="T48" s="4"/>
    </row>
    <row r="49" spans="2:20">
      <c r="B49" s="17"/>
      <c r="C49" s="38"/>
      <c r="E49" s="4"/>
      <c r="F49" s="64"/>
      <c r="G49" s="65"/>
      <c r="H49" s="66"/>
      <c r="I49" s="53"/>
      <c r="J49" s="54"/>
      <c r="K49" s="55"/>
      <c r="L49" s="64"/>
      <c r="M49" s="65"/>
      <c r="N49" s="66"/>
      <c r="O49" s="53"/>
      <c r="P49" s="54"/>
      <c r="Q49" s="55"/>
      <c r="R49" s="39"/>
      <c r="T49" s="4"/>
    </row>
    <row r="50" spans="2:20">
      <c r="B50" s="17"/>
      <c r="C50" s="38" t="s">
        <v>308</v>
      </c>
      <c r="E50" s="4"/>
      <c r="F50" s="64">
        <v>53.062755731524994</v>
      </c>
      <c r="G50" s="65">
        <v>53.912158273963165</v>
      </c>
      <c r="H50" s="66">
        <v>53.49098693645459</v>
      </c>
      <c r="I50" s="53">
        <v>53.278900731524999</v>
      </c>
      <c r="J50" s="54">
        <v>54.163569336584295</v>
      </c>
      <c r="K50" s="55">
        <v>53.750197014749894</v>
      </c>
      <c r="L50" s="64">
        <v>8.8043999999999997E-2</v>
      </c>
      <c r="M50" s="65">
        <v>8.8822168526346904E-2</v>
      </c>
      <c r="N50" s="66">
        <v>8.1158529444080099E-2</v>
      </c>
      <c r="O50" s="53">
        <v>0.30418899999999999</v>
      </c>
      <c r="P50" s="54">
        <v>0.340233231147476</v>
      </c>
      <c r="Q50" s="55">
        <v>0.34036860773938893</v>
      </c>
      <c r="R50" s="38" t="s">
        <v>309</v>
      </c>
      <c r="T50" s="4"/>
    </row>
    <row r="51" spans="2:20">
      <c r="B51" s="17"/>
      <c r="C51" s="38"/>
      <c r="E51" s="4"/>
      <c r="F51" s="53"/>
      <c r="G51" s="54"/>
      <c r="H51" s="55"/>
      <c r="I51" s="53"/>
      <c r="J51" s="54"/>
      <c r="K51" s="55"/>
      <c r="L51" s="53"/>
      <c r="M51" s="54"/>
      <c r="N51" s="55"/>
      <c r="O51" s="53"/>
      <c r="P51" s="54"/>
      <c r="Q51" s="55"/>
      <c r="R51" s="18"/>
      <c r="T51" s="4"/>
    </row>
    <row r="52" spans="2:20" ht="13.5" thickBot="1">
      <c r="B52" s="17"/>
      <c r="C52" s="62" t="s">
        <v>310</v>
      </c>
      <c r="D52" s="7"/>
      <c r="E52" s="8"/>
      <c r="F52" s="56">
        <v>79.891533177499994</v>
      </c>
      <c r="G52" s="57">
        <v>78.891444937080138</v>
      </c>
      <c r="H52" s="58">
        <v>78.289796853473405</v>
      </c>
      <c r="I52" s="56">
        <v>83.340969999999999</v>
      </c>
      <c r="J52" s="57">
        <v>83.182059999999993</v>
      </c>
      <c r="K52" s="58">
        <v>82.576160000000002</v>
      </c>
      <c r="L52" s="56">
        <v>2.9321308309999998</v>
      </c>
      <c r="M52" s="57">
        <v>2.1265450390228797</v>
      </c>
      <c r="N52" s="58">
        <v>2.1095099765456502</v>
      </c>
      <c r="O52" s="56">
        <v>6.3815676535000003</v>
      </c>
      <c r="P52" s="57">
        <v>6.4171601019427431</v>
      </c>
      <c r="Q52" s="58">
        <v>6.3958731230722474</v>
      </c>
      <c r="R52" s="63" t="s">
        <v>311</v>
      </c>
      <c r="S52" s="7"/>
      <c r="T52" s="8"/>
    </row>
    <row r="53" spans="2:20" ht="13.5" thickTop="1">
      <c r="B53" s="14"/>
      <c r="C53" s="85" t="s">
        <v>312</v>
      </c>
      <c r="F53" s="107">
        <v>55.365049999999997</v>
      </c>
      <c r="G53" s="108">
        <v>54.371942705704193</v>
      </c>
      <c r="H53" s="108">
        <v>54.34388483686466</v>
      </c>
      <c r="I53" s="107">
        <v>64.570999999999998</v>
      </c>
      <c r="J53" s="108">
        <v>63.720455074634508</v>
      </c>
      <c r="K53" s="108">
        <v>63.240208748863893</v>
      </c>
      <c r="L53" s="107">
        <v>7.1314849999999996</v>
      </c>
      <c r="M53" s="108">
        <v>6.9861701921488679</v>
      </c>
      <c r="N53" s="108">
        <v>7.2213411099587299</v>
      </c>
      <c r="O53" s="107">
        <v>16.337434999999999</v>
      </c>
      <c r="P53" s="108">
        <v>16.33468256107918</v>
      </c>
      <c r="Q53" s="108">
        <v>16.117665021957961</v>
      </c>
      <c r="R53" s="48" t="s">
        <v>313</v>
      </c>
      <c r="T53" s="3"/>
    </row>
    <row r="54" spans="2:20">
      <c r="B54" s="14"/>
      <c r="C54" s="38"/>
      <c r="F54" s="109"/>
      <c r="G54" s="110"/>
      <c r="H54" s="110"/>
      <c r="I54" s="109"/>
      <c r="J54" s="110"/>
      <c r="K54" s="110"/>
      <c r="L54" s="109"/>
      <c r="M54" s="110"/>
      <c r="N54" s="110"/>
      <c r="O54" s="109"/>
      <c r="P54" s="110"/>
      <c r="Q54" s="110"/>
      <c r="R54" s="44"/>
      <c r="T54" s="4"/>
    </row>
    <row r="55" spans="2:20">
      <c r="B55" s="14"/>
      <c r="C55" s="38" t="s">
        <v>314</v>
      </c>
      <c r="F55" s="109">
        <v>70.561423412000011</v>
      </c>
      <c r="G55" s="110">
        <v>73.063995618750965</v>
      </c>
      <c r="H55" s="110">
        <v>71.874425780846366</v>
      </c>
      <c r="I55" s="109">
        <v>76.262509999999992</v>
      </c>
      <c r="J55" s="110">
        <v>78.632490000000004</v>
      </c>
      <c r="K55" s="110">
        <v>77.272000000000006</v>
      </c>
      <c r="L55" s="109">
        <v>10.647388726000008</v>
      </c>
      <c r="M55" s="110">
        <v>11.121834121494111</v>
      </c>
      <c r="N55" s="110">
        <v>10.92710380135318</v>
      </c>
      <c r="O55" s="109">
        <v>16.348475313999991</v>
      </c>
      <c r="P55" s="110">
        <v>16.69032850274316</v>
      </c>
      <c r="Q55" s="110">
        <v>16.32467802050682</v>
      </c>
      <c r="R55" s="44" t="s">
        <v>315</v>
      </c>
      <c r="T55" s="4"/>
    </row>
    <row r="56" spans="2:20">
      <c r="B56" s="14"/>
      <c r="C56" s="38"/>
      <c r="F56" s="109"/>
      <c r="G56" s="110"/>
      <c r="H56" s="110"/>
      <c r="I56" s="109"/>
      <c r="J56" s="110"/>
      <c r="K56" s="110"/>
      <c r="L56" s="109"/>
      <c r="M56" s="110"/>
      <c r="N56" s="110"/>
      <c r="O56" s="109"/>
      <c r="P56" s="110"/>
      <c r="Q56" s="110"/>
      <c r="R56" s="44"/>
      <c r="T56" s="4"/>
    </row>
    <row r="57" spans="2:20" ht="13.5" thickBot="1">
      <c r="C57" s="62" t="s">
        <v>336</v>
      </c>
      <c r="D57" s="7"/>
      <c r="E57" s="7"/>
      <c r="F57" s="111">
        <v>1.8281536260000011</v>
      </c>
      <c r="G57" s="112">
        <v>1.8976607825362779</v>
      </c>
      <c r="H57" s="112">
        <v>1.6769183953322584</v>
      </c>
      <c r="I57" s="111">
        <v>12.278600000000001</v>
      </c>
      <c r="J57" s="112">
        <v>12.68792</v>
      </c>
      <c r="K57" s="112">
        <v>12.633760000000001</v>
      </c>
      <c r="L57" s="111">
        <v>0.22521737299999997</v>
      </c>
      <c r="M57" s="112">
        <v>0.23096722292121732</v>
      </c>
      <c r="N57" s="112">
        <v>0.23237107249380909</v>
      </c>
      <c r="O57" s="111">
        <v>10.675663747</v>
      </c>
      <c r="P57" s="112">
        <v>11.02122644038494</v>
      </c>
      <c r="Q57" s="112">
        <v>11.189212677161551</v>
      </c>
      <c r="R57" s="63" t="s">
        <v>317</v>
      </c>
      <c r="S57" s="7"/>
      <c r="T57" s="8"/>
    </row>
    <row r="58" spans="2:20" ht="13.5" thickTop="1">
      <c r="C58" s="30"/>
      <c r="T58" s="32" t="str">
        <f ca="1">CONCATENATE("printed on ",DAY(NOW()),"/",MONTH(NOW()))</f>
        <v>printed on 16/12</v>
      </c>
    </row>
  </sheetData>
  <mergeCells count="20">
    <mergeCell ref="C2:T2"/>
    <mergeCell ref="F9:H9"/>
    <mergeCell ref="F10:H10"/>
    <mergeCell ref="O10:Q10"/>
    <mergeCell ref="I10:K10"/>
    <mergeCell ref="C4:T4"/>
    <mergeCell ref="C6:T6"/>
    <mergeCell ref="F8:Q8"/>
    <mergeCell ref="L10:N10"/>
    <mergeCell ref="C7:T7"/>
    <mergeCell ref="C11:E11"/>
    <mergeCell ref="R11:T11"/>
    <mergeCell ref="J12:K12"/>
    <mergeCell ref="J13:K13"/>
    <mergeCell ref="M12:N12"/>
    <mergeCell ref="M13:N13"/>
    <mergeCell ref="P12:Q12"/>
    <mergeCell ref="P13:Q13"/>
    <mergeCell ref="G12:H12"/>
    <mergeCell ref="G13:H13"/>
  </mergeCells>
  <phoneticPr fontId="0" type="noConversion"/>
  <printOptions horizontalCentered="1" verticalCentered="1"/>
  <pageMargins left="0.35433070866141736" right="0.35433070866141736" top="0.59055118110236227" bottom="0.59055118110236227" header="0.31496062992125984" footer="0.31496062992125984"/>
  <pageSetup paperSize="9" scale="6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2"/>
  <sheetViews>
    <sheetView zoomScaleNormal="100" workbookViewId="0">
      <selection activeCell="M12" sqref="M12:N12"/>
    </sheetView>
  </sheetViews>
  <sheetFormatPr defaultRowHeight="12.75"/>
  <sheetData>
    <row r="1" spans="1:20">
      <c r="A1" s="14" t="s">
        <v>123</v>
      </c>
    </row>
    <row r="2" spans="1:20">
      <c r="C2" s="166" t="s">
        <v>124</v>
      </c>
      <c r="D2" s="166"/>
      <c r="E2" s="166"/>
      <c r="F2" s="166"/>
      <c r="G2" s="166"/>
      <c r="H2" s="166"/>
      <c r="I2" s="166"/>
      <c r="J2" s="166"/>
      <c r="K2" s="166"/>
      <c r="L2" s="166"/>
      <c r="M2" s="166"/>
      <c r="N2" s="166"/>
      <c r="O2" s="166"/>
      <c r="P2" s="166"/>
      <c r="Q2" s="166"/>
      <c r="R2" s="166"/>
      <c r="S2" s="166"/>
      <c r="T2" s="166"/>
    </row>
    <row r="3" spans="1:20">
      <c r="F3" s="166" t="s">
        <v>125</v>
      </c>
      <c r="G3" s="166"/>
      <c r="H3" s="166"/>
      <c r="I3" s="166"/>
      <c r="J3" s="166"/>
      <c r="K3" s="166"/>
      <c r="L3" s="166" t="s">
        <v>126</v>
      </c>
      <c r="M3" s="166"/>
      <c r="N3" s="166"/>
      <c r="O3" s="166"/>
      <c r="P3" s="166"/>
      <c r="Q3" s="166"/>
    </row>
    <row r="4" spans="1:20">
      <c r="C4" s="168" t="s">
        <v>45</v>
      </c>
      <c r="D4" s="168"/>
      <c r="E4" s="168"/>
      <c r="F4" s="168"/>
      <c r="G4" s="168"/>
      <c r="H4" s="168"/>
      <c r="I4" s="168"/>
      <c r="J4" s="168"/>
      <c r="K4" s="168"/>
      <c r="L4" s="168"/>
      <c r="M4" s="168"/>
      <c r="N4" s="168"/>
      <c r="O4" s="168"/>
      <c r="P4" s="168"/>
      <c r="Q4" s="168"/>
      <c r="R4" s="168"/>
      <c r="S4" s="168"/>
      <c r="T4" s="168"/>
    </row>
    <row r="5" spans="1:20" ht="15" thickBot="1">
      <c r="K5" s="167" t="s">
        <v>46</v>
      </c>
      <c r="L5" s="167"/>
      <c r="N5" s="10"/>
      <c r="O5" s="10"/>
    </row>
    <row r="6" spans="1:20" ht="13.5" thickTop="1">
      <c r="C6" s="1"/>
      <c r="D6" s="2"/>
      <c r="E6" s="3"/>
      <c r="F6" s="169" t="s">
        <v>47</v>
      </c>
      <c r="G6" s="170"/>
      <c r="H6" s="171"/>
      <c r="I6" s="1"/>
      <c r="J6" s="2"/>
      <c r="K6" s="3"/>
      <c r="L6" s="15" t="s">
        <v>48</v>
      </c>
      <c r="M6" s="2"/>
      <c r="N6" s="3"/>
      <c r="O6" s="15" t="s">
        <v>49</v>
      </c>
      <c r="P6" s="2"/>
      <c r="Q6" s="3"/>
      <c r="R6" s="1"/>
      <c r="S6" s="2"/>
      <c r="T6" s="3"/>
    </row>
    <row r="7" spans="1:20">
      <c r="C7" s="175" t="s">
        <v>50</v>
      </c>
      <c r="D7" s="168"/>
      <c r="E7" s="176"/>
      <c r="F7" s="175" t="s">
        <v>51</v>
      </c>
      <c r="G7" s="168"/>
      <c r="H7" s="176"/>
      <c r="I7" s="175" t="s">
        <v>52</v>
      </c>
      <c r="J7" s="168"/>
      <c r="K7" s="176"/>
      <c r="L7" s="175" t="s">
        <v>53</v>
      </c>
      <c r="M7" s="168"/>
      <c r="N7" s="176"/>
      <c r="O7" s="175" t="s">
        <v>54</v>
      </c>
      <c r="P7" s="168"/>
      <c r="Q7" s="176"/>
      <c r="R7" s="175" t="s">
        <v>55</v>
      </c>
      <c r="S7" s="168"/>
      <c r="T7" s="176"/>
    </row>
    <row r="8" spans="1:20" ht="13.5" thickBot="1">
      <c r="C8" s="6"/>
      <c r="D8" s="7"/>
      <c r="E8" s="8"/>
      <c r="F8" s="21">
        <v>2021</v>
      </c>
      <c r="G8" s="22">
        <v>2022</v>
      </c>
      <c r="H8" s="20">
        <v>2023</v>
      </c>
      <c r="I8" s="21">
        <v>2021</v>
      </c>
      <c r="J8" s="22">
        <v>2022</v>
      </c>
      <c r="K8" s="20">
        <v>2023</v>
      </c>
      <c r="L8" s="21">
        <v>2021</v>
      </c>
      <c r="M8" s="22">
        <v>2022</v>
      </c>
      <c r="N8" s="20">
        <v>2023</v>
      </c>
      <c r="O8" s="21">
        <v>2021</v>
      </c>
      <c r="P8" s="22">
        <v>2022</v>
      </c>
      <c r="Q8" s="20">
        <v>2023</v>
      </c>
      <c r="R8" s="6"/>
      <c r="S8" s="7"/>
      <c r="T8" s="8"/>
    </row>
    <row r="9" spans="1:20" ht="13.5" thickTop="1">
      <c r="A9" t="str">
        <f t="shared" ref="A9:A24" si="0">IF(SUM(F9:Q9)&lt;1,"Y","")</f>
        <v/>
      </c>
      <c r="B9" s="17" t="s">
        <v>56</v>
      </c>
      <c r="C9" s="38" t="s">
        <v>57</v>
      </c>
      <c r="D9" s="88"/>
      <c r="E9" s="89"/>
      <c r="F9" s="97">
        <v>185.92408099999994</v>
      </c>
      <c r="G9" s="98">
        <v>215.39385199999995</v>
      </c>
      <c r="H9" s="99">
        <v>220</v>
      </c>
      <c r="I9" s="97">
        <v>182</v>
      </c>
      <c r="J9" s="98">
        <v>178.35999999999999</v>
      </c>
      <c r="K9" s="99">
        <v>170</v>
      </c>
      <c r="L9" s="97">
        <v>176.89022899999998</v>
      </c>
      <c r="M9" s="98">
        <v>210</v>
      </c>
      <c r="N9" s="99">
        <v>220</v>
      </c>
      <c r="O9" s="97">
        <v>172.96614800000003</v>
      </c>
      <c r="P9" s="98">
        <v>172.96614800000003</v>
      </c>
      <c r="Q9" s="99">
        <v>170</v>
      </c>
      <c r="R9" s="44" t="s">
        <v>58</v>
      </c>
      <c r="S9" s="88"/>
      <c r="T9" s="89"/>
    </row>
    <row r="10" spans="1:20">
      <c r="A10" t="str">
        <f t="shared" si="0"/>
        <v/>
      </c>
      <c r="B10" s="17" t="s">
        <v>59</v>
      </c>
      <c r="C10" s="38" t="s">
        <v>60</v>
      </c>
      <c r="D10" s="88"/>
      <c r="E10" s="89"/>
      <c r="F10" s="97">
        <v>70.62</v>
      </c>
      <c r="G10" s="98" t="s">
        <v>61</v>
      </c>
      <c r="H10" s="99" t="s">
        <v>61</v>
      </c>
      <c r="I10" s="97">
        <v>78.650000000000006</v>
      </c>
      <c r="J10" s="98" t="s">
        <v>62</v>
      </c>
      <c r="K10" s="99" t="s">
        <v>62</v>
      </c>
      <c r="L10" s="97">
        <v>21.68</v>
      </c>
      <c r="M10" s="98" t="s">
        <v>62</v>
      </c>
      <c r="N10" s="99" t="s">
        <v>62</v>
      </c>
      <c r="O10" s="97">
        <v>29.71</v>
      </c>
      <c r="P10" s="98" t="s">
        <v>62</v>
      </c>
      <c r="Q10" s="99" t="s">
        <v>62</v>
      </c>
      <c r="R10" s="44" t="s">
        <v>63</v>
      </c>
      <c r="S10" s="88"/>
      <c r="T10" s="89"/>
    </row>
    <row r="11" spans="1:20">
      <c r="A11" t="str">
        <f t="shared" si="0"/>
        <v/>
      </c>
      <c r="B11" s="17" t="s">
        <v>64</v>
      </c>
      <c r="C11" s="38" t="s">
        <v>65</v>
      </c>
      <c r="D11" s="88"/>
      <c r="E11" s="89"/>
      <c r="F11" s="97">
        <v>6.38</v>
      </c>
      <c r="G11" s="98">
        <v>7</v>
      </c>
      <c r="H11" s="99">
        <v>6</v>
      </c>
      <c r="I11" s="97">
        <v>0.02</v>
      </c>
      <c r="J11" s="98">
        <v>0</v>
      </c>
      <c r="K11" s="99">
        <v>0</v>
      </c>
      <c r="L11" s="97">
        <v>6.36</v>
      </c>
      <c r="M11" s="98">
        <v>7</v>
      </c>
      <c r="N11" s="99">
        <v>6</v>
      </c>
      <c r="O11" s="97">
        <v>0</v>
      </c>
      <c r="P11" s="98">
        <v>0</v>
      </c>
      <c r="Q11" s="99">
        <v>0</v>
      </c>
      <c r="R11" s="44" t="s">
        <v>66</v>
      </c>
      <c r="S11" s="88"/>
      <c r="T11" s="89"/>
    </row>
    <row r="12" spans="1:20">
      <c r="A12" t="str">
        <f t="shared" si="0"/>
        <v/>
      </c>
      <c r="B12" s="17" t="s">
        <v>67</v>
      </c>
      <c r="C12" s="38" t="s">
        <v>68</v>
      </c>
      <c r="D12" s="88"/>
      <c r="E12" s="89"/>
      <c r="F12" s="97">
        <v>416</v>
      </c>
      <c r="G12" s="98">
        <v>427</v>
      </c>
      <c r="H12" s="99">
        <v>430</v>
      </c>
      <c r="I12" s="97">
        <v>145</v>
      </c>
      <c r="J12" s="98">
        <v>147</v>
      </c>
      <c r="K12" s="99">
        <v>151</v>
      </c>
      <c r="L12" s="97">
        <v>338</v>
      </c>
      <c r="M12" s="98">
        <v>340</v>
      </c>
      <c r="N12" s="99">
        <v>344</v>
      </c>
      <c r="O12" s="97">
        <v>67</v>
      </c>
      <c r="P12" s="98">
        <v>60</v>
      </c>
      <c r="Q12" s="99">
        <v>65</v>
      </c>
      <c r="R12" s="44" t="s">
        <v>69</v>
      </c>
      <c r="S12" s="88"/>
      <c r="T12" s="89"/>
    </row>
    <row r="13" spans="1:20">
      <c r="A13" t="str">
        <f t="shared" si="0"/>
        <v/>
      </c>
      <c r="B13" s="17" t="s">
        <v>70</v>
      </c>
      <c r="C13" s="38" t="s">
        <v>71</v>
      </c>
      <c r="D13" s="88"/>
      <c r="E13" s="89"/>
      <c r="F13" s="97">
        <v>230.04000000000002</v>
      </c>
      <c r="G13" s="98">
        <v>150</v>
      </c>
      <c r="H13" s="99">
        <v>150</v>
      </c>
      <c r="I13" s="97">
        <v>150</v>
      </c>
      <c r="J13" s="98">
        <v>100</v>
      </c>
      <c r="K13" s="99">
        <v>100</v>
      </c>
      <c r="L13" s="97">
        <v>176.59</v>
      </c>
      <c r="M13" s="98">
        <v>140</v>
      </c>
      <c r="N13" s="99">
        <v>140</v>
      </c>
      <c r="O13" s="97">
        <v>96.55</v>
      </c>
      <c r="P13" s="98">
        <v>90</v>
      </c>
      <c r="Q13" s="99">
        <v>90</v>
      </c>
      <c r="R13" s="44" t="s">
        <v>72</v>
      </c>
      <c r="S13" s="88"/>
      <c r="T13" s="89"/>
    </row>
    <row r="14" spans="1:20">
      <c r="A14" t="str">
        <f t="shared" si="0"/>
        <v/>
      </c>
      <c r="B14" s="17" t="s">
        <v>73</v>
      </c>
      <c r="C14" s="38" t="s">
        <v>74</v>
      </c>
      <c r="D14" s="88"/>
      <c r="E14" s="89"/>
      <c r="F14" s="97">
        <v>64.040000000000006</v>
      </c>
      <c r="G14" s="98">
        <v>55</v>
      </c>
      <c r="H14" s="99">
        <v>55</v>
      </c>
      <c r="I14" s="97">
        <v>54</v>
      </c>
      <c r="J14" s="98">
        <v>50</v>
      </c>
      <c r="K14" s="99">
        <v>50</v>
      </c>
      <c r="L14" s="97">
        <v>30.2</v>
      </c>
      <c r="M14" s="98">
        <v>25</v>
      </c>
      <c r="N14" s="99">
        <v>25</v>
      </c>
      <c r="O14" s="97">
        <v>20.16</v>
      </c>
      <c r="P14" s="98">
        <v>20</v>
      </c>
      <c r="Q14" s="99">
        <v>20</v>
      </c>
      <c r="R14" s="44" t="s">
        <v>75</v>
      </c>
      <c r="S14" s="88"/>
      <c r="T14" s="89"/>
    </row>
    <row r="15" spans="1:20">
      <c r="A15" t="str">
        <f t="shared" si="0"/>
        <v/>
      </c>
      <c r="B15" s="17" t="s">
        <v>76</v>
      </c>
      <c r="C15" s="38" t="s">
        <v>77</v>
      </c>
      <c r="D15" s="88"/>
      <c r="E15" s="89"/>
      <c r="F15" s="97">
        <v>785.59999999999991</v>
      </c>
      <c r="G15" s="98">
        <v>760</v>
      </c>
      <c r="H15" s="99">
        <v>700</v>
      </c>
      <c r="I15" s="97">
        <v>1061</v>
      </c>
      <c r="J15" s="98">
        <v>1060</v>
      </c>
      <c r="K15" s="99">
        <v>1000</v>
      </c>
      <c r="L15" s="97">
        <v>459.3</v>
      </c>
      <c r="M15" s="98">
        <v>400</v>
      </c>
      <c r="N15" s="99">
        <v>400</v>
      </c>
      <c r="O15" s="97">
        <v>734.7</v>
      </c>
      <c r="P15" s="98">
        <v>700</v>
      </c>
      <c r="Q15" s="99">
        <v>700</v>
      </c>
      <c r="R15" s="44" t="s">
        <v>78</v>
      </c>
      <c r="S15" s="88"/>
      <c r="T15" s="89"/>
    </row>
    <row r="16" spans="1:20">
      <c r="A16" t="str">
        <f t="shared" si="0"/>
        <v/>
      </c>
      <c r="B16" s="17" t="s">
        <v>79</v>
      </c>
      <c r="C16" s="38" t="s">
        <v>80</v>
      </c>
      <c r="D16" s="88"/>
      <c r="E16" s="89"/>
      <c r="F16" s="97">
        <v>234</v>
      </c>
      <c r="G16" s="98">
        <v>160</v>
      </c>
      <c r="H16" s="99">
        <v>150</v>
      </c>
      <c r="I16" s="97">
        <v>797</v>
      </c>
      <c r="J16" s="98">
        <v>850</v>
      </c>
      <c r="K16" s="99">
        <v>750</v>
      </c>
      <c r="L16" s="97">
        <v>75</v>
      </c>
      <c r="M16" s="98">
        <v>60</v>
      </c>
      <c r="N16" s="99">
        <v>50</v>
      </c>
      <c r="O16" s="97">
        <v>638</v>
      </c>
      <c r="P16" s="98">
        <v>750</v>
      </c>
      <c r="Q16" s="99">
        <v>650</v>
      </c>
      <c r="R16" s="44" t="s">
        <v>81</v>
      </c>
      <c r="S16" s="88"/>
      <c r="T16" s="89"/>
    </row>
    <row r="17" spans="1:20">
      <c r="A17" t="str">
        <f t="shared" si="0"/>
        <v/>
      </c>
      <c r="B17" s="17" t="s">
        <v>82</v>
      </c>
      <c r="C17" s="38" t="s">
        <v>83</v>
      </c>
      <c r="D17" s="88"/>
      <c r="E17" s="89"/>
      <c r="F17" s="97">
        <v>38.400000000000006</v>
      </c>
      <c r="G17" s="98">
        <v>51.1</v>
      </c>
      <c r="H17" s="99">
        <v>51.1</v>
      </c>
      <c r="I17" s="97">
        <v>39.1</v>
      </c>
      <c r="J17" s="98">
        <v>39.1</v>
      </c>
      <c r="K17" s="99">
        <v>39.1</v>
      </c>
      <c r="L17" s="97">
        <v>18</v>
      </c>
      <c r="M17" s="98">
        <v>12</v>
      </c>
      <c r="N17" s="99">
        <v>12</v>
      </c>
      <c r="O17" s="97">
        <v>18.7</v>
      </c>
      <c r="P17" s="98">
        <v>0</v>
      </c>
      <c r="Q17" s="99">
        <v>0</v>
      </c>
      <c r="R17" s="44" t="s">
        <v>82</v>
      </c>
      <c r="S17" s="88"/>
      <c r="T17" s="89"/>
    </row>
    <row r="18" spans="1:20">
      <c r="A18" t="str">
        <f t="shared" si="0"/>
        <v/>
      </c>
      <c r="B18" s="17" t="s">
        <v>84</v>
      </c>
      <c r="C18" s="38" t="s">
        <v>85</v>
      </c>
      <c r="D18" s="88"/>
      <c r="E18" s="89"/>
      <c r="F18" s="97">
        <v>6.92</v>
      </c>
      <c r="G18" s="98">
        <v>7</v>
      </c>
      <c r="H18" s="99">
        <v>8</v>
      </c>
      <c r="I18" s="97">
        <v>0</v>
      </c>
      <c r="J18" s="98">
        <v>0</v>
      </c>
      <c r="K18" s="99">
        <v>0</v>
      </c>
      <c r="L18" s="97">
        <v>6.92</v>
      </c>
      <c r="M18" s="98">
        <v>7</v>
      </c>
      <c r="N18" s="99">
        <v>8</v>
      </c>
      <c r="O18" s="97">
        <v>0</v>
      </c>
      <c r="P18" s="98">
        <v>0</v>
      </c>
      <c r="Q18" s="99">
        <v>0</v>
      </c>
      <c r="R18" s="44" t="s">
        <v>86</v>
      </c>
      <c r="S18" s="88"/>
      <c r="T18" s="89"/>
    </row>
    <row r="19" spans="1:20">
      <c r="A19" t="str">
        <f t="shared" si="0"/>
        <v/>
      </c>
      <c r="B19" s="17" t="s">
        <v>87</v>
      </c>
      <c r="C19" s="38" t="s">
        <v>88</v>
      </c>
      <c r="D19" s="88"/>
      <c r="E19" s="89"/>
      <c r="F19" s="97">
        <v>309</v>
      </c>
      <c r="G19" s="98">
        <v>301.0915</v>
      </c>
      <c r="H19" s="99">
        <v>282.91509500000001</v>
      </c>
      <c r="I19" s="97">
        <v>38.200000000000003</v>
      </c>
      <c r="J19" s="98">
        <v>40</v>
      </c>
      <c r="K19" s="99">
        <v>40</v>
      </c>
      <c r="L19" s="97">
        <v>343.1</v>
      </c>
      <c r="M19" s="98">
        <v>331.0915</v>
      </c>
      <c r="N19" s="99">
        <v>307.91509500000001</v>
      </c>
      <c r="O19" s="97">
        <v>72.3</v>
      </c>
      <c r="P19" s="98">
        <v>70</v>
      </c>
      <c r="Q19" s="99">
        <v>65</v>
      </c>
      <c r="R19" s="44" t="s">
        <v>89</v>
      </c>
      <c r="S19" s="88"/>
      <c r="T19" s="89"/>
    </row>
    <row r="20" spans="1:20">
      <c r="A20" t="str">
        <f t="shared" si="0"/>
        <v/>
      </c>
      <c r="B20" s="17" t="s">
        <v>90</v>
      </c>
      <c r="C20" s="38" t="s">
        <v>91</v>
      </c>
      <c r="D20" s="88"/>
      <c r="E20" s="89"/>
      <c r="F20" s="97">
        <v>511.91999999999996</v>
      </c>
      <c r="G20" s="98">
        <v>500</v>
      </c>
      <c r="H20" s="99">
        <v>540</v>
      </c>
      <c r="I20" s="97">
        <v>486.41399999999999</v>
      </c>
      <c r="J20" s="98">
        <v>460</v>
      </c>
      <c r="K20" s="99">
        <v>510</v>
      </c>
      <c r="L20" s="97">
        <v>311.89699999999999</v>
      </c>
      <c r="M20" s="98">
        <v>350</v>
      </c>
      <c r="N20" s="99">
        <v>380</v>
      </c>
      <c r="O20" s="97">
        <v>286.39100000000002</v>
      </c>
      <c r="P20" s="98">
        <v>310</v>
      </c>
      <c r="Q20" s="99">
        <v>350</v>
      </c>
      <c r="R20" s="44" t="s">
        <v>92</v>
      </c>
      <c r="S20" s="88"/>
      <c r="T20" s="89"/>
    </row>
    <row r="21" spans="1:20">
      <c r="A21" t="str">
        <f t="shared" si="0"/>
        <v/>
      </c>
      <c r="B21" s="17" t="s">
        <v>93</v>
      </c>
      <c r="C21" s="38" t="s">
        <v>94</v>
      </c>
      <c r="D21" s="88"/>
      <c r="E21" s="89"/>
      <c r="F21" s="97">
        <v>223.78000000000003</v>
      </c>
      <c r="G21" s="98">
        <v>220</v>
      </c>
      <c r="H21" s="99">
        <v>225</v>
      </c>
      <c r="I21" s="97">
        <v>148.43</v>
      </c>
      <c r="J21" s="98">
        <v>160</v>
      </c>
      <c r="K21" s="99">
        <v>150</v>
      </c>
      <c r="L21" s="97">
        <v>106.45</v>
      </c>
      <c r="M21" s="98">
        <v>90</v>
      </c>
      <c r="N21" s="99">
        <v>100</v>
      </c>
      <c r="O21" s="97">
        <v>31.1</v>
      </c>
      <c r="P21" s="98">
        <v>30</v>
      </c>
      <c r="Q21" s="99">
        <v>25</v>
      </c>
      <c r="R21" s="44" t="s">
        <v>93</v>
      </c>
      <c r="S21" s="88"/>
      <c r="T21" s="89"/>
    </row>
    <row r="22" spans="1:20">
      <c r="A22" t="str">
        <f t="shared" si="0"/>
        <v/>
      </c>
      <c r="B22" s="17" t="s">
        <v>95</v>
      </c>
      <c r="C22" s="38" t="s">
        <v>96</v>
      </c>
      <c r="D22" s="88"/>
      <c r="E22" s="89"/>
      <c r="F22" s="97">
        <v>185</v>
      </c>
      <c r="G22" s="98">
        <v>197</v>
      </c>
      <c r="H22" s="99">
        <v>200</v>
      </c>
      <c r="I22" s="97">
        <v>353</v>
      </c>
      <c r="J22" s="98">
        <v>382</v>
      </c>
      <c r="K22" s="99">
        <v>390</v>
      </c>
      <c r="L22" s="97">
        <v>103</v>
      </c>
      <c r="M22" s="98">
        <v>95</v>
      </c>
      <c r="N22" s="99">
        <v>100</v>
      </c>
      <c r="O22" s="97">
        <v>271</v>
      </c>
      <c r="P22" s="98">
        <v>280</v>
      </c>
      <c r="Q22" s="99">
        <v>290</v>
      </c>
      <c r="R22" s="44" t="s">
        <v>97</v>
      </c>
      <c r="S22" s="88"/>
      <c r="T22" s="89"/>
    </row>
    <row r="23" spans="1:20">
      <c r="A23" t="str">
        <f t="shared" si="0"/>
        <v/>
      </c>
      <c r="B23" s="17" t="s">
        <v>98</v>
      </c>
      <c r="C23" s="38" t="s">
        <v>99</v>
      </c>
      <c r="D23" s="88"/>
      <c r="E23" s="89"/>
      <c r="F23" s="97">
        <v>225.2</v>
      </c>
      <c r="G23" s="98">
        <v>325</v>
      </c>
      <c r="H23" s="99">
        <v>350</v>
      </c>
      <c r="I23" s="97">
        <v>350</v>
      </c>
      <c r="J23" s="98">
        <v>375</v>
      </c>
      <c r="K23" s="99">
        <v>400</v>
      </c>
      <c r="L23" s="97">
        <v>51.89</v>
      </c>
      <c r="M23" s="98">
        <v>100</v>
      </c>
      <c r="N23" s="99">
        <v>100</v>
      </c>
      <c r="O23" s="97">
        <v>176.69</v>
      </c>
      <c r="P23" s="98">
        <v>150</v>
      </c>
      <c r="Q23" s="99">
        <v>150</v>
      </c>
      <c r="R23" s="44" t="s">
        <v>100</v>
      </c>
      <c r="S23" s="88"/>
      <c r="T23" s="89"/>
    </row>
    <row r="24" spans="1:20">
      <c r="A24" t="str">
        <f t="shared" si="0"/>
        <v/>
      </c>
      <c r="B24" s="17" t="s">
        <v>101</v>
      </c>
      <c r="C24" s="38" t="s">
        <v>102</v>
      </c>
      <c r="D24" s="88"/>
      <c r="E24" s="89"/>
      <c r="F24" s="97">
        <v>120.92741881801392</v>
      </c>
      <c r="G24" s="98">
        <v>55</v>
      </c>
      <c r="H24" s="99">
        <v>80</v>
      </c>
      <c r="I24" s="97">
        <v>140</v>
      </c>
      <c r="J24" s="98">
        <v>125</v>
      </c>
      <c r="K24" s="99">
        <v>130</v>
      </c>
      <c r="L24" s="97">
        <v>98.96616548034838</v>
      </c>
      <c r="M24" s="98">
        <v>100</v>
      </c>
      <c r="N24" s="99">
        <v>100</v>
      </c>
      <c r="O24" s="97">
        <v>118.03874666233446</v>
      </c>
      <c r="P24" s="98">
        <v>170</v>
      </c>
      <c r="Q24" s="99">
        <v>150</v>
      </c>
      <c r="R24" s="44" t="s">
        <v>103</v>
      </c>
      <c r="S24" s="88"/>
      <c r="T24" s="89"/>
    </row>
    <row r="25" spans="1:20">
      <c r="A25" t="str">
        <f t="shared" ref="A25:A31" si="1">IF(SUM(F25:Q25)&lt;1,"Y","")</f>
        <v/>
      </c>
      <c r="B25" s="17" t="s">
        <v>104</v>
      </c>
      <c r="C25" s="38" t="s">
        <v>105</v>
      </c>
      <c r="D25" s="88"/>
      <c r="E25" s="89"/>
      <c r="F25" s="97">
        <v>110.87</v>
      </c>
      <c r="G25" s="98">
        <v>110</v>
      </c>
      <c r="H25" s="99">
        <v>110</v>
      </c>
      <c r="I25" s="97">
        <v>100</v>
      </c>
      <c r="J25" s="98">
        <v>100</v>
      </c>
      <c r="K25" s="99">
        <v>100</v>
      </c>
      <c r="L25" s="97">
        <v>49.69</v>
      </c>
      <c r="M25" s="98">
        <v>45</v>
      </c>
      <c r="N25" s="99">
        <v>45</v>
      </c>
      <c r="O25" s="97">
        <v>38.82</v>
      </c>
      <c r="P25" s="98">
        <v>35</v>
      </c>
      <c r="Q25" s="99">
        <v>35</v>
      </c>
      <c r="R25" s="44" t="s">
        <v>106</v>
      </c>
      <c r="S25" s="88"/>
      <c r="T25" s="89"/>
    </row>
    <row r="26" spans="1:20">
      <c r="A26" t="str">
        <f t="shared" si="1"/>
        <v/>
      </c>
      <c r="B26" s="17" t="s">
        <v>107</v>
      </c>
      <c r="C26" s="38" t="s">
        <v>108</v>
      </c>
      <c r="D26" s="88"/>
      <c r="E26" s="89"/>
      <c r="F26" s="97">
        <v>80</v>
      </c>
      <c r="G26" s="98">
        <v>85</v>
      </c>
      <c r="H26" s="99">
        <v>90</v>
      </c>
      <c r="I26" s="97">
        <v>55</v>
      </c>
      <c r="J26" s="98">
        <v>60</v>
      </c>
      <c r="K26" s="99">
        <v>65</v>
      </c>
      <c r="L26" s="97">
        <v>40</v>
      </c>
      <c r="M26" s="98">
        <v>40</v>
      </c>
      <c r="N26" s="99">
        <v>40</v>
      </c>
      <c r="O26" s="97">
        <v>15</v>
      </c>
      <c r="P26" s="98">
        <v>15</v>
      </c>
      <c r="Q26" s="99">
        <v>15</v>
      </c>
      <c r="R26" s="44" t="s">
        <v>109</v>
      </c>
      <c r="S26" s="88"/>
      <c r="T26" s="89"/>
    </row>
    <row r="27" spans="1:20" ht="13.5" thickBot="1">
      <c r="A27" t="str">
        <f t="shared" si="1"/>
        <v/>
      </c>
      <c r="B27" s="17" t="s">
        <v>110</v>
      </c>
      <c r="C27" s="38" t="s">
        <v>111</v>
      </c>
      <c r="D27" s="88"/>
      <c r="E27" s="89"/>
      <c r="F27" s="97">
        <v>533.70000000000005</v>
      </c>
      <c r="G27" s="98">
        <v>540</v>
      </c>
      <c r="H27" s="99">
        <v>540</v>
      </c>
      <c r="I27" s="97">
        <v>37.299999999999997</v>
      </c>
      <c r="J27" s="98">
        <v>40</v>
      </c>
      <c r="K27" s="99">
        <v>40</v>
      </c>
      <c r="L27" s="97">
        <v>535.6</v>
      </c>
      <c r="M27" s="98">
        <v>540</v>
      </c>
      <c r="N27" s="99">
        <v>540</v>
      </c>
      <c r="O27" s="97">
        <v>39.200000000000003</v>
      </c>
      <c r="P27" s="98">
        <v>40</v>
      </c>
      <c r="Q27" s="99">
        <v>40</v>
      </c>
      <c r="R27" s="44" t="s">
        <v>112</v>
      </c>
      <c r="S27" s="88"/>
      <c r="T27" s="89"/>
    </row>
    <row r="28" spans="1:20" ht="14.25" thickTop="1" thickBot="1">
      <c r="A28" t="str">
        <f t="shared" si="1"/>
        <v/>
      </c>
      <c r="C28" s="13" t="s">
        <v>113</v>
      </c>
      <c r="D28" s="92"/>
      <c r="E28" s="93"/>
      <c r="F28" s="73">
        <v>4338.3214998180138</v>
      </c>
      <c r="G28" s="74">
        <v>4165.5853520000001</v>
      </c>
      <c r="H28" s="75">
        <v>4188.0150949999997</v>
      </c>
      <c r="I28" s="73">
        <v>4215.1140000000005</v>
      </c>
      <c r="J28" s="74">
        <v>4166.46</v>
      </c>
      <c r="K28" s="75">
        <v>4085.1</v>
      </c>
      <c r="L28" s="73">
        <v>2949.5333944803483</v>
      </c>
      <c r="M28" s="74">
        <v>2892.0915</v>
      </c>
      <c r="N28" s="75">
        <v>2917.9150950000003</v>
      </c>
      <c r="O28" s="73">
        <v>2826.3258946623341</v>
      </c>
      <c r="P28" s="74">
        <v>2892.966148</v>
      </c>
      <c r="Q28" s="75">
        <v>2815</v>
      </c>
      <c r="R28" s="13" t="s">
        <v>113</v>
      </c>
      <c r="S28" s="92"/>
      <c r="T28" s="93"/>
    </row>
    <row r="29" spans="1:20" ht="13.5" thickTop="1">
      <c r="A29" t="str">
        <f t="shared" si="1"/>
        <v/>
      </c>
      <c r="B29" s="14" t="s">
        <v>114</v>
      </c>
      <c r="C29" s="85" t="s">
        <v>127</v>
      </c>
      <c r="D29" s="86"/>
      <c r="E29" s="87"/>
      <c r="F29" s="94">
        <v>1207.83</v>
      </c>
      <c r="G29" s="95">
        <v>1229.4140600685107</v>
      </c>
      <c r="H29" s="96">
        <v>1116.0226550652028</v>
      </c>
      <c r="I29" s="94">
        <v>880.1</v>
      </c>
      <c r="J29" s="95">
        <v>812.65280441927098</v>
      </c>
      <c r="K29" s="96">
        <v>713.92553767302797</v>
      </c>
      <c r="L29" s="94">
        <v>797.62</v>
      </c>
      <c r="M29" s="95">
        <v>894.35853179194999</v>
      </c>
      <c r="N29" s="96">
        <v>779.19718603570198</v>
      </c>
      <c r="O29" s="94">
        <v>469.89</v>
      </c>
      <c r="P29" s="95">
        <v>477.59727614271031</v>
      </c>
      <c r="Q29" s="96">
        <v>377.10006864352709</v>
      </c>
      <c r="R29" s="48" t="s">
        <v>114</v>
      </c>
      <c r="S29" s="86"/>
      <c r="T29" s="87"/>
    </row>
    <row r="30" spans="1:20" ht="13.5" thickBot="1">
      <c r="A30" t="str">
        <f t="shared" si="1"/>
        <v/>
      </c>
      <c r="B30" s="14" t="s">
        <v>116</v>
      </c>
      <c r="C30" s="62" t="s">
        <v>128</v>
      </c>
      <c r="D30" s="90"/>
      <c r="E30" s="91"/>
      <c r="F30" s="100">
        <v>14347.89</v>
      </c>
      <c r="G30" s="101">
        <v>15065.434000000001</v>
      </c>
      <c r="H30" s="102">
        <v>14706.662000000002</v>
      </c>
      <c r="I30" s="100">
        <v>17326.29</v>
      </c>
      <c r="J30" s="101">
        <v>17606.954000000002</v>
      </c>
      <c r="K30" s="102">
        <v>17466.622000000003</v>
      </c>
      <c r="L30" s="100">
        <v>716.79</v>
      </c>
      <c r="M30" s="101">
        <v>1039.8630000000001</v>
      </c>
      <c r="N30" s="102">
        <v>878.32650000000001</v>
      </c>
      <c r="O30" s="100">
        <v>3695.19</v>
      </c>
      <c r="P30" s="101">
        <v>3581.3829999999998</v>
      </c>
      <c r="Q30" s="102">
        <v>3638.2865000000002</v>
      </c>
      <c r="R30" s="63" t="s">
        <v>129</v>
      </c>
      <c r="S30" s="90"/>
      <c r="T30" s="91"/>
    </row>
    <row r="31" spans="1:20" ht="14.25" thickTop="1" thickBot="1">
      <c r="A31" t="str">
        <f t="shared" si="1"/>
        <v/>
      </c>
      <c r="C31" s="13" t="s">
        <v>119</v>
      </c>
      <c r="D31" s="11"/>
      <c r="E31" s="12"/>
      <c r="F31" s="73">
        <v>15555.72</v>
      </c>
      <c r="G31" s="74">
        <v>16294.848060068512</v>
      </c>
      <c r="H31" s="75">
        <v>15822.684655065204</v>
      </c>
      <c r="I31" s="73">
        <v>18206.39</v>
      </c>
      <c r="J31" s="74">
        <v>18419.606804419273</v>
      </c>
      <c r="K31" s="75">
        <v>18180.547537673032</v>
      </c>
      <c r="L31" s="73">
        <v>1514.4099999999999</v>
      </c>
      <c r="M31" s="74">
        <v>1934.2215317919499</v>
      </c>
      <c r="N31" s="75">
        <v>1657.523686035702</v>
      </c>
      <c r="O31" s="73">
        <v>4165.08</v>
      </c>
      <c r="P31" s="74">
        <v>4058.98027614271</v>
      </c>
      <c r="Q31" s="75">
        <v>4015.3865686435274</v>
      </c>
      <c r="R31" s="16" t="s">
        <v>120</v>
      </c>
      <c r="S31" s="7"/>
      <c r="T31" s="8"/>
    </row>
    <row r="32" spans="1:20" ht="13.5" thickTop="1">
      <c r="C32" s="30"/>
      <c r="S32" s="28"/>
      <c r="T32" s="32"/>
    </row>
    <row r="36" spans="9:17">
      <c r="J36" s="127"/>
      <c r="K36" s="127"/>
    </row>
    <row r="37" spans="9:17">
      <c r="J37" s="126"/>
      <c r="K37" s="126"/>
    </row>
    <row r="38" spans="9:17">
      <c r="J38" s="126"/>
      <c r="K38" s="126"/>
      <c r="M38" s="126"/>
      <c r="N38" s="126"/>
      <c r="P38" s="126"/>
      <c r="Q38" s="126"/>
    </row>
    <row r="39" spans="9:17">
      <c r="J39" s="126"/>
      <c r="K39" s="126"/>
    </row>
    <row r="40" spans="9:17">
      <c r="J40" s="126"/>
      <c r="K40" s="126"/>
    </row>
    <row r="41" spans="9:17">
      <c r="I41" s="127"/>
      <c r="J41" s="127"/>
      <c r="K41" s="127"/>
    </row>
    <row r="42" spans="9:17">
      <c r="J42" s="126"/>
      <c r="K42" s="126"/>
    </row>
  </sheetData>
  <mergeCells count="12">
    <mergeCell ref="O7:Q7"/>
    <mergeCell ref="C7:E7"/>
    <mergeCell ref="I7:K7"/>
    <mergeCell ref="L7:N7"/>
    <mergeCell ref="C2:T2"/>
    <mergeCell ref="F6:H6"/>
    <mergeCell ref="F7:H7"/>
    <mergeCell ref="R7:T7"/>
    <mergeCell ref="F3:K3"/>
    <mergeCell ref="C4:T4"/>
    <mergeCell ref="L3:Q3"/>
    <mergeCell ref="K5:L5"/>
  </mergeCells>
  <phoneticPr fontId="0" type="noConversion"/>
  <conditionalFormatting sqref="C9:R31">
    <cfRule type="expression" dxfId="25" priority="4" stopIfTrue="1">
      <formula>#REF!&gt;2</formula>
    </cfRule>
  </conditionalFormatting>
  <printOptions horizontalCentered="1" verticalCentered="1"/>
  <pageMargins left="0.35433070866141736" right="0.35433070866141736" top="0.59055118110236227" bottom="0.59055118110236227" header="0.31496062992125984" footer="0.31496062992125984"/>
  <pageSetup paperSize="9" scale="86"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T30"/>
  <sheetViews>
    <sheetView zoomScaleNormal="100" workbookViewId="0">
      <selection activeCell="M12" sqref="M12:N12"/>
    </sheetView>
  </sheetViews>
  <sheetFormatPr defaultRowHeight="12.75"/>
  <sheetData>
    <row r="1" spans="1:20">
      <c r="A1" s="14"/>
    </row>
    <row r="2" spans="1:20">
      <c r="C2" s="166" t="s">
        <v>130</v>
      </c>
      <c r="D2" s="166"/>
      <c r="E2" s="166"/>
      <c r="F2" s="166"/>
      <c r="G2" s="166"/>
      <c r="H2" s="166"/>
      <c r="I2" s="166"/>
      <c r="J2" s="166"/>
      <c r="K2" s="166"/>
      <c r="L2" s="166"/>
      <c r="M2" s="166"/>
      <c r="N2" s="166"/>
      <c r="O2" s="166"/>
      <c r="P2" s="166"/>
      <c r="Q2" s="166"/>
      <c r="R2" s="166"/>
      <c r="S2" s="166"/>
      <c r="T2" s="166"/>
    </row>
    <row r="3" spans="1:20">
      <c r="F3" s="166" t="s">
        <v>131</v>
      </c>
      <c r="G3" s="166"/>
      <c r="H3" s="166"/>
      <c r="I3" s="166"/>
      <c r="J3" s="166"/>
      <c r="K3" s="166"/>
      <c r="L3" s="166" t="s">
        <v>132</v>
      </c>
      <c r="M3" s="166"/>
      <c r="N3" s="166"/>
      <c r="O3" s="166"/>
      <c r="P3" s="166"/>
      <c r="Q3" s="166"/>
    </row>
    <row r="4" spans="1:20">
      <c r="C4" s="168" t="s">
        <v>45</v>
      </c>
      <c r="D4" s="168"/>
      <c r="E4" s="168"/>
      <c r="F4" s="168"/>
      <c r="G4" s="168"/>
      <c r="H4" s="168"/>
      <c r="I4" s="168"/>
      <c r="J4" s="168"/>
      <c r="K4" s="168"/>
      <c r="L4" s="168"/>
      <c r="M4" s="168"/>
      <c r="N4" s="168"/>
      <c r="O4" s="168"/>
      <c r="P4" s="168"/>
      <c r="Q4" s="168"/>
      <c r="R4" s="168"/>
      <c r="S4" s="168"/>
      <c r="T4" s="168"/>
    </row>
    <row r="5" spans="1:20" ht="15" thickBot="1">
      <c r="K5" s="167" t="s">
        <v>46</v>
      </c>
      <c r="L5" s="167"/>
      <c r="N5" s="10"/>
      <c r="O5" s="10"/>
    </row>
    <row r="6" spans="1:20" ht="13.5" thickTop="1">
      <c r="C6" s="1"/>
      <c r="D6" s="2"/>
      <c r="E6" s="3"/>
      <c r="F6" s="169" t="s">
        <v>47</v>
      </c>
      <c r="G6" s="170"/>
      <c r="H6" s="171"/>
      <c r="I6" s="1"/>
      <c r="J6" s="2"/>
      <c r="K6" s="3"/>
      <c r="L6" s="15" t="s">
        <v>48</v>
      </c>
      <c r="M6" s="2"/>
      <c r="N6" s="3"/>
      <c r="O6" s="15" t="s">
        <v>49</v>
      </c>
      <c r="P6" s="2"/>
      <c r="Q6" s="3"/>
      <c r="R6" s="1"/>
      <c r="S6" s="2"/>
      <c r="T6" s="3"/>
    </row>
    <row r="7" spans="1:20">
      <c r="C7" s="175" t="s">
        <v>50</v>
      </c>
      <c r="D7" s="168"/>
      <c r="E7" s="176"/>
      <c r="F7" s="175" t="s">
        <v>51</v>
      </c>
      <c r="G7" s="168"/>
      <c r="H7" s="176"/>
      <c r="I7" s="175" t="s">
        <v>52</v>
      </c>
      <c r="J7" s="168"/>
      <c r="K7" s="176"/>
      <c r="L7" s="175" t="s">
        <v>53</v>
      </c>
      <c r="M7" s="168"/>
      <c r="N7" s="176"/>
      <c r="O7" s="175" t="s">
        <v>54</v>
      </c>
      <c r="P7" s="168"/>
      <c r="Q7" s="176"/>
      <c r="R7" s="175" t="s">
        <v>55</v>
      </c>
      <c r="S7" s="168"/>
      <c r="T7" s="176"/>
    </row>
    <row r="8" spans="1:20" ht="13.5" thickBot="1">
      <c r="C8" s="6"/>
      <c r="D8" s="7"/>
      <c r="E8" s="8"/>
      <c r="F8" s="21">
        <v>2021</v>
      </c>
      <c r="G8" s="22">
        <v>2022</v>
      </c>
      <c r="H8" s="20">
        <v>2023</v>
      </c>
      <c r="I8" s="21">
        <v>2021</v>
      </c>
      <c r="J8" s="22">
        <v>2022</v>
      </c>
      <c r="K8" s="20">
        <v>2023</v>
      </c>
      <c r="L8" s="21">
        <v>2021</v>
      </c>
      <c r="M8" s="22">
        <v>2022</v>
      </c>
      <c r="N8" s="20">
        <v>2023</v>
      </c>
      <c r="O8" s="21">
        <v>2021</v>
      </c>
      <c r="P8" s="22">
        <v>2022</v>
      </c>
      <c r="Q8" s="20">
        <v>2023</v>
      </c>
      <c r="R8" s="6"/>
      <c r="S8" s="7"/>
      <c r="T8" s="8"/>
    </row>
    <row r="9" spans="1:20" ht="13.5" thickTop="1">
      <c r="A9" t="str">
        <f t="shared" ref="A9:A22" si="0">IF(SUM(F9:Q9)&lt;1,"Y","")</f>
        <v/>
      </c>
      <c r="B9" s="17" t="s">
        <v>56</v>
      </c>
      <c r="C9" s="38" t="s">
        <v>57</v>
      </c>
      <c r="D9" s="88"/>
      <c r="E9" s="89"/>
      <c r="F9" s="97">
        <v>181.83208099999993</v>
      </c>
      <c r="G9" s="98">
        <v>211.39385199999995</v>
      </c>
      <c r="H9" s="99">
        <v>216</v>
      </c>
      <c r="I9" s="97">
        <v>182</v>
      </c>
      <c r="J9" s="98">
        <v>178.35999999999999</v>
      </c>
      <c r="K9" s="99">
        <v>170</v>
      </c>
      <c r="L9" s="97">
        <v>171.68122899999997</v>
      </c>
      <c r="M9" s="98">
        <v>205</v>
      </c>
      <c r="N9" s="99">
        <v>215</v>
      </c>
      <c r="O9" s="97">
        <v>171.84914800000004</v>
      </c>
      <c r="P9" s="98">
        <v>171.96614800000003</v>
      </c>
      <c r="Q9" s="99">
        <v>169</v>
      </c>
      <c r="R9" s="44" t="s">
        <v>58</v>
      </c>
      <c r="S9" s="88"/>
      <c r="T9" s="89"/>
    </row>
    <row r="10" spans="1:20">
      <c r="A10" t="str">
        <f t="shared" si="0"/>
        <v/>
      </c>
      <c r="B10" s="17" t="s">
        <v>59</v>
      </c>
      <c r="C10" s="38" t="s">
        <v>60</v>
      </c>
      <c r="D10" s="88"/>
      <c r="E10" s="89"/>
      <c r="F10" s="97">
        <v>69.95</v>
      </c>
      <c r="G10" s="98" t="s">
        <v>61</v>
      </c>
      <c r="H10" s="99" t="s">
        <v>61</v>
      </c>
      <c r="I10" s="97">
        <v>78.650000000000006</v>
      </c>
      <c r="J10" s="98" t="s">
        <v>61</v>
      </c>
      <c r="K10" s="99" t="s">
        <v>61</v>
      </c>
      <c r="L10" s="97">
        <v>20.99</v>
      </c>
      <c r="M10" s="98" t="s">
        <v>61</v>
      </c>
      <c r="N10" s="99" t="s">
        <v>61</v>
      </c>
      <c r="O10" s="97">
        <v>29.69</v>
      </c>
      <c r="P10" s="98" t="s">
        <v>61</v>
      </c>
      <c r="Q10" s="99" t="s">
        <v>61</v>
      </c>
      <c r="R10" s="44" t="s">
        <v>63</v>
      </c>
      <c r="S10" s="88"/>
      <c r="T10" s="89"/>
    </row>
    <row r="11" spans="1:20">
      <c r="A11" t="str">
        <f t="shared" si="0"/>
        <v/>
      </c>
      <c r="B11" s="17" t="s">
        <v>64</v>
      </c>
      <c r="C11" s="38" t="s">
        <v>65</v>
      </c>
      <c r="D11" s="88"/>
      <c r="E11" s="89"/>
      <c r="F11" s="97">
        <v>4.04</v>
      </c>
      <c r="G11" s="98">
        <v>3</v>
      </c>
      <c r="H11" s="99">
        <v>2</v>
      </c>
      <c r="I11" s="97">
        <v>0.02</v>
      </c>
      <c r="J11" s="98">
        <v>0</v>
      </c>
      <c r="K11" s="99">
        <v>0</v>
      </c>
      <c r="L11" s="97">
        <v>4.0200000000000005</v>
      </c>
      <c r="M11" s="98">
        <v>3</v>
      </c>
      <c r="N11" s="99">
        <v>2</v>
      </c>
      <c r="O11" s="97">
        <v>0</v>
      </c>
      <c r="P11" s="98">
        <v>0</v>
      </c>
      <c r="Q11" s="99">
        <v>0</v>
      </c>
      <c r="R11" s="44" t="s">
        <v>66</v>
      </c>
      <c r="S11" s="88"/>
      <c r="T11" s="89"/>
    </row>
    <row r="12" spans="1:20">
      <c r="A12" t="str">
        <f t="shared" si="0"/>
        <v/>
      </c>
      <c r="B12" s="17" t="s">
        <v>67</v>
      </c>
      <c r="C12" s="38" t="s">
        <v>68</v>
      </c>
      <c r="D12" s="88"/>
      <c r="E12" s="89"/>
      <c r="F12" s="97">
        <v>409</v>
      </c>
      <c r="G12" s="98">
        <v>421</v>
      </c>
      <c r="H12" s="99">
        <v>424</v>
      </c>
      <c r="I12" s="97">
        <v>145</v>
      </c>
      <c r="J12" s="98">
        <v>147</v>
      </c>
      <c r="K12" s="99">
        <v>151</v>
      </c>
      <c r="L12" s="97">
        <v>329</v>
      </c>
      <c r="M12" s="98">
        <v>331</v>
      </c>
      <c r="N12" s="99">
        <v>335</v>
      </c>
      <c r="O12" s="97">
        <v>65</v>
      </c>
      <c r="P12" s="98">
        <v>57</v>
      </c>
      <c r="Q12" s="99">
        <v>62</v>
      </c>
      <c r="R12" s="44" t="s">
        <v>69</v>
      </c>
      <c r="S12" s="88"/>
      <c r="T12" s="89"/>
    </row>
    <row r="13" spans="1:20">
      <c r="A13" t="str">
        <f t="shared" si="0"/>
        <v/>
      </c>
      <c r="B13" s="17" t="s">
        <v>70</v>
      </c>
      <c r="C13" s="38" t="s">
        <v>71</v>
      </c>
      <c r="D13" s="88"/>
      <c r="E13" s="89"/>
      <c r="F13" s="97">
        <v>227.44159999999999</v>
      </c>
      <c r="G13" s="98">
        <v>149</v>
      </c>
      <c r="H13" s="99">
        <v>149</v>
      </c>
      <c r="I13" s="97">
        <v>150</v>
      </c>
      <c r="J13" s="98">
        <v>100</v>
      </c>
      <c r="K13" s="99">
        <v>100</v>
      </c>
      <c r="L13" s="97">
        <v>171.50880000000001</v>
      </c>
      <c r="M13" s="98">
        <v>136</v>
      </c>
      <c r="N13" s="99">
        <v>136</v>
      </c>
      <c r="O13" s="97">
        <v>94.0672</v>
      </c>
      <c r="P13" s="98">
        <v>87</v>
      </c>
      <c r="Q13" s="99">
        <v>87</v>
      </c>
      <c r="R13" s="44" t="s">
        <v>72</v>
      </c>
      <c r="S13" s="88"/>
      <c r="T13" s="89"/>
    </row>
    <row r="14" spans="1:20">
      <c r="A14" t="str">
        <f t="shared" si="0"/>
        <v/>
      </c>
      <c r="B14" s="17" t="s">
        <v>73</v>
      </c>
      <c r="C14" s="38" t="s">
        <v>74</v>
      </c>
      <c r="D14" s="88"/>
      <c r="E14" s="89"/>
      <c r="F14" s="97">
        <v>63.18</v>
      </c>
      <c r="G14" s="98">
        <v>54.14</v>
      </c>
      <c r="H14" s="99">
        <v>54.14</v>
      </c>
      <c r="I14" s="97">
        <v>54</v>
      </c>
      <c r="J14" s="98">
        <v>50</v>
      </c>
      <c r="K14" s="99">
        <v>50</v>
      </c>
      <c r="L14" s="97">
        <v>25.4</v>
      </c>
      <c r="M14" s="98">
        <v>20.2</v>
      </c>
      <c r="N14" s="99">
        <v>20.2</v>
      </c>
      <c r="O14" s="97">
        <v>16.22</v>
      </c>
      <c r="P14" s="98">
        <v>16.059999999999999</v>
      </c>
      <c r="Q14" s="99">
        <v>16.059999999999999</v>
      </c>
      <c r="R14" s="44" t="s">
        <v>75</v>
      </c>
      <c r="S14" s="88"/>
      <c r="T14" s="89"/>
    </row>
    <row r="15" spans="1:20">
      <c r="A15" t="str">
        <f t="shared" si="0"/>
        <v/>
      </c>
      <c r="B15" s="17" t="s">
        <v>76</v>
      </c>
      <c r="C15" s="38" t="s">
        <v>77</v>
      </c>
      <c r="D15" s="88"/>
      <c r="E15" s="89"/>
      <c r="F15" s="97">
        <v>746.67000000000007</v>
      </c>
      <c r="G15" s="98">
        <v>718</v>
      </c>
      <c r="H15" s="99">
        <v>658</v>
      </c>
      <c r="I15" s="97">
        <v>1058.97</v>
      </c>
      <c r="J15" s="98">
        <v>1058</v>
      </c>
      <c r="K15" s="99">
        <v>998</v>
      </c>
      <c r="L15" s="97">
        <v>385.20000000000005</v>
      </c>
      <c r="M15" s="98">
        <v>325</v>
      </c>
      <c r="N15" s="99">
        <v>325</v>
      </c>
      <c r="O15" s="97">
        <v>697.5</v>
      </c>
      <c r="P15" s="98">
        <v>665</v>
      </c>
      <c r="Q15" s="99">
        <v>665</v>
      </c>
      <c r="R15" s="44" t="s">
        <v>78</v>
      </c>
      <c r="S15" s="88"/>
      <c r="T15" s="89"/>
    </row>
    <row r="16" spans="1:20">
      <c r="A16" t="str">
        <f t="shared" si="0"/>
        <v/>
      </c>
      <c r="B16" s="17" t="s">
        <v>82</v>
      </c>
      <c r="C16" s="38" t="s">
        <v>83</v>
      </c>
      <c r="D16" s="88"/>
      <c r="E16" s="89"/>
      <c r="F16" s="97">
        <v>26.6</v>
      </c>
      <c r="G16" s="98">
        <v>49.1</v>
      </c>
      <c r="H16" s="99">
        <v>49.1</v>
      </c>
      <c r="I16" s="97">
        <v>39.1</v>
      </c>
      <c r="J16" s="98">
        <v>39.1</v>
      </c>
      <c r="K16" s="99">
        <v>39.1</v>
      </c>
      <c r="L16" s="97">
        <v>6</v>
      </c>
      <c r="M16" s="98">
        <v>10</v>
      </c>
      <c r="N16" s="99">
        <v>10</v>
      </c>
      <c r="O16" s="97">
        <v>18.5</v>
      </c>
      <c r="P16" s="98">
        <v>0</v>
      </c>
      <c r="Q16" s="99">
        <v>0</v>
      </c>
      <c r="R16" s="44" t="s">
        <v>82</v>
      </c>
      <c r="S16" s="88"/>
      <c r="T16" s="89"/>
    </row>
    <row r="17" spans="1:20">
      <c r="A17" t="str">
        <f t="shared" si="0"/>
        <v/>
      </c>
      <c r="B17" s="17" t="s">
        <v>84</v>
      </c>
      <c r="C17" s="38" t="s">
        <v>85</v>
      </c>
      <c r="D17" s="88"/>
      <c r="E17" s="89"/>
      <c r="F17" s="97">
        <v>6.02</v>
      </c>
      <c r="G17" s="98">
        <v>6</v>
      </c>
      <c r="H17" s="99">
        <v>7</v>
      </c>
      <c r="I17" s="97">
        <v>0</v>
      </c>
      <c r="J17" s="98">
        <v>0</v>
      </c>
      <c r="K17" s="99">
        <v>0</v>
      </c>
      <c r="L17" s="97">
        <v>6.02</v>
      </c>
      <c r="M17" s="98">
        <v>6</v>
      </c>
      <c r="N17" s="99">
        <v>7</v>
      </c>
      <c r="O17" s="97">
        <v>0</v>
      </c>
      <c r="P17" s="98">
        <v>0</v>
      </c>
      <c r="Q17" s="99">
        <v>0</v>
      </c>
      <c r="R17" s="44" t="s">
        <v>86</v>
      </c>
      <c r="S17" s="88"/>
      <c r="T17" s="89"/>
    </row>
    <row r="18" spans="1:20">
      <c r="A18" t="str">
        <f t="shared" si="0"/>
        <v/>
      </c>
      <c r="B18" s="17" t="s">
        <v>87</v>
      </c>
      <c r="C18" s="38" t="s">
        <v>88</v>
      </c>
      <c r="D18" s="88"/>
      <c r="E18" s="89"/>
      <c r="F18" s="97">
        <v>165.60000000000002</v>
      </c>
      <c r="G18" s="98">
        <v>160.12750000000003</v>
      </c>
      <c r="H18" s="99">
        <v>142.30929500000002</v>
      </c>
      <c r="I18" s="97">
        <v>30.6</v>
      </c>
      <c r="J18" s="98">
        <v>32.4</v>
      </c>
      <c r="K18" s="99">
        <v>32.4</v>
      </c>
      <c r="L18" s="97">
        <v>183.90000000000003</v>
      </c>
      <c r="M18" s="98">
        <v>176.66750000000002</v>
      </c>
      <c r="N18" s="99">
        <v>154.48109500000004</v>
      </c>
      <c r="O18" s="97">
        <v>48.9</v>
      </c>
      <c r="P18" s="98">
        <v>48.94</v>
      </c>
      <c r="Q18" s="99">
        <v>44.571800000000003</v>
      </c>
      <c r="R18" s="44" t="s">
        <v>89</v>
      </c>
      <c r="S18" s="88"/>
      <c r="T18" s="89"/>
    </row>
    <row r="19" spans="1:20">
      <c r="A19" t="str">
        <f t="shared" si="0"/>
        <v/>
      </c>
      <c r="B19" s="17" t="s">
        <v>90</v>
      </c>
      <c r="C19" s="38" t="s">
        <v>91</v>
      </c>
      <c r="D19" s="88"/>
      <c r="E19" s="89"/>
      <c r="F19" s="97">
        <v>498.34699999999992</v>
      </c>
      <c r="G19" s="98">
        <v>485</v>
      </c>
      <c r="H19" s="99">
        <v>524</v>
      </c>
      <c r="I19" s="97">
        <v>486.41399999999999</v>
      </c>
      <c r="J19" s="98">
        <v>459</v>
      </c>
      <c r="K19" s="99">
        <v>509</v>
      </c>
      <c r="L19" s="97">
        <v>295.09699999999998</v>
      </c>
      <c r="M19" s="98">
        <v>333</v>
      </c>
      <c r="N19" s="99">
        <v>362</v>
      </c>
      <c r="O19" s="97">
        <v>283.16400000000004</v>
      </c>
      <c r="P19" s="98">
        <v>307</v>
      </c>
      <c r="Q19" s="99">
        <v>347</v>
      </c>
      <c r="R19" s="44" t="s">
        <v>92</v>
      </c>
      <c r="S19" s="88"/>
      <c r="T19" s="89"/>
    </row>
    <row r="20" spans="1:20">
      <c r="A20" t="str">
        <f t="shared" si="0"/>
        <v/>
      </c>
      <c r="B20" s="17" t="s">
        <v>93</v>
      </c>
      <c r="C20" s="38" t="s">
        <v>94</v>
      </c>
      <c r="D20" s="88"/>
      <c r="E20" s="89"/>
      <c r="F20" s="97">
        <v>222.21599999999998</v>
      </c>
      <c r="G20" s="98">
        <v>190</v>
      </c>
      <c r="H20" s="99">
        <v>197</v>
      </c>
      <c r="I20" s="97">
        <v>136.006</v>
      </c>
      <c r="J20" s="98">
        <v>150</v>
      </c>
      <c r="K20" s="99">
        <v>137</v>
      </c>
      <c r="L20" s="97">
        <v>74.349999999999994</v>
      </c>
      <c r="M20" s="98">
        <v>50</v>
      </c>
      <c r="N20" s="99">
        <v>70</v>
      </c>
      <c r="O20" s="97">
        <v>-11.86</v>
      </c>
      <c r="P20" s="98">
        <v>10</v>
      </c>
      <c r="Q20" s="99">
        <v>10</v>
      </c>
      <c r="R20" s="44" t="s">
        <v>93</v>
      </c>
      <c r="S20" s="88"/>
      <c r="T20" s="89"/>
    </row>
    <row r="21" spans="1:20">
      <c r="A21" t="str">
        <f t="shared" si="0"/>
        <v/>
      </c>
      <c r="B21" s="17" t="s">
        <v>95</v>
      </c>
      <c r="C21" s="38" t="s">
        <v>96</v>
      </c>
      <c r="D21" s="88"/>
      <c r="E21" s="89"/>
      <c r="F21" s="97">
        <v>183.62</v>
      </c>
      <c r="G21" s="98">
        <v>196</v>
      </c>
      <c r="H21" s="99">
        <v>199</v>
      </c>
      <c r="I21" s="97">
        <v>352</v>
      </c>
      <c r="J21" s="98">
        <v>381</v>
      </c>
      <c r="K21" s="99">
        <v>389</v>
      </c>
      <c r="L21" s="97">
        <v>102.52</v>
      </c>
      <c r="M21" s="98">
        <v>95</v>
      </c>
      <c r="N21" s="99">
        <v>100</v>
      </c>
      <c r="O21" s="97">
        <v>270.89999999999998</v>
      </c>
      <c r="P21" s="98">
        <v>280</v>
      </c>
      <c r="Q21" s="99">
        <v>290</v>
      </c>
      <c r="R21" s="44" t="s">
        <v>97</v>
      </c>
      <c r="S21" s="88"/>
      <c r="T21" s="89"/>
    </row>
    <row r="22" spans="1:20">
      <c r="A22" t="str">
        <f t="shared" si="0"/>
        <v/>
      </c>
      <c r="B22" s="17" t="s">
        <v>101</v>
      </c>
      <c r="C22" s="38" t="s">
        <v>102</v>
      </c>
      <c r="D22" s="88"/>
      <c r="E22" s="89"/>
      <c r="F22" s="97">
        <v>118.59153024801391</v>
      </c>
      <c r="G22" s="98">
        <v>52</v>
      </c>
      <c r="H22" s="99">
        <v>77</v>
      </c>
      <c r="I22" s="97">
        <v>140</v>
      </c>
      <c r="J22" s="98">
        <v>125</v>
      </c>
      <c r="K22" s="99">
        <v>130</v>
      </c>
      <c r="L22" s="97">
        <v>96.146810433205516</v>
      </c>
      <c r="M22" s="98">
        <v>97</v>
      </c>
      <c r="N22" s="99">
        <v>97</v>
      </c>
      <c r="O22" s="97">
        <v>117.55528018519161</v>
      </c>
      <c r="P22" s="98">
        <v>170</v>
      </c>
      <c r="Q22" s="99">
        <v>150</v>
      </c>
      <c r="R22" s="44" t="s">
        <v>103</v>
      </c>
      <c r="S22" s="88"/>
      <c r="T22" s="89"/>
    </row>
    <row r="23" spans="1:20">
      <c r="A23" t="str">
        <f t="shared" ref="A23:A29" si="1">IF(SUM(F23:Q23)&lt;1,"Y","")</f>
        <v/>
      </c>
      <c r="B23" s="17" t="s">
        <v>104</v>
      </c>
      <c r="C23" s="38" t="s">
        <v>105</v>
      </c>
      <c r="D23" s="88"/>
      <c r="E23" s="89"/>
      <c r="F23" s="97">
        <v>111.19</v>
      </c>
      <c r="G23" s="98">
        <v>109</v>
      </c>
      <c r="H23" s="99">
        <v>109</v>
      </c>
      <c r="I23" s="97">
        <v>100</v>
      </c>
      <c r="J23" s="98">
        <v>100</v>
      </c>
      <c r="K23" s="99">
        <v>100</v>
      </c>
      <c r="L23" s="97">
        <v>48.559999999999995</v>
      </c>
      <c r="M23" s="98">
        <v>44</v>
      </c>
      <c r="N23" s="99">
        <v>44</v>
      </c>
      <c r="O23" s="97">
        <v>37.369999999999997</v>
      </c>
      <c r="P23" s="98">
        <v>35</v>
      </c>
      <c r="Q23" s="99">
        <v>35</v>
      </c>
      <c r="R23" s="44" t="s">
        <v>106</v>
      </c>
      <c r="S23" s="88"/>
      <c r="T23" s="89"/>
    </row>
    <row r="24" spans="1:20">
      <c r="A24" t="str">
        <f t="shared" si="1"/>
        <v/>
      </c>
      <c r="B24" s="17" t="s">
        <v>107</v>
      </c>
      <c r="C24" s="38" t="s">
        <v>108</v>
      </c>
      <c r="D24" s="88"/>
      <c r="E24" s="89"/>
      <c r="F24" s="97">
        <v>71</v>
      </c>
      <c r="G24" s="98">
        <v>76</v>
      </c>
      <c r="H24" s="99">
        <v>81</v>
      </c>
      <c r="I24" s="97">
        <v>52</v>
      </c>
      <c r="J24" s="98">
        <v>57</v>
      </c>
      <c r="K24" s="99">
        <v>62</v>
      </c>
      <c r="L24" s="97">
        <v>34</v>
      </c>
      <c r="M24" s="98">
        <v>34</v>
      </c>
      <c r="N24" s="99">
        <v>34</v>
      </c>
      <c r="O24" s="97">
        <v>15</v>
      </c>
      <c r="P24" s="98">
        <v>15</v>
      </c>
      <c r="Q24" s="99">
        <v>15</v>
      </c>
      <c r="R24" s="44" t="s">
        <v>109</v>
      </c>
      <c r="S24" s="88"/>
      <c r="T24" s="89"/>
    </row>
    <row r="25" spans="1:20" ht="13.5" thickBot="1">
      <c r="A25" t="str">
        <f t="shared" si="1"/>
        <v/>
      </c>
      <c r="B25" s="17" t="s">
        <v>110</v>
      </c>
      <c r="C25" s="38" t="s">
        <v>111</v>
      </c>
      <c r="D25" s="88"/>
      <c r="E25" s="89"/>
      <c r="F25" s="97">
        <v>457.54</v>
      </c>
      <c r="G25" s="98">
        <v>460</v>
      </c>
      <c r="H25" s="99">
        <v>460</v>
      </c>
      <c r="I25" s="97">
        <v>37.299999999999997</v>
      </c>
      <c r="J25" s="98">
        <v>40</v>
      </c>
      <c r="K25" s="99">
        <v>40</v>
      </c>
      <c r="L25" s="97">
        <v>456.29</v>
      </c>
      <c r="M25" s="98">
        <v>460</v>
      </c>
      <c r="N25" s="99">
        <v>460</v>
      </c>
      <c r="O25" s="97">
        <v>36.050000000000004</v>
      </c>
      <c r="P25" s="98">
        <v>40</v>
      </c>
      <c r="Q25" s="99">
        <v>40</v>
      </c>
      <c r="R25" s="44" t="s">
        <v>112</v>
      </c>
      <c r="S25" s="88"/>
      <c r="T25" s="89"/>
    </row>
    <row r="26" spans="1:20" ht="14.25" thickTop="1" thickBot="1">
      <c r="A26" t="str">
        <f t="shared" si="1"/>
        <v/>
      </c>
      <c r="C26" s="13" t="s">
        <v>113</v>
      </c>
      <c r="D26" s="92"/>
      <c r="E26" s="93"/>
      <c r="F26" s="73">
        <v>3562.8382112480131</v>
      </c>
      <c r="G26" s="74">
        <v>3339.761352</v>
      </c>
      <c r="H26" s="75">
        <v>3348.5492949999998</v>
      </c>
      <c r="I26" s="73">
        <v>3042.06</v>
      </c>
      <c r="J26" s="74">
        <v>2916.86</v>
      </c>
      <c r="K26" s="75">
        <v>2907.5</v>
      </c>
      <c r="L26" s="73">
        <v>2410.6838394332053</v>
      </c>
      <c r="M26" s="74">
        <v>2325.8675000000003</v>
      </c>
      <c r="N26" s="75">
        <v>2371.6810949999999</v>
      </c>
      <c r="O26" s="73">
        <v>1889.9056281851917</v>
      </c>
      <c r="P26" s="74">
        <v>1902.966148</v>
      </c>
      <c r="Q26" s="75">
        <v>1930.6317999999999</v>
      </c>
      <c r="R26" s="13" t="s">
        <v>113</v>
      </c>
      <c r="S26" s="92"/>
      <c r="T26" s="93"/>
    </row>
    <row r="27" spans="1:20" ht="13.5" thickTop="1">
      <c r="A27" t="str">
        <f t="shared" si="1"/>
        <v/>
      </c>
      <c r="B27" s="14" t="s">
        <v>114</v>
      </c>
      <c r="C27" s="85" t="s">
        <v>127</v>
      </c>
      <c r="D27" s="86"/>
      <c r="E27" s="87"/>
      <c r="F27" s="94">
        <v>1202.1300000000001</v>
      </c>
      <c r="G27" s="95">
        <v>1213.8662808959273</v>
      </c>
      <c r="H27" s="96">
        <v>1106.9800837369589</v>
      </c>
      <c r="I27" s="94">
        <v>880.1</v>
      </c>
      <c r="J27" s="95">
        <v>812.65280441927098</v>
      </c>
      <c r="K27" s="96">
        <v>713.92553767302797</v>
      </c>
      <c r="L27" s="94">
        <v>781.15</v>
      </c>
      <c r="M27" s="95">
        <v>864.96055661050059</v>
      </c>
      <c r="N27" s="96">
        <v>752.74798776131286</v>
      </c>
      <c r="O27" s="94">
        <v>459.12</v>
      </c>
      <c r="P27" s="95">
        <v>463.74708013384429</v>
      </c>
      <c r="Q27" s="96">
        <v>359.69344169738201</v>
      </c>
      <c r="R27" s="48" t="s">
        <v>114</v>
      </c>
      <c r="S27" s="86"/>
      <c r="T27" s="87"/>
    </row>
    <row r="28" spans="1:20" ht="13.5" thickBot="1">
      <c r="A28" t="str">
        <f t="shared" si="1"/>
        <v/>
      </c>
      <c r="B28" s="14" t="s">
        <v>116</v>
      </c>
      <c r="C28" s="62" t="s">
        <v>128</v>
      </c>
      <c r="D28" s="90"/>
      <c r="E28" s="91"/>
      <c r="F28" s="100">
        <v>14161.73</v>
      </c>
      <c r="G28" s="101">
        <v>14835.020400000001</v>
      </c>
      <c r="H28" s="102">
        <v>14498.375200000002</v>
      </c>
      <c r="I28" s="100">
        <v>17326.29</v>
      </c>
      <c r="J28" s="101">
        <v>17606.954000000002</v>
      </c>
      <c r="K28" s="102">
        <v>17466.622000000003</v>
      </c>
      <c r="L28" s="100">
        <v>491.20999999999992</v>
      </c>
      <c r="M28" s="101">
        <v>773.18299999999999</v>
      </c>
      <c r="N28" s="102">
        <v>632.19650000000001</v>
      </c>
      <c r="O28" s="100">
        <v>3655.77</v>
      </c>
      <c r="P28" s="101">
        <v>3545.1165999999998</v>
      </c>
      <c r="Q28" s="102">
        <v>3600.4433000000004</v>
      </c>
      <c r="R28" s="63" t="s">
        <v>129</v>
      </c>
      <c r="S28" s="90"/>
      <c r="T28" s="91"/>
    </row>
    <row r="29" spans="1:20" ht="14.25" thickTop="1" thickBot="1">
      <c r="A29" t="str">
        <f t="shared" si="1"/>
        <v/>
      </c>
      <c r="C29" s="13" t="s">
        <v>119</v>
      </c>
      <c r="D29" s="11"/>
      <c r="E29" s="12"/>
      <c r="F29" s="73">
        <v>15363.86</v>
      </c>
      <c r="G29" s="74">
        <v>16048.886680895928</v>
      </c>
      <c r="H29" s="75">
        <v>15605.355283736961</v>
      </c>
      <c r="I29" s="73">
        <v>18206.39</v>
      </c>
      <c r="J29" s="74">
        <v>18419.606804419273</v>
      </c>
      <c r="K29" s="75">
        <v>18180.547537673032</v>
      </c>
      <c r="L29" s="73">
        <v>1272.3599999999999</v>
      </c>
      <c r="M29" s="74">
        <v>1638.1435566105006</v>
      </c>
      <c r="N29" s="75">
        <v>1384.9444877613128</v>
      </c>
      <c r="O29" s="73">
        <v>4114.8900000000003</v>
      </c>
      <c r="P29" s="74">
        <v>4008.8636801338444</v>
      </c>
      <c r="Q29" s="75">
        <v>3960.1367416973826</v>
      </c>
      <c r="R29" s="16" t="s">
        <v>120</v>
      </c>
      <c r="S29" s="7"/>
      <c r="T29" s="8"/>
    </row>
    <row r="30" spans="1:20" ht="13.5" thickTop="1">
      <c r="C30" s="30"/>
      <c r="S30" s="28"/>
      <c r="T30" s="32"/>
    </row>
  </sheetData>
  <mergeCells count="12">
    <mergeCell ref="O7:Q7"/>
    <mergeCell ref="C7:E7"/>
    <mergeCell ref="I7:K7"/>
    <mergeCell ref="L7:N7"/>
    <mergeCell ref="C2:T2"/>
    <mergeCell ref="F6:H6"/>
    <mergeCell ref="F7:H7"/>
    <mergeCell ref="R7:T7"/>
    <mergeCell ref="F3:K3"/>
    <mergeCell ref="C4:T4"/>
    <mergeCell ref="L3:Q3"/>
    <mergeCell ref="K5:L5"/>
  </mergeCells>
  <phoneticPr fontId="0" type="noConversion"/>
  <conditionalFormatting sqref="C9:R29">
    <cfRule type="expression" dxfId="24" priority="5" stopIfTrue="1">
      <formula>#REF!&gt;2</formula>
    </cfRule>
  </conditionalFormatting>
  <printOptions horizontalCentered="1" verticalCentered="1"/>
  <pageMargins left="0.35433070866141736" right="0.35433070866141736" top="0.59055118110236227" bottom="0.59055118110236227" header="0.31496062992125984" footer="0.31496062992125984"/>
  <pageSetup paperSize="9" scale="86"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T30"/>
  <sheetViews>
    <sheetView zoomScale="85" zoomScaleNormal="85" workbookViewId="0">
      <selection activeCell="M12" sqref="M12:N12"/>
    </sheetView>
  </sheetViews>
  <sheetFormatPr defaultRowHeight="12.75"/>
  <sheetData>
    <row r="1" spans="1:20">
      <c r="A1" s="14" t="s">
        <v>133</v>
      </c>
    </row>
    <row r="2" spans="1:20">
      <c r="C2" s="166" t="s">
        <v>134</v>
      </c>
      <c r="D2" s="166"/>
      <c r="E2" s="166"/>
      <c r="F2" s="166"/>
      <c r="G2" s="166"/>
      <c r="H2" s="166"/>
      <c r="I2" s="166"/>
      <c r="J2" s="166"/>
      <c r="K2" s="166"/>
      <c r="L2" s="166"/>
      <c r="M2" s="166"/>
      <c r="N2" s="166"/>
      <c r="O2" s="166"/>
      <c r="P2" s="166"/>
      <c r="Q2" s="166"/>
      <c r="R2" s="166"/>
      <c r="S2" s="166"/>
      <c r="T2" s="166"/>
    </row>
    <row r="3" spans="1:20">
      <c r="F3" s="166" t="s">
        <v>135</v>
      </c>
      <c r="G3" s="166"/>
      <c r="H3" s="166"/>
      <c r="I3" s="166"/>
      <c r="J3" s="166"/>
      <c r="K3" s="166"/>
      <c r="L3" s="166" t="s">
        <v>136</v>
      </c>
      <c r="M3" s="166"/>
      <c r="N3" s="166"/>
      <c r="O3" s="166"/>
      <c r="P3" s="166"/>
      <c r="Q3" s="166"/>
    </row>
    <row r="4" spans="1:20">
      <c r="C4" s="168" t="s">
        <v>45</v>
      </c>
      <c r="D4" s="168"/>
      <c r="E4" s="168"/>
      <c r="F4" s="168"/>
      <c r="G4" s="168"/>
      <c r="H4" s="168"/>
      <c r="I4" s="168"/>
      <c r="J4" s="168"/>
      <c r="K4" s="168"/>
      <c r="L4" s="168"/>
      <c r="M4" s="168"/>
      <c r="N4" s="168"/>
      <c r="O4" s="168"/>
      <c r="P4" s="168"/>
      <c r="Q4" s="168"/>
      <c r="R4" s="168"/>
      <c r="S4" s="168"/>
      <c r="T4" s="168"/>
    </row>
    <row r="5" spans="1:20" ht="15" thickBot="1">
      <c r="K5" s="167" t="s">
        <v>46</v>
      </c>
      <c r="L5" s="167"/>
      <c r="N5" s="10"/>
      <c r="O5" s="10"/>
    </row>
    <row r="6" spans="1:20" ht="13.5" thickTop="1">
      <c r="C6" s="1"/>
      <c r="D6" s="2"/>
      <c r="E6" s="3"/>
      <c r="F6" s="169" t="s">
        <v>47</v>
      </c>
      <c r="G6" s="170"/>
      <c r="H6" s="171"/>
      <c r="I6" s="1"/>
      <c r="J6" s="2"/>
      <c r="K6" s="3"/>
      <c r="L6" s="15" t="s">
        <v>48</v>
      </c>
      <c r="M6" s="2"/>
      <c r="N6" s="3"/>
      <c r="O6" s="15" t="s">
        <v>49</v>
      </c>
      <c r="P6" s="2"/>
      <c r="Q6" s="3"/>
      <c r="R6" s="1"/>
      <c r="S6" s="2"/>
      <c r="T6" s="3"/>
    </row>
    <row r="7" spans="1:20">
      <c r="C7" s="175" t="s">
        <v>50</v>
      </c>
      <c r="D7" s="168"/>
      <c r="E7" s="176"/>
      <c r="F7" s="175" t="s">
        <v>51</v>
      </c>
      <c r="G7" s="168"/>
      <c r="H7" s="176"/>
      <c r="I7" s="175" t="s">
        <v>52</v>
      </c>
      <c r="J7" s="168"/>
      <c r="K7" s="176"/>
      <c r="L7" s="175" t="s">
        <v>53</v>
      </c>
      <c r="M7" s="168"/>
      <c r="N7" s="176"/>
      <c r="O7" s="175" t="s">
        <v>54</v>
      </c>
      <c r="P7" s="168"/>
      <c r="Q7" s="176"/>
      <c r="R7" s="175" t="s">
        <v>55</v>
      </c>
      <c r="S7" s="168"/>
      <c r="T7" s="176"/>
    </row>
    <row r="8" spans="1:20" ht="13.5" thickBot="1">
      <c r="C8" s="6"/>
      <c r="D8" s="7"/>
      <c r="E8" s="8"/>
      <c r="F8" s="21">
        <v>2021</v>
      </c>
      <c r="G8" s="22">
        <v>2022</v>
      </c>
      <c r="H8" s="20">
        <v>2023</v>
      </c>
      <c r="I8" s="21">
        <v>2021</v>
      </c>
      <c r="J8" s="22">
        <v>2022</v>
      </c>
      <c r="K8" s="20">
        <v>2023</v>
      </c>
      <c r="L8" s="21">
        <v>2021</v>
      </c>
      <c r="M8" s="22">
        <v>2022</v>
      </c>
      <c r="N8" s="20">
        <v>2023</v>
      </c>
      <c r="O8" s="21">
        <v>2021</v>
      </c>
      <c r="P8" s="22">
        <v>2022</v>
      </c>
      <c r="Q8" s="20">
        <v>2023</v>
      </c>
      <c r="R8" s="6"/>
      <c r="S8" s="7"/>
      <c r="T8" s="8"/>
    </row>
    <row r="9" spans="1:20" ht="13.5" thickTop="1">
      <c r="A9" t="str">
        <f t="shared" ref="A9:A22" si="0">IF(SUM(F9:Q9)&lt;1,"Y","")</f>
        <v/>
      </c>
      <c r="B9" s="17" t="s">
        <v>56</v>
      </c>
      <c r="C9" s="38" t="s">
        <v>57</v>
      </c>
      <c r="D9" s="88"/>
      <c r="E9" s="89"/>
      <c r="F9" s="97">
        <v>4.0919999999999987</v>
      </c>
      <c r="G9" s="98">
        <v>4</v>
      </c>
      <c r="H9" s="99">
        <v>4</v>
      </c>
      <c r="I9" s="97">
        <v>0</v>
      </c>
      <c r="J9" s="98">
        <v>0</v>
      </c>
      <c r="K9" s="99">
        <v>0</v>
      </c>
      <c r="L9" s="97">
        <v>5.2089999999999987</v>
      </c>
      <c r="M9" s="98">
        <v>5</v>
      </c>
      <c r="N9" s="99">
        <v>5</v>
      </c>
      <c r="O9" s="97">
        <v>1.117</v>
      </c>
      <c r="P9" s="98">
        <v>1</v>
      </c>
      <c r="Q9" s="99">
        <v>1</v>
      </c>
      <c r="R9" s="44" t="s">
        <v>58</v>
      </c>
      <c r="S9" s="88"/>
      <c r="T9" s="89"/>
    </row>
    <row r="10" spans="1:20">
      <c r="B10" s="17" t="s">
        <v>59</v>
      </c>
      <c r="C10" s="38" t="s">
        <v>60</v>
      </c>
      <c r="D10" s="88"/>
      <c r="E10" s="89"/>
      <c r="F10" s="97">
        <v>0.66999999999999993</v>
      </c>
      <c r="G10" s="98" t="s">
        <v>61</v>
      </c>
      <c r="H10" s="99" t="s">
        <v>61</v>
      </c>
      <c r="I10" s="97">
        <v>0</v>
      </c>
      <c r="J10" s="98" t="s">
        <v>62</v>
      </c>
      <c r="K10" s="99" t="s">
        <v>62</v>
      </c>
      <c r="L10" s="97">
        <v>0.69</v>
      </c>
      <c r="M10" s="98" t="s">
        <v>62</v>
      </c>
      <c r="N10" s="99" t="s">
        <v>62</v>
      </c>
      <c r="O10" s="97">
        <v>0.02</v>
      </c>
      <c r="P10" s="98" t="s">
        <v>62</v>
      </c>
      <c r="Q10" s="99" t="s">
        <v>62</v>
      </c>
      <c r="R10" s="44" t="s">
        <v>63</v>
      </c>
      <c r="S10" s="88"/>
      <c r="T10" s="89"/>
    </row>
    <row r="11" spans="1:20">
      <c r="A11" t="str">
        <f t="shared" si="0"/>
        <v/>
      </c>
      <c r="B11" s="17" t="s">
        <v>64</v>
      </c>
      <c r="C11" s="38" t="s">
        <v>65</v>
      </c>
      <c r="D11" s="88"/>
      <c r="E11" s="89"/>
      <c r="F11" s="97">
        <v>2.34</v>
      </c>
      <c r="G11" s="98">
        <v>4</v>
      </c>
      <c r="H11" s="99">
        <v>4</v>
      </c>
      <c r="I11" s="97">
        <v>0</v>
      </c>
      <c r="J11" s="98">
        <v>0</v>
      </c>
      <c r="K11" s="99">
        <v>0</v>
      </c>
      <c r="L11" s="97">
        <v>2.34</v>
      </c>
      <c r="M11" s="98">
        <v>4</v>
      </c>
      <c r="N11" s="99">
        <v>4</v>
      </c>
      <c r="O11" s="97">
        <v>0</v>
      </c>
      <c r="P11" s="98">
        <v>0</v>
      </c>
      <c r="Q11" s="99">
        <v>0</v>
      </c>
      <c r="R11" s="44" t="s">
        <v>66</v>
      </c>
      <c r="S11" s="88"/>
      <c r="T11" s="89"/>
    </row>
    <row r="12" spans="1:20">
      <c r="A12" t="str">
        <f t="shared" si="0"/>
        <v/>
      </c>
      <c r="B12" s="17" t="s">
        <v>67</v>
      </c>
      <c r="C12" s="38" t="s">
        <v>68</v>
      </c>
      <c r="D12" s="88"/>
      <c r="E12" s="89"/>
      <c r="F12" s="97">
        <v>7</v>
      </c>
      <c r="G12" s="98">
        <v>6</v>
      </c>
      <c r="H12" s="99">
        <v>6</v>
      </c>
      <c r="I12" s="97">
        <v>0</v>
      </c>
      <c r="J12" s="98">
        <v>0</v>
      </c>
      <c r="K12" s="99">
        <v>0</v>
      </c>
      <c r="L12" s="97">
        <v>9</v>
      </c>
      <c r="M12" s="98">
        <v>9</v>
      </c>
      <c r="N12" s="99">
        <v>9</v>
      </c>
      <c r="O12" s="97">
        <v>2</v>
      </c>
      <c r="P12" s="98">
        <v>3</v>
      </c>
      <c r="Q12" s="99">
        <v>3</v>
      </c>
      <c r="R12" s="44" t="s">
        <v>69</v>
      </c>
      <c r="S12" s="88"/>
      <c r="T12" s="89"/>
    </row>
    <row r="13" spans="1:20">
      <c r="A13" t="str">
        <f t="shared" si="0"/>
        <v/>
      </c>
      <c r="B13" s="17" t="s">
        <v>70</v>
      </c>
      <c r="C13" s="38" t="s">
        <v>71</v>
      </c>
      <c r="D13" s="88"/>
      <c r="E13" s="89"/>
      <c r="F13" s="97">
        <v>2.5983999999999998</v>
      </c>
      <c r="G13" s="98">
        <v>1</v>
      </c>
      <c r="H13" s="99">
        <v>1</v>
      </c>
      <c r="I13" s="97">
        <v>0</v>
      </c>
      <c r="J13" s="98">
        <v>0</v>
      </c>
      <c r="K13" s="99">
        <v>0</v>
      </c>
      <c r="L13" s="97">
        <v>5.0811999999999999</v>
      </c>
      <c r="M13" s="98">
        <v>4</v>
      </c>
      <c r="N13" s="99">
        <v>4</v>
      </c>
      <c r="O13" s="97">
        <v>2.4828000000000001</v>
      </c>
      <c r="P13" s="98">
        <v>3</v>
      </c>
      <c r="Q13" s="99">
        <v>3</v>
      </c>
      <c r="R13" s="44" t="s">
        <v>72</v>
      </c>
      <c r="S13" s="88"/>
      <c r="T13" s="89"/>
    </row>
    <row r="14" spans="1:20">
      <c r="A14" t="str">
        <f t="shared" si="0"/>
        <v/>
      </c>
      <c r="B14" s="17" t="s">
        <v>73</v>
      </c>
      <c r="C14" s="38" t="s">
        <v>74</v>
      </c>
      <c r="D14" s="88"/>
      <c r="E14" s="89"/>
      <c r="F14" s="97">
        <v>0.85999999999999988</v>
      </c>
      <c r="G14" s="98">
        <v>0.85999999999999988</v>
      </c>
      <c r="H14" s="99">
        <v>0.85999999999999988</v>
      </c>
      <c r="I14" s="97">
        <v>0</v>
      </c>
      <c r="J14" s="98">
        <v>0</v>
      </c>
      <c r="K14" s="99">
        <v>0</v>
      </c>
      <c r="L14" s="97">
        <v>4.8</v>
      </c>
      <c r="M14" s="98">
        <v>4.8</v>
      </c>
      <c r="N14" s="99">
        <v>4.8</v>
      </c>
      <c r="O14" s="97">
        <v>3.94</v>
      </c>
      <c r="P14" s="98">
        <v>3.94</v>
      </c>
      <c r="Q14" s="99">
        <v>3.94</v>
      </c>
      <c r="R14" s="44" t="s">
        <v>75</v>
      </c>
      <c r="S14" s="88"/>
      <c r="T14" s="89"/>
    </row>
    <row r="15" spans="1:20">
      <c r="A15" t="str">
        <f t="shared" si="0"/>
        <v/>
      </c>
      <c r="B15" s="17" t="s">
        <v>76</v>
      </c>
      <c r="C15" s="38" t="s">
        <v>77</v>
      </c>
      <c r="D15" s="88"/>
      <c r="E15" s="89"/>
      <c r="F15" s="97">
        <v>38.929999999999993</v>
      </c>
      <c r="G15" s="98">
        <v>42</v>
      </c>
      <c r="H15" s="99">
        <v>42</v>
      </c>
      <c r="I15" s="97">
        <v>2.0299999999999998</v>
      </c>
      <c r="J15" s="98">
        <v>2</v>
      </c>
      <c r="K15" s="99">
        <v>2</v>
      </c>
      <c r="L15" s="97">
        <v>74.099999999999994</v>
      </c>
      <c r="M15" s="98">
        <v>75</v>
      </c>
      <c r="N15" s="99">
        <v>75</v>
      </c>
      <c r="O15" s="97">
        <v>37.200000000000003</v>
      </c>
      <c r="P15" s="98">
        <v>35</v>
      </c>
      <c r="Q15" s="99">
        <v>35</v>
      </c>
      <c r="R15" s="44" t="s">
        <v>78</v>
      </c>
      <c r="S15" s="88"/>
      <c r="T15" s="89"/>
    </row>
    <row r="16" spans="1:20">
      <c r="A16" t="str">
        <f t="shared" si="0"/>
        <v/>
      </c>
      <c r="B16" s="17" t="s">
        <v>82</v>
      </c>
      <c r="C16" s="38" t="s">
        <v>83</v>
      </c>
      <c r="D16" s="88"/>
      <c r="E16" s="89"/>
      <c r="F16" s="97">
        <v>11.8</v>
      </c>
      <c r="G16" s="98">
        <v>2</v>
      </c>
      <c r="H16" s="99">
        <v>2</v>
      </c>
      <c r="I16" s="97">
        <v>0</v>
      </c>
      <c r="J16" s="98">
        <v>0</v>
      </c>
      <c r="K16" s="99">
        <v>0</v>
      </c>
      <c r="L16" s="97">
        <v>12</v>
      </c>
      <c r="M16" s="98">
        <v>2</v>
      </c>
      <c r="N16" s="99">
        <v>2</v>
      </c>
      <c r="O16" s="97">
        <v>0.2</v>
      </c>
      <c r="P16" s="98">
        <v>0</v>
      </c>
      <c r="Q16" s="99">
        <v>0</v>
      </c>
      <c r="R16" s="44" t="s">
        <v>82</v>
      </c>
      <c r="S16" s="88"/>
      <c r="T16" s="89"/>
    </row>
    <row r="17" spans="1:20">
      <c r="A17" t="str">
        <f t="shared" si="0"/>
        <v/>
      </c>
      <c r="B17" s="17" t="s">
        <v>84</v>
      </c>
      <c r="C17" s="38" t="s">
        <v>85</v>
      </c>
      <c r="D17" s="88"/>
      <c r="E17" s="89"/>
      <c r="F17" s="97">
        <v>0.9</v>
      </c>
      <c r="G17" s="98">
        <v>1</v>
      </c>
      <c r="H17" s="99">
        <v>1</v>
      </c>
      <c r="I17" s="97">
        <v>0</v>
      </c>
      <c r="J17" s="98">
        <v>0</v>
      </c>
      <c r="K17" s="99">
        <v>0</v>
      </c>
      <c r="L17" s="97">
        <v>0.9</v>
      </c>
      <c r="M17" s="98">
        <v>1</v>
      </c>
      <c r="N17" s="99">
        <v>1</v>
      </c>
      <c r="O17" s="97">
        <v>0</v>
      </c>
      <c r="P17" s="98">
        <v>0</v>
      </c>
      <c r="Q17" s="99">
        <v>0</v>
      </c>
      <c r="R17" s="44" t="s">
        <v>86</v>
      </c>
      <c r="S17" s="88"/>
      <c r="T17" s="89"/>
    </row>
    <row r="18" spans="1:20">
      <c r="A18" t="str">
        <f t="shared" si="0"/>
        <v/>
      </c>
      <c r="B18" s="17" t="s">
        <v>87</v>
      </c>
      <c r="C18" s="38" t="s">
        <v>88</v>
      </c>
      <c r="D18" s="88"/>
      <c r="E18" s="89"/>
      <c r="F18" s="97">
        <v>143.39999999999998</v>
      </c>
      <c r="G18" s="98">
        <v>140.96399999999997</v>
      </c>
      <c r="H18" s="99">
        <v>140.60579999999996</v>
      </c>
      <c r="I18" s="97">
        <v>7.6</v>
      </c>
      <c r="J18" s="98">
        <v>7.6</v>
      </c>
      <c r="K18" s="99">
        <v>7.6</v>
      </c>
      <c r="L18" s="97">
        <v>159.19999999999999</v>
      </c>
      <c r="M18" s="98">
        <v>154.42399999999998</v>
      </c>
      <c r="N18" s="99">
        <v>153.43399999999997</v>
      </c>
      <c r="O18" s="97">
        <v>23.4</v>
      </c>
      <c r="P18" s="98">
        <v>21.06</v>
      </c>
      <c r="Q18" s="99">
        <v>20.428199999999997</v>
      </c>
      <c r="R18" s="44" t="s">
        <v>89</v>
      </c>
      <c r="S18" s="88"/>
      <c r="T18" s="89"/>
    </row>
    <row r="19" spans="1:20">
      <c r="A19" t="str">
        <f t="shared" si="0"/>
        <v/>
      </c>
      <c r="B19" s="17" t="s">
        <v>90</v>
      </c>
      <c r="C19" s="38" t="s">
        <v>91</v>
      </c>
      <c r="D19" s="88"/>
      <c r="E19" s="89"/>
      <c r="F19" s="97">
        <v>13.573</v>
      </c>
      <c r="G19" s="98">
        <v>15</v>
      </c>
      <c r="H19" s="99">
        <v>16</v>
      </c>
      <c r="I19" s="97">
        <v>0</v>
      </c>
      <c r="J19" s="98">
        <v>1</v>
      </c>
      <c r="K19" s="99">
        <v>1</v>
      </c>
      <c r="L19" s="97">
        <v>16.8</v>
      </c>
      <c r="M19" s="98">
        <v>17</v>
      </c>
      <c r="N19" s="99">
        <v>18</v>
      </c>
      <c r="O19" s="97">
        <v>3.2269999999999999</v>
      </c>
      <c r="P19" s="98">
        <v>3</v>
      </c>
      <c r="Q19" s="99">
        <v>3</v>
      </c>
      <c r="R19" s="44" t="s">
        <v>92</v>
      </c>
      <c r="S19" s="88"/>
      <c r="T19" s="89"/>
    </row>
    <row r="20" spans="1:20">
      <c r="A20" t="str">
        <f t="shared" si="0"/>
        <v/>
      </c>
      <c r="B20" s="17" t="s">
        <v>93</v>
      </c>
      <c r="C20" s="38" t="s">
        <v>94</v>
      </c>
      <c r="D20" s="88"/>
      <c r="E20" s="89"/>
      <c r="F20" s="97">
        <v>1.5640000000000001</v>
      </c>
      <c r="G20" s="98">
        <v>30</v>
      </c>
      <c r="H20" s="99">
        <v>28</v>
      </c>
      <c r="I20" s="97">
        <v>12.423999999999999</v>
      </c>
      <c r="J20" s="98">
        <v>10</v>
      </c>
      <c r="K20" s="99">
        <v>13</v>
      </c>
      <c r="L20" s="97">
        <v>32.1</v>
      </c>
      <c r="M20" s="98">
        <v>40</v>
      </c>
      <c r="N20" s="99">
        <v>30</v>
      </c>
      <c r="O20" s="97">
        <v>42.96</v>
      </c>
      <c r="P20" s="98">
        <v>20</v>
      </c>
      <c r="Q20" s="99">
        <v>15</v>
      </c>
      <c r="R20" s="44" t="s">
        <v>93</v>
      </c>
      <c r="S20" s="88"/>
      <c r="T20" s="89"/>
    </row>
    <row r="21" spans="1:20">
      <c r="A21" t="str">
        <f t="shared" si="0"/>
        <v/>
      </c>
      <c r="B21" s="17" t="s">
        <v>95</v>
      </c>
      <c r="C21" s="38" t="s">
        <v>96</v>
      </c>
      <c r="D21" s="88"/>
      <c r="E21" s="89"/>
      <c r="F21" s="97">
        <v>1.38</v>
      </c>
      <c r="G21" s="98">
        <v>1</v>
      </c>
      <c r="H21" s="99">
        <v>1</v>
      </c>
      <c r="I21" s="97">
        <v>1</v>
      </c>
      <c r="J21" s="98">
        <v>1</v>
      </c>
      <c r="K21" s="99">
        <v>1</v>
      </c>
      <c r="L21" s="97">
        <v>0.48</v>
      </c>
      <c r="M21" s="98">
        <v>0</v>
      </c>
      <c r="N21" s="99">
        <v>0</v>
      </c>
      <c r="O21" s="97">
        <v>0.1</v>
      </c>
      <c r="P21" s="98">
        <v>0</v>
      </c>
      <c r="Q21" s="99">
        <v>0</v>
      </c>
      <c r="R21" s="44" t="s">
        <v>97</v>
      </c>
      <c r="S21" s="88"/>
      <c r="T21" s="89"/>
    </row>
    <row r="22" spans="1:20">
      <c r="A22" t="str">
        <f t="shared" si="0"/>
        <v/>
      </c>
      <c r="B22" s="17" t="s">
        <v>101</v>
      </c>
      <c r="C22" s="38" t="s">
        <v>102</v>
      </c>
      <c r="D22" s="88"/>
      <c r="E22" s="89"/>
      <c r="F22" s="97">
        <v>2.3358885700000029</v>
      </c>
      <c r="G22" s="98">
        <v>3</v>
      </c>
      <c r="H22" s="99">
        <v>3</v>
      </c>
      <c r="I22" s="97">
        <v>0</v>
      </c>
      <c r="J22" s="98">
        <v>0</v>
      </c>
      <c r="K22" s="99">
        <v>0</v>
      </c>
      <c r="L22" s="97">
        <v>2.8193550471428601</v>
      </c>
      <c r="M22" s="98">
        <v>3</v>
      </c>
      <c r="N22" s="99">
        <v>3</v>
      </c>
      <c r="O22" s="97">
        <v>0.48346647714285701</v>
      </c>
      <c r="P22" s="98">
        <v>0</v>
      </c>
      <c r="Q22" s="99">
        <v>0</v>
      </c>
      <c r="R22" s="44" t="s">
        <v>103</v>
      </c>
      <c r="S22" s="88"/>
      <c r="T22" s="89"/>
    </row>
    <row r="23" spans="1:20">
      <c r="A23" t="str">
        <f t="shared" ref="A23:A29" si="1">IF(SUM(F23:Q23)&lt;1,"Y","")</f>
        <v/>
      </c>
      <c r="B23" s="17" t="s">
        <v>104</v>
      </c>
      <c r="C23" s="38" t="s">
        <v>105</v>
      </c>
      <c r="D23" s="88"/>
      <c r="E23" s="89"/>
      <c r="F23" s="97">
        <v>-0.32000000000000006</v>
      </c>
      <c r="G23" s="98">
        <v>1</v>
      </c>
      <c r="H23" s="99">
        <v>1</v>
      </c>
      <c r="I23" s="97">
        <v>0</v>
      </c>
      <c r="J23" s="98">
        <v>0</v>
      </c>
      <c r="K23" s="99">
        <v>0</v>
      </c>
      <c r="L23" s="97">
        <v>1.1299999999999999</v>
      </c>
      <c r="M23" s="98">
        <v>1</v>
      </c>
      <c r="N23" s="99">
        <v>1</v>
      </c>
      <c r="O23" s="97">
        <v>1.45</v>
      </c>
      <c r="P23" s="98">
        <v>0</v>
      </c>
      <c r="Q23" s="99">
        <v>0</v>
      </c>
      <c r="R23" s="44" t="s">
        <v>106</v>
      </c>
      <c r="S23" s="88"/>
      <c r="T23" s="89"/>
    </row>
    <row r="24" spans="1:20">
      <c r="A24" t="str">
        <f t="shared" si="1"/>
        <v/>
      </c>
      <c r="B24" s="17" t="s">
        <v>107</v>
      </c>
      <c r="C24" s="38" t="s">
        <v>108</v>
      </c>
      <c r="D24" s="88"/>
      <c r="E24" s="89"/>
      <c r="F24" s="97">
        <v>9</v>
      </c>
      <c r="G24" s="98">
        <v>9</v>
      </c>
      <c r="H24" s="99">
        <v>9</v>
      </c>
      <c r="I24" s="97">
        <v>3</v>
      </c>
      <c r="J24" s="98">
        <v>3</v>
      </c>
      <c r="K24" s="99">
        <v>3</v>
      </c>
      <c r="L24" s="97">
        <v>6</v>
      </c>
      <c r="M24" s="98">
        <v>6</v>
      </c>
      <c r="N24" s="99">
        <v>6</v>
      </c>
      <c r="O24" s="97">
        <v>0</v>
      </c>
      <c r="P24" s="98">
        <v>0</v>
      </c>
      <c r="Q24" s="99">
        <v>0</v>
      </c>
      <c r="R24" s="44" t="s">
        <v>109</v>
      </c>
      <c r="S24" s="88"/>
      <c r="T24" s="89"/>
    </row>
    <row r="25" spans="1:20" ht="13.5" thickBot="1">
      <c r="A25" t="str">
        <f t="shared" si="1"/>
        <v/>
      </c>
      <c r="B25" s="17" t="s">
        <v>110</v>
      </c>
      <c r="C25" s="38" t="s">
        <v>111</v>
      </c>
      <c r="D25" s="88"/>
      <c r="E25" s="89"/>
      <c r="F25" s="97">
        <v>76.16</v>
      </c>
      <c r="G25" s="98">
        <v>80</v>
      </c>
      <c r="H25" s="99">
        <v>80</v>
      </c>
      <c r="I25" s="97">
        <v>0</v>
      </c>
      <c r="J25" s="98">
        <v>0</v>
      </c>
      <c r="K25" s="99">
        <v>0</v>
      </c>
      <c r="L25" s="97">
        <v>79.31</v>
      </c>
      <c r="M25" s="98">
        <v>80</v>
      </c>
      <c r="N25" s="99">
        <v>80</v>
      </c>
      <c r="O25" s="97">
        <v>3.15</v>
      </c>
      <c r="P25" s="98">
        <v>0</v>
      </c>
      <c r="Q25" s="99">
        <v>0</v>
      </c>
      <c r="R25" s="44" t="s">
        <v>112</v>
      </c>
      <c r="S25" s="88"/>
      <c r="T25" s="89"/>
    </row>
    <row r="26" spans="1:20" ht="14.25" thickTop="1" thickBot="1">
      <c r="A26" t="str">
        <f t="shared" si="1"/>
        <v/>
      </c>
      <c r="C26" s="13" t="s">
        <v>113</v>
      </c>
      <c r="D26" s="92"/>
      <c r="E26" s="93"/>
      <c r="F26" s="73">
        <v>316.28328856999997</v>
      </c>
      <c r="G26" s="74">
        <v>340.82399999999996</v>
      </c>
      <c r="H26" s="75">
        <v>339.46579999999994</v>
      </c>
      <c r="I26" s="73">
        <v>26.053999999999998</v>
      </c>
      <c r="J26" s="74">
        <v>24.6</v>
      </c>
      <c r="K26" s="75">
        <v>27.6</v>
      </c>
      <c r="L26" s="73">
        <v>411.95955504714289</v>
      </c>
      <c r="M26" s="74">
        <v>406.22399999999999</v>
      </c>
      <c r="N26" s="75">
        <v>396.23399999999998</v>
      </c>
      <c r="O26" s="73">
        <v>121.73026647714288</v>
      </c>
      <c r="P26" s="74">
        <v>90</v>
      </c>
      <c r="Q26" s="75">
        <v>84.368200000000002</v>
      </c>
      <c r="R26" s="13" t="s">
        <v>113</v>
      </c>
      <c r="S26" s="92"/>
      <c r="T26" s="93"/>
    </row>
    <row r="27" spans="1:20" ht="13.5" thickTop="1">
      <c r="A27" t="str">
        <f t="shared" si="1"/>
        <v/>
      </c>
      <c r="B27" s="14" t="s">
        <v>114</v>
      </c>
      <c r="C27" s="85" t="s">
        <v>127</v>
      </c>
      <c r="D27" s="86"/>
      <c r="E27" s="87"/>
      <c r="F27" s="94">
        <v>5.6999999999999993</v>
      </c>
      <c r="G27" s="95">
        <v>15.5477791725834</v>
      </c>
      <c r="H27" s="96">
        <v>9.0425713282440014</v>
      </c>
      <c r="I27" s="94">
        <v>0</v>
      </c>
      <c r="J27" s="95">
        <v>0</v>
      </c>
      <c r="K27" s="96">
        <v>0</v>
      </c>
      <c r="L27" s="94">
        <v>16.47</v>
      </c>
      <c r="M27" s="95">
        <v>29.3979751814494</v>
      </c>
      <c r="N27" s="96">
        <v>26.449198274389101</v>
      </c>
      <c r="O27" s="94">
        <v>10.77</v>
      </c>
      <c r="P27" s="95">
        <v>13.850196008866</v>
      </c>
      <c r="Q27" s="96">
        <v>17.406626946145099</v>
      </c>
      <c r="R27" s="48" t="s">
        <v>114</v>
      </c>
      <c r="S27" s="86"/>
      <c r="T27" s="87"/>
    </row>
    <row r="28" spans="1:20" ht="13.5" thickBot="1">
      <c r="A28" t="str">
        <f t="shared" si="1"/>
        <v/>
      </c>
      <c r="B28" s="14" t="s">
        <v>116</v>
      </c>
      <c r="C28" s="62" t="s">
        <v>128</v>
      </c>
      <c r="D28" s="90"/>
      <c r="E28" s="91"/>
      <c r="F28" s="100">
        <v>186.16000000000003</v>
      </c>
      <c r="G28" s="101">
        <v>230.4136</v>
      </c>
      <c r="H28" s="102">
        <v>208.2868</v>
      </c>
      <c r="I28" s="100">
        <v>0</v>
      </c>
      <c r="J28" s="101">
        <v>0</v>
      </c>
      <c r="K28" s="102">
        <v>0</v>
      </c>
      <c r="L28" s="100">
        <v>225.58</v>
      </c>
      <c r="M28" s="101">
        <v>266.68</v>
      </c>
      <c r="N28" s="102">
        <v>246.13</v>
      </c>
      <c r="O28" s="100">
        <v>39.42</v>
      </c>
      <c r="P28" s="101">
        <v>36.266400000000004</v>
      </c>
      <c r="Q28" s="102">
        <v>37.843200000000003</v>
      </c>
      <c r="R28" s="63" t="s">
        <v>129</v>
      </c>
      <c r="S28" s="90"/>
      <c r="T28" s="91"/>
    </row>
    <row r="29" spans="1:20" ht="14.25" thickTop="1" thickBot="1">
      <c r="A29" t="str">
        <f t="shared" si="1"/>
        <v/>
      </c>
      <c r="C29" s="13" t="s">
        <v>119</v>
      </c>
      <c r="D29" s="11"/>
      <c r="E29" s="12"/>
      <c r="F29" s="73">
        <v>191.86</v>
      </c>
      <c r="G29" s="74">
        <v>245.96137917258341</v>
      </c>
      <c r="H29" s="75">
        <v>217.32937132824401</v>
      </c>
      <c r="I29" s="73">
        <v>0</v>
      </c>
      <c r="J29" s="74">
        <v>0</v>
      </c>
      <c r="K29" s="75">
        <v>0</v>
      </c>
      <c r="L29" s="73">
        <v>242.05</v>
      </c>
      <c r="M29" s="74">
        <v>296.0779751814494</v>
      </c>
      <c r="N29" s="75">
        <v>272.57919827438911</v>
      </c>
      <c r="O29" s="73">
        <v>50.19</v>
      </c>
      <c r="P29" s="74">
        <v>50.116596008866004</v>
      </c>
      <c r="Q29" s="75">
        <v>55.249826946145106</v>
      </c>
      <c r="R29" s="16" t="s">
        <v>120</v>
      </c>
      <c r="S29" s="7"/>
      <c r="T29" s="8"/>
    </row>
    <row r="30" spans="1:20" ht="13.5" thickTop="1">
      <c r="C30" s="30"/>
      <c r="S30" s="28"/>
      <c r="T30" s="32"/>
    </row>
  </sheetData>
  <mergeCells count="12">
    <mergeCell ref="C2:T2"/>
    <mergeCell ref="F6:H6"/>
    <mergeCell ref="F7:H7"/>
    <mergeCell ref="R7:T7"/>
    <mergeCell ref="F3:K3"/>
    <mergeCell ref="L3:Q3"/>
    <mergeCell ref="K5:L5"/>
    <mergeCell ref="O7:Q7"/>
    <mergeCell ref="C7:E7"/>
    <mergeCell ref="C4:T4"/>
    <mergeCell ref="I7:K7"/>
    <mergeCell ref="L7:N7"/>
  </mergeCells>
  <phoneticPr fontId="0" type="noConversion"/>
  <conditionalFormatting sqref="C9:R29">
    <cfRule type="expression" dxfId="23" priority="6" stopIfTrue="1">
      <formula>#REF!&gt;2</formula>
    </cfRule>
  </conditionalFormatting>
  <printOptions horizontalCentered="1" verticalCentered="1"/>
  <pageMargins left="0.35433070866141736" right="0.35433070866141736" top="0.59055118110236227" bottom="0.59055118110236227" header="0.31496062992125984" footer="0.31496062992125984"/>
  <pageSetup paperSize="9" scale="86"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6">
    <pageSetUpPr fitToPage="1"/>
  </sheetPr>
  <dimension ref="A1:T35"/>
  <sheetViews>
    <sheetView zoomScale="75" zoomScaleNormal="75" workbookViewId="0">
      <selection activeCell="M12" sqref="M12:N12"/>
    </sheetView>
  </sheetViews>
  <sheetFormatPr defaultRowHeight="12.75"/>
  <sheetData>
    <row r="1" spans="1:20">
      <c r="A1" s="14" t="s">
        <v>137</v>
      </c>
    </row>
    <row r="2" spans="1:20">
      <c r="C2" s="166" t="s">
        <v>138</v>
      </c>
      <c r="D2" s="166"/>
      <c r="E2" s="166"/>
      <c r="F2" s="166"/>
      <c r="G2" s="166"/>
      <c r="H2" s="166"/>
      <c r="I2" s="166"/>
      <c r="J2" s="166"/>
      <c r="K2" s="166"/>
      <c r="L2" s="166"/>
      <c r="M2" s="166"/>
      <c r="N2" s="166"/>
      <c r="O2" s="166"/>
      <c r="P2" s="166"/>
      <c r="Q2" s="166"/>
      <c r="R2" s="166"/>
      <c r="S2" s="166"/>
      <c r="T2" s="166"/>
    </row>
    <row r="3" spans="1:20">
      <c r="F3" s="166" t="s">
        <v>139</v>
      </c>
      <c r="G3" s="166"/>
      <c r="H3" s="166"/>
      <c r="I3" s="166"/>
      <c r="J3" s="166"/>
      <c r="K3" s="166"/>
      <c r="L3" s="166" t="s">
        <v>140</v>
      </c>
      <c r="M3" s="166"/>
      <c r="N3" s="166"/>
      <c r="O3" s="166"/>
      <c r="P3" s="166"/>
      <c r="Q3" s="166"/>
    </row>
    <row r="4" spans="1:20">
      <c r="C4" s="168" t="s">
        <v>45</v>
      </c>
      <c r="D4" s="168"/>
      <c r="E4" s="168"/>
      <c r="F4" s="168"/>
      <c r="G4" s="168"/>
      <c r="H4" s="168"/>
      <c r="I4" s="168"/>
      <c r="J4" s="168"/>
      <c r="K4" s="168"/>
      <c r="L4" s="168"/>
      <c r="M4" s="168"/>
      <c r="N4" s="168"/>
      <c r="O4" s="168"/>
      <c r="P4" s="168"/>
      <c r="Q4" s="168"/>
      <c r="R4" s="168"/>
      <c r="S4" s="168"/>
      <c r="T4" s="168"/>
    </row>
    <row r="5" spans="1:20" ht="15" thickBot="1">
      <c r="K5" s="167" t="s">
        <v>46</v>
      </c>
      <c r="L5" s="167"/>
      <c r="N5" s="10"/>
      <c r="O5" s="10"/>
    </row>
    <row r="6" spans="1:20" ht="13.5" thickTop="1">
      <c r="C6" s="1"/>
      <c r="D6" s="2"/>
      <c r="E6" s="3"/>
      <c r="F6" s="169" t="s">
        <v>47</v>
      </c>
      <c r="G6" s="170"/>
      <c r="H6" s="171"/>
      <c r="I6" s="1"/>
      <c r="J6" s="2"/>
      <c r="K6" s="3"/>
      <c r="L6" s="15" t="s">
        <v>48</v>
      </c>
      <c r="M6" s="2"/>
      <c r="N6" s="3"/>
      <c r="O6" s="15" t="s">
        <v>49</v>
      </c>
      <c r="P6" s="2"/>
      <c r="Q6" s="3"/>
      <c r="R6" s="1"/>
      <c r="S6" s="2"/>
      <c r="T6" s="3"/>
    </row>
    <row r="7" spans="1:20">
      <c r="C7" s="175" t="s">
        <v>50</v>
      </c>
      <c r="D7" s="168"/>
      <c r="E7" s="176"/>
      <c r="F7" s="175" t="s">
        <v>51</v>
      </c>
      <c r="G7" s="168"/>
      <c r="H7" s="176"/>
      <c r="I7" s="175" t="s">
        <v>52</v>
      </c>
      <c r="J7" s="168"/>
      <c r="K7" s="176"/>
      <c r="L7" s="175" t="s">
        <v>53</v>
      </c>
      <c r="M7" s="168"/>
      <c r="N7" s="176"/>
      <c r="O7" s="175" t="s">
        <v>54</v>
      </c>
      <c r="P7" s="168"/>
      <c r="Q7" s="176"/>
      <c r="R7" s="175" t="s">
        <v>55</v>
      </c>
      <c r="S7" s="168"/>
      <c r="T7" s="176"/>
    </row>
    <row r="8" spans="1:20" ht="13.5" thickBot="1">
      <c r="C8" s="6"/>
      <c r="D8" s="7"/>
      <c r="E8" s="8"/>
      <c r="F8" s="21">
        <v>2021</v>
      </c>
      <c r="G8" s="22">
        <v>2022</v>
      </c>
      <c r="H8" s="20">
        <v>2023</v>
      </c>
      <c r="I8" s="21">
        <v>2021</v>
      </c>
      <c r="J8" s="22">
        <v>2022</v>
      </c>
      <c r="K8" s="20">
        <v>2023</v>
      </c>
      <c r="L8" s="21">
        <v>2021</v>
      </c>
      <c r="M8" s="22">
        <v>2022</v>
      </c>
      <c r="N8" s="20">
        <v>2023</v>
      </c>
      <c r="O8" s="21">
        <v>2021</v>
      </c>
      <c r="P8" s="22">
        <v>2022</v>
      </c>
      <c r="Q8" s="20">
        <v>2023</v>
      </c>
      <c r="R8" s="6"/>
      <c r="S8" s="7"/>
      <c r="T8" s="8"/>
    </row>
    <row r="9" spans="1:20" ht="13.5" thickTop="1">
      <c r="A9" t="str">
        <f t="shared" ref="A9:A24" si="0">IF(SUM(F9:Q9)&lt;1,"Y","")</f>
        <v/>
      </c>
      <c r="B9" s="17" t="s">
        <v>56</v>
      </c>
      <c r="C9" s="38" t="s">
        <v>57</v>
      </c>
      <c r="D9" s="88"/>
      <c r="E9" s="89"/>
      <c r="F9" s="97">
        <v>59.395999999999987</v>
      </c>
      <c r="G9" s="98">
        <v>56</v>
      </c>
      <c r="H9" s="99">
        <v>56</v>
      </c>
      <c r="I9" s="97">
        <v>7.5</v>
      </c>
      <c r="J9" s="98">
        <v>7</v>
      </c>
      <c r="K9" s="99">
        <v>7</v>
      </c>
      <c r="L9" s="97">
        <v>69.639999999999986</v>
      </c>
      <c r="M9" s="98">
        <v>65</v>
      </c>
      <c r="N9" s="99">
        <v>65</v>
      </c>
      <c r="O9" s="97">
        <v>17.743999999999996</v>
      </c>
      <c r="P9" s="98">
        <v>16</v>
      </c>
      <c r="Q9" s="99">
        <v>16</v>
      </c>
      <c r="R9" s="44" t="s">
        <v>58</v>
      </c>
      <c r="T9" s="4"/>
    </row>
    <row r="10" spans="1:20">
      <c r="A10" t="str">
        <f t="shared" si="0"/>
        <v/>
      </c>
      <c r="B10" s="17" t="s">
        <v>59</v>
      </c>
      <c r="C10" s="38" t="s">
        <v>60</v>
      </c>
      <c r="D10" s="88"/>
      <c r="E10" s="89"/>
      <c r="F10" s="97">
        <v>31.060000000000002</v>
      </c>
      <c r="G10" s="98" t="s">
        <v>61</v>
      </c>
      <c r="H10" s="99" t="s">
        <v>61</v>
      </c>
      <c r="I10" s="97">
        <v>17.64</v>
      </c>
      <c r="J10" s="98" t="s">
        <v>62</v>
      </c>
      <c r="K10" s="99" t="s">
        <v>62</v>
      </c>
      <c r="L10" s="97">
        <v>23.8</v>
      </c>
      <c r="M10" s="98" t="s">
        <v>62</v>
      </c>
      <c r="N10" s="99" t="s">
        <v>62</v>
      </c>
      <c r="O10" s="97">
        <v>10.38</v>
      </c>
      <c r="P10" s="98" t="s">
        <v>62</v>
      </c>
      <c r="Q10" s="99" t="s">
        <v>62</v>
      </c>
      <c r="R10" s="44" t="s">
        <v>63</v>
      </c>
      <c r="T10" s="4"/>
    </row>
    <row r="11" spans="1:20">
      <c r="A11" t="str">
        <f t="shared" si="0"/>
        <v/>
      </c>
      <c r="B11" s="17" t="s">
        <v>64</v>
      </c>
      <c r="C11" s="38" t="s">
        <v>65</v>
      </c>
      <c r="D11" s="88"/>
      <c r="E11" s="89"/>
      <c r="F11" s="97">
        <v>1.49</v>
      </c>
      <c r="G11" s="98">
        <v>1</v>
      </c>
      <c r="H11" s="99">
        <v>1</v>
      </c>
      <c r="I11" s="97">
        <v>0.08</v>
      </c>
      <c r="J11" s="98">
        <v>0</v>
      </c>
      <c r="K11" s="99">
        <v>0</v>
      </c>
      <c r="L11" s="97">
        <v>1.41</v>
      </c>
      <c r="M11" s="98">
        <v>1</v>
      </c>
      <c r="N11" s="99">
        <v>1</v>
      </c>
      <c r="O11" s="97">
        <v>0</v>
      </c>
      <c r="P11" s="98">
        <v>0</v>
      </c>
      <c r="Q11" s="99">
        <v>0</v>
      </c>
      <c r="R11" s="44" t="s">
        <v>66</v>
      </c>
      <c r="T11" s="4"/>
    </row>
    <row r="12" spans="1:20">
      <c r="A12" t="str">
        <f t="shared" si="0"/>
        <v/>
      </c>
      <c r="B12" s="17" t="s">
        <v>67</v>
      </c>
      <c r="C12" s="38" t="s">
        <v>68</v>
      </c>
      <c r="D12" s="88"/>
      <c r="E12" s="89"/>
      <c r="F12" s="97">
        <v>11</v>
      </c>
      <c r="G12" s="98">
        <v>20</v>
      </c>
      <c r="H12" s="99">
        <v>21</v>
      </c>
      <c r="I12" s="97">
        <v>30</v>
      </c>
      <c r="J12" s="98">
        <v>32</v>
      </c>
      <c r="K12" s="99">
        <v>33</v>
      </c>
      <c r="L12" s="97">
        <v>41</v>
      </c>
      <c r="M12" s="98">
        <v>50</v>
      </c>
      <c r="N12" s="99">
        <v>54</v>
      </c>
      <c r="O12" s="97">
        <v>60</v>
      </c>
      <c r="P12" s="98">
        <v>62</v>
      </c>
      <c r="Q12" s="99">
        <v>66</v>
      </c>
      <c r="R12" s="44" t="s">
        <v>69</v>
      </c>
      <c r="T12" s="4"/>
    </row>
    <row r="13" spans="1:20">
      <c r="A13" t="str">
        <f t="shared" si="0"/>
        <v/>
      </c>
      <c r="B13" s="17" t="s">
        <v>70</v>
      </c>
      <c r="C13" s="38" t="s">
        <v>71</v>
      </c>
      <c r="D13" s="88"/>
      <c r="E13" s="89"/>
      <c r="F13" s="97">
        <v>103.49889999999999</v>
      </c>
      <c r="G13" s="98">
        <v>140</v>
      </c>
      <c r="H13" s="99">
        <v>140</v>
      </c>
      <c r="I13" s="97">
        <v>110.3</v>
      </c>
      <c r="J13" s="98">
        <v>140</v>
      </c>
      <c r="K13" s="99">
        <v>140</v>
      </c>
      <c r="L13" s="97">
        <v>85.04</v>
      </c>
      <c r="M13" s="98">
        <v>86</v>
      </c>
      <c r="N13" s="99">
        <v>90</v>
      </c>
      <c r="O13" s="97">
        <v>91.841100000000012</v>
      </c>
      <c r="P13" s="98">
        <v>86</v>
      </c>
      <c r="Q13" s="99">
        <v>90</v>
      </c>
      <c r="R13" s="44" t="s">
        <v>72</v>
      </c>
      <c r="T13" s="4"/>
    </row>
    <row r="14" spans="1:20">
      <c r="A14" t="str">
        <f t="shared" si="0"/>
        <v/>
      </c>
      <c r="B14" s="17" t="s">
        <v>73</v>
      </c>
      <c r="C14" s="38" t="s">
        <v>74</v>
      </c>
      <c r="D14" s="88"/>
      <c r="E14" s="89"/>
      <c r="F14" s="97">
        <v>7.6529999999999916</v>
      </c>
      <c r="G14" s="98">
        <v>8</v>
      </c>
      <c r="H14" s="99">
        <v>7</v>
      </c>
      <c r="I14" s="97">
        <v>170</v>
      </c>
      <c r="J14" s="98">
        <v>184</v>
      </c>
      <c r="K14" s="99">
        <v>178</v>
      </c>
      <c r="L14" s="97">
        <v>9</v>
      </c>
      <c r="M14" s="98">
        <v>9</v>
      </c>
      <c r="N14" s="99">
        <v>9</v>
      </c>
      <c r="O14" s="97">
        <v>171.34700000000001</v>
      </c>
      <c r="P14" s="98">
        <v>185</v>
      </c>
      <c r="Q14" s="99">
        <v>180</v>
      </c>
      <c r="R14" s="44" t="s">
        <v>75</v>
      </c>
      <c r="T14" s="4"/>
    </row>
    <row r="15" spans="1:20">
      <c r="A15" t="str">
        <f t="shared" si="0"/>
        <v/>
      </c>
      <c r="B15" s="17" t="s">
        <v>76</v>
      </c>
      <c r="C15" s="38" t="s">
        <v>77</v>
      </c>
      <c r="D15" s="88"/>
      <c r="E15" s="89"/>
      <c r="F15" s="97">
        <v>167.19</v>
      </c>
      <c r="G15" s="98">
        <v>165</v>
      </c>
      <c r="H15" s="99">
        <v>160</v>
      </c>
      <c r="I15" s="97">
        <v>115.94</v>
      </c>
      <c r="J15" s="98">
        <v>115</v>
      </c>
      <c r="K15" s="99">
        <v>110</v>
      </c>
      <c r="L15" s="97">
        <v>110.67</v>
      </c>
      <c r="M15" s="98">
        <v>110</v>
      </c>
      <c r="N15" s="99">
        <v>110</v>
      </c>
      <c r="O15" s="97">
        <v>59.42</v>
      </c>
      <c r="P15" s="98">
        <v>60</v>
      </c>
      <c r="Q15" s="99">
        <v>60</v>
      </c>
      <c r="R15" s="44" t="s">
        <v>78</v>
      </c>
      <c r="T15" s="4"/>
    </row>
    <row r="16" spans="1:20">
      <c r="A16" t="str">
        <f t="shared" si="0"/>
        <v/>
      </c>
      <c r="B16" s="17" t="s">
        <v>79</v>
      </c>
      <c r="C16" s="38" t="s">
        <v>80</v>
      </c>
      <c r="D16" s="88"/>
      <c r="E16" s="89"/>
      <c r="F16" s="97">
        <v>155</v>
      </c>
      <c r="G16" s="98">
        <v>85</v>
      </c>
      <c r="H16" s="99">
        <v>55</v>
      </c>
      <c r="I16" s="97">
        <v>42</v>
      </c>
      <c r="J16" s="98">
        <v>45</v>
      </c>
      <c r="K16" s="99">
        <v>45</v>
      </c>
      <c r="L16" s="97">
        <v>154</v>
      </c>
      <c r="M16" s="98">
        <v>110</v>
      </c>
      <c r="N16" s="99">
        <v>50</v>
      </c>
      <c r="O16" s="97">
        <v>41</v>
      </c>
      <c r="P16" s="98">
        <v>70</v>
      </c>
      <c r="Q16" s="99">
        <v>40</v>
      </c>
      <c r="R16" s="44" t="s">
        <v>81</v>
      </c>
      <c r="T16" s="4"/>
    </row>
    <row r="17" spans="1:20">
      <c r="A17" t="str">
        <f t="shared" si="0"/>
        <v/>
      </c>
      <c r="B17" s="17" t="s">
        <v>82</v>
      </c>
      <c r="C17" s="38" t="s">
        <v>83</v>
      </c>
      <c r="D17" s="88"/>
      <c r="E17" s="89"/>
      <c r="F17" s="97">
        <v>0.7</v>
      </c>
      <c r="G17" s="98">
        <v>0</v>
      </c>
      <c r="H17" s="99">
        <v>0</v>
      </c>
      <c r="I17" s="97">
        <v>0</v>
      </c>
      <c r="J17" s="98">
        <v>0</v>
      </c>
      <c r="K17" s="99">
        <v>0</v>
      </c>
      <c r="L17" s="97">
        <v>0.7</v>
      </c>
      <c r="M17" s="98">
        <v>0</v>
      </c>
      <c r="N17" s="99">
        <v>0</v>
      </c>
      <c r="O17" s="97">
        <v>0</v>
      </c>
      <c r="P17" s="98">
        <v>0</v>
      </c>
      <c r="Q17" s="99">
        <v>0</v>
      </c>
      <c r="R17" s="44" t="s">
        <v>82</v>
      </c>
      <c r="T17" s="4"/>
    </row>
    <row r="18" spans="1:20">
      <c r="A18" t="str">
        <f t="shared" si="0"/>
        <v/>
      </c>
      <c r="B18" s="17" t="s">
        <v>84</v>
      </c>
      <c r="C18" s="38" t="s">
        <v>85</v>
      </c>
      <c r="D18" s="88"/>
      <c r="E18" s="89"/>
      <c r="F18" s="97">
        <v>0.72</v>
      </c>
      <c r="G18" s="98">
        <v>1</v>
      </c>
      <c r="H18" s="99">
        <v>2</v>
      </c>
      <c r="I18" s="97">
        <v>0</v>
      </c>
      <c r="J18" s="98">
        <v>0</v>
      </c>
      <c r="K18" s="99">
        <v>0</v>
      </c>
      <c r="L18" s="97">
        <v>0.72</v>
      </c>
      <c r="M18" s="98">
        <v>1</v>
      </c>
      <c r="N18" s="99">
        <v>2</v>
      </c>
      <c r="O18" s="97">
        <v>0</v>
      </c>
      <c r="P18" s="98">
        <v>0</v>
      </c>
      <c r="Q18" s="99">
        <v>0</v>
      </c>
      <c r="R18" s="44" t="s">
        <v>86</v>
      </c>
      <c r="T18" s="4"/>
    </row>
    <row r="19" spans="1:20">
      <c r="A19" t="str">
        <f t="shared" si="0"/>
        <v/>
      </c>
      <c r="B19" s="17" t="s">
        <v>87</v>
      </c>
      <c r="C19" s="38" t="s">
        <v>88</v>
      </c>
      <c r="D19" s="88"/>
      <c r="E19" s="89"/>
      <c r="F19" s="97">
        <v>34</v>
      </c>
      <c r="G19" s="98">
        <v>34</v>
      </c>
      <c r="H19" s="99">
        <v>34</v>
      </c>
      <c r="I19" s="97">
        <v>0</v>
      </c>
      <c r="J19" s="98">
        <v>0</v>
      </c>
      <c r="K19" s="99">
        <v>0</v>
      </c>
      <c r="L19" s="97">
        <v>41.3</v>
      </c>
      <c r="M19" s="98">
        <v>41.3</v>
      </c>
      <c r="N19" s="99">
        <v>41.3</v>
      </c>
      <c r="O19" s="97">
        <v>7.3</v>
      </c>
      <c r="P19" s="98">
        <v>7.3</v>
      </c>
      <c r="Q19" s="99">
        <v>7.3</v>
      </c>
      <c r="R19" s="44" t="s">
        <v>89</v>
      </c>
      <c r="T19" s="4"/>
    </row>
    <row r="20" spans="1:20">
      <c r="A20" t="str">
        <f t="shared" si="0"/>
        <v/>
      </c>
      <c r="B20" s="17" t="s">
        <v>90</v>
      </c>
      <c r="C20" s="38" t="s">
        <v>91</v>
      </c>
      <c r="D20" s="88"/>
      <c r="E20" s="89"/>
      <c r="F20" s="97">
        <v>146.078</v>
      </c>
      <c r="G20" s="98">
        <v>145</v>
      </c>
      <c r="H20" s="99">
        <v>150</v>
      </c>
      <c r="I20" s="97">
        <v>46.34</v>
      </c>
      <c r="J20" s="98">
        <v>42</v>
      </c>
      <c r="K20" s="99">
        <v>44</v>
      </c>
      <c r="L20" s="97">
        <v>120.633</v>
      </c>
      <c r="M20" s="98">
        <v>125</v>
      </c>
      <c r="N20" s="99">
        <v>130</v>
      </c>
      <c r="O20" s="97">
        <v>20.895</v>
      </c>
      <c r="P20" s="98">
        <v>22</v>
      </c>
      <c r="Q20" s="99">
        <v>24</v>
      </c>
      <c r="R20" s="44" t="s">
        <v>92</v>
      </c>
      <c r="T20" s="4"/>
    </row>
    <row r="21" spans="1:20">
      <c r="A21" t="str">
        <f t="shared" si="0"/>
        <v/>
      </c>
      <c r="B21" s="17" t="s">
        <v>93</v>
      </c>
      <c r="C21" s="38" t="s">
        <v>94</v>
      </c>
      <c r="D21" s="88"/>
      <c r="E21" s="89"/>
      <c r="F21" s="97">
        <v>-71.41</v>
      </c>
      <c r="G21" s="98">
        <v>12</v>
      </c>
      <c r="H21" s="99">
        <v>3</v>
      </c>
      <c r="I21" s="97">
        <v>21</v>
      </c>
      <c r="J21" s="98">
        <v>22</v>
      </c>
      <c r="K21" s="99">
        <v>23</v>
      </c>
      <c r="L21" s="97">
        <v>37.31</v>
      </c>
      <c r="M21" s="98">
        <v>30</v>
      </c>
      <c r="N21" s="99">
        <v>30</v>
      </c>
      <c r="O21" s="97">
        <v>129.72</v>
      </c>
      <c r="P21" s="98">
        <v>40</v>
      </c>
      <c r="Q21" s="99">
        <v>50</v>
      </c>
      <c r="R21" s="44" t="s">
        <v>93</v>
      </c>
      <c r="T21" s="4"/>
    </row>
    <row r="22" spans="1:20">
      <c r="A22" t="str">
        <f t="shared" si="0"/>
        <v/>
      </c>
      <c r="B22" s="17" t="s">
        <v>95</v>
      </c>
      <c r="C22" s="38" t="s">
        <v>96</v>
      </c>
      <c r="D22" s="88"/>
      <c r="E22" s="89"/>
      <c r="F22" s="97">
        <v>19</v>
      </c>
      <c r="G22" s="98">
        <v>18</v>
      </c>
      <c r="H22" s="99">
        <v>23</v>
      </c>
      <c r="I22" s="97">
        <v>27</v>
      </c>
      <c r="J22" s="98">
        <v>22</v>
      </c>
      <c r="K22" s="99">
        <v>25</v>
      </c>
      <c r="L22" s="97">
        <v>13</v>
      </c>
      <c r="M22" s="98">
        <v>14</v>
      </c>
      <c r="N22" s="99">
        <v>15</v>
      </c>
      <c r="O22" s="97">
        <v>21</v>
      </c>
      <c r="P22" s="98">
        <v>18</v>
      </c>
      <c r="Q22" s="99">
        <v>17</v>
      </c>
      <c r="R22" s="44" t="s">
        <v>97</v>
      </c>
      <c r="T22" s="4"/>
    </row>
    <row r="23" spans="1:20">
      <c r="A23" t="str">
        <f t="shared" si="0"/>
        <v/>
      </c>
      <c r="B23" s="17" t="s">
        <v>98</v>
      </c>
      <c r="C23" s="38" t="s">
        <v>99</v>
      </c>
      <c r="D23" s="88"/>
      <c r="E23" s="89"/>
      <c r="F23" s="97">
        <v>16.470000000000002</v>
      </c>
      <c r="G23" s="98">
        <v>25</v>
      </c>
      <c r="H23" s="99">
        <v>25</v>
      </c>
      <c r="I23" s="97">
        <v>29.4</v>
      </c>
      <c r="J23" s="98">
        <v>30</v>
      </c>
      <c r="K23" s="99">
        <v>30</v>
      </c>
      <c r="L23" s="97">
        <v>21.26</v>
      </c>
      <c r="M23" s="98">
        <v>20</v>
      </c>
      <c r="N23" s="99">
        <v>20</v>
      </c>
      <c r="O23" s="97">
        <v>34.19</v>
      </c>
      <c r="P23" s="98">
        <v>25</v>
      </c>
      <c r="Q23" s="99">
        <v>25</v>
      </c>
      <c r="R23" s="44" t="s">
        <v>100</v>
      </c>
      <c r="T23" s="4"/>
    </row>
    <row r="24" spans="1:20">
      <c r="A24" t="str">
        <f t="shared" si="0"/>
        <v/>
      </c>
      <c r="B24" s="17" t="s">
        <v>101</v>
      </c>
      <c r="C24" s="38" t="s">
        <v>102</v>
      </c>
      <c r="D24" s="88"/>
      <c r="E24" s="89"/>
      <c r="F24" s="97">
        <v>8.0431279429145999</v>
      </c>
      <c r="G24" s="98">
        <v>4</v>
      </c>
      <c r="H24" s="99">
        <v>5</v>
      </c>
      <c r="I24" s="97">
        <v>23</v>
      </c>
      <c r="J24" s="98">
        <v>24</v>
      </c>
      <c r="K24" s="99">
        <v>21</v>
      </c>
      <c r="L24" s="97">
        <v>14.1199848809672</v>
      </c>
      <c r="M24" s="98">
        <v>14</v>
      </c>
      <c r="N24" s="99">
        <v>14</v>
      </c>
      <c r="O24" s="97">
        <v>29.0768569380526</v>
      </c>
      <c r="P24" s="98">
        <v>34</v>
      </c>
      <c r="Q24" s="99">
        <v>30</v>
      </c>
      <c r="R24" s="44" t="s">
        <v>103</v>
      </c>
      <c r="T24" s="4"/>
    </row>
    <row r="25" spans="1:20">
      <c r="A25" t="str">
        <f t="shared" ref="A25:A31" si="1">IF(SUM(F25:Q25)&lt;1,"Y","")</f>
        <v/>
      </c>
      <c r="B25" s="17" t="s">
        <v>104</v>
      </c>
      <c r="C25" s="38" t="s">
        <v>105</v>
      </c>
      <c r="D25" s="88"/>
      <c r="E25" s="89"/>
      <c r="F25" s="97">
        <v>30.43</v>
      </c>
      <c r="G25" s="98">
        <v>25</v>
      </c>
      <c r="H25" s="99">
        <v>20</v>
      </c>
      <c r="I25" s="97">
        <v>60</v>
      </c>
      <c r="J25" s="98">
        <v>55</v>
      </c>
      <c r="K25" s="99">
        <v>50</v>
      </c>
      <c r="L25" s="97">
        <v>17.170000000000002</v>
      </c>
      <c r="M25" s="98">
        <v>20</v>
      </c>
      <c r="N25" s="99">
        <v>15</v>
      </c>
      <c r="O25" s="97">
        <v>46.74</v>
      </c>
      <c r="P25" s="98">
        <v>50</v>
      </c>
      <c r="Q25" s="99">
        <v>45</v>
      </c>
      <c r="R25" s="44" t="s">
        <v>106</v>
      </c>
      <c r="T25" s="4"/>
    </row>
    <row r="26" spans="1:20">
      <c r="A26" t="str">
        <f t="shared" si="1"/>
        <v/>
      </c>
      <c r="B26" s="17" t="s">
        <v>107</v>
      </c>
      <c r="C26" s="38" t="s">
        <v>108</v>
      </c>
      <c r="D26" s="88"/>
      <c r="E26" s="89"/>
      <c r="F26" s="97">
        <v>3</v>
      </c>
      <c r="G26" s="98">
        <v>3</v>
      </c>
      <c r="H26" s="99">
        <v>3</v>
      </c>
      <c r="I26" s="97">
        <v>0</v>
      </c>
      <c r="J26" s="98">
        <v>0</v>
      </c>
      <c r="K26" s="99">
        <v>0</v>
      </c>
      <c r="L26" s="97">
        <v>4</v>
      </c>
      <c r="M26" s="98">
        <v>4</v>
      </c>
      <c r="N26" s="99">
        <v>4</v>
      </c>
      <c r="O26" s="97">
        <v>1</v>
      </c>
      <c r="P26" s="98">
        <v>1</v>
      </c>
      <c r="Q26" s="99">
        <v>1</v>
      </c>
      <c r="R26" s="44" t="s">
        <v>109</v>
      </c>
      <c r="T26" s="4"/>
    </row>
    <row r="27" spans="1:20" ht="13.5" thickBot="1">
      <c r="A27" t="str">
        <f t="shared" si="1"/>
        <v/>
      </c>
      <c r="B27" s="17" t="s">
        <v>110</v>
      </c>
      <c r="C27" s="38" t="s">
        <v>111</v>
      </c>
      <c r="D27" s="88"/>
      <c r="E27" s="89"/>
      <c r="F27" s="97">
        <v>13.83</v>
      </c>
      <c r="G27" s="98">
        <v>10</v>
      </c>
      <c r="H27" s="99">
        <v>10</v>
      </c>
      <c r="I27" s="97">
        <v>0</v>
      </c>
      <c r="J27" s="98">
        <v>0</v>
      </c>
      <c r="K27" s="99">
        <v>0</v>
      </c>
      <c r="L27" s="97">
        <v>14.21</v>
      </c>
      <c r="M27" s="98">
        <v>10</v>
      </c>
      <c r="N27" s="99">
        <v>10</v>
      </c>
      <c r="O27" s="97">
        <v>0.38</v>
      </c>
      <c r="P27" s="98">
        <v>0</v>
      </c>
      <c r="Q27" s="99">
        <v>0</v>
      </c>
      <c r="R27" s="44" t="s">
        <v>112</v>
      </c>
      <c r="T27" s="4"/>
    </row>
    <row r="28" spans="1:20" ht="14.25" thickTop="1" thickBot="1">
      <c r="A28" t="str">
        <f t="shared" si="1"/>
        <v/>
      </c>
      <c r="C28" s="13" t="s">
        <v>113</v>
      </c>
      <c r="D28" s="92"/>
      <c r="E28" s="93"/>
      <c r="F28" s="73">
        <v>737.14902794291459</v>
      </c>
      <c r="G28" s="74">
        <v>752</v>
      </c>
      <c r="H28" s="75">
        <v>715</v>
      </c>
      <c r="I28" s="73">
        <v>700.19999999999993</v>
      </c>
      <c r="J28" s="74">
        <v>718</v>
      </c>
      <c r="K28" s="75">
        <v>706</v>
      </c>
      <c r="L28" s="73">
        <v>778.98298488096714</v>
      </c>
      <c r="M28" s="74">
        <v>710.3</v>
      </c>
      <c r="N28" s="75">
        <v>660.3</v>
      </c>
      <c r="O28" s="73">
        <v>742.0339569380526</v>
      </c>
      <c r="P28" s="74">
        <v>676.3</v>
      </c>
      <c r="Q28" s="75">
        <v>651.29999999999995</v>
      </c>
      <c r="R28" s="13" t="s">
        <v>113</v>
      </c>
      <c r="S28" s="11"/>
      <c r="T28" s="12"/>
    </row>
    <row r="29" spans="1:20" ht="13.5" thickTop="1">
      <c r="A29" t="str">
        <f t="shared" si="1"/>
        <v/>
      </c>
      <c r="B29" s="14" t="s">
        <v>114</v>
      </c>
      <c r="C29" s="85" t="s">
        <v>127</v>
      </c>
      <c r="D29" s="86"/>
      <c r="E29" s="87"/>
      <c r="F29" s="94">
        <v>143.97607499999998</v>
      </c>
      <c r="G29" s="95">
        <v>180.78486507353196</v>
      </c>
      <c r="H29" s="96">
        <v>173.07927747218898</v>
      </c>
      <c r="I29" s="94">
        <v>581.48</v>
      </c>
      <c r="J29" s="95">
        <v>565</v>
      </c>
      <c r="K29" s="96">
        <v>565</v>
      </c>
      <c r="L29" s="94">
        <v>182.87142</v>
      </c>
      <c r="M29" s="95">
        <v>222.309236594444</v>
      </c>
      <c r="N29" s="96">
        <v>230.121714813186</v>
      </c>
      <c r="O29" s="94">
        <v>620.37534500000004</v>
      </c>
      <c r="P29" s="95">
        <v>606.52437152091204</v>
      </c>
      <c r="Q29" s="96">
        <v>622.04243734099703</v>
      </c>
      <c r="R29" s="48" t="s">
        <v>114</v>
      </c>
      <c r="S29" s="2"/>
      <c r="T29" s="3"/>
    </row>
    <row r="30" spans="1:20" ht="13.5" thickBot="1">
      <c r="A30" t="str">
        <f t="shared" si="1"/>
        <v/>
      </c>
      <c r="B30" s="14" t="s">
        <v>116</v>
      </c>
      <c r="C30" s="62" t="s">
        <v>128</v>
      </c>
      <c r="D30" s="90"/>
      <c r="E30" s="91"/>
      <c r="F30" s="100">
        <v>2674.75</v>
      </c>
      <c r="G30" s="101">
        <v>2784.49</v>
      </c>
      <c r="H30" s="102">
        <v>2729.62</v>
      </c>
      <c r="I30" s="100">
        <v>2284.02</v>
      </c>
      <c r="J30" s="101">
        <v>2284.02</v>
      </c>
      <c r="K30" s="102">
        <v>2284.02</v>
      </c>
      <c r="L30" s="100">
        <v>671.38</v>
      </c>
      <c r="M30" s="101">
        <v>758.66</v>
      </c>
      <c r="N30" s="102">
        <v>715.02</v>
      </c>
      <c r="O30" s="100">
        <v>280.64999999999998</v>
      </c>
      <c r="P30" s="101">
        <v>258.19</v>
      </c>
      <c r="Q30" s="102">
        <v>269.42</v>
      </c>
      <c r="R30" s="63" t="s">
        <v>129</v>
      </c>
      <c r="S30" s="7"/>
      <c r="T30" s="8"/>
    </row>
    <row r="31" spans="1:20" ht="14.25" thickTop="1" thickBot="1">
      <c r="A31" t="str">
        <f t="shared" si="1"/>
        <v/>
      </c>
      <c r="C31" s="13" t="s">
        <v>119</v>
      </c>
      <c r="D31" s="11"/>
      <c r="E31" s="12"/>
      <c r="F31" s="73">
        <v>2818.726075</v>
      </c>
      <c r="G31" s="74">
        <v>2965.2748650735316</v>
      </c>
      <c r="H31" s="75">
        <v>2902.6992774721889</v>
      </c>
      <c r="I31" s="73">
        <v>2865.5</v>
      </c>
      <c r="J31" s="74">
        <v>2849.02</v>
      </c>
      <c r="K31" s="75">
        <v>2849.02</v>
      </c>
      <c r="L31" s="73">
        <v>854.25142000000005</v>
      </c>
      <c r="M31" s="74">
        <v>980.96923659444394</v>
      </c>
      <c r="N31" s="75">
        <v>945.14171481318601</v>
      </c>
      <c r="O31" s="73">
        <v>901.02534500000002</v>
      </c>
      <c r="P31" s="74">
        <v>864.71437152091198</v>
      </c>
      <c r="Q31" s="75">
        <v>891.46243734099698</v>
      </c>
      <c r="R31" s="16" t="s">
        <v>120</v>
      </c>
      <c r="S31" s="7"/>
      <c r="T31" s="8"/>
    </row>
    <row r="32" spans="1:20" ht="13.5" thickTop="1">
      <c r="C32" s="86" t="s">
        <v>141</v>
      </c>
    </row>
    <row r="33" spans="3:20">
      <c r="C33" s="88" t="s">
        <v>142</v>
      </c>
    </row>
    <row r="34" spans="3:20">
      <c r="C34" t="s">
        <v>143</v>
      </c>
    </row>
    <row r="35" spans="3:20">
      <c r="C35" s="30"/>
      <c r="T35" s="32"/>
    </row>
  </sheetData>
  <mergeCells count="12">
    <mergeCell ref="I7:K7"/>
    <mergeCell ref="L7:N7"/>
    <mergeCell ref="C2:T2"/>
    <mergeCell ref="F6:H6"/>
    <mergeCell ref="F7:H7"/>
    <mergeCell ref="R7:T7"/>
    <mergeCell ref="F3:K3"/>
    <mergeCell ref="L3:Q3"/>
    <mergeCell ref="K5:L5"/>
    <mergeCell ref="C4:T4"/>
    <mergeCell ref="O7:Q7"/>
    <mergeCell ref="C7:E7"/>
  </mergeCells>
  <phoneticPr fontId="0" type="noConversion"/>
  <conditionalFormatting sqref="C32:C33 C9:R31">
    <cfRule type="expression" dxfId="22" priority="7" stopIfTrue="1">
      <formula>#REF!&gt;2</formula>
    </cfRule>
  </conditionalFormatting>
  <printOptions horizontalCentered="1" verticalCentered="1"/>
  <pageMargins left="0.35433070866141736" right="0.35433070866141736" top="0.59055118110236227" bottom="0.59055118110236227" header="0.31496062992125984" footer="0.31496062992125984"/>
  <pageSetup paperSize="9" scale="86"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T32"/>
  <sheetViews>
    <sheetView zoomScale="75" zoomScaleNormal="75" workbookViewId="0">
      <selection activeCell="M12" sqref="M12:N12"/>
    </sheetView>
  </sheetViews>
  <sheetFormatPr defaultRowHeight="12.75"/>
  <sheetData>
    <row r="1" spans="1:20">
      <c r="A1" s="14" t="s">
        <v>144</v>
      </c>
    </row>
    <row r="2" spans="1:20">
      <c r="C2" s="166" t="s">
        <v>145</v>
      </c>
      <c r="D2" s="166"/>
      <c r="E2" s="166"/>
      <c r="F2" s="166"/>
      <c r="G2" s="166"/>
      <c r="H2" s="166"/>
      <c r="I2" s="166"/>
      <c r="J2" s="166"/>
      <c r="K2" s="166"/>
      <c r="L2" s="166"/>
      <c r="M2" s="166"/>
      <c r="N2" s="166"/>
      <c r="O2" s="166"/>
      <c r="P2" s="166"/>
      <c r="Q2" s="166"/>
      <c r="R2" s="166"/>
      <c r="S2" s="166"/>
      <c r="T2" s="166"/>
    </row>
    <row r="3" spans="1:20">
      <c r="F3" s="166" t="s">
        <v>146</v>
      </c>
      <c r="G3" s="166"/>
      <c r="H3" s="166"/>
      <c r="I3" s="166"/>
      <c r="J3" s="166"/>
      <c r="K3" s="166"/>
      <c r="L3" s="166" t="s">
        <v>147</v>
      </c>
      <c r="M3" s="166"/>
      <c r="N3" s="166"/>
      <c r="O3" s="166"/>
      <c r="P3" s="166"/>
      <c r="Q3" s="166"/>
    </row>
    <row r="4" spans="1:20">
      <c r="C4" s="168" t="s">
        <v>45</v>
      </c>
      <c r="D4" s="168"/>
      <c r="E4" s="168"/>
      <c r="F4" s="168"/>
      <c r="G4" s="168"/>
      <c r="H4" s="168"/>
      <c r="I4" s="168"/>
      <c r="J4" s="168"/>
      <c r="K4" s="168"/>
      <c r="L4" s="168"/>
      <c r="M4" s="168"/>
      <c r="N4" s="168"/>
      <c r="O4" s="168"/>
      <c r="P4" s="168"/>
      <c r="Q4" s="168"/>
      <c r="R4" s="168"/>
      <c r="S4" s="168"/>
      <c r="T4" s="168"/>
    </row>
    <row r="5" spans="1:20" ht="15" thickBot="1">
      <c r="K5" s="167" t="s">
        <v>46</v>
      </c>
      <c r="L5" s="167"/>
      <c r="N5" s="10"/>
      <c r="O5" s="10"/>
    </row>
    <row r="6" spans="1:20" ht="13.5" thickTop="1">
      <c r="C6" s="1"/>
      <c r="D6" s="2"/>
      <c r="E6" s="3"/>
      <c r="F6" s="169" t="s">
        <v>47</v>
      </c>
      <c r="G6" s="170"/>
      <c r="H6" s="171"/>
      <c r="I6" s="1"/>
      <c r="J6" s="2"/>
      <c r="K6" s="3"/>
      <c r="L6" s="15" t="s">
        <v>48</v>
      </c>
      <c r="M6" s="2"/>
      <c r="N6" s="3"/>
      <c r="O6" s="15" t="s">
        <v>49</v>
      </c>
      <c r="P6" s="2"/>
      <c r="Q6" s="3"/>
      <c r="R6" s="1"/>
      <c r="S6" s="2"/>
      <c r="T6" s="3"/>
    </row>
    <row r="7" spans="1:20">
      <c r="C7" s="175" t="s">
        <v>50</v>
      </c>
      <c r="D7" s="168"/>
      <c r="E7" s="176"/>
      <c r="F7" s="175" t="s">
        <v>51</v>
      </c>
      <c r="G7" s="168"/>
      <c r="H7" s="176"/>
      <c r="I7" s="175" t="s">
        <v>52</v>
      </c>
      <c r="J7" s="168"/>
      <c r="K7" s="176"/>
      <c r="L7" s="175" t="s">
        <v>53</v>
      </c>
      <c r="M7" s="168"/>
      <c r="N7" s="176"/>
      <c r="O7" s="175" t="s">
        <v>54</v>
      </c>
      <c r="P7" s="168"/>
      <c r="Q7" s="176"/>
      <c r="R7" s="175" t="s">
        <v>55</v>
      </c>
      <c r="S7" s="168"/>
      <c r="T7" s="176"/>
    </row>
    <row r="8" spans="1:20" ht="13.5" thickBot="1">
      <c r="C8" s="6"/>
      <c r="D8" s="7"/>
      <c r="E8" s="8"/>
      <c r="F8" s="21">
        <v>2021</v>
      </c>
      <c r="G8" s="22">
        <v>2022</v>
      </c>
      <c r="H8" s="20">
        <v>2023</v>
      </c>
      <c r="I8" s="21">
        <v>2021</v>
      </c>
      <c r="J8" s="22">
        <v>2022</v>
      </c>
      <c r="K8" s="20">
        <v>2023</v>
      </c>
      <c r="L8" s="21">
        <v>2021</v>
      </c>
      <c r="M8" s="22">
        <v>2022</v>
      </c>
      <c r="N8" s="20">
        <v>2023</v>
      </c>
      <c r="O8" s="21">
        <v>2021</v>
      </c>
      <c r="P8" s="22">
        <v>2022</v>
      </c>
      <c r="Q8" s="20">
        <v>2023</v>
      </c>
      <c r="R8" s="6"/>
      <c r="S8" s="7"/>
      <c r="T8" s="8"/>
    </row>
    <row r="9" spans="1:20" ht="13.5" thickTop="1">
      <c r="A9" t="str">
        <f t="shared" ref="A9:A24" si="0">IF(SUM(F9:Q9)&lt;1,"Y","")</f>
        <v/>
      </c>
      <c r="B9" s="17" t="s">
        <v>56</v>
      </c>
      <c r="C9" s="38" t="s">
        <v>57</v>
      </c>
      <c r="D9" s="88"/>
      <c r="E9" s="89"/>
      <c r="F9" s="97">
        <v>94.052999999999997</v>
      </c>
      <c r="G9" s="98">
        <v>85</v>
      </c>
      <c r="H9" s="99">
        <v>80</v>
      </c>
      <c r="I9" s="97">
        <v>183.8</v>
      </c>
      <c r="J9" s="98">
        <v>180</v>
      </c>
      <c r="K9" s="99">
        <v>170</v>
      </c>
      <c r="L9" s="97">
        <v>267.17599999999999</v>
      </c>
      <c r="M9" s="98">
        <v>205</v>
      </c>
      <c r="N9" s="99">
        <v>200</v>
      </c>
      <c r="O9" s="97">
        <v>356.923</v>
      </c>
      <c r="P9" s="98">
        <v>300</v>
      </c>
      <c r="Q9" s="99">
        <v>290</v>
      </c>
      <c r="R9" s="44" t="s">
        <v>58</v>
      </c>
      <c r="T9" s="4"/>
    </row>
    <row r="10" spans="1:20">
      <c r="A10" t="str">
        <f t="shared" si="0"/>
        <v/>
      </c>
      <c r="B10" s="17" t="s">
        <v>59</v>
      </c>
      <c r="C10" s="38" t="s">
        <v>60</v>
      </c>
      <c r="D10" s="88"/>
      <c r="E10" s="89"/>
      <c r="F10" s="97">
        <v>65.040000000000006</v>
      </c>
      <c r="G10" s="98" t="s">
        <v>61</v>
      </c>
      <c r="H10" s="99" t="s">
        <v>61</v>
      </c>
      <c r="I10" s="97">
        <v>37.229999999999997</v>
      </c>
      <c r="J10" s="98" t="s">
        <v>62</v>
      </c>
      <c r="K10" s="99" t="s">
        <v>62</v>
      </c>
      <c r="L10" s="97">
        <v>66.290000000000006</v>
      </c>
      <c r="M10" s="98" t="s">
        <v>62</v>
      </c>
      <c r="N10" s="99" t="s">
        <v>62</v>
      </c>
      <c r="O10" s="97">
        <v>38.479999999999997</v>
      </c>
      <c r="P10" s="98" t="s">
        <v>62</v>
      </c>
      <c r="Q10" s="99" t="s">
        <v>62</v>
      </c>
      <c r="R10" s="44" t="s">
        <v>63</v>
      </c>
      <c r="T10" s="4"/>
    </row>
    <row r="11" spans="1:20">
      <c r="A11" t="str">
        <f t="shared" si="0"/>
        <v/>
      </c>
      <c r="B11" s="17" t="s">
        <v>64</v>
      </c>
      <c r="C11" s="38" t="s">
        <v>65</v>
      </c>
      <c r="D11" s="88"/>
      <c r="E11" s="89"/>
      <c r="F11" s="97">
        <v>12.739999999999998</v>
      </c>
      <c r="G11" s="98">
        <v>15</v>
      </c>
      <c r="H11" s="99">
        <v>14</v>
      </c>
      <c r="I11" s="97">
        <v>0.01</v>
      </c>
      <c r="J11" s="98">
        <v>0</v>
      </c>
      <c r="K11" s="99">
        <v>0</v>
      </c>
      <c r="L11" s="97">
        <v>12.79</v>
      </c>
      <c r="M11" s="98">
        <v>15</v>
      </c>
      <c r="N11" s="99">
        <v>14</v>
      </c>
      <c r="O11" s="97">
        <v>0.06</v>
      </c>
      <c r="P11" s="98">
        <v>0</v>
      </c>
      <c r="Q11" s="99">
        <v>0</v>
      </c>
      <c r="R11" s="44" t="s">
        <v>66</v>
      </c>
      <c r="T11" s="4"/>
    </row>
    <row r="12" spans="1:20">
      <c r="A12" t="str">
        <f t="shared" si="0"/>
        <v/>
      </c>
      <c r="B12" s="17" t="s">
        <v>67</v>
      </c>
      <c r="C12" s="38" t="s">
        <v>68</v>
      </c>
      <c r="D12" s="88"/>
      <c r="E12" s="89"/>
      <c r="F12" s="97">
        <v>201</v>
      </c>
      <c r="G12" s="98">
        <v>199</v>
      </c>
      <c r="H12" s="99">
        <v>201</v>
      </c>
      <c r="I12" s="97">
        <v>260</v>
      </c>
      <c r="J12" s="98">
        <v>262</v>
      </c>
      <c r="K12" s="99">
        <v>263</v>
      </c>
      <c r="L12" s="97">
        <v>186</v>
      </c>
      <c r="M12" s="98">
        <v>188</v>
      </c>
      <c r="N12" s="99">
        <v>187</v>
      </c>
      <c r="O12" s="97">
        <v>245</v>
      </c>
      <c r="P12" s="98">
        <v>251</v>
      </c>
      <c r="Q12" s="99">
        <v>249</v>
      </c>
      <c r="R12" s="44" t="s">
        <v>69</v>
      </c>
      <c r="T12" s="4"/>
    </row>
    <row r="13" spans="1:20">
      <c r="A13" t="str">
        <f t="shared" si="0"/>
        <v/>
      </c>
      <c r="B13" s="17" t="s">
        <v>70</v>
      </c>
      <c r="C13" s="38" t="s">
        <v>71</v>
      </c>
      <c r="D13" s="88"/>
      <c r="E13" s="89"/>
      <c r="F13" s="97">
        <v>101.68970000000004</v>
      </c>
      <c r="G13" s="98">
        <v>100</v>
      </c>
      <c r="H13" s="99">
        <v>100</v>
      </c>
      <c r="I13" s="97">
        <v>190</v>
      </c>
      <c r="J13" s="98">
        <v>180</v>
      </c>
      <c r="K13" s="99">
        <v>180</v>
      </c>
      <c r="L13" s="97">
        <v>117.56</v>
      </c>
      <c r="M13" s="98">
        <v>110</v>
      </c>
      <c r="N13" s="99">
        <v>110</v>
      </c>
      <c r="O13" s="97">
        <v>205.87029999999996</v>
      </c>
      <c r="P13" s="98">
        <v>190</v>
      </c>
      <c r="Q13" s="99">
        <v>190</v>
      </c>
      <c r="R13" s="44" t="s">
        <v>72</v>
      </c>
      <c r="T13" s="4"/>
    </row>
    <row r="14" spans="1:20">
      <c r="A14" t="str">
        <f t="shared" si="0"/>
        <v/>
      </c>
      <c r="B14" s="17" t="s">
        <v>73</v>
      </c>
      <c r="C14" s="38" t="s">
        <v>74</v>
      </c>
      <c r="D14" s="88"/>
      <c r="E14" s="89"/>
      <c r="F14" s="97">
        <v>295.83</v>
      </c>
      <c r="G14" s="98">
        <v>280</v>
      </c>
      <c r="H14" s="99">
        <v>285</v>
      </c>
      <c r="I14" s="97">
        <v>1130</v>
      </c>
      <c r="J14" s="98">
        <v>1120</v>
      </c>
      <c r="K14" s="99">
        <v>1120</v>
      </c>
      <c r="L14" s="97">
        <v>121.19</v>
      </c>
      <c r="M14" s="98">
        <v>110</v>
      </c>
      <c r="N14" s="99">
        <v>100</v>
      </c>
      <c r="O14" s="97">
        <v>955.36</v>
      </c>
      <c r="P14" s="98">
        <v>950</v>
      </c>
      <c r="Q14" s="99">
        <v>935</v>
      </c>
      <c r="R14" s="44" t="s">
        <v>75</v>
      </c>
      <c r="T14" s="4"/>
    </row>
    <row r="15" spans="1:20">
      <c r="A15" t="str">
        <f t="shared" si="0"/>
        <v/>
      </c>
      <c r="B15" s="17" t="s">
        <v>76</v>
      </c>
      <c r="C15" s="38" t="s">
        <v>77</v>
      </c>
      <c r="D15" s="88"/>
      <c r="E15" s="89"/>
      <c r="F15" s="97">
        <v>1185.21</v>
      </c>
      <c r="G15" s="98">
        <v>1170</v>
      </c>
      <c r="H15" s="99">
        <v>1170</v>
      </c>
      <c r="I15" s="97">
        <v>103.01</v>
      </c>
      <c r="J15" s="98">
        <v>100</v>
      </c>
      <c r="K15" s="99">
        <v>100</v>
      </c>
      <c r="L15" s="97">
        <v>1464.01</v>
      </c>
      <c r="M15" s="98">
        <v>1450</v>
      </c>
      <c r="N15" s="99">
        <v>1450</v>
      </c>
      <c r="O15" s="97">
        <v>381.81</v>
      </c>
      <c r="P15" s="98">
        <v>380</v>
      </c>
      <c r="Q15" s="99">
        <v>380</v>
      </c>
      <c r="R15" s="44" t="s">
        <v>78</v>
      </c>
      <c r="T15" s="4"/>
    </row>
    <row r="16" spans="1:20">
      <c r="A16" t="str">
        <f t="shared" si="0"/>
        <v/>
      </c>
      <c r="B16" s="17" t="s">
        <v>79</v>
      </c>
      <c r="C16" s="38" t="s">
        <v>80</v>
      </c>
      <c r="D16" s="88"/>
      <c r="E16" s="89"/>
      <c r="F16" s="97">
        <v>68</v>
      </c>
      <c r="G16" s="98">
        <v>30</v>
      </c>
      <c r="H16" s="99">
        <v>30</v>
      </c>
      <c r="I16" s="97">
        <v>310</v>
      </c>
      <c r="J16" s="98">
        <v>300</v>
      </c>
      <c r="K16" s="99">
        <v>250</v>
      </c>
      <c r="L16" s="97">
        <v>98</v>
      </c>
      <c r="M16" s="98">
        <v>60</v>
      </c>
      <c r="N16" s="99">
        <v>30</v>
      </c>
      <c r="O16" s="97">
        <v>340</v>
      </c>
      <c r="P16" s="98">
        <v>330</v>
      </c>
      <c r="Q16" s="99">
        <v>250</v>
      </c>
      <c r="R16" s="44" t="s">
        <v>81</v>
      </c>
      <c r="T16" s="4"/>
    </row>
    <row r="17" spans="1:20">
      <c r="A17" t="str">
        <f t="shared" si="0"/>
        <v/>
      </c>
      <c r="B17" s="17" t="s">
        <v>82</v>
      </c>
      <c r="C17" s="38" t="s">
        <v>83</v>
      </c>
      <c r="D17" s="88"/>
      <c r="E17" s="89"/>
      <c r="F17" s="97">
        <v>11.100000000000001</v>
      </c>
      <c r="G17" s="98">
        <v>2</v>
      </c>
      <c r="H17" s="99">
        <v>2</v>
      </c>
      <c r="I17" s="97">
        <v>0</v>
      </c>
      <c r="J17" s="98">
        <v>0</v>
      </c>
      <c r="K17" s="99">
        <v>0</v>
      </c>
      <c r="L17" s="97">
        <v>12.3</v>
      </c>
      <c r="M17" s="98">
        <v>2</v>
      </c>
      <c r="N17" s="99">
        <v>2</v>
      </c>
      <c r="O17" s="97">
        <v>1.2</v>
      </c>
      <c r="P17" s="98">
        <v>0</v>
      </c>
      <c r="Q17" s="99">
        <v>0</v>
      </c>
      <c r="R17" s="44" t="s">
        <v>82</v>
      </c>
      <c r="T17" s="4"/>
    </row>
    <row r="18" spans="1:20">
      <c r="A18" t="str">
        <f t="shared" si="0"/>
        <v/>
      </c>
      <c r="B18" s="17" t="s">
        <v>84</v>
      </c>
      <c r="C18" s="38" t="s">
        <v>85</v>
      </c>
      <c r="D18" s="88"/>
      <c r="E18" s="89"/>
      <c r="F18" s="97">
        <v>9.8000000000000007</v>
      </c>
      <c r="G18" s="98">
        <v>11</v>
      </c>
      <c r="H18" s="99">
        <v>11</v>
      </c>
      <c r="I18" s="97">
        <v>0</v>
      </c>
      <c r="J18" s="98">
        <v>0</v>
      </c>
      <c r="K18" s="99">
        <v>0</v>
      </c>
      <c r="L18" s="97">
        <v>9.8000000000000007</v>
      </c>
      <c r="M18" s="98">
        <v>11</v>
      </c>
      <c r="N18" s="99">
        <v>11</v>
      </c>
      <c r="O18" s="97">
        <v>0</v>
      </c>
      <c r="P18" s="98">
        <v>0</v>
      </c>
      <c r="Q18" s="99">
        <v>0</v>
      </c>
      <c r="R18" s="44" t="s">
        <v>86</v>
      </c>
      <c r="T18" s="4"/>
    </row>
    <row r="19" spans="1:20">
      <c r="A19" t="str">
        <f t="shared" si="0"/>
        <v/>
      </c>
      <c r="B19" s="17" t="s">
        <v>87</v>
      </c>
      <c r="C19" s="38" t="s">
        <v>88</v>
      </c>
      <c r="D19" s="88"/>
      <c r="E19" s="89"/>
      <c r="F19" s="97">
        <v>600.4</v>
      </c>
      <c r="G19" s="98">
        <v>580</v>
      </c>
      <c r="H19" s="99">
        <v>565</v>
      </c>
      <c r="I19" s="97">
        <v>0</v>
      </c>
      <c r="J19" s="98">
        <v>0</v>
      </c>
      <c r="K19" s="99">
        <v>0</v>
      </c>
      <c r="L19" s="97">
        <v>695.3</v>
      </c>
      <c r="M19" s="98">
        <v>670</v>
      </c>
      <c r="N19" s="99">
        <v>650</v>
      </c>
      <c r="O19" s="97">
        <v>94.9</v>
      </c>
      <c r="P19" s="98">
        <v>90</v>
      </c>
      <c r="Q19" s="99">
        <v>85</v>
      </c>
      <c r="R19" s="44" t="s">
        <v>89</v>
      </c>
      <c r="T19" s="4"/>
    </row>
    <row r="20" spans="1:20">
      <c r="A20" t="str">
        <f t="shared" si="0"/>
        <v/>
      </c>
      <c r="B20" s="17" t="s">
        <v>90</v>
      </c>
      <c r="C20" s="38" t="s">
        <v>91</v>
      </c>
      <c r="D20" s="88"/>
      <c r="E20" s="89"/>
      <c r="F20" s="97">
        <v>772.88400000000001</v>
      </c>
      <c r="G20" s="98">
        <v>770</v>
      </c>
      <c r="H20" s="99">
        <v>790</v>
      </c>
      <c r="I20" s="97">
        <v>542.85500000000002</v>
      </c>
      <c r="J20" s="98">
        <v>540</v>
      </c>
      <c r="K20" s="99">
        <v>550</v>
      </c>
      <c r="L20" s="97">
        <v>604.005</v>
      </c>
      <c r="M20" s="98">
        <v>620</v>
      </c>
      <c r="N20" s="99">
        <v>650</v>
      </c>
      <c r="O20" s="97">
        <v>373.976</v>
      </c>
      <c r="P20" s="98">
        <v>390</v>
      </c>
      <c r="Q20" s="99">
        <v>410</v>
      </c>
      <c r="R20" s="44" t="s">
        <v>92</v>
      </c>
      <c r="T20" s="4"/>
    </row>
    <row r="21" spans="1:20">
      <c r="A21" t="str">
        <f t="shared" si="0"/>
        <v/>
      </c>
      <c r="B21" s="17" t="s">
        <v>93</v>
      </c>
      <c r="C21" s="38" t="s">
        <v>94</v>
      </c>
      <c r="D21" s="88"/>
      <c r="E21" s="89"/>
      <c r="F21" s="97">
        <v>215.363</v>
      </c>
      <c r="G21" s="98">
        <v>215</v>
      </c>
      <c r="H21" s="99">
        <v>200</v>
      </c>
      <c r="I21" s="97">
        <v>126.113</v>
      </c>
      <c r="J21" s="98">
        <v>110</v>
      </c>
      <c r="K21" s="99">
        <v>100</v>
      </c>
      <c r="L21" s="97">
        <v>115.96</v>
      </c>
      <c r="M21" s="98">
        <v>130</v>
      </c>
      <c r="N21" s="99">
        <v>120</v>
      </c>
      <c r="O21" s="97">
        <v>26.71</v>
      </c>
      <c r="P21" s="98">
        <v>25</v>
      </c>
      <c r="Q21" s="99">
        <v>20</v>
      </c>
      <c r="R21" s="44" t="s">
        <v>93</v>
      </c>
      <c r="T21" s="4"/>
    </row>
    <row r="22" spans="1:20">
      <c r="A22" t="str">
        <f t="shared" si="0"/>
        <v/>
      </c>
      <c r="B22" s="17" t="s">
        <v>95</v>
      </c>
      <c r="C22" s="38" t="s">
        <v>96</v>
      </c>
      <c r="D22" s="88"/>
      <c r="E22" s="89"/>
      <c r="F22" s="97">
        <v>41.3</v>
      </c>
      <c r="G22" s="98">
        <v>43</v>
      </c>
      <c r="H22" s="99">
        <v>48</v>
      </c>
      <c r="I22" s="97">
        <v>15</v>
      </c>
      <c r="J22" s="98">
        <v>14</v>
      </c>
      <c r="K22" s="99">
        <v>17</v>
      </c>
      <c r="L22" s="97">
        <v>30</v>
      </c>
      <c r="M22" s="98">
        <v>32</v>
      </c>
      <c r="N22" s="99">
        <v>34</v>
      </c>
      <c r="O22" s="97">
        <v>3.7</v>
      </c>
      <c r="P22" s="98">
        <v>3</v>
      </c>
      <c r="Q22" s="99">
        <v>3</v>
      </c>
      <c r="R22" s="44" t="s">
        <v>97</v>
      </c>
      <c r="T22" s="4"/>
    </row>
    <row r="23" spans="1:20">
      <c r="A23" t="str">
        <f t="shared" si="0"/>
        <v/>
      </c>
      <c r="B23" s="17" t="s">
        <v>98</v>
      </c>
      <c r="C23" s="38" t="s">
        <v>99</v>
      </c>
      <c r="D23" s="88"/>
      <c r="E23" s="89"/>
      <c r="F23" s="97">
        <v>231.95999999999998</v>
      </c>
      <c r="G23" s="98">
        <v>320</v>
      </c>
      <c r="H23" s="99">
        <v>345</v>
      </c>
      <c r="I23" s="97">
        <v>307.19</v>
      </c>
      <c r="J23" s="98">
        <v>375</v>
      </c>
      <c r="K23" s="99">
        <v>400</v>
      </c>
      <c r="L23" s="97">
        <v>65.010000000000005</v>
      </c>
      <c r="M23" s="98">
        <v>70</v>
      </c>
      <c r="N23" s="99">
        <v>70</v>
      </c>
      <c r="O23" s="97">
        <v>140.24</v>
      </c>
      <c r="P23" s="98">
        <v>125</v>
      </c>
      <c r="Q23" s="99">
        <v>125</v>
      </c>
      <c r="R23" s="44" t="s">
        <v>100</v>
      </c>
      <c r="T23" s="4"/>
    </row>
    <row r="24" spans="1:20">
      <c r="A24" t="str">
        <f t="shared" si="0"/>
        <v/>
      </c>
      <c r="B24" s="17" t="s">
        <v>101</v>
      </c>
      <c r="C24" s="38" t="s">
        <v>102</v>
      </c>
      <c r="D24" s="88"/>
      <c r="E24" s="89"/>
      <c r="F24" s="97">
        <v>78.804006041338113</v>
      </c>
      <c r="G24" s="98">
        <v>66</v>
      </c>
      <c r="H24" s="99">
        <v>68</v>
      </c>
      <c r="I24" s="97">
        <v>102</v>
      </c>
      <c r="J24" s="98">
        <v>96</v>
      </c>
      <c r="K24" s="99">
        <v>98</v>
      </c>
      <c r="L24" s="97">
        <v>56.686829997473801</v>
      </c>
      <c r="M24" s="98">
        <v>50</v>
      </c>
      <c r="N24" s="99">
        <v>50</v>
      </c>
      <c r="O24" s="97">
        <v>79.882823956135695</v>
      </c>
      <c r="P24" s="98">
        <v>80</v>
      </c>
      <c r="Q24" s="99">
        <v>80</v>
      </c>
      <c r="R24" s="44" t="s">
        <v>103</v>
      </c>
      <c r="T24" s="4"/>
    </row>
    <row r="25" spans="1:20">
      <c r="A25" t="str">
        <f t="shared" ref="A25:A31" si="1">IF(SUM(F25:Q25)&lt;1,"Y","")</f>
        <v/>
      </c>
      <c r="B25" s="17" t="s">
        <v>104</v>
      </c>
      <c r="C25" s="38" t="s">
        <v>105</v>
      </c>
      <c r="D25" s="88"/>
      <c r="E25" s="89"/>
      <c r="F25" s="97">
        <v>259.57</v>
      </c>
      <c r="G25" s="98">
        <v>245</v>
      </c>
      <c r="H25" s="99">
        <v>245</v>
      </c>
      <c r="I25" s="97">
        <v>100.62</v>
      </c>
      <c r="J25" s="98">
        <v>90</v>
      </c>
      <c r="K25" s="99">
        <v>90</v>
      </c>
      <c r="L25" s="97">
        <v>205.87</v>
      </c>
      <c r="M25" s="98">
        <v>200</v>
      </c>
      <c r="N25" s="99">
        <v>200</v>
      </c>
      <c r="O25" s="97">
        <v>46.92</v>
      </c>
      <c r="P25" s="98">
        <v>45</v>
      </c>
      <c r="Q25" s="99">
        <v>45</v>
      </c>
      <c r="R25" s="44" t="s">
        <v>106</v>
      </c>
      <c r="T25" s="4"/>
    </row>
    <row r="26" spans="1:20">
      <c r="A26" t="str">
        <f t="shared" si="1"/>
        <v/>
      </c>
      <c r="B26" s="17" t="s">
        <v>107</v>
      </c>
      <c r="C26" s="38" t="s">
        <v>108</v>
      </c>
      <c r="D26" s="88"/>
      <c r="E26" s="89"/>
      <c r="F26" s="97">
        <v>209</v>
      </c>
      <c r="G26" s="98">
        <v>214</v>
      </c>
      <c r="H26" s="99">
        <v>220</v>
      </c>
      <c r="I26" s="97">
        <v>7</v>
      </c>
      <c r="J26" s="98">
        <v>7</v>
      </c>
      <c r="K26" s="99">
        <v>8</v>
      </c>
      <c r="L26" s="97">
        <v>205</v>
      </c>
      <c r="M26" s="98">
        <v>210</v>
      </c>
      <c r="N26" s="99">
        <v>215</v>
      </c>
      <c r="O26" s="97">
        <v>3</v>
      </c>
      <c r="P26" s="98">
        <v>3</v>
      </c>
      <c r="Q26" s="99">
        <v>3</v>
      </c>
      <c r="R26" s="44" t="s">
        <v>109</v>
      </c>
      <c r="T26" s="4"/>
    </row>
    <row r="27" spans="1:20" ht="13.5" thickBot="1">
      <c r="A27" t="str">
        <f t="shared" si="1"/>
        <v/>
      </c>
      <c r="B27" s="17" t="s">
        <v>110</v>
      </c>
      <c r="C27" s="38" t="s">
        <v>111</v>
      </c>
      <c r="D27" s="88"/>
      <c r="E27" s="89"/>
      <c r="F27" s="97">
        <v>1486.44</v>
      </c>
      <c r="G27" s="98">
        <v>1490</v>
      </c>
      <c r="H27" s="99">
        <v>1490</v>
      </c>
      <c r="I27" s="97">
        <v>0</v>
      </c>
      <c r="J27" s="98">
        <v>0</v>
      </c>
      <c r="K27" s="99">
        <v>0</v>
      </c>
      <c r="L27" s="97">
        <v>1540.99</v>
      </c>
      <c r="M27" s="98">
        <v>1540</v>
      </c>
      <c r="N27" s="99">
        <v>1540</v>
      </c>
      <c r="O27" s="97">
        <v>54.55</v>
      </c>
      <c r="P27" s="98">
        <v>50</v>
      </c>
      <c r="Q27" s="99">
        <v>50</v>
      </c>
      <c r="R27" s="44" t="s">
        <v>112</v>
      </c>
      <c r="T27" s="4"/>
    </row>
    <row r="28" spans="1:20" ht="14.25" thickTop="1" thickBot="1">
      <c r="A28" t="str">
        <f t="shared" si="1"/>
        <v/>
      </c>
      <c r="C28" s="13" t="s">
        <v>113</v>
      </c>
      <c r="D28" s="92"/>
      <c r="E28" s="93"/>
      <c r="F28" s="73">
        <v>5940.1837060413382</v>
      </c>
      <c r="G28" s="74">
        <v>5835</v>
      </c>
      <c r="H28" s="75">
        <v>5864</v>
      </c>
      <c r="I28" s="73">
        <v>3414.828</v>
      </c>
      <c r="J28" s="74">
        <v>3374</v>
      </c>
      <c r="K28" s="75">
        <v>3346</v>
      </c>
      <c r="L28" s="73">
        <v>5873.9378299974742</v>
      </c>
      <c r="M28" s="74">
        <v>5673</v>
      </c>
      <c r="N28" s="75">
        <v>5633</v>
      </c>
      <c r="O28" s="73">
        <v>3348.582123956136</v>
      </c>
      <c r="P28" s="74">
        <v>3212</v>
      </c>
      <c r="Q28" s="75">
        <v>3115</v>
      </c>
      <c r="R28" s="13" t="s">
        <v>113</v>
      </c>
      <c r="S28" s="11"/>
      <c r="T28" s="12"/>
    </row>
    <row r="29" spans="1:20" ht="13.5" thickTop="1">
      <c r="A29" t="str">
        <f t="shared" si="1"/>
        <v/>
      </c>
      <c r="B29" s="14" t="s">
        <v>114</v>
      </c>
      <c r="C29" s="85" t="s">
        <v>127</v>
      </c>
      <c r="D29" s="86"/>
      <c r="E29" s="87"/>
      <c r="F29" s="94">
        <v>2485.0030000000002</v>
      </c>
      <c r="G29" s="95">
        <v>2287.9432645758011</v>
      </c>
      <c r="H29" s="96">
        <v>2489.6125980461529</v>
      </c>
      <c r="I29" s="94">
        <v>1698</v>
      </c>
      <c r="J29" s="95">
        <v>1644.24778761062</v>
      </c>
      <c r="K29" s="96">
        <v>1639.0937198198701</v>
      </c>
      <c r="L29" s="94">
        <v>1421.2950000000001</v>
      </c>
      <c r="M29" s="95">
        <v>1143.83326777105</v>
      </c>
      <c r="N29" s="96">
        <v>1405.8678923508401</v>
      </c>
      <c r="O29" s="94">
        <v>634.29200000000003</v>
      </c>
      <c r="P29" s="95">
        <v>500.13779080586897</v>
      </c>
      <c r="Q29" s="96">
        <v>555.34901412455702</v>
      </c>
      <c r="R29" s="48" t="s">
        <v>114</v>
      </c>
      <c r="S29" s="2"/>
      <c r="T29" s="3"/>
    </row>
    <row r="30" spans="1:20" ht="13.5" thickBot="1">
      <c r="A30" t="str">
        <f t="shared" si="1"/>
        <v/>
      </c>
      <c r="B30" s="14" t="s">
        <v>116</v>
      </c>
      <c r="C30" s="62" t="s">
        <v>128</v>
      </c>
      <c r="D30" s="90"/>
      <c r="E30" s="91"/>
      <c r="F30" s="100">
        <v>17031.48</v>
      </c>
      <c r="G30" s="101">
        <v>17295.080000000002</v>
      </c>
      <c r="H30" s="102">
        <v>17163.286</v>
      </c>
      <c r="I30" s="100">
        <v>9704.86</v>
      </c>
      <c r="J30" s="101">
        <v>9894.9</v>
      </c>
      <c r="K30" s="102">
        <v>9799.8799999999992</v>
      </c>
      <c r="L30" s="100">
        <v>8085.55</v>
      </c>
      <c r="M30" s="101">
        <v>8162.56</v>
      </c>
      <c r="N30" s="102">
        <v>8124.0559999999996</v>
      </c>
      <c r="O30" s="100">
        <v>758.93</v>
      </c>
      <c r="P30" s="101">
        <v>762.38</v>
      </c>
      <c r="Q30" s="102">
        <v>760.65</v>
      </c>
      <c r="R30" s="63" t="s">
        <v>129</v>
      </c>
      <c r="S30" s="7"/>
      <c r="T30" s="8"/>
    </row>
    <row r="31" spans="1:20" ht="14.25" thickTop="1" thickBot="1">
      <c r="A31" t="str">
        <f t="shared" si="1"/>
        <v/>
      </c>
      <c r="C31" s="13" t="s">
        <v>119</v>
      </c>
      <c r="D31" s="11"/>
      <c r="E31" s="12"/>
      <c r="F31" s="73">
        <v>19516.483</v>
      </c>
      <c r="G31" s="74">
        <v>19583.023264575804</v>
      </c>
      <c r="H31" s="75">
        <v>19652.898598046151</v>
      </c>
      <c r="I31" s="73">
        <v>11402.86</v>
      </c>
      <c r="J31" s="74">
        <v>11539.14778761062</v>
      </c>
      <c r="K31" s="75">
        <v>11438.973719819869</v>
      </c>
      <c r="L31" s="73">
        <v>9506.8450000000012</v>
      </c>
      <c r="M31" s="74">
        <v>9306.3932677710509</v>
      </c>
      <c r="N31" s="75">
        <v>9529.9238923508401</v>
      </c>
      <c r="O31" s="73">
        <v>1393.222</v>
      </c>
      <c r="P31" s="74">
        <v>1262.517790805869</v>
      </c>
      <c r="Q31" s="75">
        <v>1315.9990141245571</v>
      </c>
      <c r="R31" s="16" t="s">
        <v>120</v>
      </c>
      <c r="S31" s="7"/>
      <c r="T31" s="8"/>
    </row>
    <row r="32" spans="1:20" ht="13.5" thickTop="1">
      <c r="C32" s="30"/>
      <c r="S32" s="28"/>
      <c r="T32" s="32"/>
    </row>
  </sheetData>
  <mergeCells count="12">
    <mergeCell ref="C2:T2"/>
    <mergeCell ref="F6:H6"/>
    <mergeCell ref="F7:H7"/>
    <mergeCell ref="R7:T7"/>
    <mergeCell ref="F3:K3"/>
    <mergeCell ref="L3:Q3"/>
    <mergeCell ref="K5:L5"/>
    <mergeCell ref="O7:Q7"/>
    <mergeCell ref="C4:T4"/>
    <mergeCell ref="C7:E7"/>
    <mergeCell ref="I7:K7"/>
    <mergeCell ref="L7:N7"/>
  </mergeCells>
  <phoneticPr fontId="0" type="noConversion"/>
  <conditionalFormatting sqref="C9:R31">
    <cfRule type="expression" dxfId="21" priority="8" stopIfTrue="1">
      <formula>#REF!&gt;2</formula>
    </cfRule>
  </conditionalFormatting>
  <printOptions horizontalCentered="1" verticalCentered="1"/>
  <pageMargins left="0.35433070866141736" right="0.35433070866141736" top="0.59055118110236227" bottom="0.59055118110236227" header="0.31496062992125984" footer="0.31496062992125984"/>
  <pageSetup paperSize="9" scale="86"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T33"/>
  <sheetViews>
    <sheetView zoomScaleNormal="100" workbookViewId="0">
      <selection activeCell="M12" sqref="M12:N12"/>
    </sheetView>
  </sheetViews>
  <sheetFormatPr defaultRowHeight="12.75"/>
  <sheetData>
    <row r="1" spans="1:20">
      <c r="A1" s="14" t="s">
        <v>148</v>
      </c>
    </row>
    <row r="2" spans="1:20">
      <c r="C2" s="166" t="s">
        <v>149</v>
      </c>
      <c r="D2" s="166"/>
      <c r="E2" s="166"/>
      <c r="F2" s="166"/>
      <c r="G2" s="166"/>
      <c r="H2" s="166"/>
      <c r="I2" s="166"/>
      <c r="J2" s="166"/>
      <c r="K2" s="166"/>
      <c r="L2" s="166"/>
      <c r="M2" s="166"/>
      <c r="N2" s="166"/>
      <c r="O2" s="166"/>
      <c r="P2" s="166"/>
      <c r="Q2" s="166"/>
      <c r="R2" s="166"/>
      <c r="S2" s="166"/>
      <c r="T2" s="166"/>
    </row>
    <row r="3" spans="1:20">
      <c r="F3" s="166" t="s">
        <v>150</v>
      </c>
      <c r="G3" s="166"/>
      <c r="H3" s="166"/>
      <c r="I3" s="166"/>
      <c r="J3" s="166"/>
      <c r="K3" s="166"/>
      <c r="L3" s="166" t="s">
        <v>151</v>
      </c>
      <c r="M3" s="166"/>
      <c r="N3" s="166"/>
      <c r="O3" s="166"/>
      <c r="P3" s="166"/>
      <c r="Q3" s="166"/>
    </row>
    <row r="4" spans="1:20">
      <c r="C4" s="168" t="s">
        <v>45</v>
      </c>
      <c r="D4" s="168"/>
      <c r="E4" s="168"/>
      <c r="F4" s="168"/>
      <c r="G4" s="168"/>
      <c r="H4" s="168"/>
      <c r="I4" s="168"/>
      <c r="J4" s="168"/>
      <c r="K4" s="168"/>
      <c r="L4" s="168"/>
      <c r="M4" s="168"/>
      <c r="N4" s="168"/>
      <c r="O4" s="168"/>
      <c r="P4" s="168"/>
      <c r="Q4" s="168"/>
      <c r="R4" s="168"/>
      <c r="S4" s="168"/>
      <c r="T4" s="168"/>
    </row>
    <row r="5" spans="1:20" ht="15" thickBot="1">
      <c r="K5" s="167" t="s">
        <v>46</v>
      </c>
      <c r="L5" s="167"/>
      <c r="N5" s="10"/>
      <c r="O5" s="10"/>
    </row>
    <row r="6" spans="1:20" ht="13.5" thickTop="1">
      <c r="C6" s="1"/>
      <c r="D6" s="2"/>
      <c r="E6" s="3"/>
      <c r="F6" s="169" t="s">
        <v>47</v>
      </c>
      <c r="G6" s="170"/>
      <c r="H6" s="171"/>
      <c r="I6" s="1"/>
      <c r="J6" s="2"/>
      <c r="K6" s="3"/>
      <c r="L6" s="15" t="s">
        <v>48</v>
      </c>
      <c r="M6" s="2"/>
      <c r="N6" s="3"/>
      <c r="O6" s="15" t="s">
        <v>49</v>
      </c>
      <c r="P6" s="2"/>
      <c r="Q6" s="3"/>
      <c r="R6" s="1"/>
      <c r="S6" s="2"/>
      <c r="T6" s="3"/>
    </row>
    <row r="7" spans="1:20">
      <c r="C7" s="175" t="s">
        <v>50</v>
      </c>
      <c r="D7" s="168"/>
      <c r="E7" s="176"/>
      <c r="F7" s="175" t="s">
        <v>51</v>
      </c>
      <c r="G7" s="168"/>
      <c r="H7" s="176"/>
      <c r="I7" s="175" t="s">
        <v>52</v>
      </c>
      <c r="J7" s="168"/>
      <c r="K7" s="176"/>
      <c r="L7" s="175" t="s">
        <v>53</v>
      </c>
      <c r="M7" s="168"/>
      <c r="N7" s="176"/>
      <c r="O7" s="175" t="s">
        <v>54</v>
      </c>
      <c r="P7" s="168"/>
      <c r="Q7" s="176"/>
      <c r="R7" s="175" t="s">
        <v>55</v>
      </c>
      <c r="S7" s="168"/>
      <c r="T7" s="176"/>
    </row>
    <row r="8" spans="1:20" ht="13.5" thickBot="1">
      <c r="C8" s="6"/>
      <c r="D8" s="7"/>
      <c r="E8" s="8"/>
      <c r="F8" s="21">
        <v>2021</v>
      </c>
      <c r="G8" s="22">
        <v>2022</v>
      </c>
      <c r="H8" s="20">
        <v>2023</v>
      </c>
      <c r="I8" s="21">
        <v>2021</v>
      </c>
      <c r="J8" s="22">
        <v>2022</v>
      </c>
      <c r="K8" s="20">
        <v>2023</v>
      </c>
      <c r="L8" s="21">
        <v>2021</v>
      </c>
      <c r="M8" s="22">
        <v>2022</v>
      </c>
      <c r="N8" s="20">
        <v>2023</v>
      </c>
      <c r="O8" s="21">
        <v>2021</v>
      </c>
      <c r="P8" s="22">
        <v>2022</v>
      </c>
      <c r="Q8" s="20">
        <v>2023</v>
      </c>
      <c r="R8" s="6"/>
      <c r="S8" s="7"/>
      <c r="T8" s="8"/>
    </row>
    <row r="9" spans="1:20" ht="13.5" thickTop="1">
      <c r="A9" t="str">
        <f t="shared" ref="A9:A24" si="0">IF(SUM(F9:Q9)&lt;1,"Y","")</f>
        <v/>
      </c>
      <c r="B9" s="17" t="s">
        <v>56</v>
      </c>
      <c r="C9" s="38" t="s">
        <v>57</v>
      </c>
      <c r="D9" s="88"/>
      <c r="E9" s="89"/>
      <c r="F9" s="97">
        <v>867.50400000000025</v>
      </c>
      <c r="G9" s="98">
        <v>776</v>
      </c>
      <c r="H9" s="99">
        <v>766</v>
      </c>
      <c r="I9" s="97">
        <v>2550</v>
      </c>
      <c r="J9" s="98">
        <v>2350</v>
      </c>
      <c r="K9" s="99">
        <v>2300</v>
      </c>
      <c r="L9" s="97">
        <v>360.98300000000006</v>
      </c>
      <c r="M9" s="98">
        <v>370</v>
      </c>
      <c r="N9" s="99">
        <v>360</v>
      </c>
      <c r="O9" s="97">
        <v>2043.4789999999998</v>
      </c>
      <c r="P9" s="98">
        <v>1944</v>
      </c>
      <c r="Q9" s="99">
        <v>1894</v>
      </c>
      <c r="R9" s="44" t="s">
        <v>58</v>
      </c>
      <c r="T9" s="4"/>
    </row>
    <row r="10" spans="1:20">
      <c r="A10" t="str">
        <f t="shared" si="0"/>
        <v/>
      </c>
      <c r="B10" s="17" t="s">
        <v>59</v>
      </c>
      <c r="C10" s="38" t="s">
        <v>60</v>
      </c>
      <c r="D10" s="88"/>
      <c r="E10" s="89"/>
      <c r="F10" s="97">
        <v>487.33999999999992</v>
      </c>
      <c r="G10" s="98" t="s">
        <v>61</v>
      </c>
      <c r="H10" s="99" t="s">
        <v>61</v>
      </c>
      <c r="I10" s="97">
        <v>773.09999999999991</v>
      </c>
      <c r="J10" s="98" t="s">
        <v>62</v>
      </c>
      <c r="K10" s="99" t="s">
        <v>62</v>
      </c>
      <c r="L10" s="97">
        <v>117.72</v>
      </c>
      <c r="M10" s="98" t="s">
        <v>62</v>
      </c>
      <c r="N10" s="99" t="s">
        <v>62</v>
      </c>
      <c r="O10" s="97">
        <v>403.48</v>
      </c>
      <c r="P10" s="98" t="s">
        <v>62</v>
      </c>
      <c r="Q10" s="99" t="s">
        <v>62</v>
      </c>
      <c r="R10" s="44" t="s">
        <v>63</v>
      </c>
      <c r="T10" s="4"/>
    </row>
    <row r="11" spans="1:20">
      <c r="A11" t="str">
        <f t="shared" si="0"/>
        <v/>
      </c>
      <c r="B11" s="17" t="s">
        <v>64</v>
      </c>
      <c r="C11" s="38" t="s">
        <v>65</v>
      </c>
      <c r="D11" s="88"/>
      <c r="E11" s="89"/>
      <c r="F11" s="97">
        <v>46.92</v>
      </c>
      <c r="G11" s="98">
        <v>42</v>
      </c>
      <c r="H11" s="99">
        <v>41</v>
      </c>
      <c r="I11" s="97">
        <v>0</v>
      </c>
      <c r="J11" s="98">
        <v>0</v>
      </c>
      <c r="K11" s="99">
        <v>0</v>
      </c>
      <c r="L11" s="97">
        <v>46.92</v>
      </c>
      <c r="M11" s="98">
        <v>42</v>
      </c>
      <c r="N11" s="99">
        <v>41</v>
      </c>
      <c r="O11" s="97">
        <v>0</v>
      </c>
      <c r="P11" s="98">
        <v>0</v>
      </c>
      <c r="Q11" s="99">
        <v>0</v>
      </c>
      <c r="R11" s="44" t="s">
        <v>66</v>
      </c>
      <c r="T11" s="4"/>
    </row>
    <row r="12" spans="1:20">
      <c r="A12" t="str">
        <f t="shared" si="0"/>
        <v/>
      </c>
      <c r="B12" s="17" t="s">
        <v>67</v>
      </c>
      <c r="C12" s="38" t="s">
        <v>68</v>
      </c>
      <c r="D12" s="88"/>
      <c r="E12" s="89"/>
      <c r="F12" s="97">
        <v>739</v>
      </c>
      <c r="G12" s="98">
        <v>688</v>
      </c>
      <c r="H12" s="99">
        <v>671</v>
      </c>
      <c r="I12" s="97">
        <v>965</v>
      </c>
      <c r="J12" s="98">
        <v>945</v>
      </c>
      <c r="K12" s="99">
        <v>930</v>
      </c>
      <c r="L12" s="97">
        <v>578</v>
      </c>
      <c r="M12" s="98">
        <v>598</v>
      </c>
      <c r="N12" s="99">
        <v>577</v>
      </c>
      <c r="O12" s="97">
        <v>804</v>
      </c>
      <c r="P12" s="98">
        <v>855</v>
      </c>
      <c r="Q12" s="99">
        <v>836</v>
      </c>
      <c r="R12" s="44" t="s">
        <v>69</v>
      </c>
      <c r="T12" s="4"/>
    </row>
    <row r="13" spans="1:20">
      <c r="A13" t="str">
        <f t="shared" si="0"/>
        <v/>
      </c>
      <c r="B13" s="17" t="s">
        <v>70</v>
      </c>
      <c r="C13" s="38" t="s">
        <v>71</v>
      </c>
      <c r="D13" s="88"/>
      <c r="E13" s="89"/>
      <c r="F13" s="97">
        <v>182.24810000000002</v>
      </c>
      <c r="G13" s="98">
        <v>155</v>
      </c>
      <c r="H13" s="99">
        <v>155</v>
      </c>
      <c r="I13" s="97">
        <v>210</v>
      </c>
      <c r="J13" s="98">
        <v>130</v>
      </c>
      <c r="K13" s="99">
        <v>130</v>
      </c>
      <c r="L13" s="97">
        <v>75.539999999999992</v>
      </c>
      <c r="M13" s="98">
        <v>85</v>
      </c>
      <c r="N13" s="99">
        <v>85</v>
      </c>
      <c r="O13" s="97">
        <v>103.29189999999997</v>
      </c>
      <c r="P13" s="98">
        <v>60</v>
      </c>
      <c r="Q13" s="99">
        <v>60</v>
      </c>
      <c r="R13" s="44" t="s">
        <v>72</v>
      </c>
      <c r="T13" s="4"/>
    </row>
    <row r="14" spans="1:20">
      <c r="A14" t="str">
        <f t="shared" si="0"/>
        <v/>
      </c>
      <c r="B14" s="17" t="s">
        <v>73</v>
      </c>
      <c r="C14" s="38" t="s">
        <v>74</v>
      </c>
      <c r="D14" s="88"/>
      <c r="E14" s="89"/>
      <c r="F14" s="97">
        <v>107.07</v>
      </c>
      <c r="G14" s="98">
        <v>118.72999999999999</v>
      </c>
      <c r="H14" s="99">
        <v>118.72999999999999</v>
      </c>
      <c r="I14" s="97">
        <v>54.19</v>
      </c>
      <c r="J14" s="98">
        <v>50</v>
      </c>
      <c r="K14" s="99">
        <v>50</v>
      </c>
      <c r="L14" s="97">
        <v>82.509999999999991</v>
      </c>
      <c r="M14" s="98">
        <v>92.66</v>
      </c>
      <c r="N14" s="99">
        <v>92.66</v>
      </c>
      <c r="O14" s="97">
        <v>29.63</v>
      </c>
      <c r="P14" s="98">
        <v>23.93</v>
      </c>
      <c r="Q14" s="99">
        <v>23.93</v>
      </c>
      <c r="R14" s="44" t="s">
        <v>75</v>
      </c>
      <c r="T14" s="4"/>
    </row>
    <row r="15" spans="1:20">
      <c r="A15" t="str">
        <f t="shared" si="0"/>
        <v/>
      </c>
      <c r="B15" s="17" t="s">
        <v>76</v>
      </c>
      <c r="C15" s="38" t="s">
        <v>77</v>
      </c>
      <c r="D15" s="88"/>
      <c r="E15" s="89"/>
      <c r="F15" s="97">
        <v>6015.42</v>
      </c>
      <c r="G15" s="98">
        <v>5970</v>
      </c>
      <c r="H15" s="99">
        <v>5870</v>
      </c>
      <c r="I15" s="97">
        <v>6036.27</v>
      </c>
      <c r="J15" s="98">
        <v>6020</v>
      </c>
      <c r="K15" s="99">
        <v>5920</v>
      </c>
      <c r="L15" s="97">
        <v>2141.56</v>
      </c>
      <c r="M15" s="98">
        <v>2100</v>
      </c>
      <c r="N15" s="99">
        <v>2050</v>
      </c>
      <c r="O15" s="97">
        <v>2162.41</v>
      </c>
      <c r="P15" s="98">
        <v>2150</v>
      </c>
      <c r="Q15" s="99">
        <v>2100</v>
      </c>
      <c r="R15" s="44" t="s">
        <v>78</v>
      </c>
      <c r="T15" s="4"/>
    </row>
    <row r="16" spans="1:20">
      <c r="A16" t="str">
        <f t="shared" si="0"/>
        <v/>
      </c>
      <c r="B16" s="17" t="s">
        <v>79</v>
      </c>
      <c r="C16" s="38" t="s">
        <v>80</v>
      </c>
      <c r="D16" s="88"/>
      <c r="E16" s="89"/>
      <c r="F16" s="97">
        <v>139</v>
      </c>
      <c r="G16" s="98">
        <v>120</v>
      </c>
      <c r="H16" s="99">
        <v>180</v>
      </c>
      <c r="I16" s="97">
        <v>350</v>
      </c>
      <c r="J16" s="98">
        <v>300</v>
      </c>
      <c r="K16" s="99">
        <v>300</v>
      </c>
      <c r="L16" s="97">
        <v>53</v>
      </c>
      <c r="M16" s="98">
        <v>70</v>
      </c>
      <c r="N16" s="99">
        <v>80</v>
      </c>
      <c r="O16" s="97">
        <v>264</v>
      </c>
      <c r="P16" s="98">
        <v>250</v>
      </c>
      <c r="Q16" s="99">
        <v>200</v>
      </c>
      <c r="R16" s="44" t="s">
        <v>81</v>
      </c>
      <c r="T16" s="4"/>
    </row>
    <row r="17" spans="1:20">
      <c r="A17" t="str">
        <f t="shared" si="0"/>
        <v/>
      </c>
      <c r="B17" s="17" t="s">
        <v>82</v>
      </c>
      <c r="C17" s="38" t="s">
        <v>83</v>
      </c>
      <c r="D17" s="88"/>
      <c r="E17" s="89"/>
      <c r="F17" s="97">
        <v>14.899999999999999</v>
      </c>
      <c r="G17" s="98">
        <v>3</v>
      </c>
      <c r="H17" s="99">
        <v>3</v>
      </c>
      <c r="I17" s="97">
        <v>0</v>
      </c>
      <c r="J17" s="98">
        <v>0</v>
      </c>
      <c r="K17" s="99">
        <v>0</v>
      </c>
      <c r="L17" s="97">
        <v>16.399999999999999</v>
      </c>
      <c r="M17" s="98">
        <v>4</v>
      </c>
      <c r="N17" s="99">
        <v>4</v>
      </c>
      <c r="O17" s="97">
        <v>1.5</v>
      </c>
      <c r="P17" s="98">
        <v>1</v>
      </c>
      <c r="Q17" s="99">
        <v>1</v>
      </c>
      <c r="R17" s="44" t="s">
        <v>82</v>
      </c>
      <c r="T17" s="4"/>
    </row>
    <row r="18" spans="1:20">
      <c r="A18" t="str">
        <f t="shared" si="0"/>
        <v/>
      </c>
      <c r="B18" s="17" t="s">
        <v>84</v>
      </c>
      <c r="C18" s="38" t="s">
        <v>85</v>
      </c>
      <c r="D18" s="88"/>
      <c r="E18" s="89"/>
      <c r="F18" s="97">
        <v>9.68</v>
      </c>
      <c r="G18" s="98">
        <v>10</v>
      </c>
      <c r="H18" s="99">
        <v>11</v>
      </c>
      <c r="I18" s="97">
        <v>0</v>
      </c>
      <c r="J18" s="98">
        <v>0</v>
      </c>
      <c r="K18" s="99">
        <v>0</v>
      </c>
      <c r="L18" s="97">
        <v>9.68</v>
      </c>
      <c r="M18" s="98">
        <v>10</v>
      </c>
      <c r="N18" s="99">
        <v>11</v>
      </c>
      <c r="O18" s="97">
        <v>0</v>
      </c>
      <c r="P18" s="98">
        <v>0</v>
      </c>
      <c r="Q18" s="99">
        <v>0</v>
      </c>
      <c r="R18" s="44" t="s">
        <v>86</v>
      </c>
      <c r="T18" s="4"/>
    </row>
    <row r="19" spans="1:20">
      <c r="A19" t="str">
        <f t="shared" si="0"/>
        <v/>
      </c>
      <c r="B19" s="17" t="s">
        <v>87</v>
      </c>
      <c r="C19" s="38" t="s">
        <v>88</v>
      </c>
      <c r="D19" s="88"/>
      <c r="E19" s="89"/>
      <c r="F19" s="97">
        <v>445.6</v>
      </c>
      <c r="G19" s="98">
        <v>430</v>
      </c>
      <c r="H19" s="99">
        <v>430</v>
      </c>
      <c r="I19" s="97">
        <v>0</v>
      </c>
      <c r="J19" s="98">
        <v>0</v>
      </c>
      <c r="K19" s="99">
        <v>0</v>
      </c>
      <c r="L19" s="97">
        <v>519.5</v>
      </c>
      <c r="M19" s="98">
        <v>500</v>
      </c>
      <c r="N19" s="99">
        <v>500</v>
      </c>
      <c r="O19" s="97">
        <v>73.899999999999991</v>
      </c>
      <c r="P19" s="98">
        <v>70</v>
      </c>
      <c r="Q19" s="99">
        <v>70</v>
      </c>
      <c r="R19" s="44" t="s">
        <v>89</v>
      </c>
      <c r="T19" s="4"/>
    </row>
    <row r="20" spans="1:20">
      <c r="A20" t="str">
        <f t="shared" si="0"/>
        <v/>
      </c>
      <c r="B20" s="17" t="s">
        <v>90</v>
      </c>
      <c r="C20" s="38" t="s">
        <v>91</v>
      </c>
      <c r="D20" s="88"/>
      <c r="E20" s="89"/>
      <c r="F20" s="97">
        <v>7601.0780000000013</v>
      </c>
      <c r="G20" s="98">
        <v>7700</v>
      </c>
      <c r="H20" s="99">
        <v>7740</v>
      </c>
      <c r="I20" s="97">
        <v>6332.9920000000002</v>
      </c>
      <c r="J20" s="98">
        <v>6370</v>
      </c>
      <c r="K20" s="99">
        <v>6370</v>
      </c>
      <c r="L20" s="97">
        <v>2092.5210000000002</v>
      </c>
      <c r="M20" s="98">
        <v>2150</v>
      </c>
      <c r="N20" s="99">
        <v>2220</v>
      </c>
      <c r="O20" s="97">
        <v>824.43499999999995</v>
      </c>
      <c r="P20" s="98">
        <v>820</v>
      </c>
      <c r="Q20" s="99">
        <v>850</v>
      </c>
      <c r="R20" s="44" t="s">
        <v>92</v>
      </c>
      <c r="T20" s="4"/>
    </row>
    <row r="21" spans="1:20">
      <c r="A21" t="str">
        <f t="shared" si="0"/>
        <v/>
      </c>
      <c r="B21" s="17" t="s">
        <v>93</v>
      </c>
      <c r="C21" s="38" t="s">
        <v>94</v>
      </c>
      <c r="D21" s="88"/>
      <c r="E21" s="89"/>
      <c r="F21" s="97">
        <v>451.32000000000005</v>
      </c>
      <c r="G21" s="98">
        <v>527</v>
      </c>
      <c r="H21" s="99">
        <v>427</v>
      </c>
      <c r="I21" s="97">
        <v>743</v>
      </c>
      <c r="J21" s="98">
        <v>730</v>
      </c>
      <c r="K21" s="99">
        <v>720</v>
      </c>
      <c r="L21" s="97">
        <v>312.89</v>
      </c>
      <c r="M21" s="98">
        <v>295</v>
      </c>
      <c r="N21" s="99">
        <v>304</v>
      </c>
      <c r="O21" s="97">
        <v>604.56999999999994</v>
      </c>
      <c r="P21" s="98">
        <v>498</v>
      </c>
      <c r="Q21" s="99">
        <v>597</v>
      </c>
      <c r="R21" s="44" t="s">
        <v>93</v>
      </c>
      <c r="T21" s="4"/>
    </row>
    <row r="22" spans="1:20">
      <c r="A22" t="str">
        <f t="shared" si="0"/>
        <v/>
      </c>
      <c r="B22" s="17" t="s">
        <v>95</v>
      </c>
      <c r="C22" s="38" t="s">
        <v>96</v>
      </c>
      <c r="D22" s="88"/>
      <c r="E22" s="89"/>
      <c r="F22" s="97">
        <v>420</v>
      </c>
      <c r="G22" s="98">
        <v>417</v>
      </c>
      <c r="H22" s="99">
        <v>422</v>
      </c>
      <c r="I22" s="97">
        <v>272</v>
      </c>
      <c r="J22" s="98">
        <v>230</v>
      </c>
      <c r="K22" s="99">
        <v>235</v>
      </c>
      <c r="L22" s="97">
        <v>208</v>
      </c>
      <c r="M22" s="98">
        <v>235</v>
      </c>
      <c r="N22" s="99">
        <v>240</v>
      </c>
      <c r="O22" s="97">
        <v>60</v>
      </c>
      <c r="P22" s="98">
        <v>48</v>
      </c>
      <c r="Q22" s="99">
        <v>53</v>
      </c>
      <c r="R22" s="44" t="s">
        <v>97</v>
      </c>
      <c r="T22" s="4"/>
    </row>
    <row r="23" spans="1:20">
      <c r="A23" t="str">
        <f t="shared" si="0"/>
        <v/>
      </c>
      <c r="B23" s="17" t="s">
        <v>98</v>
      </c>
      <c r="C23" s="38" t="s">
        <v>99</v>
      </c>
      <c r="D23" s="88"/>
      <c r="E23" s="89"/>
      <c r="F23" s="97">
        <v>182.39999999999998</v>
      </c>
      <c r="G23" s="98">
        <v>220</v>
      </c>
      <c r="H23" s="99">
        <v>215</v>
      </c>
      <c r="I23" s="97">
        <v>608.1</v>
      </c>
      <c r="J23" s="98">
        <v>625</v>
      </c>
      <c r="K23" s="99">
        <v>625</v>
      </c>
      <c r="L23" s="97">
        <v>142.74</v>
      </c>
      <c r="M23" s="98">
        <v>140</v>
      </c>
      <c r="N23" s="99">
        <v>135</v>
      </c>
      <c r="O23" s="97">
        <v>568.44000000000005</v>
      </c>
      <c r="P23" s="98">
        <v>545</v>
      </c>
      <c r="Q23" s="99">
        <v>545</v>
      </c>
      <c r="R23" s="44" t="s">
        <v>100</v>
      </c>
      <c r="T23" s="4"/>
    </row>
    <row r="24" spans="1:20">
      <c r="A24" t="str">
        <f t="shared" si="0"/>
        <v/>
      </c>
      <c r="B24" s="17" t="s">
        <v>101</v>
      </c>
      <c r="C24" s="38" t="s">
        <v>102</v>
      </c>
      <c r="D24" s="88"/>
      <c r="E24" s="89"/>
      <c r="F24" s="97">
        <v>155.44123956394421</v>
      </c>
      <c r="G24" s="98">
        <v>155</v>
      </c>
      <c r="H24" s="99">
        <v>147</v>
      </c>
      <c r="I24" s="97">
        <v>0</v>
      </c>
      <c r="J24" s="98">
        <v>0</v>
      </c>
      <c r="K24" s="99">
        <v>0</v>
      </c>
      <c r="L24" s="97">
        <v>161.68741438674851</v>
      </c>
      <c r="M24" s="98">
        <v>163</v>
      </c>
      <c r="N24" s="99">
        <v>154</v>
      </c>
      <c r="O24" s="97">
        <v>6.2461748228043099</v>
      </c>
      <c r="P24" s="98">
        <v>8</v>
      </c>
      <c r="Q24" s="99">
        <v>7</v>
      </c>
      <c r="R24" s="44" t="s">
        <v>103</v>
      </c>
      <c r="T24" s="4"/>
    </row>
    <row r="25" spans="1:20">
      <c r="A25" t="str">
        <f t="shared" ref="A25:A31" si="1">IF(SUM(F25:Q25)&lt;1,"Y","")</f>
        <v/>
      </c>
      <c r="B25" s="17" t="s">
        <v>104</v>
      </c>
      <c r="C25" s="38" t="s">
        <v>105</v>
      </c>
      <c r="D25" s="88"/>
      <c r="E25" s="89"/>
      <c r="F25" s="97">
        <v>971.06999999999994</v>
      </c>
      <c r="G25" s="98">
        <v>985</v>
      </c>
      <c r="H25" s="99">
        <v>975</v>
      </c>
      <c r="I25" s="97">
        <v>561.4</v>
      </c>
      <c r="J25" s="98">
        <v>550</v>
      </c>
      <c r="K25" s="99">
        <v>550</v>
      </c>
      <c r="L25" s="97">
        <v>506.21000000000004</v>
      </c>
      <c r="M25" s="98">
        <v>520</v>
      </c>
      <c r="N25" s="99">
        <v>510</v>
      </c>
      <c r="O25" s="97">
        <v>96.54</v>
      </c>
      <c r="P25" s="98">
        <v>85</v>
      </c>
      <c r="Q25" s="99">
        <v>85</v>
      </c>
      <c r="R25" s="44" t="s">
        <v>106</v>
      </c>
      <c r="T25" s="4"/>
    </row>
    <row r="26" spans="1:20">
      <c r="A26" t="str">
        <f t="shared" si="1"/>
        <v/>
      </c>
      <c r="B26" s="17" t="s">
        <v>107</v>
      </c>
      <c r="C26" s="38" t="s">
        <v>108</v>
      </c>
      <c r="D26" s="88"/>
      <c r="E26" s="89"/>
      <c r="F26" s="97">
        <v>280</v>
      </c>
      <c r="G26" s="98">
        <v>300</v>
      </c>
      <c r="H26" s="99">
        <v>320</v>
      </c>
      <c r="I26" s="97">
        <v>380</v>
      </c>
      <c r="J26" s="98">
        <v>390</v>
      </c>
      <c r="K26" s="99">
        <v>400</v>
      </c>
      <c r="L26" s="97">
        <v>125</v>
      </c>
      <c r="M26" s="98">
        <v>130</v>
      </c>
      <c r="N26" s="99">
        <v>135</v>
      </c>
      <c r="O26" s="97">
        <v>225</v>
      </c>
      <c r="P26" s="98">
        <v>220</v>
      </c>
      <c r="Q26" s="99">
        <v>215</v>
      </c>
      <c r="R26" s="44" t="s">
        <v>109</v>
      </c>
      <c r="T26" s="4"/>
    </row>
    <row r="27" spans="1:20" ht="13.5" thickBot="1">
      <c r="A27" t="str">
        <f t="shared" si="1"/>
        <v/>
      </c>
      <c r="B27" s="17" t="s">
        <v>110</v>
      </c>
      <c r="C27" s="38" t="s">
        <v>111</v>
      </c>
      <c r="D27" s="88"/>
      <c r="E27" s="89"/>
      <c r="F27" s="97">
        <v>2663.9900000000002</v>
      </c>
      <c r="G27" s="98">
        <v>2242.4</v>
      </c>
      <c r="H27" s="99">
        <v>2242.4</v>
      </c>
      <c r="I27" s="97">
        <v>2090.4</v>
      </c>
      <c r="J27" s="98">
        <v>1722.4</v>
      </c>
      <c r="K27" s="99">
        <v>1722.4</v>
      </c>
      <c r="L27" s="97">
        <v>638.18000000000006</v>
      </c>
      <c r="M27" s="98">
        <v>600</v>
      </c>
      <c r="N27" s="99">
        <v>600</v>
      </c>
      <c r="O27" s="97">
        <v>64.59</v>
      </c>
      <c r="P27" s="98">
        <v>80</v>
      </c>
      <c r="Q27" s="99">
        <v>80</v>
      </c>
      <c r="R27" s="44" t="s">
        <v>112</v>
      </c>
      <c r="T27" s="4"/>
    </row>
    <row r="28" spans="1:20" ht="14.25" thickTop="1" thickBot="1">
      <c r="A28" t="str">
        <f t="shared" si="1"/>
        <v/>
      </c>
      <c r="C28" s="13" t="s">
        <v>113</v>
      </c>
      <c r="D28" s="92"/>
      <c r="E28" s="93"/>
      <c r="F28" s="73">
        <v>21779.981339563947</v>
      </c>
      <c r="G28" s="74">
        <v>20859.13</v>
      </c>
      <c r="H28" s="75">
        <v>20734.13</v>
      </c>
      <c r="I28" s="73">
        <v>21926.452000000005</v>
      </c>
      <c r="J28" s="74">
        <v>20412.400000000001</v>
      </c>
      <c r="K28" s="75">
        <v>20252.400000000001</v>
      </c>
      <c r="L28" s="73">
        <v>8189.0414143867501</v>
      </c>
      <c r="M28" s="74">
        <v>8104.66</v>
      </c>
      <c r="N28" s="75">
        <v>8098.66</v>
      </c>
      <c r="O28" s="73">
        <v>8335.5120748228037</v>
      </c>
      <c r="P28" s="74">
        <v>7657.93</v>
      </c>
      <c r="Q28" s="75">
        <v>7616.93</v>
      </c>
      <c r="R28" s="13" t="s">
        <v>113</v>
      </c>
      <c r="S28" s="11"/>
      <c r="T28" s="12"/>
    </row>
    <row r="29" spans="1:20" ht="13.5" thickTop="1">
      <c r="A29" t="str">
        <f t="shared" si="1"/>
        <v/>
      </c>
      <c r="B29" s="14" t="s">
        <v>114</v>
      </c>
      <c r="C29" s="85" t="s">
        <v>127</v>
      </c>
      <c r="D29" s="86"/>
      <c r="E29" s="87"/>
      <c r="F29" s="94">
        <v>1486.5743000000002</v>
      </c>
      <c r="G29" s="95">
        <v>1594.3471574686014</v>
      </c>
      <c r="H29" s="96">
        <v>1591.4240917829209</v>
      </c>
      <c r="I29" s="94">
        <v>1647</v>
      </c>
      <c r="J29" s="95">
        <v>1724.4660929936927</v>
      </c>
      <c r="K29" s="96">
        <v>1686.2292683604237</v>
      </c>
      <c r="L29" s="94">
        <v>593.29266000000007</v>
      </c>
      <c r="M29" s="95">
        <v>593.97124307728836</v>
      </c>
      <c r="N29" s="96">
        <v>585.88416957463755</v>
      </c>
      <c r="O29" s="94">
        <v>753.71835999999985</v>
      </c>
      <c r="P29" s="95">
        <v>724.09017860237964</v>
      </c>
      <c r="Q29" s="96">
        <v>680.68934615214039</v>
      </c>
      <c r="R29" s="48" t="s">
        <v>114</v>
      </c>
      <c r="S29" s="2"/>
      <c r="T29" s="3"/>
    </row>
    <row r="30" spans="1:20" ht="13.5" thickBot="1">
      <c r="A30" t="str">
        <f t="shared" si="1"/>
        <v/>
      </c>
      <c r="B30" s="14" t="s">
        <v>116</v>
      </c>
      <c r="C30" s="62" t="s">
        <v>128</v>
      </c>
      <c r="D30" s="90"/>
      <c r="E30" s="91"/>
      <c r="F30" s="100">
        <v>5110.59</v>
      </c>
      <c r="G30" s="101">
        <v>7188.8530000000019</v>
      </c>
      <c r="H30" s="102">
        <v>5724.5965000000015</v>
      </c>
      <c r="I30" s="100">
        <v>4136.07</v>
      </c>
      <c r="J30" s="101">
        <v>4219.5060000000012</v>
      </c>
      <c r="K30" s="102">
        <v>3874.1630000000005</v>
      </c>
      <c r="L30" s="100">
        <v>1462.2700000000004</v>
      </c>
      <c r="M30" s="101">
        <v>3143.9330000000009</v>
      </c>
      <c r="N30" s="102">
        <v>2159.1015000000007</v>
      </c>
      <c r="O30" s="100">
        <v>487.75</v>
      </c>
      <c r="P30" s="101">
        <v>174.58600000000001</v>
      </c>
      <c r="Q30" s="102">
        <v>308.66800000000001</v>
      </c>
      <c r="R30" s="63" t="s">
        <v>129</v>
      </c>
      <c r="S30" s="7"/>
      <c r="T30" s="8"/>
    </row>
    <row r="31" spans="1:20" ht="14.25" thickTop="1" thickBot="1">
      <c r="A31" t="str">
        <f t="shared" si="1"/>
        <v/>
      </c>
      <c r="C31" s="13" t="s">
        <v>119</v>
      </c>
      <c r="D31" s="11"/>
      <c r="E31" s="12"/>
      <c r="F31" s="73">
        <v>6597.1643000000004</v>
      </c>
      <c r="G31" s="74">
        <v>8783.2001574686037</v>
      </c>
      <c r="H31" s="75">
        <v>7316.0205917829226</v>
      </c>
      <c r="I31" s="73">
        <v>5783.07</v>
      </c>
      <c r="J31" s="74">
        <v>5943.9720929936939</v>
      </c>
      <c r="K31" s="75">
        <v>5560.3922683604242</v>
      </c>
      <c r="L31" s="73">
        <v>2055.5626600000005</v>
      </c>
      <c r="M31" s="74">
        <v>3737.9042430772893</v>
      </c>
      <c r="N31" s="75">
        <v>2744.9856695746385</v>
      </c>
      <c r="O31" s="73">
        <v>1241.4683599999998</v>
      </c>
      <c r="P31" s="74">
        <v>898.67617860237965</v>
      </c>
      <c r="Q31" s="75">
        <v>989.35734615214039</v>
      </c>
      <c r="R31" s="16" t="s">
        <v>120</v>
      </c>
      <c r="S31" s="7"/>
      <c r="T31" s="8"/>
    </row>
    <row r="32" spans="1:20" ht="13.5" thickTop="1">
      <c r="C32" t="s">
        <v>152</v>
      </c>
    </row>
    <row r="33" spans="3:20">
      <c r="C33" s="30"/>
      <c r="T33" s="32"/>
    </row>
  </sheetData>
  <mergeCells count="12">
    <mergeCell ref="I7:K7"/>
    <mergeCell ref="L7:N7"/>
    <mergeCell ref="C2:T2"/>
    <mergeCell ref="F6:H6"/>
    <mergeCell ref="F7:H7"/>
    <mergeCell ref="R7:T7"/>
    <mergeCell ref="F3:K3"/>
    <mergeCell ref="L3:Q3"/>
    <mergeCell ref="K5:L5"/>
    <mergeCell ref="C4:T4"/>
    <mergeCell ref="O7:Q7"/>
    <mergeCell ref="C7:E7"/>
  </mergeCells>
  <phoneticPr fontId="0" type="noConversion"/>
  <conditionalFormatting sqref="C9:R31">
    <cfRule type="expression" dxfId="20" priority="9" stopIfTrue="1">
      <formula>#REF!&gt;2</formula>
    </cfRule>
  </conditionalFormatting>
  <printOptions horizontalCentered="1" verticalCentered="1"/>
  <pageMargins left="0.35433070866141736" right="0.35433070866141736" top="0.59055118110236227" bottom="0.59055118110236227" header="0.31496062992125984" footer="0.31496062992125984"/>
  <pageSetup paperSize="9" scale="86"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pageSetUpPr fitToPage="1"/>
  </sheetPr>
  <dimension ref="A1:T31"/>
  <sheetViews>
    <sheetView zoomScale="75" zoomScaleNormal="75" workbookViewId="0">
      <selection activeCell="M12" sqref="M12:N12"/>
    </sheetView>
  </sheetViews>
  <sheetFormatPr defaultRowHeight="12.75"/>
  <sheetData>
    <row r="1" spans="1:20">
      <c r="A1" s="14" t="s">
        <v>153</v>
      </c>
    </row>
    <row r="2" spans="1:20">
      <c r="C2" s="166" t="s">
        <v>154</v>
      </c>
      <c r="D2" s="166"/>
      <c r="E2" s="166"/>
      <c r="F2" s="166"/>
      <c r="G2" s="166"/>
      <c r="H2" s="166"/>
      <c r="I2" s="166"/>
      <c r="J2" s="166"/>
      <c r="K2" s="166"/>
      <c r="L2" s="166"/>
      <c r="M2" s="166"/>
      <c r="N2" s="166"/>
      <c r="O2" s="166"/>
      <c r="P2" s="166"/>
      <c r="Q2" s="166"/>
      <c r="R2" s="166"/>
      <c r="S2" s="166"/>
      <c r="T2" s="166"/>
    </row>
    <row r="3" spans="1:20">
      <c r="F3" s="166" t="s">
        <v>155</v>
      </c>
      <c r="G3" s="166"/>
      <c r="H3" s="166"/>
      <c r="I3" s="166"/>
      <c r="J3" s="166"/>
      <c r="K3" s="166"/>
      <c r="L3" s="166" t="s">
        <v>156</v>
      </c>
      <c r="M3" s="166"/>
      <c r="N3" s="166"/>
      <c r="O3" s="166"/>
      <c r="P3" s="166"/>
      <c r="Q3" s="166"/>
    </row>
    <row r="4" spans="1:20">
      <c r="C4" s="168" t="s">
        <v>45</v>
      </c>
      <c r="D4" s="168"/>
      <c r="E4" s="168"/>
      <c r="F4" s="168"/>
      <c r="G4" s="168"/>
      <c r="H4" s="168"/>
      <c r="I4" s="168"/>
      <c r="J4" s="168"/>
      <c r="K4" s="168"/>
      <c r="L4" s="168"/>
      <c r="M4" s="168"/>
      <c r="N4" s="168"/>
      <c r="O4" s="168"/>
      <c r="P4" s="168"/>
      <c r="Q4" s="168"/>
      <c r="R4" s="168"/>
      <c r="S4" s="168"/>
      <c r="T4" s="168"/>
    </row>
    <row r="5" spans="1:20" ht="15" thickBot="1">
      <c r="K5" s="167" t="s">
        <v>46</v>
      </c>
      <c r="L5" s="167"/>
      <c r="N5" s="10"/>
      <c r="O5" s="10"/>
    </row>
    <row r="6" spans="1:20" ht="13.5" thickTop="1">
      <c r="C6" s="1"/>
      <c r="D6" s="2"/>
      <c r="E6" s="3"/>
      <c r="F6" s="169" t="s">
        <v>47</v>
      </c>
      <c r="G6" s="170"/>
      <c r="H6" s="171"/>
      <c r="I6" s="1"/>
      <c r="J6" s="2"/>
      <c r="K6" s="3"/>
      <c r="L6" s="15" t="s">
        <v>48</v>
      </c>
      <c r="M6" s="2"/>
      <c r="N6" s="3"/>
      <c r="O6" s="15" t="s">
        <v>49</v>
      </c>
      <c r="P6" s="2"/>
      <c r="Q6" s="3"/>
      <c r="R6" s="1"/>
      <c r="S6" s="2"/>
      <c r="T6" s="3"/>
    </row>
    <row r="7" spans="1:20">
      <c r="C7" s="175" t="s">
        <v>50</v>
      </c>
      <c r="D7" s="168"/>
      <c r="E7" s="176"/>
      <c r="F7" s="175" t="s">
        <v>51</v>
      </c>
      <c r="G7" s="168"/>
      <c r="H7" s="176"/>
      <c r="I7" s="175" t="s">
        <v>52</v>
      </c>
      <c r="J7" s="168"/>
      <c r="K7" s="176"/>
      <c r="L7" s="175" t="s">
        <v>53</v>
      </c>
      <c r="M7" s="168"/>
      <c r="N7" s="176"/>
      <c r="O7" s="175" t="s">
        <v>54</v>
      </c>
      <c r="P7" s="168"/>
      <c r="Q7" s="176"/>
      <c r="R7" s="175" t="s">
        <v>55</v>
      </c>
      <c r="S7" s="168"/>
      <c r="T7" s="176"/>
    </row>
    <row r="8" spans="1:20" ht="13.5" thickBot="1">
      <c r="C8" s="6"/>
      <c r="D8" s="7"/>
      <c r="E8" s="8"/>
      <c r="F8" s="21">
        <v>2021</v>
      </c>
      <c r="G8" s="22">
        <v>2022</v>
      </c>
      <c r="H8" s="20">
        <v>2023</v>
      </c>
      <c r="I8" s="21">
        <v>2021</v>
      </c>
      <c r="J8" s="22">
        <v>2022</v>
      </c>
      <c r="K8" s="20">
        <v>2023</v>
      </c>
      <c r="L8" s="21">
        <v>2021</v>
      </c>
      <c r="M8" s="22">
        <v>2022</v>
      </c>
      <c r="N8" s="20">
        <v>2023</v>
      </c>
      <c r="O8" s="21">
        <v>2021</v>
      </c>
      <c r="P8" s="22">
        <v>2022</v>
      </c>
      <c r="Q8" s="20">
        <v>2023</v>
      </c>
      <c r="R8" s="6"/>
      <c r="S8" s="7"/>
      <c r="T8" s="8"/>
    </row>
    <row r="9" spans="1:20" ht="13.5" thickTop="1">
      <c r="A9" t="str">
        <f t="shared" ref="A9:A27" si="0">IF(SUM(F9:Q9)&lt;1,"Y","")</f>
        <v/>
      </c>
      <c r="B9" s="17" t="s">
        <v>56</v>
      </c>
      <c r="C9" s="38" t="s">
        <v>57</v>
      </c>
      <c r="D9" s="88"/>
      <c r="E9" s="89"/>
      <c r="F9" s="97">
        <v>186.23899999999998</v>
      </c>
      <c r="G9" s="98">
        <v>224</v>
      </c>
      <c r="H9" s="99">
        <v>214</v>
      </c>
      <c r="I9" s="97">
        <v>0</v>
      </c>
      <c r="J9" s="98">
        <v>0</v>
      </c>
      <c r="K9" s="99">
        <v>0</v>
      </c>
      <c r="L9" s="97">
        <v>192.19899999999998</v>
      </c>
      <c r="M9" s="98">
        <v>230</v>
      </c>
      <c r="N9" s="99">
        <v>220</v>
      </c>
      <c r="O9" s="97">
        <v>5.96</v>
      </c>
      <c r="P9" s="98">
        <v>6</v>
      </c>
      <c r="Q9" s="99">
        <v>6</v>
      </c>
      <c r="R9" s="44" t="s">
        <v>58</v>
      </c>
      <c r="T9" s="4"/>
    </row>
    <row r="10" spans="1:20">
      <c r="A10" t="str">
        <f t="shared" si="0"/>
        <v/>
      </c>
      <c r="B10" s="17" t="s">
        <v>59</v>
      </c>
      <c r="C10" s="38" t="s">
        <v>60</v>
      </c>
      <c r="D10" s="88"/>
      <c r="E10" s="89"/>
      <c r="F10" s="97">
        <v>175.45999999999998</v>
      </c>
      <c r="G10" s="98" t="s">
        <v>61</v>
      </c>
      <c r="H10" s="99" t="s">
        <v>61</v>
      </c>
      <c r="I10" s="97">
        <v>252.23</v>
      </c>
      <c r="J10" s="98" t="s">
        <v>62</v>
      </c>
      <c r="K10" s="99" t="s">
        <v>62</v>
      </c>
      <c r="L10" s="97">
        <v>8.36</v>
      </c>
      <c r="M10" s="98" t="s">
        <v>62</v>
      </c>
      <c r="N10" s="99" t="s">
        <v>62</v>
      </c>
      <c r="O10" s="97">
        <v>85.13</v>
      </c>
      <c r="P10" s="98" t="s">
        <v>62</v>
      </c>
      <c r="Q10" s="99" t="s">
        <v>62</v>
      </c>
      <c r="R10" s="44" t="s">
        <v>63</v>
      </c>
      <c r="T10" s="4"/>
    </row>
    <row r="11" spans="1:20">
      <c r="A11" t="str">
        <f t="shared" si="0"/>
        <v/>
      </c>
      <c r="B11" s="17" t="s">
        <v>64</v>
      </c>
      <c r="C11" s="38" t="s">
        <v>65</v>
      </c>
      <c r="D11" s="88"/>
      <c r="E11" s="89"/>
      <c r="F11" s="97">
        <v>15.15</v>
      </c>
      <c r="G11" s="98">
        <v>18</v>
      </c>
      <c r="H11" s="99">
        <v>17</v>
      </c>
      <c r="I11" s="97">
        <v>0</v>
      </c>
      <c r="J11" s="98">
        <v>0</v>
      </c>
      <c r="K11" s="99">
        <v>0</v>
      </c>
      <c r="L11" s="97">
        <v>15.15</v>
      </c>
      <c r="M11" s="98">
        <v>18</v>
      </c>
      <c r="N11" s="99">
        <v>17</v>
      </c>
      <c r="O11" s="97">
        <v>0</v>
      </c>
      <c r="P11" s="98">
        <v>0</v>
      </c>
      <c r="Q11" s="99">
        <v>0</v>
      </c>
      <c r="R11" s="44" t="s">
        <v>66</v>
      </c>
      <c r="T11" s="4"/>
    </row>
    <row r="12" spans="1:20">
      <c r="A12" t="str">
        <f t="shared" si="0"/>
        <v/>
      </c>
      <c r="B12" s="17" t="s">
        <v>67</v>
      </c>
      <c r="C12" s="38" t="s">
        <v>68</v>
      </c>
      <c r="D12" s="88"/>
      <c r="E12" s="89"/>
      <c r="F12" s="97">
        <v>355</v>
      </c>
      <c r="G12" s="98">
        <v>360</v>
      </c>
      <c r="H12" s="99">
        <v>366</v>
      </c>
      <c r="I12" s="97">
        <v>745</v>
      </c>
      <c r="J12" s="98">
        <v>770</v>
      </c>
      <c r="K12" s="99">
        <v>795</v>
      </c>
      <c r="L12" s="97">
        <v>127</v>
      </c>
      <c r="M12" s="98">
        <v>132</v>
      </c>
      <c r="N12" s="99">
        <v>135</v>
      </c>
      <c r="O12" s="97">
        <v>517</v>
      </c>
      <c r="P12" s="98">
        <v>542</v>
      </c>
      <c r="Q12" s="99">
        <v>564</v>
      </c>
      <c r="R12" s="44" t="s">
        <v>69</v>
      </c>
      <c r="T12" s="4"/>
    </row>
    <row r="13" spans="1:20">
      <c r="A13" t="str">
        <f t="shared" si="0"/>
        <v/>
      </c>
      <c r="B13" s="17" t="s">
        <v>70</v>
      </c>
      <c r="C13" s="38" t="s">
        <v>71</v>
      </c>
      <c r="D13" s="88"/>
      <c r="E13" s="89"/>
      <c r="F13" s="97">
        <v>43.5015</v>
      </c>
      <c r="G13" s="98">
        <v>45</v>
      </c>
      <c r="H13" s="99">
        <v>45</v>
      </c>
      <c r="I13" s="97">
        <v>0</v>
      </c>
      <c r="J13" s="98">
        <v>0</v>
      </c>
      <c r="K13" s="99">
        <v>0</v>
      </c>
      <c r="L13" s="97">
        <v>44.18</v>
      </c>
      <c r="M13" s="98">
        <v>45</v>
      </c>
      <c r="N13" s="99">
        <v>45</v>
      </c>
      <c r="O13" s="97">
        <v>0.6785000000000001</v>
      </c>
      <c r="P13" s="98">
        <v>0</v>
      </c>
      <c r="Q13" s="99">
        <v>0</v>
      </c>
      <c r="R13" s="44" t="s">
        <v>72</v>
      </c>
      <c r="T13" s="4"/>
    </row>
    <row r="14" spans="1:20">
      <c r="A14" t="str">
        <f t="shared" si="0"/>
        <v/>
      </c>
      <c r="B14" s="17" t="s">
        <v>73</v>
      </c>
      <c r="C14" s="38" t="s">
        <v>74</v>
      </c>
      <c r="D14" s="88"/>
      <c r="E14" s="89"/>
      <c r="F14" s="97">
        <v>47.27</v>
      </c>
      <c r="G14" s="98">
        <v>47.27</v>
      </c>
      <c r="H14" s="99">
        <v>47.27</v>
      </c>
      <c r="I14" s="97">
        <v>0</v>
      </c>
      <c r="J14" s="98">
        <v>0</v>
      </c>
      <c r="K14" s="99">
        <v>0</v>
      </c>
      <c r="L14" s="97">
        <v>47.34</v>
      </c>
      <c r="M14" s="98">
        <v>47.34</v>
      </c>
      <c r="N14" s="99">
        <v>47.34</v>
      </c>
      <c r="O14" s="97">
        <v>7.0000000000000007E-2</v>
      </c>
      <c r="P14" s="98">
        <v>7.0000000000000007E-2</v>
      </c>
      <c r="Q14" s="99">
        <v>7.0000000000000007E-2</v>
      </c>
      <c r="R14" s="44" t="s">
        <v>75</v>
      </c>
      <c r="T14" s="4"/>
    </row>
    <row r="15" spans="1:20">
      <c r="A15" t="str">
        <f t="shared" si="0"/>
        <v/>
      </c>
      <c r="B15" s="17" t="s">
        <v>76</v>
      </c>
      <c r="C15" s="38" t="s">
        <v>77</v>
      </c>
      <c r="D15" s="88"/>
      <c r="E15" s="89"/>
      <c r="F15" s="97">
        <v>1472.6399999999999</v>
      </c>
      <c r="G15" s="98">
        <v>1480</v>
      </c>
      <c r="H15" s="99">
        <v>1480</v>
      </c>
      <c r="I15" s="97">
        <v>1281.53</v>
      </c>
      <c r="J15" s="98">
        <v>1280</v>
      </c>
      <c r="K15" s="99">
        <v>1280</v>
      </c>
      <c r="L15" s="97">
        <v>745.68</v>
      </c>
      <c r="M15" s="98">
        <v>750</v>
      </c>
      <c r="N15" s="99">
        <v>750</v>
      </c>
      <c r="O15" s="97">
        <v>554.57000000000005</v>
      </c>
      <c r="P15" s="98">
        <v>550</v>
      </c>
      <c r="Q15" s="99">
        <v>550</v>
      </c>
      <c r="R15" s="44" t="s">
        <v>78</v>
      </c>
      <c r="T15" s="4"/>
    </row>
    <row r="16" spans="1:20">
      <c r="A16" t="str">
        <f t="shared" si="0"/>
        <v/>
      </c>
      <c r="B16" s="17" t="s">
        <v>79</v>
      </c>
      <c r="C16" s="38" t="s">
        <v>80</v>
      </c>
      <c r="D16" s="88"/>
      <c r="E16" s="89"/>
      <c r="F16" s="97">
        <v>211</v>
      </c>
      <c r="G16" s="98">
        <v>160</v>
      </c>
      <c r="H16" s="99">
        <v>100</v>
      </c>
      <c r="I16" s="97">
        <v>700</v>
      </c>
      <c r="J16" s="98">
        <v>600</v>
      </c>
      <c r="K16" s="99">
        <v>600</v>
      </c>
      <c r="L16" s="97">
        <v>73</v>
      </c>
      <c r="M16" s="98">
        <v>60</v>
      </c>
      <c r="N16" s="99">
        <v>50</v>
      </c>
      <c r="O16" s="97">
        <v>562</v>
      </c>
      <c r="P16" s="98">
        <v>500</v>
      </c>
      <c r="Q16" s="99">
        <v>550</v>
      </c>
      <c r="R16" s="44" t="s">
        <v>81</v>
      </c>
      <c r="T16" s="4"/>
    </row>
    <row r="17" spans="1:20">
      <c r="A17" t="str">
        <f t="shared" si="0"/>
        <v/>
      </c>
      <c r="B17" s="17" t="s">
        <v>82</v>
      </c>
      <c r="C17" s="38" t="s">
        <v>83</v>
      </c>
      <c r="D17" s="88"/>
      <c r="E17" s="89"/>
      <c r="F17" s="97">
        <v>116.90000000000002</v>
      </c>
      <c r="G17" s="98">
        <v>265.10000000000002</v>
      </c>
      <c r="H17" s="99">
        <v>265.10000000000002</v>
      </c>
      <c r="I17" s="97">
        <v>338.1</v>
      </c>
      <c r="J17" s="98">
        <v>338.1</v>
      </c>
      <c r="K17" s="99">
        <v>338.1</v>
      </c>
      <c r="L17" s="97">
        <v>7.3</v>
      </c>
      <c r="M17" s="98">
        <v>1</v>
      </c>
      <c r="N17" s="99">
        <v>1</v>
      </c>
      <c r="O17" s="97">
        <v>228.5</v>
      </c>
      <c r="P17" s="98">
        <v>74</v>
      </c>
      <c r="Q17" s="99">
        <v>74</v>
      </c>
      <c r="R17" s="44" t="s">
        <v>82</v>
      </c>
      <c r="T17" s="4"/>
    </row>
    <row r="18" spans="1:20">
      <c r="A18" t="str">
        <f t="shared" si="0"/>
        <v/>
      </c>
      <c r="B18" s="17" t="s">
        <v>87</v>
      </c>
      <c r="C18" s="38" t="s">
        <v>88</v>
      </c>
      <c r="D18" s="88"/>
      <c r="E18" s="89"/>
      <c r="F18" s="97">
        <v>191.5</v>
      </c>
      <c r="G18" s="98">
        <v>185</v>
      </c>
      <c r="H18" s="99">
        <v>185</v>
      </c>
      <c r="I18" s="97">
        <v>0</v>
      </c>
      <c r="J18" s="98">
        <v>0</v>
      </c>
      <c r="K18" s="99">
        <v>0</v>
      </c>
      <c r="L18" s="97">
        <v>207.7</v>
      </c>
      <c r="M18" s="98">
        <v>200</v>
      </c>
      <c r="N18" s="99">
        <v>200</v>
      </c>
      <c r="O18" s="97">
        <v>16.2</v>
      </c>
      <c r="P18" s="98">
        <v>15</v>
      </c>
      <c r="Q18" s="99">
        <v>15</v>
      </c>
      <c r="R18" s="44" t="s">
        <v>89</v>
      </c>
      <c r="T18" s="4"/>
    </row>
    <row r="19" spans="1:20">
      <c r="A19" t="str">
        <f t="shared" si="0"/>
        <v/>
      </c>
      <c r="B19" s="17" t="s">
        <v>90</v>
      </c>
      <c r="C19" s="38" t="s">
        <v>91</v>
      </c>
      <c r="D19" s="88"/>
      <c r="E19" s="89"/>
      <c r="F19" s="97">
        <v>802.26099999999997</v>
      </c>
      <c r="G19" s="98">
        <v>800</v>
      </c>
      <c r="H19" s="99">
        <v>860</v>
      </c>
      <c r="I19" s="97">
        <v>826.88699999999994</v>
      </c>
      <c r="J19" s="98">
        <v>830</v>
      </c>
      <c r="K19" s="99">
        <v>880</v>
      </c>
      <c r="L19" s="97">
        <v>315.99700000000001</v>
      </c>
      <c r="M19" s="98">
        <v>350</v>
      </c>
      <c r="N19" s="99">
        <v>380</v>
      </c>
      <c r="O19" s="97">
        <v>340.62299999999999</v>
      </c>
      <c r="P19" s="98">
        <v>380</v>
      </c>
      <c r="Q19" s="99">
        <v>400</v>
      </c>
      <c r="R19" s="44" t="s">
        <v>92</v>
      </c>
      <c r="T19" s="4"/>
    </row>
    <row r="20" spans="1:20">
      <c r="A20" t="str">
        <f t="shared" si="0"/>
        <v/>
      </c>
      <c r="B20" s="17" t="s">
        <v>93</v>
      </c>
      <c r="C20" s="38" t="s">
        <v>94</v>
      </c>
      <c r="D20" s="88"/>
      <c r="E20" s="89"/>
      <c r="F20" s="97">
        <v>30.869999999999997</v>
      </c>
      <c r="G20" s="98">
        <v>33</v>
      </c>
      <c r="H20" s="99">
        <v>33</v>
      </c>
      <c r="I20" s="97">
        <v>0</v>
      </c>
      <c r="J20" s="98">
        <v>0</v>
      </c>
      <c r="K20" s="99">
        <v>0</v>
      </c>
      <c r="L20" s="97">
        <v>33.72</v>
      </c>
      <c r="M20" s="98">
        <v>35</v>
      </c>
      <c r="N20" s="99">
        <v>36</v>
      </c>
      <c r="O20" s="97">
        <v>2.85</v>
      </c>
      <c r="P20" s="98">
        <v>2</v>
      </c>
      <c r="Q20" s="99">
        <v>3</v>
      </c>
      <c r="R20" s="44" t="s">
        <v>93</v>
      </c>
      <c r="T20" s="4"/>
    </row>
    <row r="21" spans="1:20">
      <c r="A21" t="str">
        <f t="shared" si="0"/>
        <v/>
      </c>
      <c r="B21" s="17" t="s">
        <v>95</v>
      </c>
      <c r="C21" s="38" t="s">
        <v>96</v>
      </c>
      <c r="D21" s="88"/>
      <c r="E21" s="89"/>
      <c r="F21" s="97">
        <v>44</v>
      </c>
      <c r="G21" s="98">
        <v>53</v>
      </c>
      <c r="H21" s="99">
        <v>58</v>
      </c>
      <c r="I21" s="97">
        <v>0</v>
      </c>
      <c r="J21" s="98">
        <v>0</v>
      </c>
      <c r="K21" s="99">
        <v>0</v>
      </c>
      <c r="L21" s="97">
        <v>46</v>
      </c>
      <c r="M21" s="98">
        <v>55</v>
      </c>
      <c r="N21" s="99">
        <v>60</v>
      </c>
      <c r="O21" s="97">
        <v>2</v>
      </c>
      <c r="P21" s="98">
        <v>2</v>
      </c>
      <c r="Q21" s="99">
        <v>2</v>
      </c>
      <c r="R21" s="44" t="s">
        <v>97</v>
      </c>
      <c r="T21" s="4"/>
    </row>
    <row r="22" spans="1:20">
      <c r="A22" t="str">
        <f t="shared" si="0"/>
        <v/>
      </c>
      <c r="B22" s="17" t="s">
        <v>98</v>
      </c>
      <c r="C22" s="38" t="s">
        <v>99</v>
      </c>
      <c r="D22" s="88"/>
      <c r="E22" s="89"/>
      <c r="F22" s="97">
        <v>91.33</v>
      </c>
      <c r="G22" s="98">
        <v>90</v>
      </c>
      <c r="H22" s="99">
        <v>95</v>
      </c>
      <c r="I22" s="97">
        <v>0</v>
      </c>
      <c r="J22" s="98">
        <v>0</v>
      </c>
      <c r="K22" s="99">
        <v>0</v>
      </c>
      <c r="L22" s="97">
        <v>93.98</v>
      </c>
      <c r="M22" s="98">
        <v>95</v>
      </c>
      <c r="N22" s="99">
        <v>100</v>
      </c>
      <c r="O22" s="97">
        <v>2.65</v>
      </c>
      <c r="P22" s="98">
        <v>5</v>
      </c>
      <c r="Q22" s="99">
        <v>5</v>
      </c>
      <c r="R22" s="44" t="s">
        <v>100</v>
      </c>
      <c r="T22" s="4"/>
    </row>
    <row r="23" spans="1:20">
      <c r="A23" t="str">
        <f t="shared" si="0"/>
        <v/>
      </c>
      <c r="B23" s="17" t="s">
        <v>101</v>
      </c>
      <c r="C23" s="38" t="s">
        <v>102</v>
      </c>
      <c r="D23" s="88"/>
      <c r="E23" s="89"/>
      <c r="F23" s="97">
        <v>33.256272817170142</v>
      </c>
      <c r="G23" s="98">
        <v>35</v>
      </c>
      <c r="H23" s="99">
        <v>34</v>
      </c>
      <c r="I23" s="97">
        <v>0</v>
      </c>
      <c r="J23" s="98">
        <v>0</v>
      </c>
      <c r="K23" s="99">
        <v>0</v>
      </c>
      <c r="L23" s="97">
        <v>35.587284586645502</v>
      </c>
      <c r="M23" s="98">
        <v>37</v>
      </c>
      <c r="N23" s="99">
        <v>36</v>
      </c>
      <c r="O23" s="97">
        <v>2.33101176947536</v>
      </c>
      <c r="P23" s="98">
        <v>2</v>
      </c>
      <c r="Q23" s="99">
        <v>2</v>
      </c>
      <c r="R23" s="44" t="s">
        <v>103</v>
      </c>
      <c r="T23" s="4"/>
    </row>
    <row r="24" spans="1:20">
      <c r="A24" t="str">
        <f t="shared" si="0"/>
        <v/>
      </c>
      <c r="B24" s="17" t="s">
        <v>104</v>
      </c>
      <c r="C24" s="38" t="s">
        <v>105</v>
      </c>
      <c r="D24" s="88"/>
      <c r="E24" s="89"/>
      <c r="F24" s="97">
        <v>116</v>
      </c>
      <c r="G24" s="98">
        <v>95</v>
      </c>
      <c r="H24" s="99">
        <v>95</v>
      </c>
      <c r="I24" s="97">
        <v>0</v>
      </c>
      <c r="J24" s="98">
        <v>0</v>
      </c>
      <c r="K24" s="99">
        <v>0</v>
      </c>
      <c r="L24" s="97">
        <v>121.16</v>
      </c>
      <c r="M24" s="98">
        <v>100</v>
      </c>
      <c r="N24" s="99">
        <v>100</v>
      </c>
      <c r="O24" s="97">
        <v>5.16</v>
      </c>
      <c r="P24" s="98">
        <v>5</v>
      </c>
      <c r="Q24" s="99">
        <v>5</v>
      </c>
      <c r="R24" s="44" t="s">
        <v>106</v>
      </c>
      <c r="T24" s="4"/>
    </row>
    <row r="25" spans="1:20">
      <c r="A25" t="str">
        <f t="shared" si="0"/>
        <v/>
      </c>
      <c r="B25" s="17" t="s">
        <v>107</v>
      </c>
      <c r="C25" s="38" t="s">
        <v>108</v>
      </c>
      <c r="D25" s="88"/>
      <c r="E25" s="89"/>
      <c r="F25" s="97">
        <v>90</v>
      </c>
      <c r="G25" s="98">
        <v>90</v>
      </c>
      <c r="H25" s="99">
        <v>90</v>
      </c>
      <c r="I25" s="97">
        <v>0</v>
      </c>
      <c r="J25" s="98">
        <v>0</v>
      </c>
      <c r="K25" s="99">
        <v>0</v>
      </c>
      <c r="L25" s="97">
        <v>90</v>
      </c>
      <c r="M25" s="98">
        <v>90</v>
      </c>
      <c r="N25" s="99">
        <v>90</v>
      </c>
      <c r="O25" s="97">
        <v>0</v>
      </c>
      <c r="P25" s="98">
        <v>0</v>
      </c>
      <c r="Q25" s="99">
        <v>0</v>
      </c>
      <c r="R25" s="44" t="s">
        <v>109</v>
      </c>
      <c r="T25" s="4"/>
    </row>
    <row r="26" spans="1:20" ht="13.5" thickBot="1">
      <c r="A26" t="str">
        <f t="shared" si="0"/>
        <v/>
      </c>
      <c r="B26" s="17" t="s">
        <v>110</v>
      </c>
      <c r="C26" s="38" t="s">
        <v>111</v>
      </c>
      <c r="D26" s="88"/>
      <c r="E26" s="89"/>
      <c r="F26" s="97">
        <v>925.44</v>
      </c>
      <c r="G26" s="98">
        <v>867.6</v>
      </c>
      <c r="H26" s="99">
        <v>867.6</v>
      </c>
      <c r="I26" s="97">
        <v>597.6</v>
      </c>
      <c r="J26" s="98">
        <v>597.6</v>
      </c>
      <c r="K26" s="99">
        <v>597.6</v>
      </c>
      <c r="L26" s="97">
        <v>460.82</v>
      </c>
      <c r="M26" s="98">
        <v>440</v>
      </c>
      <c r="N26" s="99">
        <v>440</v>
      </c>
      <c r="O26" s="97">
        <v>132.97999999999999</v>
      </c>
      <c r="P26" s="98">
        <v>170</v>
      </c>
      <c r="Q26" s="99">
        <v>170</v>
      </c>
      <c r="R26" s="44" t="s">
        <v>112</v>
      </c>
      <c r="T26" s="4"/>
    </row>
    <row r="27" spans="1:20" ht="14.25" thickTop="1" thickBot="1">
      <c r="A27" t="str">
        <f t="shared" si="0"/>
        <v/>
      </c>
      <c r="C27" s="13" t="s">
        <v>113</v>
      </c>
      <c r="D27" s="92"/>
      <c r="E27" s="93"/>
      <c r="F27" s="73">
        <v>4947.8177728171704</v>
      </c>
      <c r="G27" s="74">
        <v>4847.97</v>
      </c>
      <c r="H27" s="75">
        <v>4851.97</v>
      </c>
      <c r="I27" s="73">
        <v>4741.3470000000007</v>
      </c>
      <c r="J27" s="74">
        <v>4415.7</v>
      </c>
      <c r="K27" s="75">
        <v>4490.7</v>
      </c>
      <c r="L27" s="73">
        <v>2665.1732845866454</v>
      </c>
      <c r="M27" s="74">
        <v>2685.34</v>
      </c>
      <c r="N27" s="75">
        <v>2707.34</v>
      </c>
      <c r="O27" s="73">
        <v>2458.7025117694752</v>
      </c>
      <c r="P27" s="74">
        <v>2253.0700000000002</v>
      </c>
      <c r="Q27" s="75">
        <v>2346.0700000000002</v>
      </c>
      <c r="R27" s="13" t="s">
        <v>113</v>
      </c>
      <c r="S27" s="11"/>
      <c r="T27" s="12"/>
    </row>
    <row r="28" spans="1:20" ht="13.5" thickTop="1">
      <c r="A28" t="str">
        <f>IF(SUM(F28:Q28)&lt;1,"Y","")</f>
        <v/>
      </c>
      <c r="B28" s="14" t="s">
        <v>114</v>
      </c>
      <c r="C28" s="85" t="s">
        <v>127</v>
      </c>
      <c r="D28" s="86"/>
      <c r="E28" s="87"/>
      <c r="F28" s="94">
        <v>1617.8350000000003</v>
      </c>
      <c r="G28" s="95">
        <v>1588.7178636050876</v>
      </c>
      <c r="H28" s="96">
        <v>1570.3870608436382</v>
      </c>
      <c r="I28" s="94">
        <v>7240</v>
      </c>
      <c r="J28" s="95">
        <v>7580.5309734513303</v>
      </c>
      <c r="K28" s="96">
        <v>7645.6847573422901</v>
      </c>
      <c r="L28" s="94">
        <v>123.718</v>
      </c>
      <c r="M28" s="95">
        <v>72.348115803987696</v>
      </c>
      <c r="N28" s="96">
        <v>71.805210143107502</v>
      </c>
      <c r="O28" s="94">
        <v>5745.8829999999998</v>
      </c>
      <c r="P28" s="95">
        <v>6064.1612256502303</v>
      </c>
      <c r="Q28" s="96">
        <v>6147.1029066417595</v>
      </c>
      <c r="R28" s="48" t="s">
        <v>114</v>
      </c>
      <c r="S28" s="2"/>
      <c r="T28" s="3"/>
    </row>
    <row r="29" spans="1:20" ht="13.5" thickBot="1">
      <c r="A29" t="str">
        <f>IF(SUM(F29:Q29)&lt;1,"Y","")</f>
        <v/>
      </c>
      <c r="B29" s="14" t="s">
        <v>116</v>
      </c>
      <c r="C29" s="62" t="s">
        <v>128</v>
      </c>
      <c r="D29" s="90"/>
      <c r="E29" s="91"/>
      <c r="F29" s="100">
        <v>19803.75</v>
      </c>
      <c r="G29" s="101">
        <v>20091</v>
      </c>
      <c r="H29" s="102">
        <v>20381</v>
      </c>
      <c r="I29" s="100">
        <v>13838.75</v>
      </c>
      <c r="J29" s="101">
        <v>14040</v>
      </c>
      <c r="K29" s="102">
        <v>14243</v>
      </c>
      <c r="L29" s="100">
        <v>6147</v>
      </c>
      <c r="M29" s="101">
        <v>6236</v>
      </c>
      <c r="N29" s="102">
        <v>6326</v>
      </c>
      <c r="O29" s="100">
        <v>182</v>
      </c>
      <c r="P29" s="101">
        <v>185</v>
      </c>
      <c r="Q29" s="102">
        <v>188</v>
      </c>
      <c r="R29" s="63" t="s">
        <v>129</v>
      </c>
      <c r="S29" s="7"/>
      <c r="T29" s="8"/>
    </row>
    <row r="30" spans="1:20" ht="14.25" thickTop="1" thickBot="1">
      <c r="A30" t="str">
        <f>IF(SUM(F30:Q30)&lt;1,"Y","")</f>
        <v/>
      </c>
      <c r="C30" s="13" t="s">
        <v>119</v>
      </c>
      <c r="D30" s="11"/>
      <c r="E30" s="12"/>
      <c r="F30" s="73">
        <v>21421.584999999999</v>
      </c>
      <c r="G30" s="74">
        <v>21679.717863605088</v>
      </c>
      <c r="H30" s="75">
        <v>21951.387060843637</v>
      </c>
      <c r="I30" s="73">
        <v>21078.75</v>
      </c>
      <c r="J30" s="74">
        <v>21620.530973451328</v>
      </c>
      <c r="K30" s="75">
        <v>21888.684757342289</v>
      </c>
      <c r="L30" s="73">
        <v>6270.7179999999998</v>
      </c>
      <c r="M30" s="74">
        <v>6308.3481158039876</v>
      </c>
      <c r="N30" s="75">
        <v>6397.8052101431076</v>
      </c>
      <c r="O30" s="73">
        <v>5927.8829999999998</v>
      </c>
      <c r="P30" s="74">
        <v>6249.1612256502303</v>
      </c>
      <c r="Q30" s="75">
        <v>6335.1029066417595</v>
      </c>
      <c r="R30" s="16" t="s">
        <v>120</v>
      </c>
      <c r="S30" s="7"/>
      <c r="T30" s="8"/>
    </row>
    <row r="31" spans="1:20" ht="13.5" thickTop="1">
      <c r="C31" s="30"/>
      <c r="T31" s="32"/>
    </row>
  </sheetData>
  <mergeCells count="12">
    <mergeCell ref="O7:Q7"/>
    <mergeCell ref="C7:E7"/>
    <mergeCell ref="I7:K7"/>
    <mergeCell ref="L7:N7"/>
    <mergeCell ref="C2:T2"/>
    <mergeCell ref="F6:H6"/>
    <mergeCell ref="F7:H7"/>
    <mergeCell ref="R7:T7"/>
    <mergeCell ref="F3:K3"/>
    <mergeCell ref="C4:T4"/>
    <mergeCell ref="L3:Q3"/>
    <mergeCell ref="K5:L5"/>
  </mergeCells>
  <phoneticPr fontId="0" type="noConversion"/>
  <conditionalFormatting sqref="C9:R30">
    <cfRule type="expression" dxfId="19" priority="10" stopIfTrue="1">
      <formula>#REF!&gt;2</formula>
    </cfRule>
  </conditionalFormatting>
  <printOptions horizontalCentered="1" verticalCentered="1"/>
  <pageMargins left="0.35433070866141736" right="0.35433070866141736" top="0.59055118110236227" bottom="0.59055118110236227" header="0.31496062992125984" footer="0.31496062992125984"/>
  <pageSetup paperSize="9" scale="86" orientation="landscape" horizontalDpi="300" verticalDpi="3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4F13A7AAB71FF4E96650CFAE4CB3C00" ma:contentTypeVersion="16" ma:contentTypeDescription="Create a new document." ma:contentTypeScope="" ma:versionID="01c7c8a3226b274e65917e37b5540e63">
  <xsd:schema xmlns:xsd="http://www.w3.org/2001/XMLSchema" xmlns:xs="http://www.w3.org/2001/XMLSchema" xmlns:p="http://schemas.microsoft.com/office/2006/metadata/properties" xmlns:ns2="247b320a-10fd-4c85-93bc-332cc366a8d9" xmlns:ns3="66073966-ae8e-4b5b-b7e0-a4f858c07b7b" xmlns:ns4="985ec44e-1bab-4c0b-9df0-6ba128686fc9" targetNamespace="http://schemas.microsoft.com/office/2006/metadata/properties" ma:root="true" ma:fieldsID="8df092ba6b784b83ff4bbfb0ac9441bf" ns2:_="" ns3:_="" ns4:_="">
    <xsd:import namespace="247b320a-10fd-4c85-93bc-332cc366a8d9"/>
    <xsd:import namespace="66073966-ae8e-4b5b-b7e0-a4f858c07b7b"/>
    <xsd:import namespace="985ec44e-1bab-4c0b-9df0-6ba128686fc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7b320a-10fd-4c85-93bc-332cc366a8d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78175662-8596-484a-92c7-351d01561e2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66073966-ae8e-4b5b-b7e0-a4f858c07b7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85ec44e-1bab-4c0b-9df0-6ba128686fc9"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26a3491-f13b-45c7-84ca-43fda9eb3bcc}" ma:internalName="TaxCatchAll" ma:showField="CatchAllData" ma:web="66073966-ae8e-4b5b-b7e0-a4f858c07b7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85ec44e-1bab-4c0b-9df0-6ba128686fc9" xsi:nil="true"/>
    <lcf76f155ced4ddcb4097134ff3c332f xmlns="247b320a-10fd-4c85-93bc-332cc366a8d9">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85B70BC-42A1-4B44-803C-1ACC1E2D258D}"/>
</file>

<file path=customXml/itemProps2.xml><?xml version="1.0" encoding="utf-8"?>
<ds:datastoreItem xmlns:ds="http://schemas.openxmlformats.org/officeDocument/2006/customXml" ds:itemID="{799519C3-09F5-4037-96D0-A327251CA80A}"/>
</file>

<file path=customXml/itemProps3.xml><?xml version="1.0" encoding="utf-8"?>
<ds:datastoreItem xmlns:ds="http://schemas.openxmlformats.org/officeDocument/2006/customXml" ds:itemID="{EB67E911-2636-4615-9753-C233EA5A59E0}"/>
</file>

<file path=docProps/app.xml><?xml version="1.0" encoding="utf-8"?>
<Properties xmlns="http://schemas.openxmlformats.org/officeDocument/2006/extended-properties" xmlns:vt="http://schemas.openxmlformats.org/officeDocument/2006/docPropsVTypes">
  <Application>Microsoft Excel Online</Application>
  <Manager/>
  <Company>UN-GENEVA</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stats.timber@un.org</dc:creator>
  <cp:keywords/>
  <dc:description/>
  <cp:lastModifiedBy/>
  <cp:revision/>
  <dcterms:created xsi:type="dcterms:W3CDTF">2000-09-25T12:48:04Z</dcterms:created>
  <dcterms:modified xsi:type="dcterms:W3CDTF">2022-12-16T15:40:30Z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0x01010024F13A7AAB71FF4E96650CFAE4CB3C00</vt:lpwstr>
  </property>
  <property fmtid="{D5CDD505-2E9C-101B-9397-08002B2CF9AE}" pid="3" name="MediaServiceImageTags">
    <vt:lpwstr/>
  </property>
</Properties>
</file>